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3"/>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OR/bldgs/BCEU/"/>
    </mc:Choice>
  </mc:AlternateContent>
  <xr:revisionPtr revIDLastSave="0" documentId="8_{223DF2E6-4E6B-5045-97BA-5B9C4BF5F7B2}" xr6:coauthVersionLast="47" xr6:coauthVersionMax="47" xr10:uidLastSave="{00000000-0000-0000-0000-000000000000}"/>
  <bookViews>
    <workbookView xWindow="0" yWindow="500" windowWidth="28800" windowHeight="15840" activeTab="10"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 i="41" l="1"/>
  <c r="G25" i="41"/>
  <c r="G26" i="41"/>
  <c r="G27" i="41"/>
  <c r="G28" i="41"/>
  <c r="G29" i="41"/>
  <c r="G30" i="41"/>
  <c r="G31" i="41"/>
  <c r="G32" i="41"/>
  <c r="G33" i="41"/>
  <c r="G34" i="41"/>
  <c r="G35" i="41"/>
  <c r="G36" i="41"/>
  <c r="G37" i="41"/>
  <c r="G38" i="41"/>
  <c r="G39" i="41"/>
  <c r="G40" i="41"/>
  <c r="G23" i="41"/>
  <c r="BF3" i="41"/>
  <c r="BF4" i="41"/>
  <c r="BF5" i="41"/>
  <c r="BF6" i="41"/>
  <c r="BF7" i="41"/>
  <c r="BF8" i="41"/>
  <c r="BF9" i="41"/>
  <c r="BF10" i="41"/>
  <c r="BF11" i="41"/>
  <c r="BF12" i="41"/>
  <c r="BF13" i="41"/>
  <c r="BF14" i="41"/>
  <c r="BF15" i="41"/>
  <c r="BF16" i="41"/>
  <c r="BF17" i="41"/>
  <c r="BF18" i="41"/>
  <c r="BF19" i="41"/>
  <c r="BF2" i="41"/>
  <c r="D28" i="37"/>
  <c r="F1" i="1"/>
  <c r="I91" i="36"/>
  <c r="I90" i="36"/>
  <c r="I89" i="36"/>
  <c r="I88" i="36"/>
  <c r="I87" i="36"/>
  <c r="I86" i="36"/>
  <c r="I85" i="36"/>
  <c r="I84" i="36"/>
  <c r="I83" i="36"/>
  <c r="I82" i="36"/>
  <c r="I1" i="36"/>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L82" i="36"/>
  <c r="M82" i="36"/>
  <c r="L83" i="36"/>
  <c r="M83" i="36"/>
  <c r="J84" i="36"/>
  <c r="L84" i="36"/>
  <c r="M84" i="36"/>
  <c r="L85" i="36"/>
  <c r="M85" i="36"/>
  <c r="L86" i="36"/>
  <c r="M86" i="36"/>
  <c r="L87" i="36"/>
  <c r="M87" i="36"/>
  <c r="L88" i="36"/>
  <c r="M88" i="36"/>
  <c r="L89" i="36"/>
  <c r="M89" i="36"/>
  <c r="L90" i="36"/>
  <c r="M90"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08" i="36" l="1"/>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Q156" i="30"/>
  <c r="P156" i="30" s="1"/>
  <c r="O156" i="30" s="1"/>
  <c r="J156" i="36"/>
  <c r="J148"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56" i="36"/>
  <c r="J140" i="36"/>
  <c r="J162" i="36"/>
  <c r="J173" i="36"/>
  <c r="J181" i="36"/>
  <c r="J192" i="36"/>
  <c r="J155" i="36"/>
  <c r="J121" i="36"/>
  <c r="J141" i="36"/>
  <c r="J163" i="36"/>
  <c r="J174" i="36"/>
  <c r="Q182" i="30"/>
  <c r="P182" i="30" s="1"/>
  <c r="O182" i="30" s="1"/>
  <c r="J182" i="36"/>
  <c r="J193" i="36"/>
  <c r="J154" i="36"/>
  <c r="J139" i="36"/>
  <c r="J69" i="36"/>
  <c r="J142" i="36"/>
  <c r="Q164" i="30"/>
  <c r="P164" i="30" s="1"/>
  <c r="O164" i="30" s="1"/>
  <c r="J164" i="36"/>
  <c r="J175" i="36"/>
  <c r="J186" i="36"/>
  <c r="J194" i="36"/>
  <c r="J153" i="36"/>
  <c r="J191" i="36"/>
  <c r="J17"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61" i="36"/>
  <c r="J82" i="36"/>
  <c r="J136" i="36"/>
  <c r="J135" i="36"/>
  <c r="J166" i="36"/>
  <c r="Q177" i="30"/>
  <c r="R177" i="30" s="1"/>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J177" i="36"/>
  <c r="J188" i="36"/>
  <c r="Q151" i="30"/>
  <c r="P151" i="30" s="1"/>
  <c r="O151" i="30" s="1"/>
  <c r="J151" i="36"/>
  <c r="J180" i="36"/>
  <c r="J95" i="36"/>
  <c r="J137" i="36"/>
  <c r="J147" i="36"/>
  <c r="J167" i="36"/>
  <c r="J178" i="36"/>
  <c r="J189" i="36"/>
  <c r="R190" i="30"/>
  <c r="S190" i="30" s="1"/>
  <c r="T190" i="30" s="1"/>
  <c r="U190" i="30" s="1"/>
  <c r="V190" i="30" s="1"/>
  <c r="W190" i="30" s="1"/>
  <c r="X190" i="30" s="1"/>
  <c r="Y190" i="30" s="1"/>
  <c r="Z190" i="30" s="1"/>
  <c r="AA190" i="30" s="1"/>
  <c r="AB190" i="30" s="1"/>
  <c r="AC190" i="30" s="1"/>
  <c r="AD190" i="30" s="1"/>
  <c r="AE190" i="30" s="1"/>
  <c r="AF190" i="30" s="1"/>
  <c r="AG190" i="30" s="1"/>
  <c r="AH190" i="30" s="1"/>
  <c r="AI190" i="30" s="1"/>
  <c r="AJ190" i="30" s="1"/>
  <c r="AK190" i="30" s="1"/>
  <c r="AL190" i="30" s="1"/>
  <c r="AM190" i="30" s="1"/>
  <c r="AN190" i="30" s="1"/>
  <c r="AO190" i="30" s="1"/>
  <c r="AP190" i="30" s="1"/>
  <c r="AQ190" i="30" s="1"/>
  <c r="AR190" i="30" s="1"/>
  <c r="AS190" i="30" s="1"/>
  <c r="AT190" i="30" s="1"/>
  <c r="R182" i="30"/>
  <c r="S182" i="30" s="1"/>
  <c r="T182" i="30" s="1"/>
  <c r="U182" i="30" s="1"/>
  <c r="V182" i="30" s="1"/>
  <c r="W182" i="30" s="1"/>
  <c r="X182" i="30" s="1"/>
  <c r="Y182" i="30" s="1"/>
  <c r="Z182" i="30" s="1"/>
  <c r="AA182" i="30" s="1"/>
  <c r="AB182" i="30" s="1"/>
  <c r="AC182" i="30" s="1"/>
  <c r="AD182" i="30" s="1"/>
  <c r="AE182" i="30" s="1"/>
  <c r="AF182" i="30" s="1"/>
  <c r="AG182" i="30" s="1"/>
  <c r="AH182" i="30" s="1"/>
  <c r="AI182" i="30" s="1"/>
  <c r="AJ182" i="30" s="1"/>
  <c r="AK182" i="30" s="1"/>
  <c r="AL182" i="30" s="1"/>
  <c r="AM182" i="30" s="1"/>
  <c r="AN182" i="30" s="1"/>
  <c r="AO182" i="30" s="1"/>
  <c r="AP182" i="30" s="1"/>
  <c r="AQ182" i="30" s="1"/>
  <c r="AR182" i="30" s="1"/>
  <c r="AS182" i="30" s="1"/>
  <c r="AT182" i="30" s="1"/>
  <c r="R164" i="30"/>
  <c r="S164" i="30" s="1"/>
  <c r="T164" i="30" s="1"/>
  <c r="U164" i="30" s="1"/>
  <c r="V164" i="30" s="1"/>
  <c r="W164" i="30" s="1"/>
  <c r="X164" i="30" s="1"/>
  <c r="Y164" i="30" s="1"/>
  <c r="Z164" i="30" s="1"/>
  <c r="AA164" i="30" s="1"/>
  <c r="AB164" i="30" s="1"/>
  <c r="AC164" i="30" s="1"/>
  <c r="AD164" i="30" s="1"/>
  <c r="AE164" i="30" s="1"/>
  <c r="AF164" i="30" s="1"/>
  <c r="AG164" i="30" s="1"/>
  <c r="AH164" i="30" s="1"/>
  <c r="AI164" i="30" s="1"/>
  <c r="AJ164" i="30" s="1"/>
  <c r="AK164" i="30" s="1"/>
  <c r="AL164" i="30" s="1"/>
  <c r="AM164" i="30" s="1"/>
  <c r="AN164" i="30" s="1"/>
  <c r="AO164" i="30" s="1"/>
  <c r="AP164" i="30" s="1"/>
  <c r="AQ164" i="30" s="1"/>
  <c r="AR164" i="30" s="1"/>
  <c r="AS164" i="30" s="1"/>
  <c r="AT164" i="30" s="1"/>
  <c r="R143" i="30"/>
  <c r="S143" i="30" s="1"/>
  <c r="T143" i="30" s="1"/>
  <c r="U143" i="30" s="1"/>
  <c r="V143" i="30" s="1"/>
  <c r="W143" i="30" s="1"/>
  <c r="X143" i="30" s="1"/>
  <c r="Y143" i="30" s="1"/>
  <c r="Z143" i="30" s="1"/>
  <c r="AA143" i="30" s="1"/>
  <c r="AB143" i="30" s="1"/>
  <c r="AC143" i="30" s="1"/>
  <c r="AD143" i="30" s="1"/>
  <c r="AE143" i="30" s="1"/>
  <c r="AF143" i="30" s="1"/>
  <c r="AG143" i="30" s="1"/>
  <c r="AH143" i="30" s="1"/>
  <c r="AI143" i="30" s="1"/>
  <c r="AJ143" i="30" s="1"/>
  <c r="AK143" i="30" s="1"/>
  <c r="AL143" i="30" s="1"/>
  <c r="AM143" i="30" s="1"/>
  <c r="AN143" i="30" s="1"/>
  <c r="AO143" i="30" s="1"/>
  <c r="AP143" i="30" s="1"/>
  <c r="AQ143" i="30" s="1"/>
  <c r="AR143" i="30" s="1"/>
  <c r="AS143" i="30" s="1"/>
  <c r="AT143" i="30" s="1"/>
  <c r="P195" i="30"/>
  <c r="O195"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R156" i="30" l="1"/>
  <c r="S156" i="30" s="1"/>
  <c r="T156" i="30" s="1"/>
  <c r="U156" i="30" s="1"/>
  <c r="V156" i="30" s="1"/>
  <c r="W156" i="30" s="1"/>
  <c r="X156" i="30" s="1"/>
  <c r="Y156" i="30" s="1"/>
  <c r="Z156" i="30" s="1"/>
  <c r="AA156" i="30" s="1"/>
  <c r="AB156" i="30" s="1"/>
  <c r="AC156" i="30" s="1"/>
  <c r="AD156" i="30" s="1"/>
  <c r="AE156" i="30" s="1"/>
  <c r="AF156" i="30" s="1"/>
  <c r="AG156" i="30" s="1"/>
  <c r="AH156" i="30" s="1"/>
  <c r="AI156" i="30" s="1"/>
  <c r="AJ156" i="30" s="1"/>
  <c r="AK156" i="30" s="1"/>
  <c r="AL156" i="30" s="1"/>
  <c r="AM156" i="30" s="1"/>
  <c r="AN156" i="30" s="1"/>
  <c r="AO156" i="30" s="1"/>
  <c r="AP156" i="30" s="1"/>
  <c r="AQ156" i="30" s="1"/>
  <c r="AR156" i="30" s="1"/>
  <c r="AS156" i="30" s="1"/>
  <c r="AT156" i="30" s="1"/>
  <c r="AT156" i="36" s="1"/>
  <c r="AG11" i="14" s="1"/>
  <c r="R151" i="30"/>
  <c r="S151" i="30" s="1"/>
  <c r="T151" i="30" s="1"/>
  <c r="U151" i="30" s="1"/>
  <c r="V151" i="30" s="1"/>
  <c r="W151" i="30" s="1"/>
  <c r="X151" i="30" s="1"/>
  <c r="Y151" i="30" s="1"/>
  <c r="Z151" i="30" s="1"/>
  <c r="AA151" i="30" s="1"/>
  <c r="AB151" i="30" s="1"/>
  <c r="AC151" i="30" s="1"/>
  <c r="AD151" i="30" s="1"/>
  <c r="AE151" i="30" s="1"/>
  <c r="AF151" i="30" s="1"/>
  <c r="AG151" i="30" s="1"/>
  <c r="AH151" i="30" s="1"/>
  <c r="AI151" i="30" s="1"/>
  <c r="AJ151" i="30" s="1"/>
  <c r="AK151" i="30" s="1"/>
  <c r="AL151" i="30" s="1"/>
  <c r="AM151" i="30" s="1"/>
  <c r="AN151" i="30" s="1"/>
  <c r="AO151" i="30" s="1"/>
  <c r="AP151" i="30" s="1"/>
  <c r="AQ151" i="30" s="1"/>
  <c r="AR151" i="30" s="1"/>
  <c r="AS151" i="30" s="1"/>
  <c r="AT151" i="30" s="1"/>
  <c r="AT151" i="36" s="1"/>
  <c r="AG6" i="14" s="1"/>
  <c r="P177" i="30"/>
  <c r="O177" i="30" s="1"/>
  <c r="Q11" i="38"/>
  <c r="P169" i="30"/>
  <c r="O169" i="30" s="1"/>
  <c r="Q2" i="30"/>
  <c r="D20" i="41"/>
  <c r="F5" i="1"/>
  <c r="F7" i="1" s="1"/>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R143" i="36"/>
  <c r="E11" i="21" s="1"/>
  <c r="S143" i="36"/>
  <c r="F11" i="21" s="1"/>
  <c r="T143" i="36"/>
  <c r="G11" i="21" s="1"/>
  <c r="U143" i="36"/>
  <c r="H11" i="21" s="1"/>
  <c r="V143" i="36"/>
  <c r="I11" i="21" s="1"/>
  <c r="W143" i="36"/>
  <c r="J11" i="21" s="1"/>
  <c r="X143" i="36"/>
  <c r="K11" i="21" s="1"/>
  <c r="Y143" i="36"/>
  <c r="L11" i="21" s="1"/>
  <c r="Z143" i="36"/>
  <c r="M11" i="21" s="1"/>
  <c r="AA143" i="36"/>
  <c r="N11" i="21" s="1"/>
  <c r="AB143" i="36"/>
  <c r="O11" i="21" s="1"/>
  <c r="AC143" i="36"/>
  <c r="P11" i="21" s="1"/>
  <c r="AD143" i="36"/>
  <c r="Q11" i="21" s="1"/>
  <c r="AE143" i="36"/>
  <c r="R11" i="21" s="1"/>
  <c r="AF143" i="36"/>
  <c r="S11" i="21" s="1"/>
  <c r="AG143" i="36"/>
  <c r="T11" i="21" s="1"/>
  <c r="AH143" i="36"/>
  <c r="U11" i="21" s="1"/>
  <c r="AI143" i="36"/>
  <c r="V11" i="21" s="1"/>
  <c r="AJ143" i="36"/>
  <c r="W11" i="21" s="1"/>
  <c r="AK143" i="36"/>
  <c r="X11" i="21" s="1"/>
  <c r="AL143" i="36"/>
  <c r="Y11" i="21" s="1"/>
  <c r="AM143" i="36"/>
  <c r="Z11" i="21" s="1"/>
  <c r="AN143" i="36"/>
  <c r="AA11" i="21" s="1"/>
  <c r="AO143" i="36"/>
  <c r="AB11" i="21" s="1"/>
  <c r="AP143" i="36"/>
  <c r="AC11" i="21" s="1"/>
  <c r="AQ143" i="36"/>
  <c r="AD11" i="21" s="1"/>
  <c r="AR143" i="36"/>
  <c r="AE11" i="21" s="1"/>
  <c r="AS143" i="36"/>
  <c r="AF11" i="21" s="1"/>
  <c r="AT143" i="36"/>
  <c r="AG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R164" i="36"/>
  <c r="E6" i="15" s="1"/>
  <c r="S164" i="36"/>
  <c r="F6" i="15" s="1"/>
  <c r="T164" i="36"/>
  <c r="G6" i="15" s="1"/>
  <c r="U164" i="36"/>
  <c r="H6" i="15" s="1"/>
  <c r="V164" i="36"/>
  <c r="I6" i="15" s="1"/>
  <c r="W164" i="36"/>
  <c r="J6" i="15" s="1"/>
  <c r="X164" i="36"/>
  <c r="K6" i="15" s="1"/>
  <c r="Y164" i="36"/>
  <c r="L6" i="15" s="1"/>
  <c r="Z164" i="36"/>
  <c r="M6" i="15" s="1"/>
  <c r="AA164" i="36"/>
  <c r="N6" i="15" s="1"/>
  <c r="AB164" i="36"/>
  <c r="O6" i="15" s="1"/>
  <c r="AC164" i="36"/>
  <c r="P6" i="15" s="1"/>
  <c r="AD164" i="36"/>
  <c r="Q6" i="15" s="1"/>
  <c r="AE164" i="36"/>
  <c r="R6" i="15" s="1"/>
  <c r="AF164" i="36"/>
  <c r="S6" i="15" s="1"/>
  <c r="AG164" i="36"/>
  <c r="T6" i="15" s="1"/>
  <c r="AH164" i="36"/>
  <c r="U6" i="15" s="1"/>
  <c r="AI164" i="36"/>
  <c r="V6" i="15" s="1"/>
  <c r="AJ164" i="36"/>
  <c r="W6" i="15" s="1"/>
  <c r="AK164" i="36"/>
  <c r="X6" i="15" s="1"/>
  <c r="AL164" i="36"/>
  <c r="Y6" i="15" s="1"/>
  <c r="AM164" i="36"/>
  <c r="Z6" i="15" s="1"/>
  <c r="AN164" i="36"/>
  <c r="AA6" i="15" s="1"/>
  <c r="AO164" i="36"/>
  <c r="AB6" i="15" s="1"/>
  <c r="AP164" i="36"/>
  <c r="AC6" i="15" s="1"/>
  <c r="AQ164" i="36"/>
  <c r="AD6" i="15" s="1"/>
  <c r="AR164" i="36"/>
  <c r="AE6" i="15" s="1"/>
  <c r="AS164" i="36"/>
  <c r="AF6" i="15" s="1"/>
  <c r="AT164" i="36"/>
  <c r="AG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P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R182" i="36"/>
  <c r="E11" i="16" s="1"/>
  <c r="S182" i="36"/>
  <c r="F11" i="16" s="1"/>
  <c r="T182" i="36"/>
  <c r="G11" i="16" s="1"/>
  <c r="U182" i="36"/>
  <c r="H11" i="16" s="1"/>
  <c r="V182" i="36"/>
  <c r="I11" i="16" s="1"/>
  <c r="W182" i="36"/>
  <c r="J11" i="16" s="1"/>
  <c r="X182" i="36"/>
  <c r="K11" i="16" s="1"/>
  <c r="Y182" i="36"/>
  <c r="L11" i="16" s="1"/>
  <c r="Z182" i="36"/>
  <c r="M11" i="16" s="1"/>
  <c r="AA182" i="36"/>
  <c r="N11" i="16" s="1"/>
  <c r="AB182" i="36"/>
  <c r="O11" i="16" s="1"/>
  <c r="AC182" i="36"/>
  <c r="P11" i="16" s="1"/>
  <c r="AD182" i="36"/>
  <c r="Q11" i="16" s="1"/>
  <c r="AE182" i="36"/>
  <c r="R11" i="16" s="1"/>
  <c r="AF182" i="36"/>
  <c r="S11" i="16" s="1"/>
  <c r="AG182" i="36"/>
  <c r="T11" i="16" s="1"/>
  <c r="AH182" i="36"/>
  <c r="U11" i="16" s="1"/>
  <c r="AI182" i="36"/>
  <c r="V11" i="16" s="1"/>
  <c r="AJ182" i="36"/>
  <c r="W11" i="16" s="1"/>
  <c r="AK182" i="36"/>
  <c r="X11" i="16" s="1"/>
  <c r="AL182" i="36"/>
  <c r="Y11" i="16" s="1"/>
  <c r="AM182" i="36"/>
  <c r="Z11" i="16" s="1"/>
  <c r="AN182" i="36"/>
  <c r="AA11" i="16" s="1"/>
  <c r="AO182" i="36"/>
  <c r="AB11" i="16" s="1"/>
  <c r="AP182" i="36"/>
  <c r="AC11" i="16" s="1"/>
  <c r="AQ182" i="36"/>
  <c r="AD11" i="16" s="1"/>
  <c r="AR182" i="36"/>
  <c r="AE11" i="16" s="1"/>
  <c r="AS182" i="36"/>
  <c r="AF11" i="16" s="1"/>
  <c r="AT182" i="36"/>
  <c r="AG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R190" i="36"/>
  <c r="E6" i="17" s="1"/>
  <c r="S190" i="36"/>
  <c r="F6" i="17" s="1"/>
  <c r="T190" i="36"/>
  <c r="G6" i="17" s="1"/>
  <c r="U190" i="36"/>
  <c r="H6" i="17" s="1"/>
  <c r="V190" i="36"/>
  <c r="I6" i="17" s="1"/>
  <c r="W190" i="36"/>
  <c r="J6" i="17" s="1"/>
  <c r="X190" i="36"/>
  <c r="K6" i="17" s="1"/>
  <c r="Y190" i="36"/>
  <c r="L6" i="17" s="1"/>
  <c r="Z190" i="36"/>
  <c r="M6" i="17" s="1"/>
  <c r="AA190" i="36"/>
  <c r="N6" i="17" s="1"/>
  <c r="AB190" i="36"/>
  <c r="O6" i="17" s="1"/>
  <c r="AC190" i="36"/>
  <c r="P6" i="17" s="1"/>
  <c r="AD190" i="36"/>
  <c r="Q6" i="17" s="1"/>
  <c r="AE190" i="36"/>
  <c r="R6" i="17" s="1"/>
  <c r="AF190" i="36"/>
  <c r="S6" i="17" s="1"/>
  <c r="AG190" i="36"/>
  <c r="T6" i="17" s="1"/>
  <c r="AH190" i="36"/>
  <c r="U6" i="17" s="1"/>
  <c r="AI190" i="36"/>
  <c r="V6" i="17" s="1"/>
  <c r="AJ190" i="36"/>
  <c r="W6" i="17" s="1"/>
  <c r="AK190" i="36"/>
  <c r="X6" i="17" s="1"/>
  <c r="AL190" i="36"/>
  <c r="Y6" i="17" s="1"/>
  <c r="AM190" i="36"/>
  <c r="Z6" i="17" s="1"/>
  <c r="AN190" i="36"/>
  <c r="AA6" i="17" s="1"/>
  <c r="AO190" i="36"/>
  <c r="AB6" i="17" s="1"/>
  <c r="AP190" i="36"/>
  <c r="AC6" i="17" s="1"/>
  <c r="AQ190" i="36"/>
  <c r="AD6" i="17" s="1"/>
  <c r="AR190" i="36"/>
  <c r="AE6" i="17" s="1"/>
  <c r="AS190" i="36"/>
  <c r="AF6" i="17" s="1"/>
  <c r="AT190" i="36"/>
  <c r="AG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AS151" i="36" l="1"/>
  <c r="AF6" i="14" s="1"/>
  <c r="AK151" i="36"/>
  <c r="X6" i="14" s="1"/>
  <c r="U151" i="36"/>
  <c r="H6" i="14" s="1"/>
  <c r="AN156" i="36"/>
  <c r="AA11" i="14" s="1"/>
  <c r="AF156" i="36"/>
  <c r="S11" i="14" s="1"/>
  <c r="AR151" i="36"/>
  <c r="AE6" i="14" s="1"/>
  <c r="AJ151" i="36"/>
  <c r="W6" i="14" s="1"/>
  <c r="AB151" i="36"/>
  <c r="O6" i="14" s="1"/>
  <c r="T151" i="36"/>
  <c r="G6" i="14" s="1"/>
  <c r="AG156" i="36"/>
  <c r="T11" i="14" s="1"/>
  <c r="AC151" i="36"/>
  <c r="P6" i="14" s="1"/>
  <c r="AM156" i="36"/>
  <c r="Z11" i="14" s="1"/>
  <c r="AE156" i="36"/>
  <c r="R11" i="14" s="1"/>
  <c r="W156" i="36"/>
  <c r="J11" i="14" s="1"/>
  <c r="AQ151" i="36"/>
  <c r="AD6" i="14" s="1"/>
  <c r="AI151" i="36"/>
  <c r="V6" i="14" s="1"/>
  <c r="AA151" i="36"/>
  <c r="N6" i="14" s="1"/>
  <c r="S151" i="36"/>
  <c r="F6" i="14" s="1"/>
  <c r="AL156" i="36"/>
  <c r="Y11" i="14" s="1"/>
  <c r="AD156" i="36"/>
  <c r="Q11" i="14" s="1"/>
  <c r="V156" i="36"/>
  <c r="I11" i="14" s="1"/>
  <c r="AP151" i="36"/>
  <c r="AC6" i="14" s="1"/>
  <c r="AH151" i="36"/>
  <c r="U6" i="14" s="1"/>
  <c r="Z151" i="36"/>
  <c r="M6" i="14" s="1"/>
  <c r="R151" i="36"/>
  <c r="E6" i="14" s="1"/>
  <c r="Y156" i="36"/>
  <c r="L11" i="14" s="1"/>
  <c r="AS156" i="36"/>
  <c r="AF11" i="14" s="1"/>
  <c r="AK156" i="36"/>
  <c r="X11" i="14" s="1"/>
  <c r="AC156" i="36"/>
  <c r="P11" i="14" s="1"/>
  <c r="U156" i="36"/>
  <c r="H11" i="14" s="1"/>
  <c r="AO151" i="36"/>
  <c r="AB6" i="14" s="1"/>
  <c r="AG151" i="36"/>
  <c r="T6" i="14" s="1"/>
  <c r="Y151" i="36"/>
  <c r="L6" i="14" s="1"/>
  <c r="X156" i="36"/>
  <c r="K11" i="14" s="1"/>
  <c r="AR156" i="36"/>
  <c r="AE11" i="14" s="1"/>
  <c r="AJ156" i="36"/>
  <c r="W11" i="14" s="1"/>
  <c r="AB156" i="36"/>
  <c r="O11" i="14" s="1"/>
  <c r="T156" i="36"/>
  <c r="G11" i="14" s="1"/>
  <c r="AN151" i="36"/>
  <c r="AA6" i="14" s="1"/>
  <c r="AF151" i="36"/>
  <c r="S6" i="14" s="1"/>
  <c r="X151" i="36"/>
  <c r="K6" i="14" s="1"/>
  <c r="AO156" i="36"/>
  <c r="AB11" i="14" s="1"/>
  <c r="AQ156" i="36"/>
  <c r="AD11" i="14" s="1"/>
  <c r="AI156" i="36"/>
  <c r="V11" i="14" s="1"/>
  <c r="AA156" i="36"/>
  <c r="N11" i="14" s="1"/>
  <c r="S156" i="36"/>
  <c r="F11" i="14" s="1"/>
  <c r="AM151" i="36"/>
  <c r="Z6" i="14" s="1"/>
  <c r="AE151" i="36"/>
  <c r="R6" i="14" s="1"/>
  <c r="W151" i="36"/>
  <c r="J6" i="14" s="1"/>
  <c r="AP156" i="36"/>
  <c r="AC11" i="14" s="1"/>
  <c r="AH156" i="36"/>
  <c r="U11" i="14" s="1"/>
  <c r="Z156" i="36"/>
  <c r="M11" i="14" s="1"/>
  <c r="R156" i="36"/>
  <c r="E11" i="14" s="1"/>
  <c r="AL151" i="36"/>
  <c r="Y6" i="14" s="1"/>
  <c r="AD151" i="36"/>
  <c r="Q6" i="14" s="1"/>
  <c r="V151" i="36"/>
  <c r="I6" i="14" s="1"/>
  <c r="C12" i="30"/>
  <c r="R11" i="38"/>
  <c r="B12" i="30" s="1"/>
  <c r="F24" i="41"/>
  <c r="H24" i="41" s="1"/>
  <c r="F32" i="41"/>
  <c r="H32" i="41" s="1"/>
  <c r="F40" i="41"/>
  <c r="H40" i="41" s="1"/>
  <c r="F25" i="41"/>
  <c r="H25" i="41" s="1"/>
  <c r="F33" i="41"/>
  <c r="H33" i="41" s="1"/>
  <c r="F23" i="41"/>
  <c r="H23" i="41" s="1"/>
  <c r="F26" i="41"/>
  <c r="H26" i="41" s="1"/>
  <c r="E16" i="37" s="1"/>
  <c r="C29" i="37" s="1"/>
  <c r="F34" i="41"/>
  <c r="H34" i="41" s="1"/>
  <c r="F30" i="41"/>
  <c r="H30" i="41" s="1"/>
  <c r="F38" i="41"/>
  <c r="H38" i="41" s="1"/>
  <c r="F27" i="41"/>
  <c r="H27" i="41" s="1"/>
  <c r="F35" i="41"/>
  <c r="H35" i="41" s="1"/>
  <c r="E17" i="37" s="1"/>
  <c r="E29" i="37" s="1"/>
  <c r="F28" i="41"/>
  <c r="H28" i="41" s="1"/>
  <c r="F16" i="37" s="1"/>
  <c r="D29" i="37" s="1"/>
  <c r="F36" i="41"/>
  <c r="H36" i="41" s="1"/>
  <c r="F29" i="41"/>
  <c r="H29" i="41" s="1"/>
  <c r="F37" i="41"/>
  <c r="H37" i="41" s="1"/>
  <c r="F17" i="37" s="1"/>
  <c r="F29" i="37" s="1"/>
  <c r="F31" i="41"/>
  <c r="H31" i="41" s="1"/>
  <c r="F39" i="41"/>
  <c r="H39" i="41" s="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Q140" i="30" l="1"/>
  <c r="Q153" i="30"/>
  <c r="Q192" i="30"/>
  <c r="Q179" i="30"/>
  <c r="Q166"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74" i="30"/>
  <c r="Q135" i="30"/>
  <c r="Q161"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8" i="30"/>
  <c r="Q139" i="30"/>
  <c r="Q191" i="30"/>
  <c r="Q165" i="30"/>
  <c r="Q152" i="30"/>
  <c r="Q141" i="30"/>
  <c r="Q193" i="30"/>
  <c r="Q154" i="30"/>
  <c r="Q180" i="30"/>
  <c r="Q167"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62" i="30"/>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36" i="30"/>
  <c r="R136" i="30" s="1"/>
  <c r="S136"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63" i="30"/>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K60" i="30"/>
  <c r="K37" i="30"/>
  <c r="K22" i="30"/>
  <c r="K62" i="30"/>
  <c r="K46" i="30"/>
  <c r="K34" i="30"/>
  <c r="K20" i="30"/>
  <c r="K49" i="30"/>
  <c r="K26" i="30"/>
  <c r="K7" i="30"/>
  <c r="K51" i="30"/>
  <c r="K35" i="30"/>
  <c r="K23" i="30"/>
  <c r="K9" i="30"/>
  <c r="K38" i="30"/>
  <c r="K18" i="30"/>
  <c r="K58" i="30"/>
  <c r="K43" i="30"/>
  <c r="K24" i="30"/>
  <c r="K6" i="30"/>
  <c r="K19" i="30"/>
  <c r="K63" i="30"/>
  <c r="K36" i="30"/>
  <c r="K21" i="30"/>
  <c r="K13" i="30"/>
  <c r="K61" i="30"/>
  <c r="K10" i="30"/>
  <c r="K52" i="30"/>
  <c r="K25" i="30"/>
  <c r="K8" i="30"/>
  <c r="K64" i="30"/>
  <c r="K50" i="30"/>
  <c r="K17" i="30"/>
  <c r="K4" i="30"/>
  <c r="K30" i="30"/>
  <c r="K12" i="30"/>
  <c r="K39" i="30"/>
  <c r="K11" i="30"/>
  <c r="K57" i="30"/>
  <c r="K44" i="30"/>
  <c r="K5" i="30"/>
  <c r="K65" i="30"/>
  <c r="K56" i="30"/>
  <c r="K45" i="30"/>
  <c r="K59" i="30"/>
  <c r="K31" i="30"/>
  <c r="K48" i="30"/>
  <c r="K33" i="30"/>
  <c r="K47" i="30"/>
  <c r="K32" i="30"/>
  <c r="B12" i="36"/>
  <c r="K130" i="30"/>
  <c r="K129" i="30"/>
  <c r="K82" i="30"/>
  <c r="K97" i="30"/>
  <c r="K117" i="30"/>
  <c r="K126" i="30"/>
  <c r="K112" i="30"/>
  <c r="K124" i="30"/>
  <c r="K86" i="30"/>
  <c r="K109" i="30"/>
  <c r="K115" i="30"/>
  <c r="K70" i="30"/>
  <c r="K113" i="30"/>
  <c r="K123" i="30"/>
  <c r="K108" i="30"/>
  <c r="K128" i="30"/>
  <c r="K71" i="30"/>
  <c r="K100" i="30"/>
  <c r="K90" i="30"/>
  <c r="K83" i="30"/>
  <c r="K76" i="30"/>
  <c r="K116" i="30"/>
  <c r="K88" i="30"/>
  <c r="K111" i="30"/>
  <c r="K95" i="30"/>
  <c r="K114" i="30"/>
  <c r="K101" i="30"/>
  <c r="K127" i="30"/>
  <c r="K99" i="30"/>
  <c r="K74" i="30"/>
  <c r="K122" i="30"/>
  <c r="K77" i="30"/>
  <c r="K125" i="30"/>
  <c r="K72" i="30"/>
  <c r="K110" i="30"/>
  <c r="K85" i="30"/>
  <c r="K102" i="30"/>
  <c r="K103" i="30"/>
  <c r="K87" i="30"/>
  <c r="K121" i="30"/>
  <c r="K96" i="30"/>
  <c r="K75" i="30"/>
  <c r="K84" i="30"/>
  <c r="K73" i="30"/>
  <c r="K98" i="30"/>
  <c r="K104" i="30"/>
  <c r="K78" i="30"/>
  <c r="K91" i="30"/>
  <c r="K69" i="30"/>
  <c r="K89" i="30"/>
  <c r="C12" i="36"/>
  <c r="B14" i="35"/>
  <c r="C13" i="35" s="1"/>
  <c r="B13" i="35"/>
  <c r="B12" i="35"/>
  <c r="C12" i="35" s="1"/>
  <c r="B11" i="35"/>
  <c r="C11" i="35" s="1"/>
  <c r="B10" i="35"/>
  <c r="C10" i="35" s="1"/>
  <c r="P180" i="30" l="1"/>
  <c r="R180" i="30"/>
  <c r="Q180" i="36"/>
  <c r="D9" i="16" s="1"/>
  <c r="P178" i="30"/>
  <c r="R178" i="30"/>
  <c r="Q178" i="36"/>
  <c r="D7" i="16" s="1"/>
  <c r="P174" i="30"/>
  <c r="R174" i="30"/>
  <c r="Q174" i="36"/>
  <c r="D3" i="16" s="1"/>
  <c r="P154" i="30"/>
  <c r="R154" i="30"/>
  <c r="Q154" i="36"/>
  <c r="D9" i="14" s="1"/>
  <c r="P148" i="30"/>
  <c r="R148" i="30"/>
  <c r="Q148" i="36"/>
  <c r="D3" i="14" s="1"/>
  <c r="K98" i="36"/>
  <c r="Q98" i="30"/>
  <c r="K102" i="36"/>
  <c r="Q102" i="30"/>
  <c r="Q99" i="30"/>
  <c r="K99" i="36"/>
  <c r="K76" i="36"/>
  <c r="Q76" i="30"/>
  <c r="Q113" i="30"/>
  <c r="K113" i="36"/>
  <c r="Q117" i="30"/>
  <c r="K117" i="36"/>
  <c r="Q33" i="30"/>
  <c r="K33" i="36"/>
  <c r="Q44" i="30"/>
  <c r="K44" i="36"/>
  <c r="Q50" i="30"/>
  <c r="K50" i="36"/>
  <c r="Q21" i="30"/>
  <c r="K21" i="36"/>
  <c r="Q18" i="30"/>
  <c r="K18" i="36"/>
  <c r="Q49" i="30"/>
  <c r="K49" i="36"/>
  <c r="K73" i="36"/>
  <c r="Q73" i="30"/>
  <c r="Q85" i="30"/>
  <c r="K85" i="36"/>
  <c r="K127" i="36"/>
  <c r="Q127" i="30"/>
  <c r="K83" i="36"/>
  <c r="Q83" i="30"/>
  <c r="Q70" i="30"/>
  <c r="K70" i="36"/>
  <c r="Q97" i="30"/>
  <c r="K97" i="36"/>
  <c r="Q48" i="30"/>
  <c r="K48" i="36"/>
  <c r="Q57" i="30"/>
  <c r="K57"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38" i="30"/>
  <c r="K38" i="36"/>
  <c r="Q20" i="30"/>
  <c r="K20" i="36"/>
  <c r="P166" i="30"/>
  <c r="R166" i="30"/>
  <c r="Q166" i="36"/>
  <c r="D8" i="15" s="1"/>
  <c r="P152" i="30"/>
  <c r="R152" i="30"/>
  <c r="Q152" i="36"/>
  <c r="D7" i="14" s="1"/>
  <c r="P179" i="30"/>
  <c r="R179" i="30"/>
  <c r="Q179" i="36"/>
  <c r="D8" i="16" s="1"/>
  <c r="P168" i="30"/>
  <c r="R168" i="30"/>
  <c r="Q168" i="36"/>
  <c r="D10" i="15" s="1"/>
  <c r="R141" i="30"/>
  <c r="P141" i="30"/>
  <c r="Q141" i="36"/>
  <c r="D9" i="21" s="1"/>
  <c r="K69" i="36"/>
  <c r="Q69" i="30"/>
  <c r="K96" i="36"/>
  <c r="Q96" i="30"/>
  <c r="K125" i="36"/>
  <c r="Q125" i="30"/>
  <c r="K95" i="36"/>
  <c r="Q95" i="30"/>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K130" i="36"/>
  <c r="Q130" i="30"/>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52" i="30"/>
  <c r="K52"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35" i="30"/>
  <c r="K35" i="36"/>
  <c r="Q62" i="30"/>
  <c r="K62" i="36"/>
  <c r="P150" i="30"/>
  <c r="R150" i="30"/>
  <c r="Q150" i="36"/>
  <c r="D5" i="14" s="1"/>
  <c r="K91" i="36"/>
  <c r="Q91" i="30"/>
  <c r="K121" i="36"/>
  <c r="Q121"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R30" i="30"/>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K30" i="36"/>
  <c r="Q30" i="30"/>
  <c r="Q10" i="30"/>
  <c r="K10" i="36"/>
  <c r="Q24" i="30"/>
  <c r="K2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T136" i="30"/>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R192" i="30"/>
  <c r="P192" i="30"/>
  <c r="Q192" i="36"/>
  <c r="D8" i="17" s="1"/>
  <c r="P165" i="30"/>
  <c r="R165" i="30"/>
  <c r="Q165" i="36"/>
  <c r="D7" i="15" s="1"/>
  <c r="Q78" i="30"/>
  <c r="K78" i="36"/>
  <c r="Q87" i="30"/>
  <c r="K87" i="36"/>
  <c r="Q122" i="30"/>
  <c r="K122" i="36"/>
  <c r="K88" i="36"/>
  <c r="Q88" i="30"/>
  <c r="K108" i="36"/>
  <c r="Q108" i="30"/>
  <c r="R108" i="30" s="1"/>
  <c r="K112" i="36"/>
  <c r="Q112" i="30"/>
  <c r="Q32" i="30"/>
  <c r="K32" i="36"/>
  <c r="Q65" i="30"/>
  <c r="K65" i="36"/>
  <c r="K4" i="36"/>
  <c r="Q2" i="36" s="1"/>
  <c r="Q4" i="30"/>
  <c r="Q61" i="30"/>
  <c r="K61"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R191" i="30"/>
  <c r="P191" i="30"/>
  <c r="Q191" i="36"/>
  <c r="D7" i="17" s="1"/>
  <c r="P161" i="30"/>
  <c r="R161" i="30"/>
  <c r="Q161" i="36"/>
  <c r="D3" i="15" s="1"/>
  <c r="P153" i="30"/>
  <c r="R153" i="30"/>
  <c r="Q153" i="36"/>
  <c r="D8" i="14"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Q101" i="30"/>
  <c r="K101" i="36"/>
  <c r="K90" i="36"/>
  <c r="Q90" i="30"/>
  <c r="Q115" i="30"/>
  <c r="K115" i="36"/>
  <c r="K82" i="36"/>
  <c r="Q82" i="30"/>
  <c r="Q31" i="30"/>
  <c r="K31" i="36"/>
  <c r="Q11" i="30"/>
  <c r="K11" i="36"/>
  <c r="Q8" i="30"/>
  <c r="K8" i="36"/>
  <c r="Q63" i="30"/>
  <c r="K63"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63" i="30"/>
  <c r="R163" i="30"/>
  <c r="Q163" i="36"/>
  <c r="D5" i="15" s="1"/>
  <c r="P155" i="30"/>
  <c r="R155" i="30"/>
  <c r="Q155" i="36"/>
  <c r="D10" i="14" s="1"/>
  <c r="R193" i="30"/>
  <c r="P193" i="30"/>
  <c r="Q193" i="36"/>
  <c r="D9" i="17" s="1"/>
  <c r="Q89" i="30"/>
  <c r="K89" i="36"/>
  <c r="K75" i="36"/>
  <c r="Q75" i="30"/>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14" i="36"/>
  <c r="Q114" i="30"/>
  <c r="Q100" i="30"/>
  <c r="K100" i="36"/>
  <c r="Q109" i="30"/>
  <c r="K109"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9" i="30"/>
  <c r="K39" i="36"/>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04" i="30"/>
  <c r="K104" i="36"/>
  <c r="K103" i="36"/>
  <c r="Q103" i="30"/>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26" i="30"/>
  <c r="K126" i="36"/>
  <c r="Q47" i="30"/>
  <c r="K47" i="36"/>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3" i="30"/>
  <c r="K13"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26" i="30"/>
  <c r="K26" i="36"/>
  <c r="Q60" i="30"/>
  <c r="K60" i="36"/>
  <c r="P162" i="30"/>
  <c r="R162" i="30"/>
  <c r="Q162" i="36"/>
  <c r="D4" i="15" s="1"/>
  <c r="R167" i="30"/>
  <c r="P167" i="30"/>
  <c r="Q167" i="36"/>
  <c r="D9" i="15" s="1"/>
  <c r="P139" i="30"/>
  <c r="R139" i="30"/>
  <c r="Q139" i="36"/>
  <c r="D7" i="21" s="1"/>
  <c r="R135" i="30"/>
  <c r="P135" i="30"/>
  <c r="Q135" i="36"/>
  <c r="D3" i="21" s="1"/>
  <c r="R140" i="30"/>
  <c r="P140" i="30"/>
  <c r="Q140" i="36"/>
  <c r="D8" i="21" s="1"/>
  <c r="D12" i="35"/>
  <c r="C14" i="35"/>
  <c r="D13" i="35" s="1"/>
  <c r="P104" i="30" l="1"/>
  <c r="R104" i="30"/>
  <c r="Q104" i="36"/>
  <c r="D11" i="25" s="1"/>
  <c r="Q25" i="36"/>
  <c r="D10" i="20" s="1"/>
  <c r="R25" i="30"/>
  <c r="P25" i="30"/>
  <c r="P109" i="30"/>
  <c r="Q109" i="36"/>
  <c r="D3" i="26" s="1"/>
  <c r="R109" i="30"/>
  <c r="O155" i="30"/>
  <c r="P155" i="36"/>
  <c r="Q82" i="36"/>
  <c r="R101" i="30"/>
  <c r="P101" i="30"/>
  <c r="Q101" i="36"/>
  <c r="D8" i="25" s="1"/>
  <c r="Q121" i="36"/>
  <c r="Q69" i="36"/>
  <c r="R69" i="30"/>
  <c r="O166" i="30"/>
  <c r="P166" i="36"/>
  <c r="Q70" i="36"/>
  <c r="D3" i="23" s="1"/>
  <c r="P70" i="30"/>
  <c r="R70" i="30"/>
  <c r="Q50" i="36"/>
  <c r="D9" i="12" s="1"/>
  <c r="P50" i="30"/>
  <c r="R50" i="30"/>
  <c r="R113" i="30"/>
  <c r="P113" i="30"/>
  <c r="Q113" i="36"/>
  <c r="D7" i="26" s="1"/>
  <c r="S174" i="30"/>
  <c r="R174" i="36"/>
  <c r="E3" i="16" s="1"/>
  <c r="S140" i="30"/>
  <c r="R140" i="36"/>
  <c r="E8" i="21" s="1"/>
  <c r="O167" i="30"/>
  <c r="P167" i="36"/>
  <c r="Q26" i="36"/>
  <c r="D11" i="20" s="1"/>
  <c r="R26" i="30"/>
  <c r="P26" i="30"/>
  <c r="Q63" i="36"/>
  <c r="D9" i="13" s="1"/>
  <c r="P63" i="30"/>
  <c r="R63" i="30"/>
  <c r="S161" i="30"/>
  <c r="R161" i="36"/>
  <c r="E3" i="15" s="1"/>
  <c r="Q10" i="36"/>
  <c r="C8" i="18" s="1"/>
  <c r="R10" i="30"/>
  <c r="P10" i="30"/>
  <c r="Q62" i="36"/>
  <c r="D8" i="13" s="1"/>
  <c r="R62" i="30"/>
  <c r="P62" i="30"/>
  <c r="S179" i="30"/>
  <c r="R179" i="36"/>
  <c r="E8" i="16" s="1"/>
  <c r="R83" i="30"/>
  <c r="P83" i="30"/>
  <c r="Q83" i="36"/>
  <c r="D3" i="24" s="1"/>
  <c r="R76" i="30"/>
  <c r="P76" i="30"/>
  <c r="Q76" i="36"/>
  <c r="D9" i="23" s="1"/>
  <c r="O174" i="30"/>
  <c r="P174" i="36"/>
  <c r="S108" i="30"/>
  <c r="R108" i="36"/>
  <c r="P78" i="30"/>
  <c r="R78" i="30"/>
  <c r="Q78" i="36"/>
  <c r="D11" i="23" s="1"/>
  <c r="S167" i="30"/>
  <c r="R167" i="36"/>
  <c r="E9" i="15" s="1"/>
  <c r="P5" i="30"/>
  <c r="R5" i="30"/>
  <c r="Q5" i="36"/>
  <c r="C3" i="18" s="1"/>
  <c r="Q39" i="36"/>
  <c r="D11" i="11" s="1"/>
  <c r="P39" i="30"/>
  <c r="R39" i="30"/>
  <c r="P100" i="30"/>
  <c r="R100" i="30"/>
  <c r="Q100" i="36"/>
  <c r="D7" i="25" s="1"/>
  <c r="R89" i="30"/>
  <c r="Q89" i="36"/>
  <c r="D9" i="24" s="1"/>
  <c r="P89" i="30"/>
  <c r="S163" i="30"/>
  <c r="R163" i="36"/>
  <c r="E5" i="15" s="1"/>
  <c r="R82" i="30"/>
  <c r="O161" i="30"/>
  <c r="P161" i="36"/>
  <c r="Q65" i="36"/>
  <c r="D11" i="13" s="1"/>
  <c r="R65" i="30"/>
  <c r="P65" i="30"/>
  <c r="P88" i="30"/>
  <c r="R88" i="30"/>
  <c r="Q88" i="36"/>
  <c r="D8" i="24" s="1"/>
  <c r="R121" i="30"/>
  <c r="Q95" i="36"/>
  <c r="R95" i="30"/>
  <c r="O179" i="30"/>
  <c r="P179" i="36"/>
  <c r="Q20" i="36"/>
  <c r="D5" i="20" s="1"/>
  <c r="P20" i="30"/>
  <c r="R20" i="30"/>
  <c r="P57" i="30"/>
  <c r="R57" i="30"/>
  <c r="Q57" i="36"/>
  <c r="D3" i="13" s="1"/>
  <c r="Q49" i="36"/>
  <c r="D8" i="12" s="1"/>
  <c r="R49" i="30"/>
  <c r="P49" i="30"/>
  <c r="Q44" i="36"/>
  <c r="D3" i="12" s="1"/>
  <c r="R44" i="30"/>
  <c r="P44" i="30"/>
  <c r="S148" i="30"/>
  <c r="R148" i="36"/>
  <c r="E3" i="14" s="1"/>
  <c r="S135" i="30"/>
  <c r="R135" i="36"/>
  <c r="E3" i="21" s="1"/>
  <c r="S162" i="30"/>
  <c r="R162" i="36"/>
  <c r="E4" i="15" s="1"/>
  <c r="Q47" i="36"/>
  <c r="D6" i="12" s="1"/>
  <c r="P47" i="30"/>
  <c r="R47" i="30"/>
  <c r="O140" i="30"/>
  <c r="P140" i="36"/>
  <c r="O135" i="30"/>
  <c r="P135" i="36"/>
  <c r="P114" i="30"/>
  <c r="R114" i="30"/>
  <c r="Q114" i="36"/>
  <c r="D8" i="26" s="1"/>
  <c r="O163" i="30"/>
  <c r="P163" i="36"/>
  <c r="Q8" i="36"/>
  <c r="C6" i="18" s="1"/>
  <c r="R8" i="30"/>
  <c r="P8" i="30"/>
  <c r="S165" i="30"/>
  <c r="R165" i="36"/>
  <c r="E7" i="15" s="1"/>
  <c r="Q22" i="36"/>
  <c r="D7" i="20" s="1"/>
  <c r="P22" i="30"/>
  <c r="R22" i="30"/>
  <c r="P128" i="30"/>
  <c r="R128" i="30"/>
  <c r="Q128" i="36"/>
  <c r="D9" i="27" s="1"/>
  <c r="P91" i="30"/>
  <c r="R91" i="30"/>
  <c r="Q91" i="36"/>
  <c r="D11" i="24" s="1"/>
  <c r="Q35" i="36"/>
  <c r="D7" i="11" s="1"/>
  <c r="R35" i="30"/>
  <c r="P35" i="30"/>
  <c r="O141" i="30"/>
  <c r="P141" i="36"/>
  <c r="R127" i="30"/>
  <c r="P127" i="30"/>
  <c r="Q127" i="36"/>
  <c r="D8" i="27" s="1"/>
  <c r="O148" i="30"/>
  <c r="P148" i="36"/>
  <c r="S178" i="30"/>
  <c r="R178" i="36"/>
  <c r="E7" i="16" s="1"/>
  <c r="O191" i="30"/>
  <c r="P191" i="36"/>
  <c r="Q32" i="36"/>
  <c r="D4" i="11" s="1"/>
  <c r="P32" i="30"/>
  <c r="R32" i="30"/>
  <c r="O165" i="30"/>
  <c r="P165" i="36"/>
  <c r="P130" i="30"/>
  <c r="R130" i="30"/>
  <c r="Q130" i="36"/>
  <c r="D11" i="27" s="1"/>
  <c r="R125" i="30"/>
  <c r="P125" i="30"/>
  <c r="Q125" i="36"/>
  <c r="D6" i="27" s="1"/>
  <c r="S141" i="30"/>
  <c r="R141" i="36"/>
  <c r="E9" i="21" s="1"/>
  <c r="S152" i="30"/>
  <c r="R152" i="36"/>
  <c r="E7" i="14" s="1"/>
  <c r="Q38" i="36"/>
  <c r="D10" i="11" s="1"/>
  <c r="R38" i="30"/>
  <c r="P38" i="30"/>
  <c r="Q48" i="36"/>
  <c r="D7" i="12" s="1"/>
  <c r="R48" i="30"/>
  <c r="P48" i="30"/>
  <c r="Q18" i="36"/>
  <c r="D3" i="20" s="1"/>
  <c r="R18" i="30"/>
  <c r="P18" i="30"/>
  <c r="Q33" i="36"/>
  <c r="D5" i="11" s="1"/>
  <c r="P33" i="30"/>
  <c r="R33" i="30"/>
  <c r="R99" i="30"/>
  <c r="P99" i="30"/>
  <c r="Q99" i="36"/>
  <c r="D6" i="25" s="1"/>
  <c r="O178" i="30"/>
  <c r="P178" i="36"/>
  <c r="Q23" i="36"/>
  <c r="D8" i="20" s="1"/>
  <c r="P23" i="30"/>
  <c r="R23" i="30"/>
  <c r="O152" i="30"/>
  <c r="P152" i="36"/>
  <c r="R102" i="30"/>
  <c r="P102" i="30"/>
  <c r="Q102" i="36"/>
  <c r="D9" i="25" s="1"/>
  <c r="S154" i="30"/>
  <c r="R154" i="36"/>
  <c r="E9" i="14" s="1"/>
  <c r="O193" i="30"/>
  <c r="P193" i="36"/>
  <c r="Q115" i="36"/>
  <c r="D9" i="26" s="1"/>
  <c r="R115" i="30"/>
  <c r="P115" i="30"/>
  <c r="O162" i="30"/>
  <c r="P162" i="36"/>
  <c r="Q13" i="36"/>
  <c r="C11" i="18" s="1"/>
  <c r="P13" i="30"/>
  <c r="R13" i="30"/>
  <c r="P103" i="30"/>
  <c r="R103" i="30"/>
  <c r="Q103" i="36"/>
  <c r="D10" i="25" s="1"/>
  <c r="S193" i="30"/>
  <c r="R193" i="36"/>
  <c r="E9" i="17" s="1"/>
  <c r="Q34" i="36"/>
  <c r="D6" i="11" s="1"/>
  <c r="P34" i="30"/>
  <c r="R34" i="30"/>
  <c r="Q11" i="36"/>
  <c r="C9" i="18" s="1"/>
  <c r="R11" i="30"/>
  <c r="P11" i="30"/>
  <c r="R90" i="30"/>
  <c r="P90" i="30"/>
  <c r="Q90" i="36"/>
  <c r="D10" i="24" s="1"/>
  <c r="S191" i="30"/>
  <c r="R191" i="36"/>
  <c r="E7" i="17" s="1"/>
  <c r="P112" i="30"/>
  <c r="R112" i="30"/>
  <c r="Q112" i="36"/>
  <c r="D6" i="26" s="1"/>
  <c r="R122" i="30"/>
  <c r="P122" i="30"/>
  <c r="Q122" i="36"/>
  <c r="D3" i="27" s="1"/>
  <c r="S139" i="30"/>
  <c r="R139" i="36"/>
  <c r="E7" i="21" s="1"/>
  <c r="R126" i="30"/>
  <c r="P126" i="30"/>
  <c r="Q126" i="36"/>
  <c r="D7" i="27" s="1"/>
  <c r="S153" i="30"/>
  <c r="R153" i="36"/>
  <c r="E8" i="14" s="1"/>
  <c r="Q61" i="36"/>
  <c r="D7" i="13" s="1"/>
  <c r="P61" i="30"/>
  <c r="R61" i="30"/>
  <c r="O192" i="30"/>
  <c r="P192" i="36"/>
  <c r="S150" i="30"/>
  <c r="R150" i="36"/>
  <c r="E5" i="14" s="1"/>
  <c r="P86" i="30"/>
  <c r="R86" i="30"/>
  <c r="Q86" i="36"/>
  <c r="D6" i="24" s="1"/>
  <c r="P96" i="30"/>
  <c r="Q96" i="36"/>
  <c r="D3" i="25" s="1"/>
  <c r="R96" i="30"/>
  <c r="S168" i="30"/>
  <c r="R168" i="36"/>
  <c r="E10" i="15" s="1"/>
  <c r="P36" i="30"/>
  <c r="Q36" i="36"/>
  <c r="D8" i="11" s="1"/>
  <c r="R36" i="30"/>
  <c r="R97" i="30"/>
  <c r="Q97" i="36"/>
  <c r="D4" i="25" s="1"/>
  <c r="P97" i="30"/>
  <c r="P85" i="30"/>
  <c r="Q85" i="36"/>
  <c r="D5" i="24" s="1"/>
  <c r="R85" i="30"/>
  <c r="Q21" i="36"/>
  <c r="D6" i="20" s="1"/>
  <c r="P21" i="30"/>
  <c r="R21" i="30"/>
  <c r="P117" i="30"/>
  <c r="R117" i="30"/>
  <c r="Q117" i="36"/>
  <c r="D11" i="26" s="1"/>
  <c r="O154" i="30"/>
  <c r="P154" i="36"/>
  <c r="S180" i="30"/>
  <c r="R180" i="36"/>
  <c r="E9" i="16" s="1"/>
  <c r="O139" i="30"/>
  <c r="P139" i="36"/>
  <c r="Q60" i="36"/>
  <c r="D6" i="13" s="1"/>
  <c r="P60" i="30"/>
  <c r="R60" i="30"/>
  <c r="R75" i="30"/>
  <c r="P75" i="30"/>
  <c r="Q75" i="36"/>
  <c r="D8" i="23" s="1"/>
  <c r="S155" i="30"/>
  <c r="R155" i="36"/>
  <c r="E10" i="14" s="1"/>
  <c r="Q31" i="36"/>
  <c r="D3" i="11" s="1"/>
  <c r="R31" i="30"/>
  <c r="P31" i="30"/>
  <c r="O153" i="30"/>
  <c r="P153" i="36"/>
  <c r="Q37" i="36"/>
  <c r="D9" i="11" s="1"/>
  <c r="R37" i="30"/>
  <c r="P37" i="30"/>
  <c r="R4" i="30"/>
  <c r="Q4" i="36"/>
  <c r="Q108" i="36"/>
  <c r="R87" i="30"/>
  <c r="P87" i="30"/>
  <c r="Q87" i="36"/>
  <c r="D7" i="24" s="1"/>
  <c r="S192" i="30"/>
  <c r="R192" i="36"/>
  <c r="E8" i="17" s="1"/>
  <c r="P24" i="30"/>
  <c r="R24" i="30"/>
  <c r="Q24" i="36"/>
  <c r="D9" i="20" s="1"/>
  <c r="O150" i="30"/>
  <c r="P150" i="36"/>
  <c r="Q52" i="36"/>
  <c r="D11" i="12" s="1"/>
  <c r="R52" i="30"/>
  <c r="P52" i="30"/>
  <c r="O168" i="30"/>
  <c r="P168" i="36"/>
  <c r="S166" i="30"/>
  <c r="R166" i="36"/>
  <c r="E8" i="15" s="1"/>
  <c r="P73" i="30"/>
  <c r="Q73" i="36"/>
  <c r="D6" i="23" s="1"/>
  <c r="R73" i="30"/>
  <c r="R98" i="30"/>
  <c r="P98" i="30"/>
  <c r="Q98" i="36"/>
  <c r="D5" i="25" s="1"/>
  <c r="O180" i="30"/>
  <c r="P180" i="36"/>
  <c r="D11" i="35"/>
  <c r="D10" i="35"/>
  <c r="S52" i="30" l="1"/>
  <c r="R52" i="36"/>
  <c r="E11" i="12" s="1"/>
  <c r="C9" i="16"/>
  <c r="O180" i="36"/>
  <c r="B9" i="16" s="1"/>
  <c r="T166" i="30"/>
  <c r="S166" i="36"/>
  <c r="F8" i="15" s="1"/>
  <c r="P31" i="36"/>
  <c r="O31" i="30"/>
  <c r="T153" i="30"/>
  <c r="S153" i="36"/>
  <c r="F8" i="14" s="1"/>
  <c r="S122" i="30"/>
  <c r="R122" i="36"/>
  <c r="E3" i="27" s="1"/>
  <c r="S90" i="30"/>
  <c r="R90" i="36"/>
  <c r="E10" i="24" s="1"/>
  <c r="T193" i="30"/>
  <c r="S193" i="36"/>
  <c r="F9" i="17" s="1"/>
  <c r="O178" i="36"/>
  <c r="B7" i="16" s="1"/>
  <c r="C7" i="16"/>
  <c r="P18" i="36"/>
  <c r="O18" i="30"/>
  <c r="C7" i="17"/>
  <c r="O191" i="36"/>
  <c r="B7" i="17" s="1"/>
  <c r="S127" i="30"/>
  <c r="R127" i="36"/>
  <c r="E8" i="27" s="1"/>
  <c r="O91" i="30"/>
  <c r="P91" i="36"/>
  <c r="T165" i="30"/>
  <c r="S165" i="36"/>
  <c r="F7" i="15" s="1"/>
  <c r="O114" i="30"/>
  <c r="P114" i="36"/>
  <c r="O20" i="30"/>
  <c r="P20" i="36"/>
  <c r="S88" i="30"/>
  <c r="R88" i="36"/>
  <c r="E8" i="24" s="1"/>
  <c r="S39" i="30"/>
  <c r="R39" i="36"/>
  <c r="E11" i="11" s="1"/>
  <c r="O76" i="30"/>
  <c r="P76" i="36"/>
  <c r="R62" i="36"/>
  <c r="E8" i="13" s="1"/>
  <c r="S62" i="30"/>
  <c r="P63" i="36"/>
  <c r="O63" i="30"/>
  <c r="T140" i="30"/>
  <c r="S140" i="36"/>
  <c r="F8" i="21" s="1"/>
  <c r="S75" i="30"/>
  <c r="R75" i="36"/>
  <c r="E8" i="23" s="1"/>
  <c r="C9" i="14"/>
  <c r="O154" i="36"/>
  <c r="B9" i="14" s="1"/>
  <c r="R24" i="36"/>
  <c r="E9" i="20" s="1"/>
  <c r="S24" i="30"/>
  <c r="R31" i="36"/>
  <c r="E3" i="11" s="1"/>
  <c r="S31" i="30"/>
  <c r="P60" i="36"/>
  <c r="O60" i="30"/>
  <c r="O85" i="30"/>
  <c r="P85" i="36"/>
  <c r="T168" i="30"/>
  <c r="S168" i="36"/>
  <c r="F10" i="15" s="1"/>
  <c r="T150" i="30"/>
  <c r="S150" i="36"/>
  <c r="F5" i="14" s="1"/>
  <c r="P11" i="36"/>
  <c r="B9" i="18" s="1"/>
  <c r="O11" i="30"/>
  <c r="O11" i="36" s="1"/>
  <c r="O115" i="30"/>
  <c r="P115" i="36"/>
  <c r="P102" i="36"/>
  <c r="O102" i="30"/>
  <c r="S18" i="30"/>
  <c r="R18" i="36"/>
  <c r="E3" i="20" s="1"/>
  <c r="S130" i="30"/>
  <c r="R130" i="36"/>
  <c r="E11" i="27" s="1"/>
  <c r="C9" i="21"/>
  <c r="O141" i="36"/>
  <c r="B9" i="21" s="1"/>
  <c r="O8" i="30"/>
  <c r="O8" i="36" s="1"/>
  <c r="P8" i="36"/>
  <c r="B6" i="18" s="1"/>
  <c r="C3" i="21"/>
  <c r="O135" i="36"/>
  <c r="B3" i="21" s="1"/>
  <c r="T162" i="30"/>
  <c r="S162" i="36"/>
  <c r="F4" i="15" s="1"/>
  <c r="P49" i="36"/>
  <c r="O49" i="30"/>
  <c r="O88" i="30"/>
  <c r="P88" i="36"/>
  <c r="T163" i="30"/>
  <c r="S163" i="36"/>
  <c r="F5" i="15" s="1"/>
  <c r="P39" i="36"/>
  <c r="O39" i="30"/>
  <c r="S78" i="30"/>
  <c r="R78" i="36"/>
  <c r="E11" i="23" s="1"/>
  <c r="S76" i="30"/>
  <c r="R76" i="36"/>
  <c r="E9" i="23" s="1"/>
  <c r="S70" i="30"/>
  <c r="R70" i="36"/>
  <c r="E3" i="23" s="1"/>
  <c r="O109" i="30"/>
  <c r="P109" i="36"/>
  <c r="S73" i="30"/>
  <c r="R73" i="36"/>
  <c r="E6" i="23" s="1"/>
  <c r="T154" i="30"/>
  <c r="S154" i="36"/>
  <c r="F9" i="14" s="1"/>
  <c r="R4" i="36"/>
  <c r="S4" i="30"/>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S96" i="30"/>
  <c r="R96" i="36"/>
  <c r="E3" i="25" s="1"/>
  <c r="C8" i="17"/>
  <c r="O192" i="36"/>
  <c r="B8" i="17" s="1"/>
  <c r="O126" i="30"/>
  <c r="P126" i="36"/>
  <c r="R11" i="36"/>
  <c r="D9" i="18" s="1"/>
  <c r="S11" i="30"/>
  <c r="S103" i="30"/>
  <c r="R103" i="36"/>
  <c r="E10" i="25" s="1"/>
  <c r="S115" i="30"/>
  <c r="R115" i="36"/>
  <c r="E9" i="26" s="1"/>
  <c r="S102" i="30"/>
  <c r="R102" i="36"/>
  <c r="E9" i="25" s="1"/>
  <c r="T152" i="30"/>
  <c r="S152" i="36"/>
  <c r="F7" i="14" s="1"/>
  <c r="O130" i="30"/>
  <c r="P130" i="36"/>
  <c r="S128" i="30"/>
  <c r="R128" i="36"/>
  <c r="E9" i="27" s="1"/>
  <c r="R8" i="36"/>
  <c r="D6" i="18" s="1"/>
  <c r="S8" i="30"/>
  <c r="S49" i="30"/>
  <c r="R49" i="36"/>
  <c r="E8" i="12" s="1"/>
  <c r="C8" i="16"/>
  <c r="O179" i="36"/>
  <c r="B8" i="16" s="1"/>
  <c r="P65" i="36"/>
  <c r="O65" i="30"/>
  <c r="O89" i="30"/>
  <c r="P89" i="36"/>
  <c r="O78" i="30"/>
  <c r="P78" i="36"/>
  <c r="O10" i="30"/>
  <c r="O10" i="36" s="1"/>
  <c r="P10" i="36"/>
  <c r="B8" i="18" s="1"/>
  <c r="O26" i="30"/>
  <c r="P26" i="36"/>
  <c r="T174" i="30"/>
  <c r="S174" i="36"/>
  <c r="F3" i="16" s="1"/>
  <c r="O70" i="30"/>
  <c r="P70" i="36"/>
  <c r="O101" i="30"/>
  <c r="P101" i="36"/>
  <c r="O25" i="30"/>
  <c r="P25" i="36"/>
  <c r="S87" i="30"/>
  <c r="R87" i="36"/>
  <c r="E7" i="24" s="1"/>
  <c r="R60" i="36"/>
  <c r="E6" i="13" s="1"/>
  <c r="S60" i="30"/>
  <c r="C10" i="15"/>
  <c r="O168" i="36"/>
  <c r="B10" i="15" s="1"/>
  <c r="O98" i="30"/>
  <c r="P98" i="36"/>
  <c r="O24" i="30"/>
  <c r="P24" i="36"/>
  <c r="S117" i="30"/>
  <c r="R117" i="36"/>
  <c r="E11" i="26" s="1"/>
  <c r="O97" i="30"/>
  <c r="P97" i="36"/>
  <c r="S112" i="30"/>
  <c r="R112" i="36"/>
  <c r="E6" i="26" s="1"/>
  <c r="S98" i="30"/>
  <c r="R98" i="36"/>
  <c r="E5" i="25" s="1"/>
  <c r="P52" i="36"/>
  <c r="O52" i="30"/>
  <c r="O37" i="30"/>
  <c r="P37" i="36"/>
  <c r="O139" i="36"/>
  <c r="B7" i="21" s="1"/>
  <c r="C7" i="21"/>
  <c r="O117" i="30"/>
  <c r="P117" i="36"/>
  <c r="S126" i="30"/>
  <c r="R126" i="36"/>
  <c r="E7" i="27" s="1"/>
  <c r="O112" i="30"/>
  <c r="P112" i="36"/>
  <c r="O103" i="30"/>
  <c r="P103" i="36"/>
  <c r="C7" i="14"/>
  <c r="O152" i="36"/>
  <c r="B7" i="14" s="1"/>
  <c r="O99" i="30"/>
  <c r="P99" i="36"/>
  <c r="P48" i="36"/>
  <c r="O48" i="30"/>
  <c r="C7" i="15"/>
  <c r="O165" i="36"/>
  <c r="B7" i="15" s="1"/>
  <c r="T178" i="30"/>
  <c r="S178" i="36"/>
  <c r="F7" i="16" s="1"/>
  <c r="O35" i="30"/>
  <c r="P35" i="36"/>
  <c r="O128" i="30"/>
  <c r="P128" i="36"/>
  <c r="O140" i="36"/>
  <c r="B8" i="21" s="1"/>
  <c r="C8" i="21"/>
  <c r="T135" i="30"/>
  <c r="S135" i="36"/>
  <c r="F3" i="21" s="1"/>
  <c r="S65" i="30"/>
  <c r="R65" i="36"/>
  <c r="E11" i="13" s="1"/>
  <c r="O83" i="30"/>
  <c r="P83" i="36"/>
  <c r="R10" i="36"/>
  <c r="D8" i="18" s="1"/>
  <c r="S10" i="30"/>
  <c r="R26" i="36"/>
  <c r="E11" i="20" s="1"/>
  <c r="S26" i="30"/>
  <c r="S101" i="30"/>
  <c r="R101" i="36"/>
  <c r="E8" i="25" s="1"/>
  <c r="R25" i="36"/>
  <c r="E10" i="20" s="1"/>
  <c r="S25" i="30"/>
  <c r="R37" i="36"/>
  <c r="E9" i="11" s="1"/>
  <c r="S37" i="30"/>
  <c r="S97" i="30"/>
  <c r="R97" i="36"/>
  <c r="E4" i="25" s="1"/>
  <c r="O96" i="30"/>
  <c r="P96" i="36"/>
  <c r="R13" i="36"/>
  <c r="D11" i="18" s="1"/>
  <c r="S13" i="30"/>
  <c r="C9" i="17"/>
  <c r="O193" i="36"/>
  <c r="B9" i="17" s="1"/>
  <c r="R48" i="36"/>
  <c r="E7" i="12" s="1"/>
  <c r="S48" i="30"/>
  <c r="T141" i="30"/>
  <c r="S141" i="36"/>
  <c r="F9" i="21" s="1"/>
  <c r="C3" i="14"/>
  <c r="O148" i="36"/>
  <c r="B3" i="14" s="1"/>
  <c r="R35" i="36"/>
  <c r="E7" i="11" s="1"/>
  <c r="S35" i="30"/>
  <c r="S22" i="30"/>
  <c r="R22" i="36"/>
  <c r="E7" i="20" s="1"/>
  <c r="C5" i="15"/>
  <c r="O163" i="36"/>
  <c r="B5" i="15" s="1"/>
  <c r="S95" i="30"/>
  <c r="R95" i="36"/>
  <c r="S89" i="30"/>
  <c r="R89" i="36"/>
  <c r="E9" i="24" s="1"/>
  <c r="S5" i="30"/>
  <c r="R5" i="36"/>
  <c r="D3" i="18" s="1"/>
  <c r="T108" i="30"/>
  <c r="S108" i="36"/>
  <c r="S83" i="30"/>
  <c r="R83" i="36"/>
  <c r="E3" i="24" s="1"/>
  <c r="O113" i="30"/>
  <c r="P113" i="36"/>
  <c r="O166" i="36"/>
  <c r="B8" i="15" s="1"/>
  <c r="C8" i="15"/>
  <c r="T155" i="30"/>
  <c r="S155" i="36"/>
  <c r="F10" i="14" s="1"/>
  <c r="S61" i="30"/>
  <c r="R61" i="36"/>
  <c r="E7" i="13" s="1"/>
  <c r="S99" i="30"/>
  <c r="R99" i="36"/>
  <c r="E6" i="25" s="1"/>
  <c r="O21" i="30"/>
  <c r="P21" i="36"/>
  <c r="T139" i="30"/>
  <c r="S139" i="36"/>
  <c r="F7" i="21" s="1"/>
  <c r="T191" i="30"/>
  <c r="S191" i="36"/>
  <c r="F7" i="17" s="1"/>
  <c r="O34" i="30"/>
  <c r="P34" i="36"/>
  <c r="P13" i="36"/>
  <c r="B11" i="18" s="1"/>
  <c r="O13" i="30"/>
  <c r="O13" i="36" s="1"/>
  <c r="R23" i="36"/>
  <c r="E8" i="20" s="1"/>
  <c r="S23" i="30"/>
  <c r="S33" i="30"/>
  <c r="R33" i="36"/>
  <c r="E5" i="11" s="1"/>
  <c r="S32" i="30"/>
  <c r="R32" i="36"/>
  <c r="E4" i="11" s="1"/>
  <c r="O22" i="30"/>
  <c r="P22" i="36"/>
  <c r="S47" i="30"/>
  <c r="R47" i="36"/>
  <c r="E6" i="12" s="1"/>
  <c r="T148" i="30"/>
  <c r="S148" i="36"/>
  <c r="F3" i="14" s="1"/>
  <c r="S57" i="30"/>
  <c r="R57" i="36"/>
  <c r="E3" i="13" s="1"/>
  <c r="C3" i="15"/>
  <c r="O161" i="36"/>
  <c r="B3" i="15" s="1"/>
  <c r="O5" i="30"/>
  <c r="O5" i="36" s="1"/>
  <c r="P5" i="36"/>
  <c r="B3" i="18" s="1"/>
  <c r="C3" i="16"/>
  <c r="O174" i="36"/>
  <c r="B3" i="16" s="1"/>
  <c r="C9" i="15"/>
  <c r="O167" i="36"/>
  <c r="B9" i="15" s="1"/>
  <c r="S113" i="30"/>
  <c r="R113" i="36"/>
  <c r="E7" i="26" s="1"/>
  <c r="C10" i="14"/>
  <c r="O155" i="36"/>
  <c r="B10" i="14" s="1"/>
  <c r="T192" i="30"/>
  <c r="S192" i="36"/>
  <c r="F8" i="17" s="1"/>
  <c r="S21" i="30"/>
  <c r="R21" i="36"/>
  <c r="E6" i="20" s="1"/>
  <c r="S34" i="30"/>
  <c r="R34" i="36"/>
  <c r="E6" i="11" s="1"/>
  <c r="R36" i="36"/>
  <c r="E8" i="11" s="1"/>
  <c r="S36" i="30"/>
  <c r="O61" i="30"/>
  <c r="P61" i="36"/>
  <c r="O73" i="30"/>
  <c r="P73" i="36"/>
  <c r="O150" i="36"/>
  <c r="B5" i="14" s="1"/>
  <c r="C5" i="14"/>
  <c r="O87" i="30"/>
  <c r="P87" i="36"/>
  <c r="O153" i="36"/>
  <c r="B8" i="14" s="1"/>
  <c r="C8" i="14"/>
  <c r="O75" i="30"/>
  <c r="P75" i="36"/>
  <c r="T180" i="30"/>
  <c r="S180" i="36"/>
  <c r="F9" i="16" s="1"/>
  <c r="S86" i="30"/>
  <c r="R86" i="36"/>
  <c r="E6" i="24" s="1"/>
  <c r="P23" i="36"/>
  <c r="O23" i="30"/>
  <c r="O33" i="30"/>
  <c r="P33" i="36"/>
  <c r="P38" i="36"/>
  <c r="O38" i="30"/>
  <c r="O125" i="30"/>
  <c r="P125" i="36"/>
  <c r="O32" i="30"/>
  <c r="P32" i="36"/>
  <c r="P47" i="36"/>
  <c r="O47" i="30"/>
  <c r="P44" i="36"/>
  <c r="O44" i="30"/>
  <c r="O57" i="30"/>
  <c r="P57" i="36"/>
  <c r="S121" i="30"/>
  <c r="R121" i="36"/>
  <c r="S100" i="30"/>
  <c r="R100" i="36"/>
  <c r="E7" i="25" s="1"/>
  <c r="T179" i="30"/>
  <c r="S179" i="36"/>
  <c r="F8" i="16" s="1"/>
  <c r="T161" i="30"/>
  <c r="S161" i="36"/>
  <c r="F3" i="15" s="1"/>
  <c r="S50" i="30"/>
  <c r="R50" i="36"/>
  <c r="E9" i="12" s="1"/>
  <c r="S69" i="30"/>
  <c r="T69" i="30" s="1"/>
  <c r="U69" i="30" s="1"/>
  <c r="V69" i="30" s="1"/>
  <c r="W69" i="30" s="1"/>
  <c r="X69" i="30" s="1"/>
  <c r="Y69" i="30" s="1"/>
  <c r="Z69" i="30" s="1"/>
  <c r="AA69" i="30" s="1"/>
  <c r="AB69" i="30" s="1"/>
  <c r="AC69" i="30" s="1"/>
  <c r="AD69" i="30" s="1"/>
  <c r="AE69" i="30" s="1"/>
  <c r="AF69" i="30" s="1"/>
  <c r="AG69" i="30" s="1"/>
  <c r="AH69" i="30" s="1"/>
  <c r="AI69" i="30" s="1"/>
  <c r="AJ69" i="30" s="1"/>
  <c r="AK69" i="30" s="1"/>
  <c r="AL69" i="30" s="1"/>
  <c r="AM69" i="30" s="1"/>
  <c r="AN69" i="30" s="1"/>
  <c r="AO69" i="30" s="1"/>
  <c r="AP69" i="30" s="1"/>
  <c r="AQ69" i="30" s="1"/>
  <c r="AR69" i="30" s="1"/>
  <c r="AS69" i="30" s="1"/>
  <c r="AT69" i="30" s="1"/>
  <c r="R69" i="36"/>
  <c r="S104" i="30"/>
  <c r="R104" i="36"/>
  <c r="E11" i="25" s="1"/>
  <c r="S85" i="30"/>
  <c r="R85" i="36"/>
  <c r="E5" i="24" s="1"/>
  <c r="O36" i="30"/>
  <c r="P36" i="36"/>
  <c r="O86" i="30"/>
  <c r="P86" i="36"/>
  <c r="O122" i="30"/>
  <c r="P122" i="36"/>
  <c r="O90" i="30"/>
  <c r="P90" i="36"/>
  <c r="C4" i="15"/>
  <c r="O162" i="36"/>
  <c r="B4" i="15" s="1"/>
  <c r="R38" i="36"/>
  <c r="E10" i="11" s="1"/>
  <c r="S38" i="30"/>
  <c r="S125" i="30"/>
  <c r="R125" i="36"/>
  <c r="E6" i="27" s="1"/>
  <c r="O127" i="30"/>
  <c r="P127" i="36"/>
  <c r="S91" i="30"/>
  <c r="R91" i="36"/>
  <c r="E11" i="24" s="1"/>
  <c r="S114" i="30"/>
  <c r="R114" i="36"/>
  <c r="E8" i="26" s="1"/>
  <c r="R44" i="36"/>
  <c r="E3" i="12" s="1"/>
  <c r="S44" i="30"/>
  <c r="S20" i="30"/>
  <c r="R20" i="36"/>
  <c r="E5" i="20" s="1"/>
  <c r="S82" i="30"/>
  <c r="T82" i="30" s="1"/>
  <c r="U82" i="30" s="1"/>
  <c r="V82" i="30" s="1"/>
  <c r="W82" i="30" s="1"/>
  <c r="X82" i="30" s="1"/>
  <c r="Y82" i="30" s="1"/>
  <c r="Z82" i="30" s="1"/>
  <c r="AA82" i="30" s="1"/>
  <c r="AB82" i="30" s="1"/>
  <c r="AC82" i="30" s="1"/>
  <c r="AD82" i="30" s="1"/>
  <c r="AE82" i="30" s="1"/>
  <c r="AF82" i="30" s="1"/>
  <c r="AG82" i="30" s="1"/>
  <c r="AH82" i="30" s="1"/>
  <c r="AI82" i="30" s="1"/>
  <c r="AJ82" i="30" s="1"/>
  <c r="AK82" i="30" s="1"/>
  <c r="AL82" i="30" s="1"/>
  <c r="AM82" i="30" s="1"/>
  <c r="AN82" i="30" s="1"/>
  <c r="AO82" i="30" s="1"/>
  <c r="AP82" i="30" s="1"/>
  <c r="AQ82" i="30" s="1"/>
  <c r="AR82" i="30" s="1"/>
  <c r="AS82" i="30" s="1"/>
  <c r="AT82" i="30" s="1"/>
  <c r="R82" i="36"/>
  <c r="O100" i="30"/>
  <c r="P100" i="36"/>
  <c r="T167" i="30"/>
  <c r="S167" i="36"/>
  <c r="F9" i="15" s="1"/>
  <c r="P62" i="36"/>
  <c r="O62" i="30"/>
  <c r="R63" i="36"/>
  <c r="E9" i="13" s="1"/>
  <c r="S63" i="30"/>
  <c r="O50" i="30"/>
  <c r="P50" i="36"/>
  <c r="S109" i="30"/>
  <c r="R109" i="36"/>
  <c r="E3" i="26" s="1"/>
  <c r="O104" i="30"/>
  <c r="P104" i="36"/>
  <c r="AE9" i="34"/>
  <c r="AD9" i="34"/>
  <c r="AC9" i="34"/>
  <c r="W9" i="34"/>
  <c r="V9" i="34"/>
  <c r="U9" i="34"/>
  <c r="O9" i="34"/>
  <c r="N9" i="34"/>
  <c r="M9" i="34"/>
  <c r="G9" i="34"/>
  <c r="F9" i="34"/>
  <c r="E9" i="34"/>
  <c r="H6" i="34"/>
  <c r="G6" i="34"/>
  <c r="AJ9" i="34" s="1"/>
  <c r="F6" i="34"/>
  <c r="T9" i="34" s="1"/>
  <c r="E6" i="34"/>
  <c r="L9" i="34" s="1"/>
  <c r="D6" i="34"/>
  <c r="D9" i="34" s="1"/>
  <c r="C6" i="34"/>
  <c r="B6" i="34"/>
  <c r="T36" i="30" l="1"/>
  <c r="S36" i="36"/>
  <c r="F8" i="11" s="1"/>
  <c r="T85" i="30"/>
  <c r="S85" i="36"/>
  <c r="F5" i="24" s="1"/>
  <c r="T125" i="30"/>
  <c r="S125" i="36"/>
  <c r="F6" i="27" s="1"/>
  <c r="U180" i="30"/>
  <c r="T180" i="36"/>
  <c r="G9" i="16" s="1"/>
  <c r="T5" i="30"/>
  <c r="S5" i="36"/>
  <c r="E3" i="18" s="1"/>
  <c r="U135" i="30"/>
  <c r="T135" i="36"/>
  <c r="G3" i="21" s="1"/>
  <c r="T98" i="30"/>
  <c r="S98" i="36"/>
  <c r="F5" i="25" s="1"/>
  <c r="U174" i="30"/>
  <c r="T174" i="36"/>
  <c r="G3" i="16" s="1"/>
  <c r="U154" i="30"/>
  <c r="T154" i="36"/>
  <c r="G9" i="14" s="1"/>
  <c r="C9" i="12"/>
  <c r="O50" i="36"/>
  <c r="B9" i="12" s="1"/>
  <c r="O100" i="36"/>
  <c r="B7" i="25" s="1"/>
  <c r="C7" i="25"/>
  <c r="S38" i="36"/>
  <c r="F10" i="11" s="1"/>
  <c r="T38" i="30"/>
  <c r="C6" i="24"/>
  <c r="O86" i="36"/>
  <c r="B6" i="24" s="1"/>
  <c r="C5" i="11"/>
  <c r="O33" i="36"/>
  <c r="B5" i="11" s="1"/>
  <c r="C8" i="23"/>
  <c r="O75" i="36"/>
  <c r="B8" i="23" s="1"/>
  <c r="O73" i="36"/>
  <c r="B6" i="23" s="1"/>
  <c r="C6" i="23"/>
  <c r="O34" i="36"/>
  <c r="B6" i="11" s="1"/>
  <c r="C6" i="11"/>
  <c r="C7" i="26"/>
  <c r="O113" i="36"/>
  <c r="B7" i="26" s="1"/>
  <c r="T35" i="30"/>
  <c r="S35" i="36"/>
  <c r="F7" i="11" s="1"/>
  <c r="S37" i="36"/>
  <c r="F9" i="11" s="1"/>
  <c r="T37" i="30"/>
  <c r="T10" i="30"/>
  <c r="S10" i="36"/>
  <c r="E8" i="18" s="1"/>
  <c r="C10" i="25"/>
  <c r="O103" i="36"/>
  <c r="B10" i="25" s="1"/>
  <c r="O98" i="36"/>
  <c r="B5" i="25" s="1"/>
  <c r="C5" i="25"/>
  <c r="O25" i="36"/>
  <c r="B10" i="20" s="1"/>
  <c r="C10" i="20"/>
  <c r="O26" i="36"/>
  <c r="B11" i="20" s="1"/>
  <c r="C11" i="20"/>
  <c r="C9" i="26"/>
  <c r="O115" i="36"/>
  <c r="B9" i="26" s="1"/>
  <c r="C5" i="24"/>
  <c r="O85" i="36"/>
  <c r="B5" i="24" s="1"/>
  <c r="S62" i="36"/>
  <c r="F8" i="13" s="1"/>
  <c r="T62" i="30"/>
  <c r="O20" i="36"/>
  <c r="B5" i="20" s="1"/>
  <c r="C5" i="20"/>
  <c r="S60" i="36"/>
  <c r="F6" i="13" s="1"/>
  <c r="T60" i="30"/>
  <c r="C3" i="23"/>
  <c r="O70" i="36"/>
  <c r="B3" i="23" s="1"/>
  <c r="O78" i="36"/>
  <c r="B11" i="23" s="1"/>
  <c r="C11" i="23"/>
  <c r="T109" i="30"/>
  <c r="S109" i="36"/>
  <c r="F3" i="26" s="1"/>
  <c r="T104" i="30"/>
  <c r="S104" i="36"/>
  <c r="F11" i="25" s="1"/>
  <c r="S34" i="36"/>
  <c r="F6" i="11" s="1"/>
  <c r="T34" i="30"/>
  <c r="T22" i="30"/>
  <c r="S22" i="36"/>
  <c r="F7" i="20" s="1"/>
  <c r="T114" i="30"/>
  <c r="S114" i="36"/>
  <c r="F8" i="26" s="1"/>
  <c r="T100" i="30"/>
  <c r="S100" i="36"/>
  <c r="F7" i="25" s="1"/>
  <c r="O47" i="36"/>
  <c r="B6" i="12" s="1"/>
  <c r="C6" i="12"/>
  <c r="S57" i="36"/>
  <c r="F3" i="13" s="1"/>
  <c r="T57" i="30"/>
  <c r="T99" i="30"/>
  <c r="S99" i="36"/>
  <c r="F6" i="25" s="1"/>
  <c r="T112" i="30"/>
  <c r="S112" i="36"/>
  <c r="F6" i="26" s="1"/>
  <c r="O65" i="36"/>
  <c r="B11" i="13" s="1"/>
  <c r="C11" i="13"/>
  <c r="T115" i="30"/>
  <c r="S115" i="36"/>
  <c r="F9" i="26" s="1"/>
  <c r="T78" i="30"/>
  <c r="S78" i="36"/>
  <c r="F11" i="23" s="1"/>
  <c r="O49" i="36"/>
  <c r="B8" i="12" s="1"/>
  <c r="C8" i="12"/>
  <c r="T127" i="30"/>
  <c r="S127" i="36"/>
  <c r="F8" i="27" s="1"/>
  <c r="U193" i="30"/>
  <c r="T193" i="36"/>
  <c r="G9" i="17" s="1"/>
  <c r="C3" i="11"/>
  <c r="O31" i="36"/>
  <c r="B3" i="11" s="1"/>
  <c r="S21" i="36"/>
  <c r="F6" i="20" s="1"/>
  <c r="T21" i="30"/>
  <c r="S32" i="36"/>
  <c r="F4" i="11" s="1"/>
  <c r="T32" i="30"/>
  <c r="T89" i="30"/>
  <c r="S89" i="36"/>
  <c r="F9" i="24" s="1"/>
  <c r="T128" i="30"/>
  <c r="S128" i="36"/>
  <c r="F9" i="27" s="1"/>
  <c r="T73" i="30"/>
  <c r="S73" i="36"/>
  <c r="F6" i="23" s="1"/>
  <c r="S63" i="36"/>
  <c r="F9" i="13" s="1"/>
  <c r="T63" i="30"/>
  <c r="C8" i="11"/>
  <c r="O36" i="36"/>
  <c r="B8" i="11" s="1"/>
  <c r="C4" i="11"/>
  <c r="O32" i="36"/>
  <c r="B4" i="11" s="1"/>
  <c r="O61" i="36"/>
  <c r="B7" i="13" s="1"/>
  <c r="C7" i="13"/>
  <c r="S13" i="36"/>
  <c r="E11" i="18" s="1"/>
  <c r="T13" i="30"/>
  <c r="S25" i="36"/>
  <c r="F10" i="20" s="1"/>
  <c r="T25" i="30"/>
  <c r="O83" i="36"/>
  <c r="B3" i="24" s="1"/>
  <c r="C3" i="24"/>
  <c r="O128" i="36"/>
  <c r="B9" i="27" s="1"/>
  <c r="C9" i="27"/>
  <c r="C6" i="26"/>
  <c r="O112" i="36"/>
  <c r="B6" i="26" s="1"/>
  <c r="C9" i="11"/>
  <c r="O37" i="36"/>
  <c r="B9" i="11" s="1"/>
  <c r="O97" i="36"/>
  <c r="B4" i="25" s="1"/>
  <c r="C4" i="25"/>
  <c r="O101" i="36"/>
  <c r="B8" i="25" s="1"/>
  <c r="C8" i="25"/>
  <c r="C11" i="27"/>
  <c r="O130" i="36"/>
  <c r="B11" i="27" s="1"/>
  <c r="O109" i="36"/>
  <c r="B3" i="26" s="1"/>
  <c r="C3" i="26"/>
  <c r="C9" i="23"/>
  <c r="O76" i="36"/>
  <c r="B9" i="23" s="1"/>
  <c r="C8" i="26"/>
  <c r="O114" i="36"/>
  <c r="B8" i="26" s="1"/>
  <c r="T91" i="30"/>
  <c r="S91" i="36"/>
  <c r="F11" i="24" s="1"/>
  <c r="U192" i="30"/>
  <c r="T192" i="36"/>
  <c r="G8" i="17" s="1"/>
  <c r="U148" i="30"/>
  <c r="T148" i="36"/>
  <c r="G3" i="14" s="1"/>
  <c r="T33" i="30"/>
  <c r="S33" i="36"/>
  <c r="F5" i="11" s="1"/>
  <c r="U191" i="30"/>
  <c r="T191" i="36"/>
  <c r="G7" i="17" s="1"/>
  <c r="T61" i="30"/>
  <c r="S61" i="36"/>
  <c r="F7" i="13" s="1"/>
  <c r="T83" i="30"/>
  <c r="S83" i="36"/>
  <c r="F3" i="24" s="1"/>
  <c r="T95" i="30"/>
  <c r="S95" i="36"/>
  <c r="O48" i="36"/>
  <c r="B7" i="12" s="1"/>
  <c r="C7" i="12"/>
  <c r="T103" i="30"/>
  <c r="S103" i="36"/>
  <c r="F10" i="25" s="1"/>
  <c r="S96" i="36"/>
  <c r="F3" i="25" s="1"/>
  <c r="T96" i="30"/>
  <c r="C11" i="11"/>
  <c r="O39" i="36"/>
  <c r="B11" i="11" s="1"/>
  <c r="U162" i="30"/>
  <c r="T162" i="36"/>
  <c r="G4" i="15" s="1"/>
  <c r="T130" i="30"/>
  <c r="S130" i="36"/>
  <c r="F11" i="27" s="1"/>
  <c r="O60" i="36"/>
  <c r="B6" i="13" s="1"/>
  <c r="C6" i="13"/>
  <c r="T75" i="30"/>
  <c r="S75" i="36"/>
  <c r="F8" i="23" s="1"/>
  <c r="T90" i="30"/>
  <c r="S90" i="36"/>
  <c r="F10" i="24" s="1"/>
  <c r="U166" i="30"/>
  <c r="T166" i="36"/>
  <c r="G8" i="15" s="1"/>
  <c r="T31" i="30"/>
  <c r="S31" i="36"/>
  <c r="F3" i="11" s="1"/>
  <c r="T50" i="30"/>
  <c r="S50" i="36"/>
  <c r="F9" i="12" s="1"/>
  <c r="T11" i="30"/>
  <c r="S11" i="36"/>
  <c r="E9" i="18" s="1"/>
  <c r="O62" i="36"/>
  <c r="B8" i="13" s="1"/>
  <c r="C8" i="13"/>
  <c r="U161" i="30"/>
  <c r="T161" i="36"/>
  <c r="G3" i="15" s="1"/>
  <c r="S47" i="36"/>
  <c r="F6" i="12" s="1"/>
  <c r="T47" i="30"/>
  <c r="U155" i="30"/>
  <c r="T155" i="36"/>
  <c r="G10" i="14" s="1"/>
  <c r="U141" i="30"/>
  <c r="T141" i="36"/>
  <c r="G9" i="21" s="1"/>
  <c r="S65" i="36"/>
  <c r="F11" i="13" s="1"/>
  <c r="T65" i="30"/>
  <c r="T117" i="30"/>
  <c r="S117" i="36"/>
  <c r="F11" i="26" s="1"/>
  <c r="U152" i="30"/>
  <c r="T152" i="36"/>
  <c r="G7" i="14" s="1"/>
  <c r="U163" i="30"/>
  <c r="T163" i="36"/>
  <c r="G5" i="15" s="1"/>
  <c r="U150" i="30"/>
  <c r="T150" i="36"/>
  <c r="G5" i="14" s="1"/>
  <c r="U140" i="30"/>
  <c r="T140" i="36"/>
  <c r="G8" i="21" s="1"/>
  <c r="T39" i="30"/>
  <c r="S39" i="36"/>
  <c r="F11" i="11" s="1"/>
  <c r="U165" i="30"/>
  <c r="T165" i="36"/>
  <c r="G7" i="15" s="1"/>
  <c r="O18" i="36"/>
  <c r="B3" i="20" s="1"/>
  <c r="C3" i="20"/>
  <c r="T122" i="30"/>
  <c r="S122" i="36"/>
  <c r="F3" i="27" s="1"/>
  <c r="T121" i="30"/>
  <c r="S121" i="36"/>
  <c r="O23" i="36"/>
  <c r="B8" i="20" s="1"/>
  <c r="C8" i="20"/>
  <c r="C11" i="25"/>
  <c r="O104" i="36"/>
  <c r="B11" i="25" s="1"/>
  <c r="C8" i="27"/>
  <c r="O127" i="36"/>
  <c r="B8" i="27" s="1"/>
  <c r="O90" i="36"/>
  <c r="B10" i="24" s="1"/>
  <c r="C10" i="24"/>
  <c r="C3" i="13"/>
  <c r="O57" i="36"/>
  <c r="B3" i="13" s="1"/>
  <c r="O125" i="36"/>
  <c r="B6" i="27" s="1"/>
  <c r="C6" i="27"/>
  <c r="C7" i="24"/>
  <c r="O87" i="36"/>
  <c r="B7" i="24" s="1"/>
  <c r="S20" i="36"/>
  <c r="F5" i="20" s="1"/>
  <c r="T20" i="30"/>
  <c r="T86" i="30"/>
  <c r="S86" i="36"/>
  <c r="F6" i="24" s="1"/>
  <c r="U139" i="30"/>
  <c r="T139" i="36"/>
  <c r="G7" i="21" s="1"/>
  <c r="U108" i="30"/>
  <c r="T108" i="36"/>
  <c r="T101" i="30"/>
  <c r="S101" i="36"/>
  <c r="F8" i="25" s="1"/>
  <c r="T126" i="30"/>
  <c r="S126" i="36"/>
  <c r="F7" i="27" s="1"/>
  <c r="C11" i="12"/>
  <c r="O52" i="36"/>
  <c r="B11" i="12" s="1"/>
  <c r="T49" i="30"/>
  <c r="S49" i="36"/>
  <c r="F8" i="12" s="1"/>
  <c r="T70" i="30"/>
  <c r="S70" i="36"/>
  <c r="F3" i="23" s="1"/>
  <c r="S18" i="36"/>
  <c r="F3" i="20" s="1"/>
  <c r="T18" i="30"/>
  <c r="S44" i="36"/>
  <c r="F3" i="12" s="1"/>
  <c r="T44" i="30"/>
  <c r="O122" i="36"/>
  <c r="B3" i="27" s="1"/>
  <c r="C3" i="27"/>
  <c r="C7" i="20"/>
  <c r="O22" i="36"/>
  <c r="B7" i="20" s="1"/>
  <c r="C6" i="20"/>
  <c r="O21" i="36"/>
  <c r="B6" i="20" s="1"/>
  <c r="S48" i="36"/>
  <c r="F7" i="12" s="1"/>
  <c r="T48" i="30"/>
  <c r="S26" i="36"/>
  <c r="F11" i="20" s="1"/>
  <c r="T26" i="30"/>
  <c r="O117" i="36"/>
  <c r="B11" i="26" s="1"/>
  <c r="C11" i="26"/>
  <c r="O24" i="36"/>
  <c r="B9" i="20" s="1"/>
  <c r="C9" i="20"/>
  <c r="C9" i="24"/>
  <c r="O89" i="36"/>
  <c r="B9" i="24" s="1"/>
  <c r="T8" i="30"/>
  <c r="S8" i="36"/>
  <c r="E6" i="18" s="1"/>
  <c r="O126" i="36"/>
  <c r="B7" i="27" s="1"/>
  <c r="C7" i="27"/>
  <c r="C8" i="24"/>
  <c r="O88" i="36"/>
  <c r="B8" i="24" s="1"/>
  <c r="S24" i="36"/>
  <c r="F9" i="20" s="1"/>
  <c r="T24" i="30"/>
  <c r="C11" i="24"/>
  <c r="O91" i="36"/>
  <c r="B11" i="24" s="1"/>
  <c r="T23" i="30"/>
  <c r="S23" i="36"/>
  <c r="F8" i="20" s="1"/>
  <c r="O96" i="36"/>
  <c r="B3" i="25" s="1"/>
  <c r="C3" i="25"/>
  <c r="C7" i="11"/>
  <c r="O35" i="36"/>
  <c r="B7" i="11" s="1"/>
  <c r="C6" i="25"/>
  <c r="O99" i="36"/>
  <c r="B6" i="25" s="1"/>
  <c r="U167" i="30"/>
  <c r="T167" i="36"/>
  <c r="G9" i="15" s="1"/>
  <c r="U179" i="30"/>
  <c r="T179" i="36"/>
  <c r="G8" i="16" s="1"/>
  <c r="O44" i="36"/>
  <c r="B3" i="12" s="1"/>
  <c r="C3" i="12"/>
  <c r="C10" i="11"/>
  <c r="O38" i="36"/>
  <c r="B10" i="11" s="1"/>
  <c r="T113" i="30"/>
  <c r="S113" i="36"/>
  <c r="F7" i="26" s="1"/>
  <c r="T97" i="30"/>
  <c r="S97" i="36"/>
  <c r="F4" i="25" s="1"/>
  <c r="U178" i="30"/>
  <c r="T178" i="36"/>
  <c r="G7" i="16" s="1"/>
  <c r="T87" i="30"/>
  <c r="S87" i="36"/>
  <c r="F7" i="24" s="1"/>
  <c r="T102" i="30"/>
  <c r="S102" i="36"/>
  <c r="F9" i="25" s="1"/>
  <c r="T76" i="30"/>
  <c r="S76" i="36"/>
  <c r="F9" i="23" s="1"/>
  <c r="O102" i="36"/>
  <c r="B9" i="25" s="1"/>
  <c r="C9" i="25"/>
  <c r="U168" i="30"/>
  <c r="T168" i="36"/>
  <c r="G10" i="15" s="1"/>
  <c r="C9" i="13"/>
  <c r="O63" i="36"/>
  <c r="B9" i="13" s="1"/>
  <c r="T88" i="30"/>
  <c r="S88" i="36"/>
  <c r="F8" i="24" s="1"/>
  <c r="U153" i="30"/>
  <c r="T153" i="36"/>
  <c r="G8" i="14" s="1"/>
  <c r="T52" i="30"/>
  <c r="S52" i="36"/>
  <c r="F11" i="12" s="1"/>
  <c r="H9" i="34"/>
  <c r="P9" i="34"/>
  <c r="X9" i="34"/>
  <c r="AF9" i="34"/>
  <c r="I9" i="34"/>
  <c r="Q9" i="34"/>
  <c r="Y9" i="34"/>
  <c r="AG9" i="34"/>
  <c r="J9" i="34"/>
  <c r="R9" i="34"/>
  <c r="Z9" i="34"/>
  <c r="AH9" i="34"/>
  <c r="K9" i="34"/>
  <c r="S9" i="34"/>
  <c r="AA9" i="34"/>
  <c r="AI9" i="34"/>
  <c r="AB9" i="34"/>
  <c r="V178" i="30" l="1"/>
  <c r="U178" i="36"/>
  <c r="H7" i="16" s="1"/>
  <c r="V150" i="30"/>
  <c r="U150" i="36"/>
  <c r="H5" i="14" s="1"/>
  <c r="U31" i="30"/>
  <c r="T31" i="36"/>
  <c r="G3" i="11" s="1"/>
  <c r="V148" i="30"/>
  <c r="U148" i="36"/>
  <c r="H3" i="14" s="1"/>
  <c r="U78" i="30"/>
  <c r="T78" i="36"/>
  <c r="G11" i="23" s="1"/>
  <c r="U114" i="30"/>
  <c r="T114" i="36"/>
  <c r="G8" i="26" s="1"/>
  <c r="U18" i="30"/>
  <c r="T18" i="36"/>
  <c r="G3" i="20" s="1"/>
  <c r="U25" i="30"/>
  <c r="T25" i="36"/>
  <c r="G10" i="20" s="1"/>
  <c r="U57" i="30"/>
  <c r="T57" i="36"/>
  <c r="G3" i="13" s="1"/>
  <c r="U62" i="30"/>
  <c r="T62" i="36"/>
  <c r="G8" i="13" s="1"/>
  <c r="U37" i="30"/>
  <c r="T37" i="36"/>
  <c r="G9" i="11" s="1"/>
  <c r="U38" i="30"/>
  <c r="T38" i="36"/>
  <c r="G10" i="11" s="1"/>
  <c r="U88" i="30"/>
  <c r="T88" i="36"/>
  <c r="G8" i="24" s="1"/>
  <c r="V179" i="30"/>
  <c r="U179" i="36"/>
  <c r="H8" i="16" s="1"/>
  <c r="U86" i="30"/>
  <c r="T86" i="36"/>
  <c r="G6" i="24" s="1"/>
  <c r="V163" i="30"/>
  <c r="U163" i="36"/>
  <c r="H5" i="15" s="1"/>
  <c r="V166" i="30"/>
  <c r="U166" i="36"/>
  <c r="H8" i="15" s="1"/>
  <c r="U103" i="30"/>
  <c r="T103" i="36"/>
  <c r="G10" i="25" s="1"/>
  <c r="V192" i="30"/>
  <c r="U192" i="36"/>
  <c r="H8" i="17" s="1"/>
  <c r="V193" i="30"/>
  <c r="U193" i="36"/>
  <c r="H9" i="17" s="1"/>
  <c r="U115" i="30"/>
  <c r="T115" i="36"/>
  <c r="G9" i="26" s="1"/>
  <c r="U22" i="30"/>
  <c r="T22" i="36"/>
  <c r="G7" i="20" s="1"/>
  <c r="V174" i="30"/>
  <c r="U174" i="36"/>
  <c r="H3" i="16" s="1"/>
  <c r="V180" i="30"/>
  <c r="U180" i="36"/>
  <c r="H9" i="16" s="1"/>
  <c r="U97" i="30"/>
  <c r="T97" i="36"/>
  <c r="G4" i="25" s="1"/>
  <c r="U126" i="30"/>
  <c r="T126" i="36"/>
  <c r="G7" i="27" s="1"/>
  <c r="V165" i="30"/>
  <c r="U165" i="36"/>
  <c r="H7" i="15" s="1"/>
  <c r="V141" i="30"/>
  <c r="U141" i="36"/>
  <c r="H9" i="21" s="1"/>
  <c r="U130" i="30"/>
  <c r="T130" i="36"/>
  <c r="G11" i="27" s="1"/>
  <c r="U61" i="30"/>
  <c r="T61" i="36"/>
  <c r="G7" i="13" s="1"/>
  <c r="U89" i="30"/>
  <c r="T89" i="36"/>
  <c r="G9" i="24" s="1"/>
  <c r="U20" i="30"/>
  <c r="T20" i="36"/>
  <c r="G5" i="20" s="1"/>
  <c r="U13" i="30"/>
  <c r="T13" i="36"/>
  <c r="F11" i="18" s="1"/>
  <c r="U63" i="30"/>
  <c r="T63" i="36"/>
  <c r="G9" i="13" s="1"/>
  <c r="U32" i="30"/>
  <c r="T32" i="36"/>
  <c r="G4" i="11" s="1"/>
  <c r="U34" i="30"/>
  <c r="T34" i="36"/>
  <c r="G6" i="11" s="1"/>
  <c r="U76" i="30"/>
  <c r="T76" i="36"/>
  <c r="G9" i="23" s="1"/>
  <c r="U113" i="30"/>
  <c r="T113" i="36"/>
  <c r="G7" i="26" s="1"/>
  <c r="U23" i="30"/>
  <c r="T23" i="36"/>
  <c r="G8" i="20" s="1"/>
  <c r="U101" i="30"/>
  <c r="T101" i="36"/>
  <c r="G8" i="25" s="1"/>
  <c r="U39" i="30"/>
  <c r="T39" i="36"/>
  <c r="G11" i="11" s="1"/>
  <c r="V155" i="30"/>
  <c r="U155" i="36"/>
  <c r="H10" i="14" s="1"/>
  <c r="U90" i="30"/>
  <c r="T90" i="36"/>
  <c r="G10" i="24" s="1"/>
  <c r="V191" i="30"/>
  <c r="U191" i="36"/>
  <c r="H7" i="17" s="1"/>
  <c r="U127" i="30"/>
  <c r="T127" i="36"/>
  <c r="G8" i="27" s="1"/>
  <c r="U35" i="30"/>
  <c r="T35" i="36"/>
  <c r="G7" i="11" s="1"/>
  <c r="U98" i="30"/>
  <c r="T98" i="36"/>
  <c r="G5" i="25" s="1"/>
  <c r="U125" i="30"/>
  <c r="T125" i="36"/>
  <c r="G6" i="27" s="1"/>
  <c r="U102" i="30"/>
  <c r="T102" i="36"/>
  <c r="G9" i="25" s="1"/>
  <c r="V167" i="30"/>
  <c r="U167" i="36"/>
  <c r="H9" i="15" s="1"/>
  <c r="U70" i="30"/>
  <c r="T70" i="36"/>
  <c r="G3" i="23" s="1"/>
  <c r="U121" i="30"/>
  <c r="T121" i="36"/>
  <c r="V152" i="30"/>
  <c r="U152" i="36"/>
  <c r="H7" i="14" s="1"/>
  <c r="U11" i="30"/>
  <c r="T11" i="36"/>
  <c r="F9" i="18" s="1"/>
  <c r="V162" i="30"/>
  <c r="U162" i="36"/>
  <c r="H4" i="15" s="1"/>
  <c r="U91" i="30"/>
  <c r="T91" i="36"/>
  <c r="G11" i="24" s="1"/>
  <c r="U26" i="30"/>
  <c r="T26" i="36"/>
  <c r="G11" i="20" s="1"/>
  <c r="U47" i="30"/>
  <c r="T47" i="36"/>
  <c r="G6" i="12" s="1"/>
  <c r="U21" i="30"/>
  <c r="T21" i="36"/>
  <c r="G6" i="20" s="1"/>
  <c r="U60" i="30"/>
  <c r="T60" i="36"/>
  <c r="G6" i="13" s="1"/>
  <c r="V168" i="30"/>
  <c r="U168" i="36"/>
  <c r="H10" i="15" s="1"/>
  <c r="U8" i="30"/>
  <c r="T8" i="36"/>
  <c r="F6" i="18" s="1"/>
  <c r="V108" i="30"/>
  <c r="U108" i="36"/>
  <c r="V140" i="30"/>
  <c r="U140" i="36"/>
  <c r="H8" i="21" s="1"/>
  <c r="U50" i="30"/>
  <c r="T50" i="36"/>
  <c r="G9" i="12" s="1"/>
  <c r="U95" i="30"/>
  <c r="T95" i="36"/>
  <c r="U73" i="30"/>
  <c r="T73" i="36"/>
  <c r="G6" i="23" s="1"/>
  <c r="U112" i="30"/>
  <c r="T112" i="36"/>
  <c r="G6" i="26" s="1"/>
  <c r="U100" i="30"/>
  <c r="T100" i="36"/>
  <c r="G7" i="25" s="1"/>
  <c r="U104" i="30"/>
  <c r="T104" i="36"/>
  <c r="G11" i="25" s="1"/>
  <c r="V135" i="30"/>
  <c r="U135" i="36"/>
  <c r="H3" i="21" s="1"/>
  <c r="U85" i="30"/>
  <c r="T85" i="36"/>
  <c r="G5" i="24" s="1"/>
  <c r="U52" i="30"/>
  <c r="T52" i="36"/>
  <c r="G11" i="12" s="1"/>
  <c r="U87" i="30"/>
  <c r="T87" i="36"/>
  <c r="G7" i="24" s="1"/>
  <c r="U49" i="30"/>
  <c r="T49" i="36"/>
  <c r="G8" i="12" s="1"/>
  <c r="U122" i="30"/>
  <c r="T122" i="36"/>
  <c r="G3" i="27" s="1"/>
  <c r="U117" i="30"/>
  <c r="T117" i="36"/>
  <c r="G11" i="26" s="1"/>
  <c r="U75" i="30"/>
  <c r="T75" i="36"/>
  <c r="G8" i="23" s="1"/>
  <c r="U33" i="30"/>
  <c r="T33" i="36"/>
  <c r="G5" i="11" s="1"/>
  <c r="U24" i="30"/>
  <c r="T24" i="36"/>
  <c r="G9" i="20" s="1"/>
  <c r="U48" i="30"/>
  <c r="T48" i="36"/>
  <c r="G7" i="12" s="1"/>
  <c r="U44" i="30"/>
  <c r="T44" i="36"/>
  <c r="G3" i="12" s="1"/>
  <c r="U65" i="30"/>
  <c r="T65" i="36"/>
  <c r="G11" i="13" s="1"/>
  <c r="U96" i="30"/>
  <c r="T96" i="36"/>
  <c r="G3" i="25" s="1"/>
  <c r="V153" i="30"/>
  <c r="U153" i="36"/>
  <c r="H8" i="14" s="1"/>
  <c r="V139" i="30"/>
  <c r="U139" i="36"/>
  <c r="H7" i="21" s="1"/>
  <c r="V161" i="30"/>
  <c r="U161" i="36"/>
  <c r="H3" i="15" s="1"/>
  <c r="U83" i="30"/>
  <c r="T83" i="36"/>
  <c r="G3" i="24" s="1"/>
  <c r="U128" i="30"/>
  <c r="T128" i="36"/>
  <c r="G9" i="27" s="1"/>
  <c r="U99" i="30"/>
  <c r="T99" i="36"/>
  <c r="G6" i="25" s="1"/>
  <c r="U109" i="30"/>
  <c r="T109" i="36"/>
  <c r="G3" i="26" s="1"/>
  <c r="U10" i="30"/>
  <c r="T10" i="36"/>
  <c r="F8" i="18" s="1"/>
  <c r="V154" i="30"/>
  <c r="U154" i="36"/>
  <c r="H9" i="14" s="1"/>
  <c r="U5" i="30"/>
  <c r="T5" i="36"/>
  <c r="F3" i="18" s="1"/>
  <c r="U36" i="30"/>
  <c r="T36" i="36"/>
  <c r="G8" i="11"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V5" i="30" l="1"/>
  <c r="U5" i="36"/>
  <c r="G3" i="18" s="1"/>
  <c r="W153" i="30"/>
  <c r="V153" i="36"/>
  <c r="I8" i="14" s="1"/>
  <c r="V117" i="30"/>
  <c r="U117" i="36"/>
  <c r="H11" i="26" s="1"/>
  <c r="V100" i="30"/>
  <c r="U100" i="36"/>
  <c r="H7" i="25" s="1"/>
  <c r="W168" i="30"/>
  <c r="V168" i="36"/>
  <c r="I10" i="15" s="1"/>
  <c r="W152" i="30"/>
  <c r="V152" i="36"/>
  <c r="I7" i="14" s="1"/>
  <c r="V127" i="30"/>
  <c r="U127" i="36"/>
  <c r="H8" i="27" s="1"/>
  <c r="V76" i="30"/>
  <c r="U76" i="36"/>
  <c r="H9" i="23" s="1"/>
  <c r="V130" i="30"/>
  <c r="U130" i="36"/>
  <c r="H11" i="27" s="1"/>
  <c r="V115" i="30"/>
  <c r="U115" i="36"/>
  <c r="H9" i="26" s="1"/>
  <c r="V88" i="30"/>
  <c r="U88" i="36"/>
  <c r="H8" i="24" s="1"/>
  <c r="U57" i="36"/>
  <c r="H3" i="13" s="1"/>
  <c r="V57" i="30"/>
  <c r="W178" i="30"/>
  <c r="V178" i="36"/>
  <c r="I7" i="16" s="1"/>
  <c r="V10" i="30"/>
  <c r="U10" i="36"/>
  <c r="G8" i="18" s="1"/>
  <c r="V96" i="30"/>
  <c r="U96" i="36"/>
  <c r="H3" i="25" s="1"/>
  <c r="V122" i="30"/>
  <c r="U122" i="36"/>
  <c r="H3" i="27" s="1"/>
  <c r="V112" i="30"/>
  <c r="U112" i="36"/>
  <c r="H6" i="26" s="1"/>
  <c r="U60" i="36"/>
  <c r="H6" i="13" s="1"/>
  <c r="V60" i="30"/>
  <c r="V121" i="30"/>
  <c r="U121" i="36"/>
  <c r="V125" i="30"/>
  <c r="U125" i="36"/>
  <c r="H6" i="27" s="1"/>
  <c r="V101" i="30"/>
  <c r="U101" i="36"/>
  <c r="H8" i="25" s="1"/>
  <c r="V20" i="30"/>
  <c r="U20" i="36"/>
  <c r="H5" i="20" s="1"/>
  <c r="W180" i="30"/>
  <c r="V180" i="36"/>
  <c r="I9" i="16" s="1"/>
  <c r="W163" i="30"/>
  <c r="V163" i="36"/>
  <c r="I5" i="15" s="1"/>
  <c r="U25" i="36"/>
  <c r="H10" i="20" s="1"/>
  <c r="V25" i="30"/>
  <c r="W148" i="30"/>
  <c r="V148" i="36"/>
  <c r="I3" i="14" s="1"/>
  <c r="V83" i="30"/>
  <c r="U83" i="36"/>
  <c r="H3" i="24" s="1"/>
  <c r="V24" i="30"/>
  <c r="U24" i="36"/>
  <c r="H9" i="20" s="1"/>
  <c r="V85" i="30"/>
  <c r="U85" i="36"/>
  <c r="H5" i="24" s="1"/>
  <c r="W140" i="30"/>
  <c r="V140" i="36"/>
  <c r="I8" i="21" s="1"/>
  <c r="V91" i="30"/>
  <c r="U91" i="36"/>
  <c r="H11" i="24" s="1"/>
  <c r="W191" i="30"/>
  <c r="V191" i="36"/>
  <c r="I7" i="17" s="1"/>
  <c r="U34" i="36"/>
  <c r="H6" i="11" s="1"/>
  <c r="V34" i="30"/>
  <c r="W141" i="30"/>
  <c r="V141" i="36"/>
  <c r="I9" i="21" s="1"/>
  <c r="W193" i="30"/>
  <c r="V193" i="36"/>
  <c r="I9" i="17" s="1"/>
  <c r="U38" i="36"/>
  <c r="H10" i="11" s="1"/>
  <c r="V38" i="30"/>
  <c r="U36" i="36"/>
  <c r="H8" i="11" s="1"/>
  <c r="V36" i="30"/>
  <c r="V109" i="30"/>
  <c r="U109" i="36"/>
  <c r="H3" i="26" s="1"/>
  <c r="V65" i="30"/>
  <c r="U65" i="36"/>
  <c r="H11" i="13" s="1"/>
  <c r="U49" i="36"/>
  <c r="H8" i="12" s="1"/>
  <c r="V49" i="30"/>
  <c r="V73" i="30"/>
  <c r="U73" i="36"/>
  <c r="H6" i="23" s="1"/>
  <c r="V21" i="30"/>
  <c r="U21" i="36"/>
  <c r="H6" i="20" s="1"/>
  <c r="V70" i="30"/>
  <c r="U70" i="36"/>
  <c r="H3" i="23" s="1"/>
  <c r="V90" i="30"/>
  <c r="U90" i="36"/>
  <c r="H10" i="24" s="1"/>
  <c r="V32" i="30"/>
  <c r="U32" i="36"/>
  <c r="H4" i="11" s="1"/>
  <c r="W165" i="30"/>
  <c r="V165" i="36"/>
  <c r="I7" i="15" s="1"/>
  <c r="V86" i="30"/>
  <c r="U86" i="36"/>
  <c r="H6" i="24" s="1"/>
  <c r="V37" i="30"/>
  <c r="U37" i="36"/>
  <c r="H9" i="11" s="1"/>
  <c r="U31" i="36"/>
  <c r="H3" i="11" s="1"/>
  <c r="V31" i="30"/>
  <c r="W154" i="30"/>
  <c r="V154" i="36"/>
  <c r="I9" i="14" s="1"/>
  <c r="W161" i="30"/>
  <c r="V161" i="36"/>
  <c r="I3" i="15" s="1"/>
  <c r="V33" i="30"/>
  <c r="U33" i="36"/>
  <c r="H5" i="11" s="1"/>
  <c r="W135" i="30"/>
  <c r="V135" i="36"/>
  <c r="I3" i="21" s="1"/>
  <c r="W108" i="30"/>
  <c r="V108" i="36"/>
  <c r="W162" i="30"/>
  <c r="V162" i="36"/>
  <c r="I4" i="15" s="1"/>
  <c r="V98" i="30"/>
  <c r="U98" i="36"/>
  <c r="H5" i="25" s="1"/>
  <c r="U23" i="36"/>
  <c r="H8" i="20" s="1"/>
  <c r="V23" i="30"/>
  <c r="V89" i="30"/>
  <c r="U89" i="36"/>
  <c r="H9" i="24" s="1"/>
  <c r="W174" i="30"/>
  <c r="V174" i="36"/>
  <c r="I3" i="16" s="1"/>
  <c r="W192" i="30"/>
  <c r="V192" i="36"/>
  <c r="I8" i="17" s="1"/>
  <c r="U18" i="36"/>
  <c r="H3" i="20" s="1"/>
  <c r="V18" i="30"/>
  <c r="W139" i="30"/>
  <c r="V139" i="36"/>
  <c r="I7" i="21" s="1"/>
  <c r="V75" i="30"/>
  <c r="U75" i="36"/>
  <c r="H8" i="23" s="1"/>
  <c r="V104" i="30"/>
  <c r="U104" i="36"/>
  <c r="H11" i="25" s="1"/>
  <c r="U8" i="36"/>
  <c r="G6" i="18" s="1"/>
  <c r="V8" i="30"/>
  <c r="U11" i="36"/>
  <c r="G9" i="18" s="1"/>
  <c r="V11" i="30"/>
  <c r="U35" i="36"/>
  <c r="H7" i="11" s="1"/>
  <c r="V35" i="30"/>
  <c r="V113" i="30"/>
  <c r="U113" i="36"/>
  <c r="H7" i="26" s="1"/>
  <c r="U61" i="36"/>
  <c r="H7" i="13" s="1"/>
  <c r="V61" i="30"/>
  <c r="V103" i="30"/>
  <c r="U103" i="36"/>
  <c r="H10" i="25" s="1"/>
  <c r="W179" i="30"/>
  <c r="V179" i="36"/>
  <c r="I8" i="16" s="1"/>
  <c r="W150" i="30"/>
  <c r="V150" i="36"/>
  <c r="I5" i="14" s="1"/>
  <c r="V99" i="30"/>
  <c r="U99" i="36"/>
  <c r="H6" i="25" s="1"/>
  <c r="U44" i="36"/>
  <c r="H3" i="12" s="1"/>
  <c r="V44" i="30"/>
  <c r="V87" i="30"/>
  <c r="U87" i="36"/>
  <c r="H7" i="24" s="1"/>
  <c r="V95" i="30"/>
  <c r="U95" i="36"/>
  <c r="V47" i="30"/>
  <c r="U47" i="36"/>
  <c r="H6" i="12" s="1"/>
  <c r="W167" i="30"/>
  <c r="V167" i="36"/>
  <c r="I9" i="15" s="1"/>
  <c r="W155" i="30"/>
  <c r="V155" i="36"/>
  <c r="I10" i="14" s="1"/>
  <c r="U63" i="36"/>
  <c r="H9" i="13" s="1"/>
  <c r="V63" i="30"/>
  <c r="V126" i="30"/>
  <c r="U126" i="36"/>
  <c r="H7" i="27" s="1"/>
  <c r="V22" i="30"/>
  <c r="U22" i="36"/>
  <c r="H7" i="20" s="1"/>
  <c r="V62" i="30"/>
  <c r="U62" i="36"/>
  <c r="H8" i="13" s="1"/>
  <c r="V114" i="30"/>
  <c r="U114" i="36"/>
  <c r="H8" i="26" s="1"/>
  <c r="V128" i="30"/>
  <c r="U128" i="36"/>
  <c r="H9" i="27" s="1"/>
  <c r="V48" i="30"/>
  <c r="U48" i="36"/>
  <c r="H7" i="12" s="1"/>
  <c r="V52" i="30"/>
  <c r="U52" i="36"/>
  <c r="H11" i="12" s="1"/>
  <c r="V50" i="30"/>
  <c r="U50" i="36"/>
  <c r="H9" i="12" s="1"/>
  <c r="U26" i="36"/>
  <c r="H11" i="20" s="1"/>
  <c r="V26" i="30"/>
  <c r="V102" i="30"/>
  <c r="U102" i="36"/>
  <c r="H9" i="25" s="1"/>
  <c r="V39" i="30"/>
  <c r="U39" i="36"/>
  <c r="H11" i="11" s="1"/>
  <c r="V13" i="30"/>
  <c r="U13" i="36"/>
  <c r="G11" i="18" s="1"/>
  <c r="V97" i="30"/>
  <c r="U97" i="36"/>
  <c r="H4" i="25" s="1"/>
  <c r="W166" i="30"/>
  <c r="V166" i="36"/>
  <c r="I8" i="15" s="1"/>
  <c r="V78" i="30"/>
  <c r="U78" i="36"/>
  <c r="H11" i="23" s="1"/>
  <c r="B103" i="1"/>
  <c r="W78" i="30" l="1"/>
  <c r="V78" i="36"/>
  <c r="I11" i="23" s="1"/>
  <c r="W103" i="30"/>
  <c r="V103" i="36"/>
  <c r="I10" i="25" s="1"/>
  <c r="W97" i="30"/>
  <c r="V97" i="36"/>
  <c r="I4" i="25" s="1"/>
  <c r="W126" i="30"/>
  <c r="V126" i="36"/>
  <c r="I7" i="27" s="1"/>
  <c r="W99" i="30"/>
  <c r="V99" i="36"/>
  <c r="I6" i="25" s="1"/>
  <c r="V32" i="36"/>
  <c r="I4" i="11" s="1"/>
  <c r="W32" i="30"/>
  <c r="W85" i="30"/>
  <c r="V85" i="36"/>
  <c r="I5" i="24" s="1"/>
  <c r="V63" i="36"/>
  <c r="I9" i="13" s="1"/>
  <c r="W63" i="30"/>
  <c r="W49" i="30"/>
  <c r="V49" i="36"/>
  <c r="I8" i="12" s="1"/>
  <c r="W38" i="30"/>
  <c r="V38" i="36"/>
  <c r="I10" i="11" s="1"/>
  <c r="V57" i="36"/>
  <c r="I3" i="13" s="1"/>
  <c r="W57" i="30"/>
  <c r="W102" i="30"/>
  <c r="V102" i="36"/>
  <c r="I9" i="25" s="1"/>
  <c r="X139" i="30"/>
  <c r="W139" i="36"/>
  <c r="J7" i="21" s="1"/>
  <c r="V50" i="36"/>
  <c r="I9" i="12" s="1"/>
  <c r="W50" i="30"/>
  <c r="W95" i="30"/>
  <c r="V95" i="36"/>
  <c r="W113" i="30"/>
  <c r="V113" i="36"/>
  <c r="I7" i="26" s="1"/>
  <c r="X192" i="30"/>
  <c r="W192" i="36"/>
  <c r="J8" i="17" s="1"/>
  <c r="V33" i="36"/>
  <c r="I5" i="11" s="1"/>
  <c r="W33" i="30"/>
  <c r="W90" i="30"/>
  <c r="V90" i="36"/>
  <c r="I10" i="24" s="1"/>
  <c r="V24" i="36"/>
  <c r="I9" i="20" s="1"/>
  <c r="W24" i="30"/>
  <c r="W125" i="30"/>
  <c r="V125" i="36"/>
  <c r="I6" i="27" s="1"/>
  <c r="W76" i="30"/>
  <c r="V76" i="36"/>
  <c r="I9" i="23" s="1"/>
  <c r="V48" i="36"/>
  <c r="I7" i="12" s="1"/>
  <c r="W48" i="30"/>
  <c r="V13" i="36"/>
  <c r="H11" i="18" s="1"/>
  <c r="W13" i="30"/>
  <c r="W114" i="30"/>
  <c r="V114" i="36"/>
  <c r="I8" i="26" s="1"/>
  <c r="X150" i="30"/>
  <c r="W150" i="36"/>
  <c r="J5" i="14" s="1"/>
  <c r="W104" i="30"/>
  <c r="V104" i="36"/>
  <c r="I11" i="25" s="1"/>
  <c r="W98" i="30"/>
  <c r="V98" i="36"/>
  <c r="I5" i="25" s="1"/>
  <c r="V37" i="36"/>
  <c r="I9" i="11" s="1"/>
  <c r="W37" i="30"/>
  <c r="X191" i="30"/>
  <c r="W191" i="36"/>
  <c r="J7" i="17" s="1"/>
  <c r="X163" i="30"/>
  <c r="W163" i="36"/>
  <c r="J5" i="15" s="1"/>
  <c r="W122" i="30"/>
  <c r="V122" i="36"/>
  <c r="I3" i="27" s="1"/>
  <c r="W100" i="30"/>
  <c r="V100" i="36"/>
  <c r="I7" i="25" s="1"/>
  <c r="W35" i="30"/>
  <c r="V35" i="36"/>
  <c r="I7" i="11" s="1"/>
  <c r="W52" i="30"/>
  <c r="V52" i="36"/>
  <c r="I11" i="12" s="1"/>
  <c r="X155" i="30"/>
  <c r="W155" i="36"/>
  <c r="J10" i="14" s="1"/>
  <c r="X179" i="30"/>
  <c r="W179" i="36"/>
  <c r="J8" i="16" s="1"/>
  <c r="X174" i="30"/>
  <c r="W174" i="36"/>
  <c r="J3" i="16" s="1"/>
  <c r="X161" i="30"/>
  <c r="W161" i="36"/>
  <c r="J3" i="15" s="1"/>
  <c r="W70" i="30"/>
  <c r="V70" i="36"/>
  <c r="I3" i="23" s="1"/>
  <c r="X193" i="30"/>
  <c r="W193" i="36"/>
  <c r="J9" i="17" s="1"/>
  <c r="W83" i="30"/>
  <c r="V83" i="36"/>
  <c r="I3" i="24" s="1"/>
  <c r="W121" i="30"/>
  <c r="V121" i="36"/>
  <c r="W96" i="30"/>
  <c r="V96" i="36"/>
  <c r="I3" i="25" s="1"/>
  <c r="W88" i="30"/>
  <c r="V88" i="36"/>
  <c r="I8" i="24" s="1"/>
  <c r="W127" i="30"/>
  <c r="V127" i="36"/>
  <c r="I8" i="27" s="1"/>
  <c r="W117" i="30"/>
  <c r="V117" i="36"/>
  <c r="I11" i="26" s="1"/>
  <c r="W39" i="30"/>
  <c r="V39" i="36"/>
  <c r="I11" i="11" s="1"/>
  <c r="W62" i="30"/>
  <c r="V62" i="36"/>
  <c r="I8" i="13" s="1"/>
  <c r="W87" i="30"/>
  <c r="V87" i="36"/>
  <c r="I7" i="24" s="1"/>
  <c r="W75" i="30"/>
  <c r="V75" i="36"/>
  <c r="I8" i="23" s="1"/>
  <c r="X162" i="30"/>
  <c r="W162" i="36"/>
  <c r="J4" i="15" s="1"/>
  <c r="W86" i="30"/>
  <c r="V86" i="36"/>
  <c r="I6" i="24" s="1"/>
  <c r="W65" i="30"/>
  <c r="V65" i="36"/>
  <c r="I11" i="13" s="1"/>
  <c r="W91" i="30"/>
  <c r="V91" i="36"/>
  <c r="I11" i="24" s="1"/>
  <c r="X180" i="30"/>
  <c r="W180" i="36"/>
  <c r="J9" i="16" s="1"/>
  <c r="V44" i="36"/>
  <c r="I3" i="12" s="1"/>
  <c r="W44" i="30"/>
  <c r="W11" i="30"/>
  <c r="V11" i="36"/>
  <c r="H9" i="18" s="1"/>
  <c r="V60" i="36"/>
  <c r="I6" i="13" s="1"/>
  <c r="W60" i="30"/>
  <c r="X166" i="30"/>
  <c r="W166" i="36"/>
  <c r="J8" i="15" s="1"/>
  <c r="W89" i="30"/>
  <c r="V89" i="36"/>
  <c r="I9" i="24" s="1"/>
  <c r="X165" i="30"/>
  <c r="W165" i="36"/>
  <c r="J7" i="15" s="1"/>
  <c r="W109" i="30"/>
  <c r="V109" i="36"/>
  <c r="I3" i="26" s="1"/>
  <c r="X141" i="30"/>
  <c r="W141" i="36"/>
  <c r="J9" i="21" s="1"/>
  <c r="X140" i="30"/>
  <c r="W140" i="36"/>
  <c r="J8" i="21" s="1"/>
  <c r="X148" i="30"/>
  <c r="W148" i="36"/>
  <c r="J3" i="14" s="1"/>
  <c r="V20" i="36"/>
  <c r="I5" i="20" s="1"/>
  <c r="W20" i="30"/>
  <c r="V10" i="36"/>
  <c r="H8" i="18" s="1"/>
  <c r="W10" i="30"/>
  <c r="W115" i="30"/>
  <c r="V115" i="36"/>
  <c r="I9" i="26" s="1"/>
  <c r="X152" i="30"/>
  <c r="W152" i="36"/>
  <c r="J7" i="14" s="1"/>
  <c r="X153" i="30"/>
  <c r="W153" i="36"/>
  <c r="J8" i="14" s="1"/>
  <c r="X167" i="30"/>
  <c r="W167" i="36"/>
  <c r="J9" i="15" s="1"/>
  <c r="X154" i="30"/>
  <c r="W154" i="36"/>
  <c r="J9" i="14" s="1"/>
  <c r="W21" i="30"/>
  <c r="V21" i="36"/>
  <c r="I6" i="20" s="1"/>
  <c r="V26" i="36"/>
  <c r="I11" i="20" s="1"/>
  <c r="W26" i="30"/>
  <c r="V61" i="36"/>
  <c r="I7" i="13" s="1"/>
  <c r="W61" i="30"/>
  <c r="V8" i="36"/>
  <c r="H6" i="18" s="1"/>
  <c r="W8" i="30"/>
  <c r="V18" i="36"/>
  <c r="I3" i="20" s="1"/>
  <c r="W18" i="30"/>
  <c r="V23" i="36"/>
  <c r="I8" i="20" s="1"/>
  <c r="W23" i="30"/>
  <c r="V31" i="36"/>
  <c r="I3" i="11" s="1"/>
  <c r="W31" i="30"/>
  <c r="V36" i="36"/>
  <c r="I8" i="11" s="1"/>
  <c r="W36" i="30"/>
  <c r="V34" i="36"/>
  <c r="I6" i="11" s="1"/>
  <c r="W34" i="30"/>
  <c r="V25" i="36"/>
  <c r="I10" i="20" s="1"/>
  <c r="W25" i="30"/>
  <c r="V22" i="36"/>
  <c r="I7" i="20" s="1"/>
  <c r="W22" i="30"/>
  <c r="X108" i="30"/>
  <c r="W108" i="36"/>
  <c r="W128" i="30"/>
  <c r="V128" i="36"/>
  <c r="I9" i="27" s="1"/>
  <c r="V47" i="36"/>
  <c r="I6" i="12" s="1"/>
  <c r="W47" i="30"/>
  <c r="X135" i="30"/>
  <c r="W135" i="36"/>
  <c r="J3" i="21" s="1"/>
  <c r="W73" i="30"/>
  <c r="V73" i="36"/>
  <c r="I6" i="23" s="1"/>
  <c r="W101" i="30"/>
  <c r="V101" i="36"/>
  <c r="I8" i="25" s="1"/>
  <c r="W112" i="30"/>
  <c r="V112" i="36"/>
  <c r="I6" i="26" s="1"/>
  <c r="X178" i="30"/>
  <c r="W178" i="36"/>
  <c r="J7" i="16" s="1"/>
  <c r="W130" i="30"/>
  <c r="V130" i="36"/>
  <c r="I11" i="27" s="1"/>
  <c r="X168" i="30"/>
  <c r="W168" i="36"/>
  <c r="J10" i="15" s="1"/>
  <c r="V5" i="36"/>
  <c r="H3" i="18" s="1"/>
  <c r="W5"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Y154" i="30" l="1"/>
  <c r="X154" i="36"/>
  <c r="K9" i="14" s="1"/>
  <c r="Y140" i="30"/>
  <c r="X140" i="36"/>
  <c r="K8" i="21" s="1"/>
  <c r="X86" i="30"/>
  <c r="W86" i="36"/>
  <c r="J6" i="24" s="1"/>
  <c r="X88" i="30"/>
  <c r="W88" i="36"/>
  <c r="J8" i="24" s="1"/>
  <c r="Y179" i="30"/>
  <c r="X179" i="36"/>
  <c r="K8" i="16" s="1"/>
  <c r="X22" i="30"/>
  <c r="W22" i="36"/>
  <c r="J7" i="20" s="1"/>
  <c r="X31" i="30"/>
  <c r="W31" i="36"/>
  <c r="J3" i="11" s="1"/>
  <c r="X61" i="30"/>
  <c r="W61" i="36"/>
  <c r="J7" i="13" s="1"/>
  <c r="X10" i="30"/>
  <c r="W10" i="36"/>
  <c r="I8" i="18" s="1"/>
  <c r="W13" i="36"/>
  <c r="I11" i="18" s="1"/>
  <c r="X13" i="30"/>
  <c r="W24" i="36"/>
  <c r="J9" i="20" s="1"/>
  <c r="X24" i="30"/>
  <c r="W63" i="36"/>
  <c r="J9" i="13" s="1"/>
  <c r="X63" i="30"/>
  <c r="Y135" i="30"/>
  <c r="X135" i="36"/>
  <c r="K3" i="21" s="1"/>
  <c r="Y180" i="30"/>
  <c r="X180" i="36"/>
  <c r="K9" i="16" s="1"/>
  <c r="X39" i="30"/>
  <c r="W39" i="36"/>
  <c r="J11" i="11" s="1"/>
  <c r="W96" i="36"/>
  <c r="J3" i="25" s="1"/>
  <c r="X96" i="30"/>
  <c r="X70" i="30"/>
  <c r="W70" i="36"/>
  <c r="J3" i="23" s="1"/>
  <c r="Y155" i="30"/>
  <c r="X155" i="36"/>
  <c r="K10" i="14" s="1"/>
  <c r="X122" i="30"/>
  <c r="W122" i="36"/>
  <c r="J3" i="27" s="1"/>
  <c r="X98" i="30"/>
  <c r="W98" i="36"/>
  <c r="J5" i="25" s="1"/>
  <c r="X113" i="30"/>
  <c r="W113" i="36"/>
  <c r="J7" i="26" s="1"/>
  <c r="X102" i="30"/>
  <c r="W102" i="36"/>
  <c r="J9" i="25" s="1"/>
  <c r="X126" i="30"/>
  <c r="W126" i="36"/>
  <c r="J7" i="27" s="1"/>
  <c r="Y178" i="30"/>
  <c r="X178" i="36"/>
  <c r="K7" i="16" s="1"/>
  <c r="Y166" i="30"/>
  <c r="X166" i="36"/>
  <c r="K8" i="15" s="1"/>
  <c r="W5" i="36"/>
  <c r="I3" i="18" s="1"/>
  <c r="X5" i="30"/>
  <c r="X47" i="30"/>
  <c r="W47" i="36"/>
  <c r="J6" i="12" s="1"/>
  <c r="X25" i="30"/>
  <c r="W25" i="36"/>
  <c r="J10" i="20" s="1"/>
  <c r="W23" i="36"/>
  <c r="J8" i="20" s="1"/>
  <c r="X23" i="30"/>
  <c r="X26" i="30"/>
  <c r="W26" i="36"/>
  <c r="J11" i="20" s="1"/>
  <c r="X20" i="30"/>
  <c r="W20" i="36"/>
  <c r="J5" i="20" s="1"/>
  <c r="X60" i="30"/>
  <c r="W60" i="36"/>
  <c r="J6" i="13" s="1"/>
  <c r="W48" i="36"/>
  <c r="J7" i="12" s="1"/>
  <c r="X48" i="30"/>
  <c r="X57" i="30"/>
  <c r="W57" i="36"/>
  <c r="J3" i="13" s="1"/>
  <c r="Y167" i="30"/>
  <c r="X167" i="36"/>
  <c r="K9" i="15" s="1"/>
  <c r="Y162" i="30"/>
  <c r="X162" i="36"/>
  <c r="K4" i="15" s="1"/>
  <c r="Y153" i="30"/>
  <c r="X153" i="36"/>
  <c r="K8" i="14" s="1"/>
  <c r="X91" i="30"/>
  <c r="W91" i="36"/>
  <c r="J11" i="24" s="1"/>
  <c r="X117" i="30"/>
  <c r="W117" i="36"/>
  <c r="J11" i="26" s="1"/>
  <c r="Y161" i="30"/>
  <c r="X161" i="36"/>
  <c r="K3" i="15" s="1"/>
  <c r="Y163" i="30"/>
  <c r="X163" i="36"/>
  <c r="K5" i="15" s="1"/>
  <c r="X104" i="30"/>
  <c r="W104" i="36"/>
  <c r="J11" i="25" s="1"/>
  <c r="X90" i="30"/>
  <c r="W90" i="36"/>
  <c r="J10" i="24" s="1"/>
  <c r="X95" i="30"/>
  <c r="W95" i="36"/>
  <c r="X85" i="30"/>
  <c r="W85" i="36"/>
  <c r="J5" i="24" s="1"/>
  <c r="X97" i="30"/>
  <c r="W97" i="36"/>
  <c r="J4" i="25" s="1"/>
  <c r="Y108" i="30"/>
  <c r="X108" i="36"/>
  <c r="Y141" i="30"/>
  <c r="X141" i="36"/>
  <c r="K9" i="21" s="1"/>
  <c r="X112" i="30"/>
  <c r="W112" i="36"/>
  <c r="J6" i="26" s="1"/>
  <c r="X109" i="30"/>
  <c r="W109" i="36"/>
  <c r="J3" i="26" s="1"/>
  <c r="X75" i="30"/>
  <c r="W75" i="36"/>
  <c r="J8" i="23" s="1"/>
  <c r="X121" i="30"/>
  <c r="W121" i="36"/>
  <c r="X52" i="30"/>
  <c r="W52" i="36"/>
  <c r="J11" i="12" s="1"/>
  <c r="X34" i="30"/>
  <c r="W34" i="36"/>
  <c r="J6" i="11" s="1"/>
  <c r="X18" i="30"/>
  <c r="W18" i="36"/>
  <c r="J3" i="20" s="1"/>
  <c r="X33" i="30"/>
  <c r="W33" i="36"/>
  <c r="J5" i="11" s="1"/>
  <c r="X50" i="30"/>
  <c r="W50" i="36"/>
  <c r="J9" i="12" s="1"/>
  <c r="X32" i="30"/>
  <c r="W32" i="36"/>
  <c r="J4" i="11" s="1"/>
  <c r="X130" i="30"/>
  <c r="W130" i="36"/>
  <c r="J11" i="27" s="1"/>
  <c r="X101" i="30"/>
  <c r="W101" i="36"/>
  <c r="J8" i="25" s="1"/>
  <c r="X21" i="30"/>
  <c r="W21" i="36"/>
  <c r="J6" i="20" s="1"/>
  <c r="Y148" i="30"/>
  <c r="X148" i="36"/>
  <c r="K3" i="14" s="1"/>
  <c r="X11" i="30"/>
  <c r="W11" i="36"/>
  <c r="I9" i="18" s="1"/>
  <c r="X87" i="30"/>
  <c r="W87" i="36"/>
  <c r="J7" i="24" s="1"/>
  <c r="X83" i="30"/>
  <c r="W83" i="36"/>
  <c r="J3" i="24" s="1"/>
  <c r="W35" i="36"/>
  <c r="J7" i="11" s="1"/>
  <c r="X35" i="30"/>
  <c r="Y150" i="30"/>
  <c r="X150" i="36"/>
  <c r="K5" i="14" s="1"/>
  <c r="X76" i="30"/>
  <c r="W76" i="36"/>
  <c r="J9" i="23" s="1"/>
  <c r="X38" i="30"/>
  <c r="W38" i="36"/>
  <c r="J10" i="11" s="1"/>
  <c r="X103" i="30"/>
  <c r="W103" i="36"/>
  <c r="J10" i="25" s="1"/>
  <c r="Y168" i="30"/>
  <c r="X168" i="36"/>
  <c r="K10" i="15" s="1"/>
  <c r="X128" i="30"/>
  <c r="W128" i="36"/>
  <c r="J9" i="27" s="1"/>
  <c r="Y152" i="30"/>
  <c r="X152" i="36"/>
  <c r="K7" i="14" s="1"/>
  <c r="Y165" i="30"/>
  <c r="X165" i="36"/>
  <c r="K7" i="15" s="1"/>
  <c r="X65" i="30"/>
  <c r="W65" i="36"/>
  <c r="J11" i="13" s="1"/>
  <c r="X127" i="30"/>
  <c r="W127" i="36"/>
  <c r="J8" i="27" s="1"/>
  <c r="Y174" i="30"/>
  <c r="X174" i="36"/>
  <c r="K3" i="16" s="1"/>
  <c r="Y191" i="30"/>
  <c r="X191" i="36"/>
  <c r="K7" i="17" s="1"/>
  <c r="X36" i="30"/>
  <c r="W36" i="36"/>
  <c r="J8" i="11" s="1"/>
  <c r="X8" i="30"/>
  <c r="W8" i="36"/>
  <c r="I6" i="18" s="1"/>
  <c r="X44" i="30"/>
  <c r="W44" i="36"/>
  <c r="J3" i="12" s="1"/>
  <c r="W37" i="36"/>
  <c r="J9" i="11" s="1"/>
  <c r="X37" i="30"/>
  <c r="X73" i="30"/>
  <c r="W73" i="36"/>
  <c r="J6" i="23" s="1"/>
  <c r="X115" i="30"/>
  <c r="W115" i="36"/>
  <c r="J9" i="26" s="1"/>
  <c r="X89" i="30"/>
  <c r="W89" i="36"/>
  <c r="J9" i="24" s="1"/>
  <c r="X62" i="30"/>
  <c r="W62" i="36"/>
  <c r="J8" i="13" s="1"/>
  <c r="Y193" i="30"/>
  <c r="X193" i="36"/>
  <c r="K9" i="17" s="1"/>
  <c r="X100" i="30"/>
  <c r="W100" i="36"/>
  <c r="J7" i="25" s="1"/>
  <c r="X114" i="30"/>
  <c r="W114" i="36"/>
  <c r="J8" i="26" s="1"/>
  <c r="X125" i="30"/>
  <c r="W125" i="36"/>
  <c r="J6" i="27" s="1"/>
  <c r="Y192" i="30"/>
  <c r="X192" i="36"/>
  <c r="K8" i="17" s="1"/>
  <c r="Y139" i="30"/>
  <c r="X139" i="36"/>
  <c r="K7" i="21" s="1"/>
  <c r="W49" i="36"/>
  <c r="J8" i="12" s="1"/>
  <c r="X49" i="30"/>
  <c r="X99" i="30"/>
  <c r="W99" i="36"/>
  <c r="J6" i="25" s="1"/>
  <c r="X78" i="30"/>
  <c r="W78" i="36"/>
  <c r="J11" i="23"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Z192" i="30" l="1"/>
  <c r="Y192" i="36"/>
  <c r="L8" i="17" s="1"/>
  <c r="Y89" i="30"/>
  <c r="X89" i="36"/>
  <c r="K9" i="24" s="1"/>
  <c r="Z174" i="30"/>
  <c r="Y174" i="36"/>
  <c r="L3" i="16" s="1"/>
  <c r="Y38" i="30"/>
  <c r="X38" i="36"/>
  <c r="K10" i="11" s="1"/>
  <c r="Y21" i="30"/>
  <c r="X21" i="36"/>
  <c r="K6" i="20" s="1"/>
  <c r="Y52" i="30"/>
  <c r="X52" i="36"/>
  <c r="K11" i="12" s="1"/>
  <c r="Y85" i="30"/>
  <c r="X85" i="36"/>
  <c r="K5" i="24" s="1"/>
  <c r="Z153" i="30"/>
  <c r="Y153" i="36"/>
  <c r="L8" i="14" s="1"/>
  <c r="Y113" i="30"/>
  <c r="X113" i="36"/>
  <c r="K7" i="26" s="1"/>
  <c r="Z135" i="30"/>
  <c r="Y135" i="36"/>
  <c r="L3" i="21" s="1"/>
  <c r="Y96" i="30"/>
  <c r="X96" i="36"/>
  <c r="K3" i="25" s="1"/>
  <c r="X63" i="36"/>
  <c r="K9" i="13" s="1"/>
  <c r="Y63" i="30"/>
  <c r="Y100" i="30"/>
  <c r="X100" i="36"/>
  <c r="K7" i="25" s="1"/>
  <c r="X8" i="36"/>
  <c r="J6" i="18" s="1"/>
  <c r="Y8" i="30"/>
  <c r="Y128" i="30"/>
  <c r="X128" i="36"/>
  <c r="K9" i="27" s="1"/>
  <c r="Y87" i="30"/>
  <c r="X87" i="36"/>
  <c r="K7" i="24" s="1"/>
  <c r="Y33" i="30"/>
  <c r="X33" i="36"/>
  <c r="K5" i="11" s="1"/>
  <c r="Z141" i="30"/>
  <c r="Y141" i="36"/>
  <c r="L9" i="21" s="1"/>
  <c r="Z161" i="30"/>
  <c r="Y161" i="36"/>
  <c r="L3" i="15" s="1"/>
  <c r="Y60" i="30"/>
  <c r="X60" i="36"/>
  <c r="K6" i="13" s="1"/>
  <c r="Z178" i="30"/>
  <c r="Y178" i="36"/>
  <c r="L7" i="16" s="1"/>
  <c r="X61" i="36"/>
  <c r="K7" i="13" s="1"/>
  <c r="Y61" i="30"/>
  <c r="Y88" i="30"/>
  <c r="X88" i="36"/>
  <c r="K8" i="24" s="1"/>
  <c r="Z193" i="30"/>
  <c r="Y193" i="36"/>
  <c r="L9" i="17" s="1"/>
  <c r="Z139" i="30"/>
  <c r="Y139" i="36"/>
  <c r="L7" i="21" s="1"/>
  <c r="Y115" i="30"/>
  <c r="X115" i="36"/>
  <c r="K9" i="26" s="1"/>
  <c r="Y127" i="30"/>
  <c r="X127" i="36"/>
  <c r="K8" i="27" s="1"/>
  <c r="Y76" i="30"/>
  <c r="X76" i="36"/>
  <c r="K9" i="23" s="1"/>
  <c r="Y101" i="30"/>
  <c r="X101" i="36"/>
  <c r="K8" i="25" s="1"/>
  <c r="Y121" i="30"/>
  <c r="X121" i="36"/>
  <c r="Y95" i="30"/>
  <c r="X95" i="36"/>
  <c r="Z162" i="30"/>
  <c r="Y162" i="36"/>
  <c r="L4" i="15" s="1"/>
  <c r="X25" i="36"/>
  <c r="K10" i="20" s="1"/>
  <c r="Y25" i="30"/>
  <c r="Y98" i="30"/>
  <c r="X98" i="36"/>
  <c r="K5" i="25" s="1"/>
  <c r="Y24" i="30"/>
  <c r="X24" i="36"/>
  <c r="K9" i="20" s="1"/>
  <c r="Y78" i="30"/>
  <c r="X78" i="36"/>
  <c r="K11" i="23" s="1"/>
  <c r="Y36" i="30"/>
  <c r="X36" i="36"/>
  <c r="K8" i="11" s="1"/>
  <c r="Y65" i="30"/>
  <c r="X65" i="36"/>
  <c r="K11" i="13" s="1"/>
  <c r="Z150" i="30"/>
  <c r="Y150" i="36"/>
  <c r="L5" i="14" s="1"/>
  <c r="Y130" i="30"/>
  <c r="X130" i="36"/>
  <c r="K11" i="27" s="1"/>
  <c r="Y75" i="30"/>
  <c r="X75" i="36"/>
  <c r="K8" i="23" s="1"/>
  <c r="Y90" i="30"/>
  <c r="X90" i="36"/>
  <c r="K10" i="24" s="1"/>
  <c r="Z167" i="30"/>
  <c r="Y167" i="36"/>
  <c r="L9" i="15" s="1"/>
  <c r="Y126" i="30"/>
  <c r="X126" i="36"/>
  <c r="K7" i="27" s="1"/>
  <c r="Y122" i="30"/>
  <c r="X122" i="36"/>
  <c r="K3" i="27" s="1"/>
  <c r="Y39" i="30"/>
  <c r="X39" i="36"/>
  <c r="K11" i="11" s="1"/>
  <c r="Y31" i="30"/>
  <c r="X31" i="36"/>
  <c r="K3" i="11" s="1"/>
  <c r="Y86" i="30"/>
  <c r="X86" i="36"/>
  <c r="K6" i="24" s="1"/>
  <c r="Y73" i="30"/>
  <c r="X73" i="36"/>
  <c r="K6" i="23" s="1"/>
  <c r="Z168" i="30"/>
  <c r="Y168" i="36"/>
  <c r="L10" i="15" s="1"/>
  <c r="Y11" i="30"/>
  <c r="X11" i="36"/>
  <c r="J9" i="18" s="1"/>
  <c r="Y18" i="30"/>
  <c r="X18" i="36"/>
  <c r="K3" i="20" s="1"/>
  <c r="Z108" i="30"/>
  <c r="Y108" i="36"/>
  <c r="L2" i="26" s="1"/>
  <c r="Y117" i="30"/>
  <c r="X117" i="36"/>
  <c r="K11" i="26" s="1"/>
  <c r="Y20" i="30"/>
  <c r="X20" i="36"/>
  <c r="K5" i="20" s="1"/>
  <c r="X47" i="36"/>
  <c r="K6" i="12" s="1"/>
  <c r="Y47" i="30"/>
  <c r="X37" i="36"/>
  <c r="K9" i="11" s="1"/>
  <c r="Y37" i="30"/>
  <c r="Y35" i="30"/>
  <c r="X35" i="36"/>
  <c r="K7" i="11" s="1"/>
  <c r="Y5" i="30"/>
  <c r="X5" i="36"/>
  <c r="J3" i="18" s="1"/>
  <c r="Y13" i="30"/>
  <c r="X13" i="36"/>
  <c r="J11" i="18" s="1"/>
  <c r="Y99" i="30"/>
  <c r="X99" i="36"/>
  <c r="K6" i="25" s="1"/>
  <c r="X62" i="36"/>
  <c r="K8" i="13" s="1"/>
  <c r="Y62" i="30"/>
  <c r="Z165" i="30"/>
  <c r="Y165" i="36"/>
  <c r="L7" i="15" s="1"/>
  <c r="Z148" i="30"/>
  <c r="Y148" i="36"/>
  <c r="L3" i="14" s="1"/>
  <c r="Y34" i="30"/>
  <c r="X34" i="36"/>
  <c r="K6" i="11" s="1"/>
  <c r="Y97" i="30"/>
  <c r="X97" i="36"/>
  <c r="K4" i="25" s="1"/>
  <c r="Y91" i="30"/>
  <c r="X91" i="36"/>
  <c r="K11" i="24" s="1"/>
  <c r="Y26" i="30"/>
  <c r="X26" i="36"/>
  <c r="K11" i="20" s="1"/>
  <c r="Z155" i="30"/>
  <c r="Y155" i="36"/>
  <c r="L10" i="14" s="1"/>
  <c r="Z180" i="30"/>
  <c r="Y180" i="36"/>
  <c r="L9" i="16" s="1"/>
  <c r="X22" i="36"/>
  <c r="K7" i="20" s="1"/>
  <c r="Y22" i="30"/>
  <c r="Z140" i="30"/>
  <c r="Y140" i="36"/>
  <c r="L8" i="21" s="1"/>
  <c r="Y125" i="30"/>
  <c r="X125" i="36"/>
  <c r="K6" i="27" s="1"/>
  <c r="Z191" i="30"/>
  <c r="Y191" i="36"/>
  <c r="L7" i="17" s="1"/>
  <c r="Y103" i="30"/>
  <c r="X103" i="36"/>
  <c r="K10" i="25" s="1"/>
  <c r="Y32" i="30"/>
  <c r="X32" i="36"/>
  <c r="K4" i="11" s="1"/>
  <c r="Y109" i="30"/>
  <c r="X109" i="36"/>
  <c r="K3" i="26" s="1"/>
  <c r="Y104" i="30"/>
  <c r="X104" i="36"/>
  <c r="K11" i="25" s="1"/>
  <c r="Y57" i="30"/>
  <c r="X57" i="36"/>
  <c r="K3" i="13" s="1"/>
  <c r="Y102" i="30"/>
  <c r="X102" i="36"/>
  <c r="K9" i="25" s="1"/>
  <c r="X49" i="36"/>
  <c r="K8" i="12" s="1"/>
  <c r="Y49" i="30"/>
  <c r="Y48" i="30"/>
  <c r="X48" i="36"/>
  <c r="K7" i="12" s="1"/>
  <c r="Y23" i="30"/>
  <c r="X23" i="36"/>
  <c r="K8" i="20" s="1"/>
  <c r="Y114" i="30"/>
  <c r="X114" i="36"/>
  <c r="K8" i="26" s="1"/>
  <c r="Y44" i="30"/>
  <c r="X44" i="36"/>
  <c r="K3" i="12" s="1"/>
  <c r="Z152" i="30"/>
  <c r="Y152" i="36"/>
  <c r="L7" i="14" s="1"/>
  <c r="Y83" i="30"/>
  <c r="X83" i="36"/>
  <c r="K3" i="24" s="1"/>
  <c r="Y50" i="30"/>
  <c r="X50" i="36"/>
  <c r="K9" i="12" s="1"/>
  <c r="Y112" i="30"/>
  <c r="X112" i="36"/>
  <c r="K6" i="26" s="1"/>
  <c r="Z163" i="30"/>
  <c r="Y163" i="36"/>
  <c r="L5" i="15" s="1"/>
  <c r="Z166" i="30"/>
  <c r="Y166" i="36"/>
  <c r="L8" i="15" s="1"/>
  <c r="Y70" i="30"/>
  <c r="X70" i="36"/>
  <c r="K3" i="23" s="1"/>
  <c r="Y10" i="30"/>
  <c r="X10" i="36"/>
  <c r="J8" i="18" s="1"/>
  <c r="Z179" i="30"/>
  <c r="Y179" i="36"/>
  <c r="L8" i="16" s="1"/>
  <c r="Z154" i="30"/>
  <c r="Y154" i="36"/>
  <c r="L9"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K2" i="27"/>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Z23" i="30" l="1"/>
  <c r="Y23" i="36"/>
  <c r="L8" i="20" s="1"/>
  <c r="Z112" i="30"/>
  <c r="Y112" i="36"/>
  <c r="L6" i="26" s="1"/>
  <c r="Z109" i="30"/>
  <c r="Y109" i="36"/>
  <c r="L3" i="26" s="1"/>
  <c r="AA155" i="30"/>
  <c r="Z155" i="36"/>
  <c r="M10" i="14" s="1"/>
  <c r="Z99" i="30"/>
  <c r="Y99" i="36"/>
  <c r="L6" i="25" s="1"/>
  <c r="Z122" i="30"/>
  <c r="Y122" i="36"/>
  <c r="L3" i="27" s="1"/>
  <c r="Y36" i="36"/>
  <c r="L8" i="11" s="1"/>
  <c r="Z36" i="30"/>
  <c r="AA139" i="30"/>
  <c r="Z139" i="36"/>
  <c r="M7" i="21" s="1"/>
  <c r="Z33" i="30"/>
  <c r="Y33" i="36"/>
  <c r="L5" i="11" s="1"/>
  <c r="Z113" i="30"/>
  <c r="Y113" i="36"/>
  <c r="L7" i="26" s="1"/>
  <c r="Z47" i="30"/>
  <c r="Y47" i="36"/>
  <c r="L6" i="12" s="1"/>
  <c r="Z63" i="30"/>
  <c r="Y63" i="36"/>
  <c r="L9" i="13" s="1"/>
  <c r="Z10" i="30"/>
  <c r="Y10" i="36"/>
  <c r="K8" i="18" s="1"/>
  <c r="Z50" i="30"/>
  <c r="Y50" i="36"/>
  <c r="L9" i="12" s="1"/>
  <c r="Z102" i="30"/>
  <c r="Y102" i="36"/>
  <c r="L9" i="25" s="1"/>
  <c r="AA140" i="30"/>
  <c r="Z140" i="36"/>
  <c r="M8" i="21" s="1"/>
  <c r="AA148" i="30"/>
  <c r="Z148" i="36"/>
  <c r="M3" i="14" s="1"/>
  <c r="Y18" i="36"/>
  <c r="L3" i="20" s="1"/>
  <c r="Z18" i="30"/>
  <c r="Z126" i="30"/>
  <c r="Y126" i="36"/>
  <c r="L7" i="27" s="1"/>
  <c r="Z78" i="30"/>
  <c r="Y78" i="36"/>
  <c r="L11" i="23" s="1"/>
  <c r="Z76" i="30"/>
  <c r="Y76" i="36"/>
  <c r="L9" i="23" s="1"/>
  <c r="Z60" i="30"/>
  <c r="Y60" i="36"/>
  <c r="L6" i="13" s="1"/>
  <c r="AA153" i="30"/>
  <c r="Z153" i="36"/>
  <c r="M8" i="14" s="1"/>
  <c r="Y38" i="36"/>
  <c r="L10" i="11" s="1"/>
  <c r="Z38" i="30"/>
  <c r="AA163" i="30"/>
  <c r="Z163" i="36"/>
  <c r="M5" i="15" s="1"/>
  <c r="O82" i="30"/>
  <c r="P82" i="36"/>
  <c r="Z70" i="30"/>
  <c r="Y70" i="36"/>
  <c r="L3" i="23" s="1"/>
  <c r="Z114" i="30"/>
  <c r="Y114" i="36"/>
  <c r="L8" i="26" s="1"/>
  <c r="Y32" i="36"/>
  <c r="L4" i="11" s="1"/>
  <c r="Z32" i="30"/>
  <c r="Z26" i="30"/>
  <c r="Y26" i="36"/>
  <c r="L11" i="20" s="1"/>
  <c r="Z13" i="30"/>
  <c r="Y13" i="36"/>
  <c r="K11" i="18" s="1"/>
  <c r="Z86" i="30"/>
  <c r="Y86" i="36"/>
  <c r="L6" i="24" s="1"/>
  <c r="Z130" i="30"/>
  <c r="Y130" i="36"/>
  <c r="L11" i="27" s="1"/>
  <c r="AA162" i="30"/>
  <c r="Z162" i="36"/>
  <c r="M4" i="15" s="1"/>
  <c r="AA193" i="30"/>
  <c r="Z193" i="36"/>
  <c r="M9" i="17" s="1"/>
  <c r="Z87" i="30"/>
  <c r="Y87" i="36"/>
  <c r="L7" i="24" s="1"/>
  <c r="Z22" i="30"/>
  <c r="Y22" i="36"/>
  <c r="L7" i="20" s="1"/>
  <c r="AA154" i="30"/>
  <c r="Z154" i="36"/>
  <c r="M9" i="14" s="1"/>
  <c r="Z103" i="30"/>
  <c r="Y103" i="36"/>
  <c r="L10" i="25" s="1"/>
  <c r="AA165" i="30"/>
  <c r="Z165" i="36"/>
  <c r="M7" i="15" s="1"/>
  <c r="Z5" i="30"/>
  <c r="Y5" i="36"/>
  <c r="K3" i="18" s="1"/>
  <c r="Z31" i="30"/>
  <c r="Y31" i="36"/>
  <c r="L3" i="11" s="1"/>
  <c r="AA150" i="30"/>
  <c r="Z150" i="36"/>
  <c r="M5" i="14" s="1"/>
  <c r="Z95" i="30"/>
  <c r="Y95" i="36"/>
  <c r="L2" i="25" s="1"/>
  <c r="Z88" i="30"/>
  <c r="Y88" i="36"/>
  <c r="L8" i="24" s="1"/>
  <c r="Z128" i="30"/>
  <c r="Y128" i="36"/>
  <c r="L9" i="27" s="1"/>
  <c r="Z96" i="30"/>
  <c r="Y96" i="36"/>
  <c r="L3" i="25" s="1"/>
  <c r="Z85" i="30"/>
  <c r="Y85" i="36"/>
  <c r="L5" i="24" s="1"/>
  <c r="AA174" i="30"/>
  <c r="Z174" i="36"/>
  <c r="M3" i="16" s="1"/>
  <c r="AA166" i="30"/>
  <c r="Z166" i="36"/>
  <c r="M8" i="15" s="1"/>
  <c r="Z57" i="30"/>
  <c r="Y57" i="36"/>
  <c r="L3" i="13" s="1"/>
  <c r="Z91" i="30"/>
  <c r="Y91" i="36"/>
  <c r="L11" i="24" s="1"/>
  <c r="Y20" i="36"/>
  <c r="L5" i="20" s="1"/>
  <c r="Z20" i="30"/>
  <c r="Z11" i="30"/>
  <c r="Y11" i="36"/>
  <c r="K9" i="18" s="1"/>
  <c r="AA167" i="30"/>
  <c r="Z167" i="36"/>
  <c r="M9" i="15" s="1"/>
  <c r="Y24" i="36"/>
  <c r="L9" i="20" s="1"/>
  <c r="Z24" i="30"/>
  <c r="Z127" i="30"/>
  <c r="Y127" i="36"/>
  <c r="L8" i="27" s="1"/>
  <c r="AA161" i="30"/>
  <c r="Z161" i="36"/>
  <c r="M3" i="15" s="1"/>
  <c r="Y62" i="36"/>
  <c r="L8" i="13" s="1"/>
  <c r="Z62" i="30"/>
  <c r="Z61" i="30"/>
  <c r="Y61" i="36"/>
  <c r="L7" i="13" s="1"/>
  <c r="Z8" i="30"/>
  <c r="Y8" i="36"/>
  <c r="K6" i="18" s="1"/>
  <c r="Z83" i="30"/>
  <c r="Y83" i="36"/>
  <c r="L3" i="24" s="1"/>
  <c r="Z48" i="30"/>
  <c r="Y48" i="36"/>
  <c r="L7" i="12" s="1"/>
  <c r="AA191" i="30"/>
  <c r="Z191" i="36"/>
  <c r="M7" i="17" s="1"/>
  <c r="Z97" i="30"/>
  <c r="Y97" i="36"/>
  <c r="L4" i="25" s="1"/>
  <c r="Z117" i="30"/>
  <c r="Y117" i="36"/>
  <c r="L11" i="26" s="1"/>
  <c r="Z39" i="30"/>
  <c r="Y39" i="36"/>
  <c r="L11" i="11" s="1"/>
  <c r="Z65" i="30"/>
  <c r="Y65" i="36"/>
  <c r="L11" i="13" s="1"/>
  <c r="Z121" i="30"/>
  <c r="Y121" i="36"/>
  <c r="L2" i="27" s="1"/>
  <c r="AA141" i="30"/>
  <c r="Z141" i="36"/>
  <c r="M9" i="21" s="1"/>
  <c r="AA135" i="30"/>
  <c r="Z135" i="36"/>
  <c r="M3" i="21" s="1"/>
  <c r="Z52" i="30"/>
  <c r="Y52" i="36"/>
  <c r="L11" i="12" s="1"/>
  <c r="Z89" i="30"/>
  <c r="Y89" i="36"/>
  <c r="L9" i="24" s="1"/>
  <c r="AA152" i="30"/>
  <c r="Z152" i="36"/>
  <c r="M7" i="14" s="1"/>
  <c r="Z104" i="30"/>
  <c r="Y104" i="36"/>
  <c r="L11" i="25" s="1"/>
  <c r="AA180" i="30"/>
  <c r="Z180" i="36"/>
  <c r="M9" i="16" s="1"/>
  <c r="Z35" i="30"/>
  <c r="Y35" i="36"/>
  <c r="L7" i="11" s="1"/>
  <c r="AA168" i="30"/>
  <c r="Z168" i="36"/>
  <c r="M10" i="15" s="1"/>
  <c r="Z90" i="30"/>
  <c r="Y90" i="36"/>
  <c r="L10" i="24" s="1"/>
  <c r="Z98" i="30"/>
  <c r="Y98" i="36"/>
  <c r="L5" i="25" s="1"/>
  <c r="Z115" i="30"/>
  <c r="Y115" i="36"/>
  <c r="L9" i="26" s="1"/>
  <c r="Y49" i="36"/>
  <c r="L8" i="12" s="1"/>
  <c r="Z49" i="30"/>
  <c r="Y37" i="36"/>
  <c r="L9" i="11" s="1"/>
  <c r="Z37" i="30"/>
  <c r="Z25" i="30"/>
  <c r="Y25" i="36"/>
  <c r="L10" i="20" s="1"/>
  <c r="AA179" i="30"/>
  <c r="Z179" i="36"/>
  <c r="M8" i="16" s="1"/>
  <c r="Z44" i="30"/>
  <c r="Y44" i="36"/>
  <c r="L3" i="12" s="1"/>
  <c r="Z125" i="30"/>
  <c r="Y125" i="36"/>
  <c r="L6" i="27" s="1"/>
  <c r="Z34" i="30"/>
  <c r="Y34" i="36"/>
  <c r="L6" i="11" s="1"/>
  <c r="AA108" i="30"/>
  <c r="Z108" i="36"/>
  <c r="M2" i="26" s="1"/>
  <c r="Z73" i="30"/>
  <c r="Y73" i="36"/>
  <c r="L6" i="23" s="1"/>
  <c r="Z75" i="30"/>
  <c r="Y75" i="36"/>
  <c r="L8" i="23" s="1"/>
  <c r="Z101" i="30"/>
  <c r="Y101" i="36"/>
  <c r="L8" i="25" s="1"/>
  <c r="AA178" i="30"/>
  <c r="Z178" i="36"/>
  <c r="M7" i="16" s="1"/>
  <c r="Z100" i="30"/>
  <c r="Y100" i="36"/>
  <c r="L7" i="25" s="1"/>
  <c r="Z21" i="30"/>
  <c r="Y21" i="36"/>
  <c r="L6" i="20" s="1"/>
  <c r="AA192" i="30"/>
  <c r="Z192" i="36"/>
  <c r="M8" i="17" s="1"/>
  <c r="O134" i="36"/>
  <c r="B2" i="21" s="1"/>
  <c r="C2" i="24"/>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Z199" i="30" l="1"/>
  <c r="Z199" i="36" s="1"/>
  <c r="AB108" i="30"/>
  <c r="AA108" i="36"/>
  <c r="N2" i="26" s="1"/>
  <c r="AA115" i="30"/>
  <c r="Z115" i="36"/>
  <c r="M9" i="26" s="1"/>
  <c r="AA89" i="30"/>
  <c r="Z89" i="36"/>
  <c r="M9" i="24" s="1"/>
  <c r="AA97" i="30"/>
  <c r="Z97" i="36"/>
  <c r="M4" i="25" s="1"/>
  <c r="AA127" i="30"/>
  <c r="Z127" i="36"/>
  <c r="M8" i="27" s="1"/>
  <c r="AA88" i="30"/>
  <c r="Z88" i="36"/>
  <c r="M8" i="24" s="1"/>
  <c r="AA22" i="30"/>
  <c r="Z22" i="36"/>
  <c r="M7" i="20" s="1"/>
  <c r="AB163" i="30"/>
  <c r="AA163" i="36"/>
  <c r="N5" i="15" s="1"/>
  <c r="AB148" i="30"/>
  <c r="AA148" i="36"/>
  <c r="N3" i="14" s="1"/>
  <c r="Z24" i="36"/>
  <c r="M9" i="20" s="1"/>
  <c r="AA24" i="30"/>
  <c r="Z38" i="36"/>
  <c r="M10" i="11" s="1"/>
  <c r="AA38" i="30"/>
  <c r="AA98" i="30"/>
  <c r="Z98" i="36"/>
  <c r="M5" i="25" s="1"/>
  <c r="AA52" i="30"/>
  <c r="Z52" i="36"/>
  <c r="M11" i="12" s="1"/>
  <c r="AB191" i="30"/>
  <c r="AA191" i="36"/>
  <c r="N7" i="17" s="1"/>
  <c r="AA91" i="30"/>
  <c r="Z91" i="36"/>
  <c r="M11" i="24" s="1"/>
  <c r="AA95" i="30"/>
  <c r="Z95" i="36"/>
  <c r="M2" i="25" s="1"/>
  <c r="AA87" i="30"/>
  <c r="Z87" i="36"/>
  <c r="M7" i="24" s="1"/>
  <c r="AA114" i="30"/>
  <c r="Z114" i="36"/>
  <c r="M8" i="26" s="1"/>
  <c r="AB140" i="30"/>
  <c r="AA140" i="36"/>
  <c r="N8" i="21" s="1"/>
  <c r="AA63" i="30"/>
  <c r="Z63" i="36"/>
  <c r="M9" i="13" s="1"/>
  <c r="AB139" i="30"/>
  <c r="AA139" i="36"/>
  <c r="N7" i="21" s="1"/>
  <c r="AB155" i="30"/>
  <c r="AA155" i="36"/>
  <c r="N10" i="14" s="1"/>
  <c r="Z25" i="36"/>
  <c r="M10" i="20" s="1"/>
  <c r="AA25" i="30"/>
  <c r="AB180" i="30"/>
  <c r="AA180" i="36"/>
  <c r="N9" i="16" s="1"/>
  <c r="Z65" i="36"/>
  <c r="M11" i="13" s="1"/>
  <c r="AA65" i="30"/>
  <c r="AA61" i="30"/>
  <c r="Z61" i="36"/>
  <c r="M7" i="13" s="1"/>
  <c r="AA85" i="30"/>
  <c r="Z85" i="36"/>
  <c r="M5" i="24" s="1"/>
  <c r="AB165" i="30"/>
  <c r="AA165" i="36"/>
  <c r="N7" i="15" s="1"/>
  <c r="AA86" i="30"/>
  <c r="Z86" i="36"/>
  <c r="M6" i="24" s="1"/>
  <c r="AA78" i="30"/>
  <c r="Z78" i="36"/>
  <c r="M11" i="23" s="1"/>
  <c r="AA37" i="30"/>
  <c r="Z37" i="36"/>
  <c r="M9" i="11" s="1"/>
  <c r="AA62" i="30"/>
  <c r="Z62" i="36"/>
  <c r="M8" i="13" s="1"/>
  <c r="Z36" i="36"/>
  <c r="M8" i="11" s="1"/>
  <c r="AA36" i="30"/>
  <c r="AB192" i="30"/>
  <c r="AA192" i="36"/>
  <c r="N8" i="17" s="1"/>
  <c r="AA21" i="30"/>
  <c r="Z21" i="36"/>
  <c r="M6" i="20" s="1"/>
  <c r="AA125" i="30"/>
  <c r="Z125" i="36"/>
  <c r="M6" i="27" s="1"/>
  <c r="AA104" i="30"/>
  <c r="Z104" i="36"/>
  <c r="M11" i="25" s="1"/>
  <c r="AA39" i="30"/>
  <c r="Z39" i="36"/>
  <c r="M11" i="11" s="1"/>
  <c r="AB167" i="30"/>
  <c r="AA167" i="36"/>
  <c r="N9" i="15" s="1"/>
  <c r="AA96" i="30"/>
  <c r="Z96" i="36"/>
  <c r="M3" i="25" s="1"/>
  <c r="AA103" i="30"/>
  <c r="Z103" i="36"/>
  <c r="M10" i="25" s="1"/>
  <c r="Z13" i="36"/>
  <c r="L11" i="18" s="1"/>
  <c r="AA13" i="30"/>
  <c r="AB153" i="30"/>
  <c r="AA153" i="36"/>
  <c r="N8" i="14" s="1"/>
  <c r="AA102" i="30"/>
  <c r="Z102" i="36"/>
  <c r="M9" i="25" s="1"/>
  <c r="Z47" i="36"/>
  <c r="M6" i="12" s="1"/>
  <c r="AA47" i="30"/>
  <c r="AA109" i="30"/>
  <c r="Z109" i="36"/>
  <c r="M3" i="26" s="1"/>
  <c r="AA34" i="30"/>
  <c r="Z34" i="36"/>
  <c r="M6" i="11" s="1"/>
  <c r="AA75" i="30"/>
  <c r="Z75" i="36"/>
  <c r="M8" i="23" s="1"/>
  <c r="AA90" i="30"/>
  <c r="Z90" i="36"/>
  <c r="M10" i="24" s="1"/>
  <c r="AB135" i="30"/>
  <c r="AA135" i="36"/>
  <c r="N3" i="21" s="1"/>
  <c r="Z48" i="36"/>
  <c r="M7" i="12" s="1"/>
  <c r="AA48" i="30"/>
  <c r="Z57" i="36"/>
  <c r="M3" i="13" s="1"/>
  <c r="AA57" i="30"/>
  <c r="AB150" i="30"/>
  <c r="AA150" i="36"/>
  <c r="N5" i="14" s="1"/>
  <c r="AB193" i="30"/>
  <c r="AA193" i="36"/>
  <c r="N9" i="17" s="1"/>
  <c r="AA70" i="30"/>
  <c r="Z70" i="36"/>
  <c r="M3" i="23" s="1"/>
  <c r="AA126" i="30"/>
  <c r="Z126" i="36"/>
  <c r="M7" i="27" s="1"/>
  <c r="AA49" i="30"/>
  <c r="Z49" i="36"/>
  <c r="M8" i="12" s="1"/>
  <c r="AA18" i="30"/>
  <c r="Z18" i="36"/>
  <c r="M3" i="20" s="1"/>
  <c r="AA101" i="30"/>
  <c r="Z101" i="36"/>
  <c r="M8" i="25" s="1"/>
  <c r="AA73" i="30"/>
  <c r="Z73" i="36"/>
  <c r="M6" i="23" s="1"/>
  <c r="AB168" i="30"/>
  <c r="AA168" i="36"/>
  <c r="N10" i="15" s="1"/>
  <c r="AB141" i="30"/>
  <c r="AA141" i="36"/>
  <c r="N9" i="21" s="1"/>
  <c r="AA83" i="30"/>
  <c r="Z83" i="36"/>
  <c r="M3" i="24" s="1"/>
  <c r="Z11" i="36"/>
  <c r="L9" i="18" s="1"/>
  <c r="AA11" i="30"/>
  <c r="AA128" i="30"/>
  <c r="Z128" i="36"/>
  <c r="M9" i="27" s="1"/>
  <c r="AB154" i="30"/>
  <c r="AA154" i="36"/>
  <c r="N9" i="14" s="1"/>
  <c r="Z26" i="36"/>
  <c r="M11" i="20" s="1"/>
  <c r="AA26" i="30"/>
  <c r="AA50" i="30"/>
  <c r="Z50" i="36"/>
  <c r="M9" i="12" s="1"/>
  <c r="AA122" i="30"/>
  <c r="Z122" i="36"/>
  <c r="M3" i="27" s="1"/>
  <c r="AA112" i="30"/>
  <c r="Z112" i="36"/>
  <c r="M6" i="26" s="1"/>
  <c r="AA100" i="30"/>
  <c r="Z100" i="36"/>
  <c r="M7" i="25" s="1"/>
  <c r="AA44" i="30"/>
  <c r="Z44" i="36"/>
  <c r="M3" i="12" s="1"/>
  <c r="AB152" i="30"/>
  <c r="AA152" i="36"/>
  <c r="N7" i="14" s="1"/>
  <c r="AA117" i="30"/>
  <c r="Z117" i="36"/>
  <c r="M11" i="26" s="1"/>
  <c r="AB161" i="30"/>
  <c r="AA161" i="36"/>
  <c r="N3" i="15" s="1"/>
  <c r="AB166" i="30"/>
  <c r="AA166" i="36"/>
  <c r="N8" i="15" s="1"/>
  <c r="AA31" i="30"/>
  <c r="Z31" i="36"/>
  <c r="M3" i="11" s="1"/>
  <c r="AB162" i="30"/>
  <c r="AA162" i="36"/>
  <c r="N4" i="15" s="1"/>
  <c r="Z60" i="36"/>
  <c r="M6" i="13" s="1"/>
  <c r="AA60" i="30"/>
  <c r="AA113" i="30"/>
  <c r="Z113" i="36"/>
  <c r="M7" i="26" s="1"/>
  <c r="Z20" i="36"/>
  <c r="M5" i="20" s="1"/>
  <c r="AA20" i="30"/>
  <c r="Z32" i="36"/>
  <c r="M4" i="11" s="1"/>
  <c r="AA32" i="30"/>
  <c r="AB178" i="30"/>
  <c r="AA178" i="36"/>
  <c r="N7" i="16" s="1"/>
  <c r="AB179" i="30"/>
  <c r="AA179" i="36"/>
  <c r="N8" i="16" s="1"/>
  <c r="AA35" i="30"/>
  <c r="Z35" i="36"/>
  <c r="M7" i="11" s="1"/>
  <c r="AA121" i="30"/>
  <c r="Z121" i="36"/>
  <c r="M2" i="27" s="1"/>
  <c r="AA8" i="30"/>
  <c r="Z8" i="36"/>
  <c r="L6" i="18" s="1"/>
  <c r="AB174" i="30"/>
  <c r="AA174" i="36"/>
  <c r="N3" i="16" s="1"/>
  <c r="Z5" i="36"/>
  <c r="L3" i="18" s="1"/>
  <c r="AA5" i="30"/>
  <c r="AA130" i="30"/>
  <c r="Z130" i="36"/>
  <c r="M11" i="27" s="1"/>
  <c r="AA76" i="30"/>
  <c r="Z76" i="36"/>
  <c r="M9" i="23" s="1"/>
  <c r="Z10" i="36"/>
  <c r="L8" i="18" s="1"/>
  <c r="AA10" i="30"/>
  <c r="Z33" i="36"/>
  <c r="M5" i="11" s="1"/>
  <c r="AA33" i="30"/>
  <c r="AA99" i="30"/>
  <c r="Z99" i="36"/>
  <c r="M6" i="25" s="1"/>
  <c r="AA23" i="30"/>
  <c r="Z23" i="36"/>
  <c r="M8" i="20"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C162" i="30" l="1"/>
  <c r="AB162" i="36"/>
  <c r="O4" i="15" s="1"/>
  <c r="AA35" i="36"/>
  <c r="N7" i="11" s="1"/>
  <c r="AB35" i="30"/>
  <c r="AC152" i="30"/>
  <c r="AB152" i="36"/>
  <c r="O7" i="14" s="1"/>
  <c r="AB128" i="30"/>
  <c r="AA128" i="36"/>
  <c r="N9" i="27" s="1"/>
  <c r="AB49" i="30"/>
  <c r="AA49" i="36"/>
  <c r="N8" i="12" s="1"/>
  <c r="AB90" i="30"/>
  <c r="AA90" i="36"/>
  <c r="N10" i="24" s="1"/>
  <c r="AB104" i="30"/>
  <c r="AA104" i="36"/>
  <c r="N11" i="25" s="1"/>
  <c r="AC139" i="30"/>
  <c r="AB139" i="36"/>
  <c r="O7" i="21" s="1"/>
  <c r="AA10" i="36"/>
  <c r="M8" i="18" s="1"/>
  <c r="AB10" i="30"/>
  <c r="AA11" i="36"/>
  <c r="M9" i="18" s="1"/>
  <c r="AB11" i="30"/>
  <c r="AB57" i="30"/>
  <c r="AA57" i="36"/>
  <c r="N3" i="13" s="1"/>
  <c r="AB113" i="30"/>
  <c r="AA113" i="36"/>
  <c r="N7" i="26" s="1"/>
  <c r="AA50" i="36"/>
  <c r="N9" i="12" s="1"/>
  <c r="AB50" i="30"/>
  <c r="AB126" i="30"/>
  <c r="AA126" i="36"/>
  <c r="N7" i="27" s="1"/>
  <c r="AB102" i="30"/>
  <c r="AA102" i="36"/>
  <c r="N9" i="25" s="1"/>
  <c r="AB125" i="30"/>
  <c r="AA125" i="36"/>
  <c r="N6" i="27" s="1"/>
  <c r="AC165" i="30"/>
  <c r="AB165" i="36"/>
  <c r="O7" i="15" s="1"/>
  <c r="AB63" i="30"/>
  <c r="AA63" i="36"/>
  <c r="N9" i="13" s="1"/>
  <c r="AB95" i="30"/>
  <c r="AA95" i="36"/>
  <c r="N2" i="25" s="1"/>
  <c r="AA199" i="30"/>
  <c r="AA199" i="36" s="1"/>
  <c r="AB98" i="30"/>
  <c r="AA98" i="36"/>
  <c r="N5" i="25" s="1"/>
  <c r="AC163" i="30"/>
  <c r="AB163" i="36"/>
  <c r="O5" i="15" s="1"/>
  <c r="AB97" i="30"/>
  <c r="AA97" i="36"/>
  <c r="N4" i="25" s="1"/>
  <c r="AC179" i="30"/>
  <c r="AB179" i="36"/>
  <c r="O8" i="16" s="1"/>
  <c r="AA44" i="36"/>
  <c r="N3" i="12" s="1"/>
  <c r="AB44" i="30"/>
  <c r="AB73" i="30"/>
  <c r="AA73" i="36"/>
  <c r="N6" i="23" s="1"/>
  <c r="AB75" i="30"/>
  <c r="AA75" i="36"/>
  <c r="N8" i="23" s="1"/>
  <c r="AA96" i="36"/>
  <c r="N3" i="25" s="1"/>
  <c r="AB96" i="30"/>
  <c r="AA62" i="36"/>
  <c r="N8" i="13" s="1"/>
  <c r="AB62" i="30"/>
  <c r="AC180" i="30"/>
  <c r="AB180" i="36"/>
  <c r="O9" i="16" s="1"/>
  <c r="AA60" i="36"/>
  <c r="N6" i="13" s="1"/>
  <c r="AB60" i="30"/>
  <c r="AB26" i="30"/>
  <c r="AA26" i="36"/>
  <c r="N11" i="20" s="1"/>
  <c r="AA48" i="36"/>
  <c r="N7" i="12" s="1"/>
  <c r="AB48" i="30"/>
  <c r="AA25" i="36"/>
  <c r="N10" i="20" s="1"/>
  <c r="AB25" i="30"/>
  <c r="AB38" i="30"/>
  <c r="AA38" i="36"/>
  <c r="N10" i="11" s="1"/>
  <c r="AC174" i="30"/>
  <c r="AB174" i="36"/>
  <c r="O3" i="16" s="1"/>
  <c r="AA23" i="36"/>
  <c r="N8" i="20" s="1"/>
  <c r="AB23" i="30"/>
  <c r="AA8" i="36"/>
  <c r="M6" i="18" s="1"/>
  <c r="AB8" i="30"/>
  <c r="AC161" i="30"/>
  <c r="AB161" i="36"/>
  <c r="O3" i="15" s="1"/>
  <c r="AB83" i="30"/>
  <c r="AA83" i="36"/>
  <c r="N3" i="24" s="1"/>
  <c r="AB70" i="30"/>
  <c r="AA70" i="36"/>
  <c r="N3" i="23" s="1"/>
  <c r="AC153" i="30"/>
  <c r="AB153" i="36"/>
  <c r="O8" i="14" s="1"/>
  <c r="AA21" i="36"/>
  <c r="N6" i="20" s="1"/>
  <c r="AB21" i="30"/>
  <c r="AB85" i="30"/>
  <c r="AA85" i="36"/>
  <c r="N5" i="24" s="1"/>
  <c r="AB91" i="30"/>
  <c r="AA91" i="36"/>
  <c r="N11" i="24" s="1"/>
  <c r="AA22" i="36"/>
  <c r="N7" i="20" s="1"/>
  <c r="AB22" i="30"/>
  <c r="AB89" i="30"/>
  <c r="AA89" i="36"/>
  <c r="N9" i="24" s="1"/>
  <c r="AC166" i="30"/>
  <c r="AB166" i="36"/>
  <c r="O8" i="15" s="1"/>
  <c r="AB76" i="30"/>
  <c r="AA76" i="36"/>
  <c r="N9" i="23" s="1"/>
  <c r="AC178" i="30"/>
  <c r="AB178" i="36"/>
  <c r="O7" i="16" s="1"/>
  <c r="AB100" i="30"/>
  <c r="AA100" i="36"/>
  <c r="N7" i="25" s="1"/>
  <c r="AB101" i="30"/>
  <c r="AA101" i="36"/>
  <c r="N8" i="25" s="1"/>
  <c r="AA34" i="36"/>
  <c r="N6" i="11" s="1"/>
  <c r="AB34" i="30"/>
  <c r="AC167" i="30"/>
  <c r="AB167" i="36"/>
  <c r="O9" i="15" s="1"/>
  <c r="AB37" i="30"/>
  <c r="AA37" i="36"/>
  <c r="N9" i="11" s="1"/>
  <c r="AC140" i="30"/>
  <c r="AB140" i="36"/>
  <c r="O8" i="21" s="1"/>
  <c r="AA32" i="36"/>
  <c r="N4" i="11" s="1"/>
  <c r="AB32" i="30"/>
  <c r="AA13" i="36"/>
  <c r="M11" i="18" s="1"/>
  <c r="AB13" i="30"/>
  <c r="AA24" i="36"/>
  <c r="N9" i="20" s="1"/>
  <c r="AB24" i="30"/>
  <c r="AB121" i="30"/>
  <c r="AA121" i="36"/>
  <c r="N2" i="27" s="1"/>
  <c r="AC154" i="30"/>
  <c r="AB154" i="36"/>
  <c r="O9" i="14" s="1"/>
  <c r="AA18" i="36"/>
  <c r="N3" i="20" s="1"/>
  <c r="AB18" i="30"/>
  <c r="AC135" i="30"/>
  <c r="AB135" i="36"/>
  <c r="O3" i="21" s="1"/>
  <c r="AB39" i="30"/>
  <c r="AA39" i="36"/>
  <c r="N11" i="11" s="1"/>
  <c r="AB78" i="30"/>
  <c r="AA78" i="36"/>
  <c r="N11" i="23" s="1"/>
  <c r="AA61" i="36"/>
  <c r="N7" i="13" s="1"/>
  <c r="AB61" i="30"/>
  <c r="AC155" i="30"/>
  <c r="AB155" i="36"/>
  <c r="O10" i="14" s="1"/>
  <c r="AB114" i="30"/>
  <c r="AA114" i="36"/>
  <c r="N8" i="26" s="1"/>
  <c r="AC191" i="30"/>
  <c r="AB191" i="36"/>
  <c r="O7" i="17" s="1"/>
  <c r="AB88" i="30"/>
  <c r="AA88" i="36"/>
  <c r="N8" i="24" s="1"/>
  <c r="AB115" i="30"/>
  <c r="AA115" i="36"/>
  <c r="N9" i="26" s="1"/>
  <c r="AB130" i="30"/>
  <c r="AA130" i="36"/>
  <c r="N11" i="27" s="1"/>
  <c r="AB112" i="30"/>
  <c r="AA112" i="36"/>
  <c r="N6" i="26" s="1"/>
  <c r="AC141" i="30"/>
  <c r="AB141" i="36"/>
  <c r="O9" i="21" s="1"/>
  <c r="AC193" i="30"/>
  <c r="AB193" i="36"/>
  <c r="O9" i="17" s="1"/>
  <c r="AB109" i="30"/>
  <c r="AA109" i="36"/>
  <c r="N3" i="26" s="1"/>
  <c r="AC192" i="30"/>
  <c r="AB192" i="36"/>
  <c r="O8" i="17" s="1"/>
  <c r="AA33" i="36"/>
  <c r="N5" i="11" s="1"/>
  <c r="AB33" i="30"/>
  <c r="AB5" i="30"/>
  <c r="AA5" i="36"/>
  <c r="M3" i="18" s="1"/>
  <c r="AA20" i="36"/>
  <c r="N5" i="20" s="1"/>
  <c r="AB20" i="30"/>
  <c r="AA47" i="36"/>
  <c r="N6" i="12" s="1"/>
  <c r="AB47" i="30"/>
  <c r="AA36" i="36"/>
  <c r="N8" i="11" s="1"/>
  <c r="AB36" i="30"/>
  <c r="AB65" i="30"/>
  <c r="AA65" i="36"/>
  <c r="N11" i="13" s="1"/>
  <c r="AB99" i="30"/>
  <c r="AA99" i="36"/>
  <c r="N6" i="25" s="1"/>
  <c r="AB117" i="30"/>
  <c r="AA117" i="36"/>
  <c r="N11" i="26" s="1"/>
  <c r="AA31" i="36"/>
  <c r="N3" i="11" s="1"/>
  <c r="AB31" i="30"/>
  <c r="AB122" i="30"/>
  <c r="AA122" i="36"/>
  <c r="N3" i="27" s="1"/>
  <c r="AC168" i="30"/>
  <c r="AB168" i="36"/>
  <c r="O10" i="15" s="1"/>
  <c r="AC150" i="30"/>
  <c r="AB150" i="36"/>
  <c r="O5" i="14" s="1"/>
  <c r="AB103" i="30"/>
  <c r="AA103" i="36"/>
  <c r="N10" i="25" s="1"/>
  <c r="AB86" i="30"/>
  <c r="AA86" i="36"/>
  <c r="N6" i="24" s="1"/>
  <c r="AB87" i="30"/>
  <c r="AA87" i="36"/>
  <c r="N7" i="24" s="1"/>
  <c r="AA52" i="36"/>
  <c r="N11" i="12" s="1"/>
  <c r="AB52" i="30"/>
  <c r="AC148" i="30"/>
  <c r="AB148" i="36"/>
  <c r="O3" i="14" s="1"/>
  <c r="AB127" i="30"/>
  <c r="AA127" i="36"/>
  <c r="N8" i="27" s="1"/>
  <c r="AC108" i="30"/>
  <c r="AB108" i="36"/>
  <c r="O2" i="26" s="1"/>
  <c r="D32" i="37"/>
  <c r="E32" i="37"/>
  <c r="E38" i="37" s="1"/>
  <c r="AS147" i="36" s="1"/>
  <c r="AF2" i="14" s="1"/>
  <c r="C32" i="37"/>
  <c r="C38" i="37" s="1"/>
  <c r="S17" i="36" s="1"/>
  <c r="F32" i="37"/>
  <c r="F38" i="37"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D33" i="37" l="1"/>
  <c r="D39" i="37" s="1"/>
  <c r="AA71" i="36" s="1"/>
  <c r="AC122" i="30"/>
  <c r="AB122" i="36"/>
  <c r="O3" i="27" s="1"/>
  <c r="AB36" i="36"/>
  <c r="O8" i="11" s="1"/>
  <c r="AC36" i="30"/>
  <c r="AD150" i="30"/>
  <c r="AC150" i="36"/>
  <c r="P5" i="14" s="1"/>
  <c r="AD192" i="30"/>
  <c r="AC192" i="36"/>
  <c r="P8" i="17" s="1"/>
  <c r="AD191" i="30"/>
  <c r="AC191" i="36"/>
  <c r="P7" i="17" s="1"/>
  <c r="AC78" i="30"/>
  <c r="AB78" i="36"/>
  <c r="O11" i="23" s="1"/>
  <c r="AD154" i="30"/>
  <c r="AC154" i="36"/>
  <c r="P9" i="14" s="1"/>
  <c r="AC76" i="30"/>
  <c r="AB76" i="36"/>
  <c r="O9" i="23" s="1"/>
  <c r="AC91" i="30"/>
  <c r="AB91" i="36"/>
  <c r="O11" i="24" s="1"/>
  <c r="AC70" i="30"/>
  <c r="AB70" i="36"/>
  <c r="O3" i="23" s="1"/>
  <c r="AC98" i="30"/>
  <c r="AB98" i="36"/>
  <c r="O5" i="25" s="1"/>
  <c r="AC86" i="30"/>
  <c r="AB86" i="36"/>
  <c r="O6" i="24" s="1"/>
  <c r="AC31" i="30"/>
  <c r="AB31" i="36"/>
  <c r="O3" i="11" s="1"/>
  <c r="AC52" i="30"/>
  <c r="AB52" i="36"/>
  <c r="O11" i="12" s="1"/>
  <c r="AC117" i="30"/>
  <c r="AB117" i="36"/>
  <c r="O11" i="26" s="1"/>
  <c r="AC112" i="30"/>
  <c r="AB112" i="36"/>
  <c r="O6" i="26" s="1"/>
  <c r="AC20" i="30"/>
  <c r="AB20" i="36"/>
  <c r="O5" i="20" s="1"/>
  <c r="AB96" i="36"/>
  <c r="O3" i="25" s="1"/>
  <c r="AC96" i="30"/>
  <c r="AC125" i="30"/>
  <c r="AB125" i="36"/>
  <c r="O6" i="27" s="1"/>
  <c r="AC113" i="30"/>
  <c r="AB113" i="36"/>
  <c r="O7" i="26" s="1"/>
  <c r="AD139" i="30"/>
  <c r="AC139" i="36"/>
  <c r="P7" i="21" s="1"/>
  <c r="AC128" i="30"/>
  <c r="AB128" i="36"/>
  <c r="O9" i="27" s="1"/>
  <c r="AC99" i="30"/>
  <c r="AB99" i="36"/>
  <c r="O6" i="25" s="1"/>
  <c r="AC130" i="30"/>
  <c r="AB130" i="36"/>
  <c r="O11" i="27" s="1"/>
  <c r="AC39" i="30"/>
  <c r="AB39" i="36"/>
  <c r="O11" i="11" s="1"/>
  <c r="AD140" i="30"/>
  <c r="AC140" i="36"/>
  <c r="P8" i="21" s="1"/>
  <c r="AC101" i="30"/>
  <c r="AB101" i="36"/>
  <c r="O8" i="25" s="1"/>
  <c r="AD166" i="30"/>
  <c r="AC166" i="36"/>
  <c r="P8" i="15" s="1"/>
  <c r="AC85" i="30"/>
  <c r="AB85" i="36"/>
  <c r="O5" i="24" s="1"/>
  <c r="AC83" i="30"/>
  <c r="AB83" i="36"/>
  <c r="O3" i="24" s="1"/>
  <c r="AD174" i="30"/>
  <c r="AC174" i="36"/>
  <c r="P3" i="16" s="1"/>
  <c r="AB26" i="36"/>
  <c r="O11" i="20" s="1"/>
  <c r="AC26" i="30"/>
  <c r="AD179" i="30"/>
  <c r="AC179" i="36"/>
  <c r="P8" i="16" s="1"/>
  <c r="AD168" i="30"/>
  <c r="AC168" i="36"/>
  <c r="P10" i="15" s="1"/>
  <c r="AC109" i="30"/>
  <c r="AB109" i="36"/>
  <c r="O3" i="26" s="1"/>
  <c r="AC114" i="30"/>
  <c r="AB114" i="36"/>
  <c r="O8" i="26" s="1"/>
  <c r="AC121" i="30"/>
  <c r="AB121" i="36"/>
  <c r="O2" i="27" s="1"/>
  <c r="AC24" i="30"/>
  <c r="AB24" i="36"/>
  <c r="O9" i="20" s="1"/>
  <c r="AB21" i="36"/>
  <c r="O6" i="20" s="1"/>
  <c r="AC21" i="30"/>
  <c r="AC60" i="30"/>
  <c r="AB60" i="36"/>
  <c r="O6" i="13" s="1"/>
  <c r="AC95" i="30"/>
  <c r="AB95" i="36"/>
  <c r="O2" i="25" s="1"/>
  <c r="AB199" i="30"/>
  <c r="AB199" i="36" s="1"/>
  <c r="AC102" i="30"/>
  <c r="AB102" i="36"/>
  <c r="O9" i="25" s="1"/>
  <c r="AB57" i="36"/>
  <c r="O3" i="13" s="1"/>
  <c r="AC57" i="30"/>
  <c r="AC104" i="30"/>
  <c r="AB104" i="36"/>
  <c r="O11" i="25" s="1"/>
  <c r="AD152" i="30"/>
  <c r="AC152" i="36"/>
  <c r="P7" i="14" s="1"/>
  <c r="AD108" i="30"/>
  <c r="AC108" i="36"/>
  <c r="P2" i="26" s="1"/>
  <c r="AC65" i="30"/>
  <c r="AB65" i="36"/>
  <c r="O11" i="13" s="1"/>
  <c r="AD155" i="30"/>
  <c r="AC155" i="36"/>
  <c r="P10" i="14" s="1"/>
  <c r="AD135" i="30"/>
  <c r="AC135" i="36"/>
  <c r="P3" i="21" s="1"/>
  <c r="AC37" i="30"/>
  <c r="AB37" i="36"/>
  <c r="O9" i="11" s="1"/>
  <c r="AC100" i="30"/>
  <c r="AB100" i="36"/>
  <c r="O7" i="25" s="1"/>
  <c r="AC89" i="30"/>
  <c r="AB89" i="36"/>
  <c r="O9" i="24" s="1"/>
  <c r="AD161" i="30"/>
  <c r="AC161" i="36"/>
  <c r="P3" i="15" s="1"/>
  <c r="AC38" i="30"/>
  <c r="AB38" i="36"/>
  <c r="O10" i="11" s="1"/>
  <c r="AC75" i="30"/>
  <c r="AB75" i="36"/>
  <c r="O8" i="23" s="1"/>
  <c r="AC97" i="30"/>
  <c r="AB97" i="36"/>
  <c r="O4" i="25" s="1"/>
  <c r="AC11" i="30"/>
  <c r="AB11" i="36"/>
  <c r="N9" i="18" s="1"/>
  <c r="AC35" i="30"/>
  <c r="AB35" i="36"/>
  <c r="O7" i="11" s="1"/>
  <c r="AD193" i="30"/>
  <c r="AC193" i="36"/>
  <c r="P9" i="17" s="1"/>
  <c r="AC33" i="30"/>
  <c r="AB33" i="36"/>
  <c r="O5" i="11" s="1"/>
  <c r="AC61" i="30"/>
  <c r="AB61" i="36"/>
  <c r="O7" i="13" s="1"/>
  <c r="AB18" i="36"/>
  <c r="O3" i="20" s="1"/>
  <c r="AC18" i="30"/>
  <c r="AC13" i="30"/>
  <c r="AB13" i="36"/>
  <c r="N11" i="18" s="1"/>
  <c r="AB22" i="36"/>
  <c r="O7" i="20" s="1"/>
  <c r="AC22" i="30"/>
  <c r="AC8" i="30"/>
  <c r="AB8" i="36"/>
  <c r="N6" i="18" s="1"/>
  <c r="AC25" i="30"/>
  <c r="AB25" i="36"/>
  <c r="O10" i="20" s="1"/>
  <c r="AC63" i="30"/>
  <c r="AB63" i="36"/>
  <c r="O9" i="13" s="1"/>
  <c r="AC126" i="30"/>
  <c r="AB126" i="36"/>
  <c r="O7" i="27" s="1"/>
  <c r="AC90" i="30"/>
  <c r="AB90" i="36"/>
  <c r="O10" i="24" s="1"/>
  <c r="AC127" i="30"/>
  <c r="AB127" i="36"/>
  <c r="O8" i="27" s="1"/>
  <c r="AC115" i="30"/>
  <c r="AB115" i="36"/>
  <c r="O9" i="26" s="1"/>
  <c r="AC103" i="30"/>
  <c r="AB103" i="36"/>
  <c r="O10" i="25" s="1"/>
  <c r="AD141" i="30"/>
  <c r="AC141" i="36"/>
  <c r="P9" i="21" s="1"/>
  <c r="AC88" i="30"/>
  <c r="AB88" i="36"/>
  <c r="O8" i="24" s="1"/>
  <c r="AD167" i="30"/>
  <c r="AC167" i="36"/>
  <c r="P9" i="15" s="1"/>
  <c r="AD178" i="30"/>
  <c r="AC178" i="36"/>
  <c r="P7" i="16" s="1"/>
  <c r="AD153" i="30"/>
  <c r="AC153" i="36"/>
  <c r="P8" i="14" s="1"/>
  <c r="AD180" i="30"/>
  <c r="AC180" i="36"/>
  <c r="P9" i="16" s="1"/>
  <c r="AC73" i="30"/>
  <c r="AB73" i="36"/>
  <c r="O6" i="23" s="1"/>
  <c r="AD163" i="30"/>
  <c r="AC163" i="36"/>
  <c r="P5" i="15" s="1"/>
  <c r="AC50" i="30"/>
  <c r="AB50" i="36"/>
  <c r="O9" i="12" s="1"/>
  <c r="AC10" i="30"/>
  <c r="AB10" i="36"/>
  <c r="N8" i="18" s="1"/>
  <c r="AC87" i="30"/>
  <c r="AB87" i="36"/>
  <c r="O7" i="24" s="1"/>
  <c r="AC5" i="30"/>
  <c r="AB5" i="36"/>
  <c r="N3" i="18" s="1"/>
  <c r="AD148" i="30"/>
  <c r="AC148" i="36"/>
  <c r="P3" i="14" s="1"/>
  <c r="AN136" i="36"/>
  <c r="AA4" i="21" s="1"/>
  <c r="S136" i="36"/>
  <c r="F4" i="21" s="1"/>
  <c r="AC47" i="30"/>
  <c r="AB47" i="36"/>
  <c r="O6" i="12" s="1"/>
  <c r="AB32" i="36"/>
  <c r="O4" i="11" s="1"/>
  <c r="AC32" i="30"/>
  <c r="AC34" i="30"/>
  <c r="AB34" i="36"/>
  <c r="O6" i="11" s="1"/>
  <c r="AB23" i="36"/>
  <c r="O8" i="20" s="1"/>
  <c r="AC23" i="30"/>
  <c r="AC48" i="30"/>
  <c r="AB48" i="36"/>
  <c r="O7" i="12" s="1"/>
  <c r="AC62" i="30"/>
  <c r="AB62" i="36"/>
  <c r="O8" i="13" s="1"/>
  <c r="AB44" i="36"/>
  <c r="O3" i="12" s="1"/>
  <c r="AC44" i="30"/>
  <c r="AD165" i="30"/>
  <c r="AC165" i="36"/>
  <c r="P7" i="15" s="1"/>
  <c r="AC49" i="30"/>
  <c r="AB49" i="36"/>
  <c r="O8" i="12" s="1"/>
  <c r="AD162" i="30"/>
  <c r="AC162" i="36"/>
  <c r="P4" i="15" s="1"/>
  <c r="AF4" i="36"/>
  <c r="R2" i="18" s="1"/>
  <c r="AN4" i="36"/>
  <c r="AB4" i="36"/>
  <c r="N2" i="18" s="1"/>
  <c r="AA4" i="36"/>
  <c r="AG4" i="36"/>
  <c r="S2" i="18" s="1"/>
  <c r="AO4" i="36"/>
  <c r="T4" i="36"/>
  <c r="F2" i="18" s="1"/>
  <c r="AQ4" i="36"/>
  <c r="AC2" i="18" s="1"/>
  <c r="AH4" i="36"/>
  <c r="T2" i="18" s="1"/>
  <c r="AP4" i="36"/>
  <c r="U4" i="36"/>
  <c r="G2" i="18" s="1"/>
  <c r="V4" i="36"/>
  <c r="H2" i="18" s="1"/>
  <c r="AJ4" i="36"/>
  <c r="V2" i="18" s="1"/>
  <c r="AR4" i="36"/>
  <c r="AD2" i="18" s="1"/>
  <c r="W4" i="36"/>
  <c r="I2" i="18" s="1"/>
  <c r="S4" i="36"/>
  <c r="E2" i="18" s="1"/>
  <c r="AK4" i="36"/>
  <c r="W2" i="18" s="1"/>
  <c r="AS4" i="36"/>
  <c r="X4" i="36"/>
  <c r="J2" i="18" s="1"/>
  <c r="AD4" i="36"/>
  <c r="P2" i="18" s="1"/>
  <c r="AL4" i="36"/>
  <c r="AT4" i="36"/>
  <c r="Y4" i="36"/>
  <c r="K2" i="18" s="1"/>
  <c r="AI4" i="36"/>
  <c r="U2" i="18" s="1"/>
  <c r="AE4" i="36"/>
  <c r="Q2" i="18" s="1"/>
  <c r="AM4" i="36"/>
  <c r="Y2" i="18" s="1"/>
  <c r="AC4" i="36"/>
  <c r="O2" i="18" s="1"/>
  <c r="Z4" i="36"/>
  <c r="L2" i="18" s="1"/>
  <c r="AF69" i="36"/>
  <c r="S2" i="23" s="1"/>
  <c r="AN69" i="36"/>
  <c r="AB69" i="36"/>
  <c r="O2" i="23" s="1"/>
  <c r="Z69" i="36"/>
  <c r="M2" i="23" s="1"/>
  <c r="AG69" i="36"/>
  <c r="T2" i="23" s="1"/>
  <c r="AO69" i="36"/>
  <c r="AB2" i="23" s="1"/>
  <c r="AA69" i="36"/>
  <c r="N2" i="23" s="1"/>
  <c r="S69" i="36"/>
  <c r="F2" i="23" s="1"/>
  <c r="AH69" i="36"/>
  <c r="U2" i="23" s="1"/>
  <c r="AP69" i="36"/>
  <c r="T69" i="36"/>
  <c r="G2" i="23" s="1"/>
  <c r="AJ69" i="36"/>
  <c r="W2" i="23" s="1"/>
  <c r="AR69" i="36"/>
  <c r="AE2" i="23" s="1"/>
  <c r="V69" i="36"/>
  <c r="I2" i="23" s="1"/>
  <c r="AQ69" i="36"/>
  <c r="AD2" i="23" s="1"/>
  <c r="AK69" i="36"/>
  <c r="AS69" i="36"/>
  <c r="AF2" i="23" s="1"/>
  <c r="W69" i="36"/>
  <c r="U69" i="36"/>
  <c r="H2" i="23" s="1"/>
  <c r="AD69" i="36"/>
  <c r="Q2" i="23" s="1"/>
  <c r="AL69" i="36"/>
  <c r="Y2" i="23" s="1"/>
  <c r="AT69" i="36"/>
  <c r="AG2" i="23" s="1"/>
  <c r="X69" i="36"/>
  <c r="K2" i="23" s="1"/>
  <c r="AE69" i="36"/>
  <c r="R2" i="23" s="1"/>
  <c r="AM69" i="36"/>
  <c r="Z2" i="23" s="1"/>
  <c r="AC69" i="36"/>
  <c r="P2" i="23" s="1"/>
  <c r="Y69" i="36"/>
  <c r="L2" i="23" s="1"/>
  <c r="AI69" i="36"/>
  <c r="V2" i="23" s="1"/>
  <c r="D38" i="37"/>
  <c r="AQ6" i="36" s="1"/>
  <c r="AC4" i="18"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AE2" i="18"/>
  <c r="AB2" i="18"/>
  <c r="M2" i="18"/>
  <c r="AA2" i="18"/>
  <c r="AF2" i="18"/>
  <c r="X2" i="18"/>
  <c r="Z2" i="18"/>
  <c r="AC2" i="23"/>
  <c r="X2" i="23"/>
  <c r="J2" i="23"/>
  <c r="AA2" i="23"/>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J6" i="36" l="1"/>
  <c r="V4" i="18" s="1"/>
  <c r="AM6" i="36"/>
  <c r="Y4" i="18" s="1"/>
  <c r="S6" i="36"/>
  <c r="E4" i="18" s="1"/>
  <c r="X6" i="36"/>
  <c r="J4" i="18" s="1"/>
  <c r="AN6" i="36"/>
  <c r="Z4" i="18" s="1"/>
  <c r="W6" i="36"/>
  <c r="I4" i="18" s="1"/>
  <c r="AD5" i="30"/>
  <c r="AC5" i="36"/>
  <c r="O3" i="18" s="1"/>
  <c r="AE163" i="30"/>
  <c r="AD163" i="36"/>
  <c r="Q5" i="15" s="1"/>
  <c r="AE178" i="30"/>
  <c r="AD178" i="36"/>
  <c r="Q7" i="16" s="1"/>
  <c r="AD103" i="30"/>
  <c r="AC103" i="36"/>
  <c r="P10" i="25" s="1"/>
  <c r="AD126" i="30"/>
  <c r="AC126" i="36"/>
  <c r="P7" i="27" s="1"/>
  <c r="AD33" i="30"/>
  <c r="AC33" i="36"/>
  <c r="P5" i="11" s="1"/>
  <c r="AD97" i="30"/>
  <c r="AC97" i="36"/>
  <c r="P4" i="25" s="1"/>
  <c r="AD89" i="30"/>
  <c r="AC89" i="36"/>
  <c r="P9" i="24" s="1"/>
  <c r="AE155" i="30"/>
  <c r="AD155" i="36"/>
  <c r="Q10" i="14" s="1"/>
  <c r="AD104" i="30"/>
  <c r="AC104" i="36"/>
  <c r="P11" i="25" s="1"/>
  <c r="AD26" i="30"/>
  <c r="AC26" i="36"/>
  <c r="P11" i="20" s="1"/>
  <c r="AC62" i="36"/>
  <c r="P8" i="13" s="1"/>
  <c r="AD62" i="30"/>
  <c r="AO6" i="36"/>
  <c r="AA4" i="18" s="1"/>
  <c r="AD6" i="36"/>
  <c r="P4" i="18" s="1"/>
  <c r="AI6" i="36"/>
  <c r="U4" i="18" s="1"/>
  <c r="AC57" i="36"/>
  <c r="P3" i="13" s="1"/>
  <c r="AD57" i="30"/>
  <c r="AD60" i="30"/>
  <c r="AC60" i="36"/>
  <c r="P6" i="13" s="1"/>
  <c r="AD114" i="30"/>
  <c r="AC114" i="36"/>
  <c r="P8" i="26" s="1"/>
  <c r="AE166" i="30"/>
  <c r="AD166" i="36"/>
  <c r="Q8" i="15" s="1"/>
  <c r="AD130" i="30"/>
  <c r="AC130" i="36"/>
  <c r="P11" i="27" s="1"/>
  <c r="AD113" i="30"/>
  <c r="AC113" i="36"/>
  <c r="P7" i="26" s="1"/>
  <c r="AD112" i="30"/>
  <c r="AC112" i="36"/>
  <c r="P6" i="26" s="1"/>
  <c r="AD86" i="30"/>
  <c r="AC86" i="36"/>
  <c r="P6" i="24" s="1"/>
  <c r="AD76" i="30"/>
  <c r="AC76" i="36"/>
  <c r="P9" i="23" s="1"/>
  <c r="AE192" i="30"/>
  <c r="AD192" i="36"/>
  <c r="Q8" i="17" s="1"/>
  <c r="AD32" i="30"/>
  <c r="AC32" i="36"/>
  <c r="P4" i="11" s="1"/>
  <c r="AC48" i="36"/>
  <c r="P7" i="12" s="1"/>
  <c r="AD48" i="30"/>
  <c r="AD87" i="30"/>
  <c r="AC87" i="36"/>
  <c r="P7" i="24" s="1"/>
  <c r="AD73" i="30"/>
  <c r="AC73" i="36"/>
  <c r="P6" i="23" s="1"/>
  <c r="AE167" i="30"/>
  <c r="AD167" i="36"/>
  <c r="Q9" i="15" s="1"/>
  <c r="AD115" i="30"/>
  <c r="AC115" i="36"/>
  <c r="P9" i="26" s="1"/>
  <c r="AD63" i="30"/>
  <c r="AC63" i="36"/>
  <c r="P9" i="13" s="1"/>
  <c r="AD13" i="30"/>
  <c r="AC13" i="36"/>
  <c r="O11" i="18" s="1"/>
  <c r="AE193" i="30"/>
  <c r="AD193" i="36"/>
  <c r="Q9" i="17" s="1"/>
  <c r="AD75" i="30"/>
  <c r="AC75" i="36"/>
  <c r="P8" i="23" s="1"/>
  <c r="AD100" i="30"/>
  <c r="AC100" i="36"/>
  <c r="P7" i="25" s="1"/>
  <c r="AC65" i="36"/>
  <c r="P11" i="13" s="1"/>
  <c r="AD65" i="30"/>
  <c r="AC21" i="36"/>
  <c r="P6" i="20" s="1"/>
  <c r="AD21" i="30"/>
  <c r="AD49" i="30"/>
  <c r="AC49" i="36"/>
  <c r="P8" i="12" s="1"/>
  <c r="AD23" i="30"/>
  <c r="AC23" i="36"/>
  <c r="P8" i="20" s="1"/>
  <c r="AD18" i="30"/>
  <c r="AC18" i="36"/>
  <c r="P3" i="20" s="1"/>
  <c r="AD109" i="30"/>
  <c r="AC109" i="36"/>
  <c r="P3" i="26" s="1"/>
  <c r="AE174" i="30"/>
  <c r="AD174" i="36"/>
  <c r="Q3" i="16" s="1"/>
  <c r="AD101" i="30"/>
  <c r="AC101" i="36"/>
  <c r="P8" i="25" s="1"/>
  <c r="AD99" i="30"/>
  <c r="AC99" i="36"/>
  <c r="P6" i="25" s="1"/>
  <c r="AD125" i="30"/>
  <c r="AC125" i="36"/>
  <c r="P6" i="27" s="1"/>
  <c r="AD117" i="30"/>
  <c r="AC117" i="36"/>
  <c r="P11" i="26" s="1"/>
  <c r="AD98" i="30"/>
  <c r="AC98" i="36"/>
  <c r="P5" i="25" s="1"/>
  <c r="AE154" i="30"/>
  <c r="AD154" i="36"/>
  <c r="Q9" i="14" s="1"/>
  <c r="AE150" i="30"/>
  <c r="AD150" i="36"/>
  <c r="Q5" i="14" s="1"/>
  <c r="AE162" i="30"/>
  <c r="AD162" i="36"/>
  <c r="Q4" i="15" s="1"/>
  <c r="AR6" i="36"/>
  <c r="AD4" i="18" s="1"/>
  <c r="T6" i="36"/>
  <c r="F4" i="18" s="1"/>
  <c r="AC6" i="36"/>
  <c r="O4" i="18" s="1"/>
  <c r="V6" i="36"/>
  <c r="H4" i="18" s="1"/>
  <c r="AE165" i="30"/>
  <c r="AD165" i="36"/>
  <c r="Q7" i="15" s="1"/>
  <c r="AE180" i="30"/>
  <c r="AD180" i="36"/>
  <c r="Q9" i="16" s="1"/>
  <c r="AD127" i="30"/>
  <c r="AC127" i="36"/>
  <c r="P8" i="27" s="1"/>
  <c r="AD25" i="30"/>
  <c r="AC25" i="36"/>
  <c r="P10" i="20" s="1"/>
  <c r="AD35" i="30"/>
  <c r="AC35" i="36"/>
  <c r="P7" i="11" s="1"/>
  <c r="AD38" i="30"/>
  <c r="AC38" i="36"/>
  <c r="P10" i="11" s="1"/>
  <c r="AC37" i="36"/>
  <c r="P9" i="11" s="1"/>
  <c r="AD37" i="30"/>
  <c r="AE108" i="30"/>
  <c r="AD108" i="36"/>
  <c r="Q2" i="26" s="1"/>
  <c r="AD102" i="30"/>
  <c r="AC102" i="36"/>
  <c r="P9" i="25" s="1"/>
  <c r="AD96" i="30"/>
  <c r="AC96" i="36"/>
  <c r="P3" i="25" s="1"/>
  <c r="AD36" i="30"/>
  <c r="AC36" i="36"/>
  <c r="P8" i="11" s="1"/>
  <c r="AD22" i="30"/>
  <c r="AC22" i="36"/>
  <c r="P7" i="20" s="1"/>
  <c r="AH6" i="36"/>
  <c r="T4" i="18" s="1"/>
  <c r="AS6" i="36"/>
  <c r="AE4" i="18" s="1"/>
  <c r="U6" i="36"/>
  <c r="G4" i="18" s="1"/>
  <c r="AD47" i="30"/>
  <c r="AC47" i="36"/>
  <c r="P6" i="12" s="1"/>
  <c r="AT6" i="36"/>
  <c r="AF4" i="18" s="1"/>
  <c r="Z6" i="36"/>
  <c r="L4" i="18" s="1"/>
  <c r="AG6" i="36"/>
  <c r="S4" i="18" s="1"/>
  <c r="AE6" i="36"/>
  <c r="Q4" i="18" s="1"/>
  <c r="AK6" i="36"/>
  <c r="W4" i="18" s="1"/>
  <c r="Y6" i="36"/>
  <c r="K4" i="18" s="1"/>
  <c r="AB6" i="36"/>
  <c r="N4" i="18" s="1"/>
  <c r="AC10" i="36"/>
  <c r="O8" i="18" s="1"/>
  <c r="AD10" i="30"/>
  <c r="AD88" i="30"/>
  <c r="AC88" i="36"/>
  <c r="P8" i="24" s="1"/>
  <c r="AP6" i="36"/>
  <c r="AB4" i="18" s="1"/>
  <c r="AF6" i="36"/>
  <c r="R4" i="18" s="1"/>
  <c r="AL6" i="36"/>
  <c r="X4" i="18" s="1"/>
  <c r="AA6" i="36"/>
  <c r="M4" i="18" s="1"/>
  <c r="AD44" i="30"/>
  <c r="AC44" i="36"/>
  <c r="P3" i="12" s="1"/>
  <c r="AD24" i="30"/>
  <c r="AC24" i="36"/>
  <c r="P9" i="20" s="1"/>
  <c r="AE168" i="30"/>
  <c r="AD168" i="36"/>
  <c r="Q10" i="15" s="1"/>
  <c r="AD83" i="30"/>
  <c r="AC83" i="36"/>
  <c r="P3" i="24" s="1"/>
  <c r="AE140" i="30"/>
  <c r="AD140" i="36"/>
  <c r="Q8" i="21" s="1"/>
  <c r="AD128" i="30"/>
  <c r="AC128" i="36"/>
  <c r="P9" i="27" s="1"/>
  <c r="AD52" i="30"/>
  <c r="AC52" i="36"/>
  <c r="P11" i="12" s="1"/>
  <c r="AD70" i="30"/>
  <c r="AC70" i="36"/>
  <c r="P3" i="23" s="1"/>
  <c r="AD78" i="30"/>
  <c r="AC78" i="36"/>
  <c r="P11" i="23" s="1"/>
  <c r="AD34" i="30"/>
  <c r="AC34" i="36"/>
  <c r="P6" i="11" s="1"/>
  <c r="AE148" i="30"/>
  <c r="AD148" i="36"/>
  <c r="Q3" i="14" s="1"/>
  <c r="AD50" i="30"/>
  <c r="AC50" i="36"/>
  <c r="P9" i="12" s="1"/>
  <c r="AE153" i="30"/>
  <c r="AD153" i="36"/>
  <c r="Q8" i="14" s="1"/>
  <c r="AE141" i="30"/>
  <c r="AD141" i="36"/>
  <c r="Q9" i="21" s="1"/>
  <c r="AD90" i="30"/>
  <c r="AC90" i="36"/>
  <c r="P10" i="24" s="1"/>
  <c r="AD8" i="30"/>
  <c r="AC8" i="36"/>
  <c r="O6" i="18" s="1"/>
  <c r="AC61" i="36"/>
  <c r="P7" i="13" s="1"/>
  <c r="AD61" i="30"/>
  <c r="AD11" i="30"/>
  <c r="AC11" i="36"/>
  <c r="O9" i="18" s="1"/>
  <c r="AE161" i="30"/>
  <c r="AD161" i="36"/>
  <c r="Q3" i="15" s="1"/>
  <c r="AE135" i="30"/>
  <c r="AD135" i="36"/>
  <c r="Q3" i="21" s="1"/>
  <c r="AE152" i="30"/>
  <c r="AD152" i="36"/>
  <c r="Q7" i="14" s="1"/>
  <c r="AD95" i="30"/>
  <c r="AC95" i="36"/>
  <c r="P2" i="25" s="1"/>
  <c r="AC199" i="30"/>
  <c r="AC199" i="36" s="1"/>
  <c r="AD121" i="30"/>
  <c r="AC121" i="36"/>
  <c r="P2" i="27" s="1"/>
  <c r="AE179" i="30"/>
  <c r="AD179" i="36"/>
  <c r="Q8" i="16" s="1"/>
  <c r="AD85" i="30"/>
  <c r="AC85" i="36"/>
  <c r="P5" i="24" s="1"/>
  <c r="AD39" i="30"/>
  <c r="AC39" i="36"/>
  <c r="P11" i="11" s="1"/>
  <c r="AE139" i="30"/>
  <c r="AD139" i="36"/>
  <c r="Q7" i="21" s="1"/>
  <c r="AC20" i="36"/>
  <c r="P5" i="20" s="1"/>
  <c r="AD20" i="30"/>
  <c r="AD31" i="30"/>
  <c r="AC31" i="36"/>
  <c r="P3" i="11" s="1"/>
  <c r="AD91" i="30"/>
  <c r="AC91" i="36"/>
  <c r="P11" i="24" s="1"/>
  <c r="AE191" i="30"/>
  <c r="AD191" i="36"/>
  <c r="Q7" i="17" s="1"/>
  <c r="AD122" i="30"/>
  <c r="AC122" i="36"/>
  <c r="P3" i="27" s="1"/>
  <c r="AK82" i="36"/>
  <c r="X2" i="24" s="1"/>
  <c r="AS82" i="36"/>
  <c r="AF2" i="24" s="1"/>
  <c r="W82" i="36"/>
  <c r="J2" i="24" s="1"/>
  <c r="AN82" i="36"/>
  <c r="AA2" i="24" s="1"/>
  <c r="AD82" i="36"/>
  <c r="Q2" i="24" s="1"/>
  <c r="AL82" i="36"/>
  <c r="Y2" i="24" s="1"/>
  <c r="AT82" i="36"/>
  <c r="AG2" i="24" s="1"/>
  <c r="X82" i="36"/>
  <c r="K2" i="24" s="1"/>
  <c r="AB82" i="36"/>
  <c r="O2" i="24" s="1"/>
  <c r="AE82" i="36"/>
  <c r="R2" i="24" s="1"/>
  <c r="AM82" i="36"/>
  <c r="Z2" i="24" s="1"/>
  <c r="AC82" i="36"/>
  <c r="P2" i="24" s="1"/>
  <c r="Y82" i="36"/>
  <c r="L2" i="24" s="1"/>
  <c r="Z82" i="36"/>
  <c r="M2" i="24" s="1"/>
  <c r="AF82" i="36"/>
  <c r="S2" i="24" s="1"/>
  <c r="AG82" i="36"/>
  <c r="T2" i="24" s="1"/>
  <c r="AO82" i="36"/>
  <c r="AB2" i="24" s="1"/>
  <c r="AA82" i="36"/>
  <c r="N2" i="24" s="1"/>
  <c r="S82" i="36"/>
  <c r="F2" i="24" s="1"/>
  <c r="AH82" i="36"/>
  <c r="U2" i="24" s="1"/>
  <c r="AP82" i="36"/>
  <c r="AC2" i="24" s="1"/>
  <c r="T82" i="36"/>
  <c r="G2" i="24" s="1"/>
  <c r="AI82" i="36"/>
  <c r="V2" i="24" s="1"/>
  <c r="AQ82" i="36"/>
  <c r="AD2" i="24" s="1"/>
  <c r="U82" i="36"/>
  <c r="H2" i="24" s="1"/>
  <c r="AJ82" i="36"/>
  <c r="W2" i="24" s="1"/>
  <c r="AR82" i="36"/>
  <c r="AE2" i="24" s="1"/>
  <c r="V82" i="36"/>
  <c r="I2" i="24" s="1"/>
  <c r="AD61" i="36" l="1"/>
  <c r="Q7" i="13" s="1"/>
  <c r="AE61" i="30"/>
  <c r="AE22" i="30"/>
  <c r="AD22" i="36"/>
  <c r="Q7" i="20" s="1"/>
  <c r="AF108" i="30"/>
  <c r="AE108" i="36"/>
  <c r="R2" i="26" s="1"/>
  <c r="AE25" i="30"/>
  <c r="AD25" i="36"/>
  <c r="Q10" i="20" s="1"/>
  <c r="AF154" i="30"/>
  <c r="AE154" i="36"/>
  <c r="R9" i="14" s="1"/>
  <c r="AE99" i="30"/>
  <c r="AD99" i="36"/>
  <c r="Q6" i="25" s="1"/>
  <c r="AD18" i="36"/>
  <c r="Q3" i="20" s="1"/>
  <c r="AE18" i="30"/>
  <c r="AD13" i="36"/>
  <c r="P11" i="18" s="1"/>
  <c r="AE13" i="30"/>
  <c r="AE73" i="30"/>
  <c r="AD73" i="36"/>
  <c r="Q6" i="23" s="1"/>
  <c r="AF192" i="30"/>
  <c r="AE192" i="36"/>
  <c r="R8" i="17" s="1"/>
  <c r="AE113" i="30"/>
  <c r="AD113" i="36"/>
  <c r="Q7" i="26" s="1"/>
  <c r="AE60" i="30"/>
  <c r="AD60" i="36"/>
  <c r="Q6" i="13" s="1"/>
  <c r="AE85" i="30"/>
  <c r="AD85" i="36"/>
  <c r="Q5" i="24" s="1"/>
  <c r="AD20" i="36"/>
  <c r="Q5" i="20" s="1"/>
  <c r="AE20" i="30"/>
  <c r="AF152" i="30"/>
  <c r="AE152" i="36"/>
  <c r="R7" i="14" s="1"/>
  <c r="AF153" i="30"/>
  <c r="AE153" i="36"/>
  <c r="R8" i="14" s="1"/>
  <c r="AE78" i="30"/>
  <c r="AD78" i="36"/>
  <c r="Q11" i="23" s="1"/>
  <c r="AF140" i="30"/>
  <c r="AE140" i="36"/>
  <c r="R8" i="21" s="1"/>
  <c r="AD44" i="36"/>
  <c r="Q3" i="12" s="1"/>
  <c r="AE44" i="30"/>
  <c r="AE37" i="30"/>
  <c r="AD37" i="36"/>
  <c r="Q9" i="11" s="1"/>
  <c r="AD57" i="36"/>
  <c r="Q3" i="13" s="1"/>
  <c r="AE57" i="30"/>
  <c r="AE26" i="30"/>
  <c r="AD26" i="36"/>
  <c r="Q11" i="20" s="1"/>
  <c r="AE97" i="30"/>
  <c r="AD97" i="36"/>
  <c r="Q4" i="25" s="1"/>
  <c r="AF178" i="30"/>
  <c r="AE178" i="36"/>
  <c r="R7" i="16" s="1"/>
  <c r="AE91" i="30"/>
  <c r="AD91" i="36"/>
  <c r="Q11" i="24" s="1"/>
  <c r="AE122" i="30"/>
  <c r="AD122" i="36"/>
  <c r="Q3" i="27" s="1"/>
  <c r="AE36" i="30"/>
  <c r="AD36" i="36"/>
  <c r="Q8" i="11" s="1"/>
  <c r="AE127" i="30"/>
  <c r="AD127" i="36"/>
  <c r="Q8" i="27" s="1"/>
  <c r="AE98" i="30"/>
  <c r="AD98" i="36"/>
  <c r="Q5" i="25" s="1"/>
  <c r="AE101" i="30"/>
  <c r="AD101" i="36"/>
  <c r="Q8" i="25" s="1"/>
  <c r="AD23" i="36"/>
  <c r="Q8" i="20" s="1"/>
  <c r="AE23" i="30"/>
  <c r="AE100" i="30"/>
  <c r="AD100" i="36"/>
  <c r="Q7" i="25" s="1"/>
  <c r="AD63" i="36"/>
  <c r="Q9" i="13" s="1"/>
  <c r="AE63" i="30"/>
  <c r="AE87" i="30"/>
  <c r="AD87" i="36"/>
  <c r="Q7" i="24" s="1"/>
  <c r="AE76" i="30"/>
  <c r="AD76" i="36"/>
  <c r="Q9" i="23" s="1"/>
  <c r="AE130" i="30"/>
  <c r="AD130" i="36"/>
  <c r="Q11" i="27" s="1"/>
  <c r="AE31" i="30"/>
  <c r="AD31" i="36"/>
  <c r="Q3" i="11" s="1"/>
  <c r="AF179" i="30"/>
  <c r="AE179" i="36"/>
  <c r="R8" i="16" s="1"/>
  <c r="AF135" i="30"/>
  <c r="AE135" i="36"/>
  <c r="R3" i="21" s="1"/>
  <c r="AD8" i="36"/>
  <c r="P6" i="18" s="1"/>
  <c r="AE8" i="30"/>
  <c r="AE50" i="30"/>
  <c r="AD50" i="36"/>
  <c r="Q9" i="12" s="1"/>
  <c r="AE70" i="30"/>
  <c r="AD70" i="36"/>
  <c r="Q3" i="23" s="1"/>
  <c r="AE83" i="30"/>
  <c r="AD83" i="36"/>
  <c r="Q3" i="24" s="1"/>
  <c r="AD47" i="36"/>
  <c r="Q6" i="12" s="1"/>
  <c r="AE47" i="30"/>
  <c r="AE48" i="30"/>
  <c r="AD48" i="36"/>
  <c r="Q7" i="12" s="1"/>
  <c r="AE104" i="30"/>
  <c r="AD104" i="36"/>
  <c r="Q11" i="25" s="1"/>
  <c r="AD33" i="36"/>
  <c r="Q5" i="11" s="1"/>
  <c r="AE33" i="30"/>
  <c r="AF163" i="30"/>
  <c r="AE163" i="36"/>
  <c r="R5" i="15" s="1"/>
  <c r="AE10" i="30"/>
  <c r="AD10" i="36"/>
  <c r="P8" i="18" s="1"/>
  <c r="AF139" i="30"/>
  <c r="AE139" i="36"/>
  <c r="R7" i="21" s="1"/>
  <c r="AE96" i="30"/>
  <c r="AD96" i="36"/>
  <c r="Q3" i="25" s="1"/>
  <c r="AF180" i="30"/>
  <c r="AE180" i="36"/>
  <c r="R9" i="16" s="1"/>
  <c r="AF162" i="30"/>
  <c r="AE162" i="36"/>
  <c r="R4" i="15" s="1"/>
  <c r="AE117" i="30"/>
  <c r="AD117" i="36"/>
  <c r="Q11" i="26" s="1"/>
  <c r="AF174" i="30"/>
  <c r="AE174" i="36"/>
  <c r="R3" i="16" s="1"/>
  <c r="AD49" i="36"/>
  <c r="Q8" i="12" s="1"/>
  <c r="AE49" i="30"/>
  <c r="AE75" i="30"/>
  <c r="AD75" i="36"/>
  <c r="Q8" i="23" s="1"/>
  <c r="AE115" i="30"/>
  <c r="AD115" i="36"/>
  <c r="Q9" i="26" s="1"/>
  <c r="AE86" i="30"/>
  <c r="AD86" i="36"/>
  <c r="Q6" i="24" s="1"/>
  <c r="AF166" i="30"/>
  <c r="AE166" i="36"/>
  <c r="R8" i="15" s="1"/>
  <c r="AE102" i="30"/>
  <c r="AD102" i="36"/>
  <c r="Q9" i="25" s="1"/>
  <c r="AF191" i="30"/>
  <c r="AE191" i="36"/>
  <c r="R7" i="17" s="1"/>
  <c r="AE121" i="30"/>
  <c r="AD121" i="36"/>
  <c r="Q2" i="27" s="1"/>
  <c r="AD38" i="36"/>
  <c r="Q10" i="11" s="1"/>
  <c r="AE38" i="30"/>
  <c r="AF161" i="30"/>
  <c r="AE161" i="36"/>
  <c r="R3" i="15" s="1"/>
  <c r="AE90" i="30"/>
  <c r="AD90" i="36"/>
  <c r="Q10" i="24" s="1"/>
  <c r="AF148" i="30"/>
  <c r="AE148" i="36"/>
  <c r="R3" i="14" s="1"/>
  <c r="AD52" i="36"/>
  <c r="Q11" i="12" s="1"/>
  <c r="AE52" i="30"/>
  <c r="AF168" i="30"/>
  <c r="AE168" i="36"/>
  <c r="R10" i="15" s="1"/>
  <c r="AD21" i="36"/>
  <c r="Q6" i="20" s="1"/>
  <c r="AE21" i="30"/>
  <c r="AF155" i="30"/>
  <c r="AE155" i="36"/>
  <c r="R10" i="14" s="1"/>
  <c r="AE126" i="30"/>
  <c r="AD126" i="36"/>
  <c r="Q7" i="27" s="1"/>
  <c r="AE5" i="30"/>
  <c r="AD5" i="36"/>
  <c r="P3" i="18" s="1"/>
  <c r="AE39" i="30"/>
  <c r="AD39" i="36"/>
  <c r="Q11" i="11" s="1"/>
  <c r="AD35" i="36"/>
  <c r="Q7" i="11" s="1"/>
  <c r="AE35" i="30"/>
  <c r="AF165" i="30"/>
  <c r="AE165" i="36"/>
  <c r="R7" i="15" s="1"/>
  <c r="AF150" i="30"/>
  <c r="AE150" i="36"/>
  <c r="R5" i="14" s="1"/>
  <c r="AE125" i="30"/>
  <c r="AD125" i="36"/>
  <c r="Q6" i="27" s="1"/>
  <c r="AE109" i="30"/>
  <c r="AD109" i="36"/>
  <c r="Q3" i="26" s="1"/>
  <c r="AF193" i="30"/>
  <c r="AE193" i="36"/>
  <c r="R9" i="17" s="1"/>
  <c r="AF167" i="30"/>
  <c r="AE167" i="36"/>
  <c r="R9" i="15" s="1"/>
  <c r="AE32" i="30"/>
  <c r="AD32" i="36"/>
  <c r="Q4" i="11" s="1"/>
  <c r="AE112" i="30"/>
  <c r="AD112" i="36"/>
  <c r="Q6" i="26" s="1"/>
  <c r="AE114" i="30"/>
  <c r="AD114" i="36"/>
  <c r="Q8" i="26" s="1"/>
  <c r="AE62" i="30"/>
  <c r="AD62" i="36"/>
  <c r="Q8" i="13" s="1"/>
  <c r="AE95" i="30"/>
  <c r="AD95" i="36"/>
  <c r="Q2" i="25" s="1"/>
  <c r="AD199" i="30"/>
  <c r="AD199" i="36" s="1"/>
  <c r="AE11" i="30"/>
  <c r="AD11" i="36"/>
  <c r="P9" i="18" s="1"/>
  <c r="AF141" i="30"/>
  <c r="AE141" i="36"/>
  <c r="R9" i="21" s="1"/>
  <c r="AD34" i="36"/>
  <c r="Q6" i="11" s="1"/>
  <c r="AE34" i="30"/>
  <c r="AE128" i="30"/>
  <c r="AD128" i="36"/>
  <c r="Q9" i="27" s="1"/>
  <c r="AE24" i="30"/>
  <c r="AD24" i="36"/>
  <c r="Q9" i="20" s="1"/>
  <c r="AE88" i="30"/>
  <c r="AD88" i="36"/>
  <c r="Q8" i="24" s="1"/>
  <c r="AD65" i="36"/>
  <c r="Q11" i="13" s="1"/>
  <c r="AE65" i="30"/>
  <c r="AE89" i="30"/>
  <c r="AD89" i="36"/>
  <c r="Q9" i="24" s="1"/>
  <c r="AE103" i="30"/>
  <c r="AD103" i="36"/>
  <c r="Q10" i="25" s="1"/>
  <c r="AG150" i="30" l="1"/>
  <c r="AF150" i="36"/>
  <c r="S5" i="14" s="1"/>
  <c r="AF102" i="30"/>
  <c r="AE102" i="36"/>
  <c r="R9" i="25" s="1"/>
  <c r="AF75" i="30"/>
  <c r="AE75" i="36"/>
  <c r="R8" i="23" s="1"/>
  <c r="AF48" i="30"/>
  <c r="AE48" i="36"/>
  <c r="R7" i="12" s="1"/>
  <c r="AF88" i="30"/>
  <c r="AE88" i="36"/>
  <c r="R8" i="24" s="1"/>
  <c r="AG141" i="30"/>
  <c r="AF141" i="36"/>
  <c r="S9" i="21" s="1"/>
  <c r="AF52" i="30"/>
  <c r="AE52" i="36"/>
  <c r="R11" i="12" s="1"/>
  <c r="AF38" i="30"/>
  <c r="AE38" i="36"/>
  <c r="R10" i="11" s="1"/>
  <c r="AF49" i="30"/>
  <c r="AE49" i="36"/>
  <c r="R8" i="12" s="1"/>
  <c r="AF47" i="30"/>
  <c r="AE47" i="36"/>
  <c r="R6" i="12" s="1"/>
  <c r="AE8" i="36"/>
  <c r="Q6" i="18" s="1"/>
  <c r="AF8" i="30"/>
  <c r="AF13" i="30"/>
  <c r="AE13" i="36"/>
  <c r="Q11" i="18" s="1"/>
  <c r="AF65" i="30"/>
  <c r="AE65" i="36"/>
  <c r="R11" i="13" s="1"/>
  <c r="AG168" i="30"/>
  <c r="AF168" i="36"/>
  <c r="S10" i="15" s="1"/>
  <c r="AF126" i="30"/>
  <c r="AE126" i="36"/>
  <c r="R7" i="27" s="1"/>
  <c r="AG180" i="30"/>
  <c r="AF180" i="36"/>
  <c r="S9" i="16" s="1"/>
  <c r="AF130" i="30"/>
  <c r="AE130" i="36"/>
  <c r="R11" i="27" s="1"/>
  <c r="AF100" i="30"/>
  <c r="AE100" i="36"/>
  <c r="R7" i="25" s="1"/>
  <c r="AF127" i="30"/>
  <c r="AE127" i="36"/>
  <c r="R8" i="27" s="1"/>
  <c r="AG178" i="30"/>
  <c r="AF178" i="36"/>
  <c r="S7" i="16" s="1"/>
  <c r="AF37" i="30"/>
  <c r="AE37" i="36"/>
  <c r="R9" i="11" s="1"/>
  <c r="AG153" i="30"/>
  <c r="AF153" i="36"/>
  <c r="S8" i="14" s="1"/>
  <c r="AF60" i="30"/>
  <c r="AE60" i="36"/>
  <c r="R6" i="13" s="1"/>
  <c r="AE25" i="36"/>
  <c r="R10" i="20" s="1"/>
  <c r="AF25" i="30"/>
  <c r="AG167" i="30"/>
  <c r="AF167" i="36"/>
  <c r="S9" i="15" s="1"/>
  <c r="AG193" i="30"/>
  <c r="AF193" i="36"/>
  <c r="S9" i="17" s="1"/>
  <c r="AG166" i="30"/>
  <c r="AF166" i="36"/>
  <c r="S8" i="15" s="1"/>
  <c r="AG163" i="30"/>
  <c r="AF163" i="36"/>
  <c r="S5" i="15" s="1"/>
  <c r="AF103" i="30"/>
  <c r="AE103" i="36"/>
  <c r="R10" i="25" s="1"/>
  <c r="AF24" i="30"/>
  <c r="AE24" i="36"/>
  <c r="R9" i="20" s="1"/>
  <c r="AF11" i="30"/>
  <c r="AE11" i="36"/>
  <c r="Q9" i="18" s="1"/>
  <c r="AE35" i="36"/>
  <c r="R7" i="11" s="1"/>
  <c r="AF35" i="30"/>
  <c r="AE33" i="36"/>
  <c r="R5" i="11" s="1"/>
  <c r="AF33" i="30"/>
  <c r="AF23" i="30"/>
  <c r="AE23" i="36"/>
  <c r="R8" i="20" s="1"/>
  <c r="AF44" i="30"/>
  <c r="AE44" i="36"/>
  <c r="R3" i="12" s="1"/>
  <c r="AF18" i="30"/>
  <c r="AE18" i="36"/>
  <c r="R3" i="20" s="1"/>
  <c r="AF34" i="30"/>
  <c r="AE34" i="36"/>
  <c r="R6" i="11" s="1"/>
  <c r="AF114" i="30"/>
  <c r="AE114" i="36"/>
  <c r="R8" i="26" s="1"/>
  <c r="AF112" i="30"/>
  <c r="AE112" i="36"/>
  <c r="R6" i="26" s="1"/>
  <c r="AG155" i="30"/>
  <c r="AF155" i="36"/>
  <c r="S10" i="14" s="1"/>
  <c r="AF121" i="30"/>
  <c r="AE121" i="36"/>
  <c r="R2" i="27" s="1"/>
  <c r="AG174" i="30"/>
  <c r="AF174" i="36"/>
  <c r="S3" i="16" s="1"/>
  <c r="AF83" i="30"/>
  <c r="AE83" i="36"/>
  <c r="R3" i="24" s="1"/>
  <c r="AE36" i="36"/>
  <c r="R8" i="11" s="1"/>
  <c r="AF36" i="30"/>
  <c r="AF97" i="30"/>
  <c r="AE97" i="36"/>
  <c r="R4" i="25" s="1"/>
  <c r="AG152" i="30"/>
  <c r="AF152" i="36"/>
  <c r="S7" i="14" s="1"/>
  <c r="AF113" i="30"/>
  <c r="AE113" i="36"/>
  <c r="R7" i="26" s="1"/>
  <c r="AG108" i="30"/>
  <c r="AF108" i="36"/>
  <c r="S2" i="26" s="1"/>
  <c r="AF62" i="30"/>
  <c r="AE62" i="36"/>
  <c r="R8" i="13" s="1"/>
  <c r="AG165" i="30"/>
  <c r="AF165" i="36"/>
  <c r="S7" i="15" s="1"/>
  <c r="AF109" i="30"/>
  <c r="AE109" i="36"/>
  <c r="R3" i="26" s="1"/>
  <c r="AG148" i="30"/>
  <c r="AF148" i="36"/>
  <c r="S3" i="14" s="1"/>
  <c r="AF86" i="30"/>
  <c r="AE86" i="36"/>
  <c r="R6" i="24" s="1"/>
  <c r="AF96" i="30"/>
  <c r="AE96" i="36"/>
  <c r="R3" i="25" s="1"/>
  <c r="AG135" i="30"/>
  <c r="AF135" i="36"/>
  <c r="S3" i="21" s="1"/>
  <c r="AF76" i="30"/>
  <c r="AE76" i="36"/>
  <c r="R9" i="23" s="1"/>
  <c r="AF89" i="30"/>
  <c r="AE89" i="36"/>
  <c r="R9" i="24" s="1"/>
  <c r="AF128" i="30"/>
  <c r="AE128" i="36"/>
  <c r="R9" i="27" s="1"/>
  <c r="AE21" i="36"/>
  <c r="R6" i="20" s="1"/>
  <c r="AF21" i="30"/>
  <c r="AF20" i="30"/>
  <c r="AE20" i="36"/>
  <c r="R5" i="20" s="1"/>
  <c r="AF32" i="30"/>
  <c r="AE32" i="36"/>
  <c r="R4" i="11" s="1"/>
  <c r="AF39" i="30"/>
  <c r="AE39" i="36"/>
  <c r="R11" i="11" s="1"/>
  <c r="AG191" i="30"/>
  <c r="AF191" i="36"/>
  <c r="S7" i="17" s="1"/>
  <c r="AF117" i="30"/>
  <c r="AE117" i="36"/>
  <c r="R11" i="26" s="1"/>
  <c r="AF104" i="30"/>
  <c r="AE104" i="36"/>
  <c r="R11" i="25" s="1"/>
  <c r="AG179" i="30"/>
  <c r="AF179" i="36"/>
  <c r="S8" i="16" s="1"/>
  <c r="AF101" i="30"/>
  <c r="AE101" i="36"/>
  <c r="R8" i="25" s="1"/>
  <c r="AF26" i="30"/>
  <c r="AE26" i="36"/>
  <c r="R11" i="20" s="1"/>
  <c r="AG192" i="30"/>
  <c r="AF192" i="36"/>
  <c r="S8" i="17" s="1"/>
  <c r="AF99" i="30"/>
  <c r="AE99" i="36"/>
  <c r="R6" i="25" s="1"/>
  <c r="AE22" i="36"/>
  <c r="R7" i="20" s="1"/>
  <c r="AF22" i="30"/>
  <c r="AF95" i="30"/>
  <c r="AE95" i="36"/>
  <c r="R2" i="25" s="1"/>
  <c r="AE199" i="30"/>
  <c r="AE199" i="36" s="1"/>
  <c r="AF125" i="30"/>
  <c r="AE125" i="36"/>
  <c r="R6" i="27" s="1"/>
  <c r="AF90" i="30"/>
  <c r="AE90" i="36"/>
  <c r="R10" i="24" s="1"/>
  <c r="AF115" i="30"/>
  <c r="AE115" i="36"/>
  <c r="R9" i="26" s="1"/>
  <c r="AG139" i="30"/>
  <c r="AF139" i="36"/>
  <c r="S7" i="21" s="1"/>
  <c r="AF70" i="30"/>
  <c r="AE70" i="36"/>
  <c r="R3" i="23" s="1"/>
  <c r="AF87" i="30"/>
  <c r="AE87" i="36"/>
  <c r="R7" i="24" s="1"/>
  <c r="AF122" i="30"/>
  <c r="AE122" i="36"/>
  <c r="R3" i="27" s="1"/>
  <c r="AG140" i="30"/>
  <c r="AF140" i="36"/>
  <c r="S8" i="21" s="1"/>
  <c r="AF63" i="30"/>
  <c r="AE63" i="36"/>
  <c r="R9" i="13" s="1"/>
  <c r="AF57" i="30"/>
  <c r="AE57" i="36"/>
  <c r="R3" i="13" s="1"/>
  <c r="AF61" i="30"/>
  <c r="AE61" i="36"/>
  <c r="R7" i="13" s="1"/>
  <c r="AE5" i="36"/>
  <c r="Q3" i="18" s="1"/>
  <c r="AF5" i="30"/>
  <c r="AG161" i="30"/>
  <c r="AF161" i="36"/>
  <c r="S3" i="15" s="1"/>
  <c r="AG162" i="30"/>
  <c r="AF162" i="36"/>
  <c r="S4" i="15" s="1"/>
  <c r="AF10" i="30"/>
  <c r="AE10" i="36"/>
  <c r="Q8" i="18" s="1"/>
  <c r="AF50" i="30"/>
  <c r="AE50" i="36"/>
  <c r="R9" i="12" s="1"/>
  <c r="AF31" i="30"/>
  <c r="AE31" i="36"/>
  <c r="R3" i="11" s="1"/>
  <c r="AF98" i="30"/>
  <c r="AE98" i="36"/>
  <c r="R5" i="25" s="1"/>
  <c r="AF91" i="30"/>
  <c r="AE91" i="36"/>
  <c r="R11" i="24" s="1"/>
  <c r="AF78" i="30"/>
  <c r="AE78" i="36"/>
  <c r="R11" i="23" s="1"/>
  <c r="AF85" i="30"/>
  <c r="AE85" i="36"/>
  <c r="R5" i="24" s="1"/>
  <c r="AF73" i="30"/>
  <c r="AE73" i="36"/>
  <c r="R6" i="23" s="1"/>
  <c r="AG154" i="30"/>
  <c r="AF154" i="36"/>
  <c r="S9" i="14" s="1"/>
  <c r="AH192" i="30" l="1"/>
  <c r="AG192" i="36"/>
  <c r="T8" i="17" s="1"/>
  <c r="AG89" i="30"/>
  <c r="AF89" i="36"/>
  <c r="S9" i="24" s="1"/>
  <c r="AG62" i="30"/>
  <c r="AF62" i="36"/>
  <c r="S8" i="13" s="1"/>
  <c r="AG121" i="30"/>
  <c r="AF121" i="36"/>
  <c r="S2" i="27" s="1"/>
  <c r="AG103" i="30"/>
  <c r="AF103" i="36"/>
  <c r="S10" i="25" s="1"/>
  <c r="AG78" i="30"/>
  <c r="AF78" i="36"/>
  <c r="S11" i="23" s="1"/>
  <c r="AG50" i="30"/>
  <c r="AF50" i="36"/>
  <c r="S9" i="12" s="1"/>
  <c r="AH140" i="30"/>
  <c r="AG140" i="36"/>
  <c r="T8" i="21" s="1"/>
  <c r="AH139" i="30"/>
  <c r="AG139" i="36"/>
  <c r="T7" i="21" s="1"/>
  <c r="AG36" i="30"/>
  <c r="AF36" i="36"/>
  <c r="S8" i="11" s="1"/>
  <c r="AG35" i="30"/>
  <c r="AF35" i="36"/>
  <c r="S7" i="11" s="1"/>
  <c r="AG25" i="30"/>
  <c r="AF25" i="36"/>
  <c r="S10" i="20" s="1"/>
  <c r="AG5" i="30"/>
  <c r="AF5" i="36"/>
  <c r="R3" i="18" s="1"/>
  <c r="AG20" i="30"/>
  <c r="AF20" i="36"/>
  <c r="S5" i="20" s="1"/>
  <c r="AH148" i="30"/>
  <c r="AG148" i="36"/>
  <c r="T3" i="14" s="1"/>
  <c r="AH108" i="30"/>
  <c r="AG108" i="36"/>
  <c r="T2" i="26" s="1"/>
  <c r="AH155" i="30"/>
  <c r="AG155" i="36"/>
  <c r="T10" i="14" s="1"/>
  <c r="AF18" i="36"/>
  <c r="S3" i="20" s="1"/>
  <c r="AG18" i="30"/>
  <c r="AH163" i="30"/>
  <c r="AG163" i="36"/>
  <c r="T5" i="15" s="1"/>
  <c r="AH178" i="30"/>
  <c r="AG178" i="36"/>
  <c r="T7" i="16" s="1"/>
  <c r="AH180" i="30"/>
  <c r="AG180" i="36"/>
  <c r="T9" i="16" s="1"/>
  <c r="AG13" i="30"/>
  <c r="AF13" i="36"/>
  <c r="R11" i="18" s="1"/>
  <c r="AG38" i="30"/>
  <c r="AF38" i="36"/>
  <c r="S10" i="11" s="1"/>
  <c r="AG48" i="30"/>
  <c r="AF48" i="36"/>
  <c r="S7" i="12" s="1"/>
  <c r="AH179" i="30"/>
  <c r="AG179" i="36"/>
  <c r="T8" i="16" s="1"/>
  <c r="AG117" i="30"/>
  <c r="AF117" i="36"/>
  <c r="S11" i="26" s="1"/>
  <c r="AG76" i="30"/>
  <c r="AF76" i="36"/>
  <c r="S9" i="23" s="1"/>
  <c r="AH154" i="30"/>
  <c r="AG154" i="36"/>
  <c r="T9" i="14" s="1"/>
  <c r="AG91" i="30"/>
  <c r="AF91" i="36"/>
  <c r="S11" i="24" s="1"/>
  <c r="AG10" i="30"/>
  <c r="AF10" i="36"/>
  <c r="R8" i="18" s="1"/>
  <c r="AG61" i="30"/>
  <c r="AF61" i="36"/>
  <c r="S7" i="13" s="1"/>
  <c r="AG122" i="30"/>
  <c r="AF122" i="36"/>
  <c r="S3" i="27" s="1"/>
  <c r="AG115" i="30"/>
  <c r="AF115" i="36"/>
  <c r="S9" i="26" s="1"/>
  <c r="AF22" i="36"/>
  <c r="S7" i="20" s="1"/>
  <c r="AG22" i="30"/>
  <c r="AG21" i="30"/>
  <c r="AF21" i="36"/>
  <c r="S6" i="20" s="1"/>
  <c r="AF8" i="36"/>
  <c r="R6" i="18" s="1"/>
  <c r="AG8" i="30"/>
  <c r="AG99" i="30"/>
  <c r="AF99" i="36"/>
  <c r="S6" i="25" s="1"/>
  <c r="AG26" i="30"/>
  <c r="AF26" i="36"/>
  <c r="S11" i="20" s="1"/>
  <c r="AH191" i="30"/>
  <c r="AG191" i="36"/>
  <c r="T7" i="17" s="1"/>
  <c r="AG109" i="30"/>
  <c r="AF109" i="36"/>
  <c r="S3" i="26" s="1"/>
  <c r="AG83" i="30"/>
  <c r="AF83" i="36"/>
  <c r="S3" i="24" s="1"/>
  <c r="AF44" i="36"/>
  <c r="S3" i="12" s="1"/>
  <c r="AG44" i="30"/>
  <c r="AH166" i="30"/>
  <c r="AG166" i="36"/>
  <c r="T8" i="15" s="1"/>
  <c r="AG60" i="30"/>
  <c r="AF60" i="36"/>
  <c r="S6" i="13" s="1"/>
  <c r="AG127" i="30"/>
  <c r="AF127" i="36"/>
  <c r="S8" i="27" s="1"/>
  <c r="AG126" i="30"/>
  <c r="AF126" i="36"/>
  <c r="S7" i="27" s="1"/>
  <c r="AG52" i="30"/>
  <c r="AF52" i="36"/>
  <c r="S11" i="12" s="1"/>
  <c r="AG75" i="30"/>
  <c r="AF75" i="36"/>
  <c r="S8" i="23" s="1"/>
  <c r="AG95" i="30"/>
  <c r="AF95" i="36"/>
  <c r="S2" i="25" s="1"/>
  <c r="AF199" i="30"/>
  <c r="AF199" i="36" s="1"/>
  <c r="AG101" i="30"/>
  <c r="AF101" i="36"/>
  <c r="S8" i="25" s="1"/>
  <c r="AH135" i="30"/>
  <c r="AG135" i="36"/>
  <c r="T3" i="21" s="1"/>
  <c r="AG113" i="30"/>
  <c r="AF113" i="36"/>
  <c r="S7" i="26" s="1"/>
  <c r="AG112" i="30"/>
  <c r="AF112" i="36"/>
  <c r="S6" i="26" s="1"/>
  <c r="AG11" i="30"/>
  <c r="AF11" i="36"/>
  <c r="R9" i="18" s="1"/>
  <c r="AG73" i="30"/>
  <c r="AF73" i="36"/>
  <c r="S6" i="23" s="1"/>
  <c r="AG98" i="30"/>
  <c r="AF98" i="36"/>
  <c r="S5" i="25" s="1"/>
  <c r="AH162" i="30"/>
  <c r="AG162" i="36"/>
  <c r="T4" i="15" s="1"/>
  <c r="AF57" i="36"/>
  <c r="S3" i="13" s="1"/>
  <c r="AG57" i="30"/>
  <c r="AG87" i="30"/>
  <c r="AF87" i="36"/>
  <c r="S7" i="24" s="1"/>
  <c r="AG90" i="30"/>
  <c r="AF90" i="36"/>
  <c r="S10" i="24" s="1"/>
  <c r="AG39" i="30"/>
  <c r="AF39" i="36"/>
  <c r="S11" i="11" s="1"/>
  <c r="AF96" i="36"/>
  <c r="S3" i="25" s="1"/>
  <c r="AG96" i="30"/>
  <c r="AH152" i="30"/>
  <c r="AG152" i="36"/>
  <c r="T7" i="14" s="1"/>
  <c r="AG114" i="30"/>
  <c r="AF114" i="36"/>
  <c r="S8" i="26" s="1"/>
  <c r="AF24" i="36"/>
  <c r="S9" i="20" s="1"/>
  <c r="AG24" i="30"/>
  <c r="AH193" i="30"/>
  <c r="AG193" i="36"/>
  <c r="T9" i="17" s="1"/>
  <c r="AH153" i="30"/>
  <c r="AG153" i="36"/>
  <c r="T8" i="14" s="1"/>
  <c r="AG100" i="30"/>
  <c r="AF100" i="36"/>
  <c r="S7" i="25" s="1"/>
  <c r="AH168" i="30"/>
  <c r="AG168" i="36"/>
  <c r="T10" i="15" s="1"/>
  <c r="AG47" i="30"/>
  <c r="AF47" i="36"/>
  <c r="S6" i="12" s="1"/>
  <c r="AH141" i="30"/>
  <c r="AG141" i="36"/>
  <c r="T9" i="21" s="1"/>
  <c r="AG102" i="30"/>
  <c r="AF102" i="36"/>
  <c r="S9" i="25" s="1"/>
  <c r="AG128" i="30"/>
  <c r="AF128" i="36"/>
  <c r="S9" i="27" s="1"/>
  <c r="AH165" i="30"/>
  <c r="AG165" i="36"/>
  <c r="T7" i="15" s="1"/>
  <c r="AH174" i="30"/>
  <c r="AG174" i="36"/>
  <c r="T3" i="16" s="1"/>
  <c r="AG23" i="30"/>
  <c r="AF23" i="36"/>
  <c r="S8" i="20" s="1"/>
  <c r="AG85" i="30"/>
  <c r="AF85" i="36"/>
  <c r="S5" i="24" s="1"/>
  <c r="AG31" i="30"/>
  <c r="AF31" i="36"/>
  <c r="S3" i="11" s="1"/>
  <c r="AH161" i="30"/>
  <c r="AG161" i="36"/>
  <c r="T3" i="15" s="1"/>
  <c r="AG63" i="30"/>
  <c r="AF63" i="36"/>
  <c r="S9" i="13" s="1"/>
  <c r="AG70" i="30"/>
  <c r="AF70" i="36"/>
  <c r="S3" i="23" s="1"/>
  <c r="AG125" i="30"/>
  <c r="AF125" i="36"/>
  <c r="S6" i="27" s="1"/>
  <c r="AG33" i="30"/>
  <c r="AF33" i="36"/>
  <c r="S5" i="11" s="1"/>
  <c r="AG104" i="30"/>
  <c r="AF104" i="36"/>
  <c r="S11" i="25" s="1"/>
  <c r="AG32" i="30"/>
  <c r="AF32" i="36"/>
  <c r="S4" i="11" s="1"/>
  <c r="AG86" i="30"/>
  <c r="AF86" i="36"/>
  <c r="S6" i="24" s="1"/>
  <c r="AG97" i="30"/>
  <c r="AF97" i="36"/>
  <c r="S4" i="25" s="1"/>
  <c r="AF34" i="36"/>
  <c r="S6" i="11" s="1"/>
  <c r="AG34" i="30"/>
  <c r="AH167" i="30"/>
  <c r="AG167" i="36"/>
  <c r="T9" i="15" s="1"/>
  <c r="AF37" i="36"/>
  <c r="S9" i="11" s="1"/>
  <c r="AG37" i="30"/>
  <c r="AG130" i="30"/>
  <c r="AF130" i="36"/>
  <c r="S11" i="27" s="1"/>
  <c r="AG65" i="30"/>
  <c r="AF65" i="36"/>
  <c r="S11" i="13" s="1"/>
  <c r="AF49" i="36"/>
  <c r="S8" i="12" s="1"/>
  <c r="AG49" i="30"/>
  <c r="AG88" i="30"/>
  <c r="AF88" i="36"/>
  <c r="S8" i="24" s="1"/>
  <c r="AH150" i="30"/>
  <c r="AG150" i="36"/>
  <c r="T5" i="14" s="1"/>
  <c r="AG65" i="36" l="1"/>
  <c r="T11" i="13" s="1"/>
  <c r="AH65" i="30"/>
  <c r="AH104" i="30"/>
  <c r="AG104" i="36"/>
  <c r="T11" i="25" s="1"/>
  <c r="AH63" i="30"/>
  <c r="AG63" i="36"/>
  <c r="T9" i="13" s="1"/>
  <c r="AH23" i="30"/>
  <c r="AG23" i="36"/>
  <c r="T8" i="20" s="1"/>
  <c r="AH102" i="30"/>
  <c r="AG102" i="36"/>
  <c r="T9" i="25" s="1"/>
  <c r="AH100" i="30"/>
  <c r="AG100" i="36"/>
  <c r="T7" i="25" s="1"/>
  <c r="AH114" i="30"/>
  <c r="AG114" i="36"/>
  <c r="T8" i="26" s="1"/>
  <c r="AH90" i="30"/>
  <c r="AG90" i="36"/>
  <c r="T10" i="24" s="1"/>
  <c r="AH98" i="30"/>
  <c r="AG98" i="36"/>
  <c r="T5" i="25" s="1"/>
  <c r="AH113" i="30"/>
  <c r="AG113" i="36"/>
  <c r="T7" i="26" s="1"/>
  <c r="AH8" i="30"/>
  <c r="AG8" i="36"/>
  <c r="S6" i="18" s="1"/>
  <c r="AG34" i="36"/>
  <c r="T6" i="11" s="1"/>
  <c r="AH34" i="30"/>
  <c r="AH75" i="30"/>
  <c r="AG75" i="36"/>
  <c r="T8" i="23" s="1"/>
  <c r="AG60" i="36"/>
  <c r="T6" i="13" s="1"/>
  <c r="AH60" i="30"/>
  <c r="AH109" i="30"/>
  <c r="AG109" i="36"/>
  <c r="T3" i="26" s="1"/>
  <c r="AH122" i="30"/>
  <c r="AG122" i="36"/>
  <c r="T3" i="27" s="1"/>
  <c r="AI154" i="30"/>
  <c r="AH154" i="36"/>
  <c r="U9" i="14" s="1"/>
  <c r="AG48" i="36"/>
  <c r="T7" i="12" s="1"/>
  <c r="AH48" i="30"/>
  <c r="AI178" i="30"/>
  <c r="AH178" i="36"/>
  <c r="U7" i="16" s="1"/>
  <c r="AI108" i="30"/>
  <c r="AH108" i="36"/>
  <c r="U2" i="26" s="1"/>
  <c r="AH25" i="30"/>
  <c r="AG25" i="36"/>
  <c r="T10" i="20" s="1"/>
  <c r="AI140" i="30"/>
  <c r="AH140" i="36"/>
  <c r="U8" i="21" s="1"/>
  <c r="AH121" i="30"/>
  <c r="AG121" i="36"/>
  <c r="T2" i="27" s="1"/>
  <c r="AI150" i="30"/>
  <c r="AH150" i="36"/>
  <c r="U5" i="14" s="1"/>
  <c r="AH130" i="30"/>
  <c r="AG130" i="36"/>
  <c r="T11" i="27" s="1"/>
  <c r="AH97" i="30"/>
  <c r="AG97" i="36"/>
  <c r="T4" i="25" s="1"/>
  <c r="AH33" i="30"/>
  <c r="AG33" i="36"/>
  <c r="T5" i="11" s="1"/>
  <c r="AI161" i="30"/>
  <c r="AH161" i="36"/>
  <c r="U3" i="15" s="1"/>
  <c r="AI174" i="30"/>
  <c r="AH174" i="36"/>
  <c r="U3" i="16" s="1"/>
  <c r="AI141" i="30"/>
  <c r="AH141" i="36"/>
  <c r="U9" i="21" s="1"/>
  <c r="AI153" i="30"/>
  <c r="AH153" i="36"/>
  <c r="U8" i="14" s="1"/>
  <c r="AI152" i="30"/>
  <c r="AH152" i="36"/>
  <c r="U7" i="14" s="1"/>
  <c r="AH87" i="30"/>
  <c r="AG87" i="36"/>
  <c r="T7" i="24" s="1"/>
  <c r="AH73" i="30"/>
  <c r="AG73" i="36"/>
  <c r="T6" i="23" s="1"/>
  <c r="AI135" i="30"/>
  <c r="AH135" i="36"/>
  <c r="U3" i="21" s="1"/>
  <c r="AH37" i="30"/>
  <c r="AG37" i="36"/>
  <c r="T9" i="11" s="1"/>
  <c r="AH52" i="30"/>
  <c r="AG52" i="36"/>
  <c r="T11" i="12" s="1"/>
  <c r="AI191" i="30"/>
  <c r="AH191" i="36"/>
  <c r="U7" i="17" s="1"/>
  <c r="AG21" i="36"/>
  <c r="T6" i="20" s="1"/>
  <c r="AH21" i="30"/>
  <c r="AH61" i="30"/>
  <c r="AG61" i="36"/>
  <c r="T7" i="13" s="1"/>
  <c r="AH76" i="30"/>
  <c r="AG76" i="36"/>
  <c r="T9" i="23" s="1"/>
  <c r="AH38" i="30"/>
  <c r="AG38" i="36"/>
  <c r="T10" i="11" s="1"/>
  <c r="AI163" i="30"/>
  <c r="AH163" i="36"/>
  <c r="U5" i="15" s="1"/>
  <c r="AI148" i="30"/>
  <c r="AH148" i="36"/>
  <c r="U3" i="14" s="1"/>
  <c r="AG35" i="36"/>
  <c r="T7" i="11" s="1"/>
  <c r="AH35" i="30"/>
  <c r="AH50" i="30"/>
  <c r="AG50" i="36"/>
  <c r="T9" i="12" s="1"/>
  <c r="AH62" i="30"/>
  <c r="AG62" i="36"/>
  <c r="T8" i="13" s="1"/>
  <c r="AH57" i="30"/>
  <c r="AG57" i="36"/>
  <c r="T3" i="13" s="1"/>
  <c r="AH86" i="30"/>
  <c r="AG86" i="36"/>
  <c r="T6" i="24" s="1"/>
  <c r="AH125" i="30"/>
  <c r="AG125" i="36"/>
  <c r="T6" i="27" s="1"/>
  <c r="AH31" i="30"/>
  <c r="AG31" i="36"/>
  <c r="T3" i="11" s="1"/>
  <c r="AI165" i="30"/>
  <c r="AH165" i="36"/>
  <c r="U7" i="15" s="1"/>
  <c r="AH47" i="30"/>
  <c r="AG47" i="36"/>
  <c r="T6" i="12" s="1"/>
  <c r="AI193" i="30"/>
  <c r="AH193" i="36"/>
  <c r="U9" i="17" s="1"/>
  <c r="AH11" i="30"/>
  <c r="AG11" i="36"/>
  <c r="S9" i="18" s="1"/>
  <c r="AH101" i="30"/>
  <c r="AG101" i="36"/>
  <c r="T8" i="25" s="1"/>
  <c r="AG44" i="36"/>
  <c r="T3" i="12" s="1"/>
  <c r="AH44" i="30"/>
  <c r="AH22" i="30"/>
  <c r="AG22" i="36"/>
  <c r="T7" i="20" s="1"/>
  <c r="AH18" i="30"/>
  <c r="AG18" i="36"/>
  <c r="T3" i="20" s="1"/>
  <c r="AH95" i="30"/>
  <c r="AG95" i="36"/>
  <c r="T2" i="25" s="1"/>
  <c r="AG199" i="30"/>
  <c r="AG199" i="36" s="1"/>
  <c r="AI166" i="30"/>
  <c r="AH166" i="36"/>
  <c r="U8" i="15" s="1"/>
  <c r="AG49" i="36"/>
  <c r="T8" i="12" s="1"/>
  <c r="AH49" i="30"/>
  <c r="AH126" i="30"/>
  <c r="AG126" i="36"/>
  <c r="T7" i="27" s="1"/>
  <c r="AH26" i="30"/>
  <c r="AG26" i="36"/>
  <c r="T11" i="20" s="1"/>
  <c r="AH10" i="30"/>
  <c r="AG10" i="36"/>
  <c r="S8" i="18" s="1"/>
  <c r="AH117" i="30"/>
  <c r="AG117" i="36"/>
  <c r="T11" i="26" s="1"/>
  <c r="AG13" i="36"/>
  <c r="S11" i="18" s="1"/>
  <c r="AH13" i="30"/>
  <c r="AH20" i="30"/>
  <c r="AG20" i="36"/>
  <c r="T5" i="20" s="1"/>
  <c r="AH36" i="30"/>
  <c r="AG36" i="36"/>
  <c r="T8" i="11" s="1"/>
  <c r="AH78" i="30"/>
  <c r="AG78" i="36"/>
  <c r="T11" i="23" s="1"/>
  <c r="AH89" i="30"/>
  <c r="AG89" i="36"/>
  <c r="T9" i="24" s="1"/>
  <c r="AH96" i="30"/>
  <c r="AG96" i="36"/>
  <c r="T3" i="25" s="1"/>
  <c r="AH88" i="30"/>
  <c r="AG88" i="36"/>
  <c r="T8" i="24" s="1"/>
  <c r="AH24" i="30"/>
  <c r="AG24" i="36"/>
  <c r="T9" i="20" s="1"/>
  <c r="AI167" i="30"/>
  <c r="AH167" i="36"/>
  <c r="U9" i="15" s="1"/>
  <c r="AH32" i="30"/>
  <c r="AG32" i="36"/>
  <c r="T4" i="11" s="1"/>
  <c r="AH70" i="30"/>
  <c r="AG70" i="36"/>
  <c r="T3" i="23" s="1"/>
  <c r="AH85" i="30"/>
  <c r="AG85" i="36"/>
  <c r="T5" i="24" s="1"/>
  <c r="AH128" i="30"/>
  <c r="AG128" i="36"/>
  <c r="T9" i="27" s="1"/>
  <c r="AI168" i="30"/>
  <c r="AH168" i="36"/>
  <c r="U10" i="15" s="1"/>
  <c r="AH39" i="30"/>
  <c r="AG39" i="36"/>
  <c r="T11" i="11" s="1"/>
  <c r="AI162" i="30"/>
  <c r="AH162" i="36"/>
  <c r="U4" i="15" s="1"/>
  <c r="AH112" i="30"/>
  <c r="AG112" i="36"/>
  <c r="T6" i="26" s="1"/>
  <c r="AH127" i="30"/>
  <c r="AG127" i="36"/>
  <c r="T8" i="27" s="1"/>
  <c r="AH83" i="30"/>
  <c r="AG83" i="36"/>
  <c r="T3" i="24" s="1"/>
  <c r="AH99" i="30"/>
  <c r="AG99" i="36"/>
  <c r="T6" i="25" s="1"/>
  <c r="AH115" i="30"/>
  <c r="AG115" i="36"/>
  <c r="T9" i="26" s="1"/>
  <c r="AH91" i="30"/>
  <c r="AG91" i="36"/>
  <c r="T11" i="24" s="1"/>
  <c r="AI179" i="30"/>
  <c r="AH179" i="36"/>
  <c r="U8" i="16" s="1"/>
  <c r="AI180" i="30"/>
  <c r="AH180" i="36"/>
  <c r="U9" i="16" s="1"/>
  <c r="AI155" i="30"/>
  <c r="AH155" i="36"/>
  <c r="U10" i="14" s="1"/>
  <c r="AH5" i="30"/>
  <c r="AG5" i="36"/>
  <c r="S3" i="18" s="1"/>
  <c r="AI139" i="30"/>
  <c r="AH139" i="36"/>
  <c r="U7" i="21" s="1"/>
  <c r="AH103" i="30"/>
  <c r="AG103" i="36"/>
  <c r="T10" i="25" s="1"/>
  <c r="AI192" i="30"/>
  <c r="AH192" i="36"/>
  <c r="U8" i="17" s="1"/>
  <c r="AI49" i="30" l="1"/>
  <c r="AH49" i="36"/>
  <c r="U8" i="12" s="1"/>
  <c r="AJ139" i="30"/>
  <c r="AI139" i="36"/>
  <c r="V7" i="21" s="1"/>
  <c r="AI86" i="30"/>
  <c r="AH86" i="36"/>
  <c r="U6" i="24" s="1"/>
  <c r="AI5" i="30"/>
  <c r="AH5" i="36"/>
  <c r="T3" i="18" s="1"/>
  <c r="AI91" i="30"/>
  <c r="AH91" i="36"/>
  <c r="U11" i="24" s="1"/>
  <c r="AI127" i="30"/>
  <c r="AH127" i="36"/>
  <c r="U8" i="27" s="1"/>
  <c r="AJ168" i="30"/>
  <c r="AI168" i="36"/>
  <c r="V10" i="15" s="1"/>
  <c r="AH32" i="36"/>
  <c r="U4" i="11" s="1"/>
  <c r="AI32" i="30"/>
  <c r="AI96" i="30"/>
  <c r="AH96" i="36"/>
  <c r="U3" i="25" s="1"/>
  <c r="AI20" i="30"/>
  <c r="AH20" i="36"/>
  <c r="U5" i="20" s="1"/>
  <c r="AI26" i="30"/>
  <c r="AH26" i="36"/>
  <c r="U11" i="20" s="1"/>
  <c r="AI34" i="30"/>
  <c r="AH34" i="36"/>
  <c r="U6" i="11" s="1"/>
  <c r="AI101" i="30"/>
  <c r="AH101" i="36"/>
  <c r="U8" i="25" s="1"/>
  <c r="AI57" i="30"/>
  <c r="AH57" i="36"/>
  <c r="U3" i="13" s="1"/>
  <c r="AI61" i="30"/>
  <c r="AH61" i="36"/>
  <c r="U7" i="13" s="1"/>
  <c r="AI37" i="30"/>
  <c r="AH37" i="36"/>
  <c r="U9" i="11" s="1"/>
  <c r="AJ152" i="30"/>
  <c r="AI152" i="36"/>
  <c r="V7" i="14" s="1"/>
  <c r="AJ161" i="30"/>
  <c r="AI161" i="36"/>
  <c r="V3" i="15" s="1"/>
  <c r="AJ150" i="30"/>
  <c r="AI150" i="36"/>
  <c r="V5" i="14" s="1"/>
  <c r="AJ108" i="30"/>
  <c r="AI108" i="36"/>
  <c r="V2" i="26" s="1"/>
  <c r="AI122" i="30"/>
  <c r="AH122" i="36"/>
  <c r="U3" i="27" s="1"/>
  <c r="AI90" i="30"/>
  <c r="AH90" i="36"/>
  <c r="U10" i="24" s="1"/>
  <c r="AI23" i="30"/>
  <c r="AH23" i="36"/>
  <c r="U8" i="20" s="1"/>
  <c r="AH13" i="36"/>
  <c r="T11" i="18" s="1"/>
  <c r="AI13" i="30"/>
  <c r="AJ165" i="30"/>
  <c r="AI165" i="36"/>
  <c r="V7" i="15" s="1"/>
  <c r="AJ148" i="30"/>
  <c r="AI148" i="36"/>
  <c r="V3" i="14" s="1"/>
  <c r="AJ192" i="30"/>
  <c r="AI192" i="36"/>
  <c r="V8" i="17" s="1"/>
  <c r="AJ155" i="30"/>
  <c r="AI155" i="36"/>
  <c r="V10" i="14" s="1"/>
  <c r="AI115" i="30"/>
  <c r="AH115" i="36"/>
  <c r="U9" i="26" s="1"/>
  <c r="AI112" i="30"/>
  <c r="AH112" i="36"/>
  <c r="U6" i="26" s="1"/>
  <c r="AI128" i="30"/>
  <c r="AH128" i="36"/>
  <c r="U9" i="27" s="1"/>
  <c r="AJ167" i="30"/>
  <c r="AI167" i="36"/>
  <c r="V9" i="15" s="1"/>
  <c r="AI89" i="30"/>
  <c r="AH89" i="36"/>
  <c r="U9" i="24" s="1"/>
  <c r="AI126" i="30"/>
  <c r="AH126" i="36"/>
  <c r="U7" i="27" s="1"/>
  <c r="AH21" i="36"/>
  <c r="U6" i="20" s="1"/>
  <c r="AI21" i="30"/>
  <c r="AI11" i="30"/>
  <c r="AH11" i="36"/>
  <c r="T9" i="18" s="1"/>
  <c r="AI62" i="30"/>
  <c r="AH62" i="36"/>
  <c r="U8" i="13" s="1"/>
  <c r="AJ163" i="30"/>
  <c r="AI163" i="36"/>
  <c r="V5" i="15" s="1"/>
  <c r="AJ135" i="30"/>
  <c r="AI135" i="36"/>
  <c r="V3" i="21" s="1"/>
  <c r="AJ153" i="30"/>
  <c r="AI153" i="36"/>
  <c r="V8" i="14" s="1"/>
  <c r="AI33" i="30"/>
  <c r="AH33" i="36"/>
  <c r="U5" i="11" s="1"/>
  <c r="AI121" i="30"/>
  <c r="AH121" i="36"/>
  <c r="U2" i="27" s="1"/>
  <c r="AJ178" i="30"/>
  <c r="AI178" i="36"/>
  <c r="V7" i="16" s="1"/>
  <c r="AI109" i="30"/>
  <c r="AH109" i="36"/>
  <c r="U3" i="26" s="1"/>
  <c r="AH8" i="36"/>
  <c r="T6" i="18" s="1"/>
  <c r="AI8" i="30"/>
  <c r="AI114" i="30"/>
  <c r="AH114" i="36"/>
  <c r="U8" i="26" s="1"/>
  <c r="AI63" i="30"/>
  <c r="AH63" i="36"/>
  <c r="U9" i="13" s="1"/>
  <c r="AI95" i="30"/>
  <c r="AH95" i="36"/>
  <c r="U2" i="25" s="1"/>
  <c r="AH199" i="30"/>
  <c r="AH199" i="36" s="1"/>
  <c r="AI31" i="30"/>
  <c r="AH31" i="36"/>
  <c r="U3" i="11" s="1"/>
  <c r="AI103" i="30"/>
  <c r="AH103" i="36"/>
  <c r="U10" i="25" s="1"/>
  <c r="AJ180" i="30"/>
  <c r="AI180" i="36"/>
  <c r="V9" i="16" s="1"/>
  <c r="AI99" i="30"/>
  <c r="AH99" i="36"/>
  <c r="U6" i="25" s="1"/>
  <c r="AJ162" i="30"/>
  <c r="AI162" i="36"/>
  <c r="V4" i="15" s="1"/>
  <c r="AI85" i="30"/>
  <c r="AH85" i="36"/>
  <c r="U5" i="24" s="1"/>
  <c r="AI24" i="30"/>
  <c r="AH24" i="36"/>
  <c r="U9" i="20" s="1"/>
  <c r="AI78" i="30"/>
  <c r="AH78" i="36"/>
  <c r="U11" i="23" s="1"/>
  <c r="AI117" i="30"/>
  <c r="AH117" i="36"/>
  <c r="U11" i="26" s="1"/>
  <c r="AI48" i="30"/>
  <c r="AH48" i="36"/>
  <c r="U7" i="12" s="1"/>
  <c r="AI60" i="30"/>
  <c r="AH60" i="36"/>
  <c r="U6" i="13" s="1"/>
  <c r="AI18" i="30"/>
  <c r="AH18" i="36"/>
  <c r="U3" i="20" s="1"/>
  <c r="AI125" i="30"/>
  <c r="AH125" i="36"/>
  <c r="U6" i="27" s="1"/>
  <c r="AH50" i="36"/>
  <c r="U9" i="12" s="1"/>
  <c r="AI50" i="30"/>
  <c r="AI38" i="30"/>
  <c r="AH38" i="36"/>
  <c r="U10" i="11" s="1"/>
  <c r="AJ191" i="30"/>
  <c r="AI191" i="36"/>
  <c r="V7" i="17" s="1"/>
  <c r="AI73" i="30"/>
  <c r="AH73" i="36"/>
  <c r="U6" i="23" s="1"/>
  <c r="AJ141" i="30"/>
  <c r="AI141" i="36"/>
  <c r="V9" i="21" s="1"/>
  <c r="AI97" i="30"/>
  <c r="AH97" i="36"/>
  <c r="U4" i="25" s="1"/>
  <c r="AJ140" i="30"/>
  <c r="AI140" i="36"/>
  <c r="V8" i="21" s="1"/>
  <c r="AI113" i="30"/>
  <c r="AH113" i="36"/>
  <c r="U7" i="26" s="1"/>
  <c r="AI100" i="30"/>
  <c r="AH100" i="36"/>
  <c r="U7" i="25" s="1"/>
  <c r="AI104" i="30"/>
  <c r="AH104" i="36"/>
  <c r="U11" i="25" s="1"/>
  <c r="AJ193" i="30"/>
  <c r="AI193" i="36"/>
  <c r="V9" i="17" s="1"/>
  <c r="AJ179" i="30"/>
  <c r="AI179" i="36"/>
  <c r="V8" i="16" s="1"/>
  <c r="AI83" i="30"/>
  <c r="AH83" i="36"/>
  <c r="U3" i="24" s="1"/>
  <c r="AI39" i="30"/>
  <c r="AH39" i="36"/>
  <c r="U11" i="11" s="1"/>
  <c r="AI70" i="30"/>
  <c r="AH70" i="36"/>
  <c r="U3" i="23" s="1"/>
  <c r="AI88" i="30"/>
  <c r="AH88" i="36"/>
  <c r="U8" i="24" s="1"/>
  <c r="AH36" i="36"/>
  <c r="U8" i="11" s="1"/>
  <c r="AI36" i="30"/>
  <c r="AI10" i="30"/>
  <c r="AH10" i="36"/>
  <c r="T8" i="18" s="1"/>
  <c r="AJ166" i="30"/>
  <c r="AI166" i="36"/>
  <c r="V8" i="15" s="1"/>
  <c r="AH44" i="36"/>
  <c r="U3" i="12" s="1"/>
  <c r="AI44" i="30"/>
  <c r="AI35" i="30"/>
  <c r="AH35" i="36"/>
  <c r="U7" i="11" s="1"/>
  <c r="AI65" i="30"/>
  <c r="AH65" i="36"/>
  <c r="U11" i="13" s="1"/>
  <c r="AH22" i="36"/>
  <c r="U7" i="20" s="1"/>
  <c r="AI22" i="30"/>
  <c r="AI47" i="30"/>
  <c r="AH47" i="36"/>
  <c r="U6" i="12" s="1"/>
  <c r="AI76" i="30"/>
  <c r="AH76" i="36"/>
  <c r="U9" i="23" s="1"/>
  <c r="AH52" i="36"/>
  <c r="U11" i="12" s="1"/>
  <c r="AI52" i="30"/>
  <c r="AI87" i="30"/>
  <c r="AH87" i="36"/>
  <c r="U7" i="24" s="1"/>
  <c r="AJ174" i="30"/>
  <c r="AI174" i="36"/>
  <c r="V3" i="16" s="1"/>
  <c r="AI130" i="30"/>
  <c r="AH130" i="36"/>
  <c r="U11" i="27" s="1"/>
  <c r="AI25" i="30"/>
  <c r="AH25" i="36"/>
  <c r="U10" i="20" s="1"/>
  <c r="AJ154" i="30"/>
  <c r="AI154" i="36"/>
  <c r="V9" i="14" s="1"/>
  <c r="AI75" i="30"/>
  <c r="AH75" i="36"/>
  <c r="U8" i="23" s="1"/>
  <c r="AI98" i="30"/>
  <c r="AH98" i="36"/>
  <c r="U5" i="25" s="1"/>
  <c r="AI102" i="30"/>
  <c r="AH102" i="36"/>
  <c r="U9" i="25" s="1"/>
  <c r="AJ114" i="30" l="1"/>
  <c r="AI114" i="36"/>
  <c r="V8" i="26" s="1"/>
  <c r="AK154" i="30"/>
  <c r="AJ154" i="36"/>
  <c r="W9" i="14" s="1"/>
  <c r="AJ87" i="30"/>
  <c r="AI87" i="36"/>
  <c r="V7" i="24" s="1"/>
  <c r="AK166" i="30"/>
  <c r="AJ166" i="36"/>
  <c r="W8" i="15" s="1"/>
  <c r="AJ70" i="30"/>
  <c r="AI70" i="36"/>
  <c r="V3" i="23" s="1"/>
  <c r="AK193" i="30"/>
  <c r="AJ193" i="36"/>
  <c r="W9" i="17" s="1"/>
  <c r="AK140" i="30"/>
  <c r="AJ140" i="36"/>
  <c r="W8" i="21" s="1"/>
  <c r="AK191" i="30"/>
  <c r="AJ191" i="36"/>
  <c r="W7" i="17" s="1"/>
  <c r="AJ18" i="30"/>
  <c r="AI18" i="36"/>
  <c r="V3" i="20" s="1"/>
  <c r="AJ78" i="30"/>
  <c r="AI78" i="36"/>
  <c r="V11" i="23" s="1"/>
  <c r="AJ99" i="30"/>
  <c r="AI99" i="36"/>
  <c r="V6" i="25" s="1"/>
  <c r="AJ13" i="30"/>
  <c r="AI13" i="36"/>
  <c r="U11" i="18" s="1"/>
  <c r="AJ32" i="30"/>
  <c r="AI32" i="36"/>
  <c r="V4" i="11" s="1"/>
  <c r="AJ121" i="30"/>
  <c r="AI121" i="36"/>
  <c r="V2" i="27" s="1"/>
  <c r="AJ52" i="30"/>
  <c r="AI52" i="36"/>
  <c r="V11" i="12" s="1"/>
  <c r="AJ95" i="30"/>
  <c r="AI95" i="36"/>
  <c r="V2" i="25" s="1"/>
  <c r="AI199" i="30"/>
  <c r="AI199" i="36" s="1"/>
  <c r="AJ109" i="30"/>
  <c r="AI109" i="36"/>
  <c r="V3" i="26" s="1"/>
  <c r="AK153" i="30"/>
  <c r="AJ153" i="36"/>
  <c r="W8" i="14" s="1"/>
  <c r="AJ11" i="30"/>
  <c r="AI11" i="36"/>
  <c r="U9" i="18" s="1"/>
  <c r="AK167" i="30"/>
  <c r="AJ167" i="36"/>
  <c r="W9" i="15" s="1"/>
  <c r="AK155" i="30"/>
  <c r="AJ155" i="36"/>
  <c r="W10" i="14" s="1"/>
  <c r="AK108" i="30"/>
  <c r="AJ108" i="36"/>
  <c r="W2" i="26" s="1"/>
  <c r="AJ37" i="30"/>
  <c r="AI37" i="36"/>
  <c r="V9" i="11" s="1"/>
  <c r="AJ34" i="30"/>
  <c r="AI34" i="36"/>
  <c r="V6" i="11" s="1"/>
  <c r="AJ5" i="30"/>
  <c r="AI5" i="36"/>
  <c r="U3" i="18" s="1"/>
  <c r="AJ25" i="30"/>
  <c r="AI25" i="36"/>
  <c r="V10" i="20" s="1"/>
  <c r="AJ65" i="30"/>
  <c r="AI65" i="36"/>
  <c r="V11" i="13" s="1"/>
  <c r="AJ10" i="30"/>
  <c r="AI10" i="36"/>
  <c r="U8" i="18" s="1"/>
  <c r="AJ39" i="30"/>
  <c r="AI39" i="36"/>
  <c r="V11" i="11" s="1"/>
  <c r="AJ104" i="30"/>
  <c r="AI104" i="36"/>
  <c r="V11" i="25" s="1"/>
  <c r="AJ97" i="30"/>
  <c r="AI97" i="36"/>
  <c r="V4" i="25" s="1"/>
  <c r="AJ38" i="30"/>
  <c r="AI38" i="36"/>
  <c r="V10" i="11" s="1"/>
  <c r="AJ60" i="30"/>
  <c r="AI60" i="36"/>
  <c r="V6" i="13" s="1"/>
  <c r="AJ24" i="30"/>
  <c r="AI24" i="36"/>
  <c r="V9" i="20" s="1"/>
  <c r="AK180" i="30"/>
  <c r="AJ180" i="36"/>
  <c r="W9" i="16" s="1"/>
  <c r="AJ21" i="30"/>
  <c r="AI21" i="36"/>
  <c r="V6" i="20" s="1"/>
  <c r="AJ36" i="30"/>
  <c r="AI36" i="36"/>
  <c r="V8" i="11" s="1"/>
  <c r="AJ63" i="30"/>
  <c r="AI63" i="36"/>
  <c r="V9" i="13" s="1"/>
  <c r="AK135" i="30"/>
  <c r="AJ135" i="36"/>
  <c r="W3" i="21" s="1"/>
  <c r="AJ128" i="30"/>
  <c r="AI128" i="36"/>
  <c r="V9" i="27" s="1"/>
  <c r="AK192" i="30"/>
  <c r="AJ192" i="36"/>
  <c r="W8" i="17" s="1"/>
  <c r="AJ23" i="30"/>
  <c r="AI23" i="36"/>
  <c r="V8" i="20" s="1"/>
  <c r="AK150" i="30"/>
  <c r="AJ150" i="36"/>
  <c r="W5" i="14" s="1"/>
  <c r="AJ61" i="30"/>
  <c r="AI61" i="36"/>
  <c r="V7" i="13" s="1"/>
  <c r="AJ26" i="30"/>
  <c r="AI26" i="36"/>
  <c r="V11" i="20" s="1"/>
  <c r="AK168" i="30"/>
  <c r="AJ168" i="36"/>
  <c r="W10" i="15" s="1"/>
  <c r="AJ86" i="30"/>
  <c r="AI86" i="36"/>
  <c r="V6" i="24" s="1"/>
  <c r="AJ102" i="30"/>
  <c r="AI102" i="36"/>
  <c r="V9" i="25" s="1"/>
  <c r="AJ50" i="30"/>
  <c r="AI50" i="36"/>
  <c r="V9" i="12" s="1"/>
  <c r="AK178" i="30"/>
  <c r="AJ178" i="36"/>
  <c r="W7" i="16" s="1"/>
  <c r="AJ98" i="30"/>
  <c r="AI98" i="36"/>
  <c r="V5" i="25" s="1"/>
  <c r="AJ130" i="30"/>
  <c r="AI130" i="36"/>
  <c r="V11" i="27" s="1"/>
  <c r="AJ76" i="30"/>
  <c r="AI76" i="36"/>
  <c r="V9" i="23" s="1"/>
  <c r="AJ35" i="30"/>
  <c r="AI35" i="36"/>
  <c r="V7" i="11" s="1"/>
  <c r="AJ83" i="30"/>
  <c r="AI83" i="36"/>
  <c r="V3" i="24" s="1"/>
  <c r="AJ100" i="30"/>
  <c r="AI100" i="36"/>
  <c r="V7" i="25" s="1"/>
  <c r="AK141" i="30"/>
  <c r="AJ141" i="36"/>
  <c r="W9" i="21" s="1"/>
  <c r="AJ48" i="30"/>
  <c r="AI48" i="36"/>
  <c r="V7" i="12" s="1"/>
  <c r="AJ85" i="30"/>
  <c r="AI85" i="36"/>
  <c r="V5" i="24" s="1"/>
  <c r="AJ103" i="30"/>
  <c r="AI103" i="36"/>
  <c r="V10" i="25" s="1"/>
  <c r="AK163" i="30"/>
  <c r="AJ163" i="36"/>
  <c r="W5" i="15" s="1"/>
  <c r="AJ126" i="30"/>
  <c r="AI126" i="36"/>
  <c r="V7" i="27" s="1"/>
  <c r="AJ112" i="30"/>
  <c r="AI112" i="36"/>
  <c r="V6" i="26" s="1"/>
  <c r="AK148" i="30"/>
  <c r="AJ148" i="36"/>
  <c r="W3" i="14" s="1"/>
  <c r="AJ90" i="30"/>
  <c r="AI90" i="36"/>
  <c r="V10" i="24" s="1"/>
  <c r="AK161" i="30"/>
  <c r="AJ161" i="36"/>
  <c r="W3" i="15" s="1"/>
  <c r="AJ57" i="30"/>
  <c r="AI57" i="36"/>
  <c r="V3" i="13" s="1"/>
  <c r="AJ20" i="30"/>
  <c r="AI20" i="36"/>
  <c r="V5" i="20" s="1"/>
  <c r="AJ127" i="30"/>
  <c r="AI127" i="36"/>
  <c r="V8" i="27" s="1"/>
  <c r="AK139" i="30"/>
  <c r="AJ139" i="36"/>
  <c r="W7" i="21" s="1"/>
  <c r="AJ44" i="30"/>
  <c r="AI44" i="36"/>
  <c r="V3" i="12" s="1"/>
  <c r="AJ75" i="30"/>
  <c r="AI75" i="36"/>
  <c r="V8" i="23" s="1"/>
  <c r="AK174" i="30"/>
  <c r="AJ174" i="36"/>
  <c r="W3" i="16" s="1"/>
  <c r="AJ47" i="30"/>
  <c r="AI47" i="36"/>
  <c r="V6" i="12" s="1"/>
  <c r="AJ88" i="30"/>
  <c r="AI88" i="36"/>
  <c r="V8" i="24" s="1"/>
  <c r="AK179" i="30"/>
  <c r="AJ179" i="36"/>
  <c r="W8" i="16" s="1"/>
  <c r="AJ113" i="30"/>
  <c r="AI113" i="36"/>
  <c r="V7" i="26" s="1"/>
  <c r="AJ73" i="30"/>
  <c r="AI73" i="36"/>
  <c r="V6" i="23" s="1"/>
  <c r="AJ125" i="30"/>
  <c r="AI125" i="36"/>
  <c r="V6" i="27" s="1"/>
  <c r="AJ117" i="30"/>
  <c r="AI117" i="36"/>
  <c r="V11" i="26" s="1"/>
  <c r="AK162" i="30"/>
  <c r="AJ162" i="36"/>
  <c r="W4" i="15" s="1"/>
  <c r="AJ31" i="30"/>
  <c r="AI31" i="36"/>
  <c r="V3" i="11" s="1"/>
  <c r="AJ8" i="30"/>
  <c r="AI8" i="36"/>
  <c r="U6" i="18" s="1"/>
  <c r="AJ22" i="30"/>
  <c r="AI22" i="36"/>
  <c r="V7" i="20" s="1"/>
  <c r="AJ33" i="30"/>
  <c r="AI33" i="36"/>
  <c r="V5" i="11" s="1"/>
  <c r="AJ62" i="30"/>
  <c r="AI62" i="36"/>
  <c r="V8" i="13" s="1"/>
  <c r="AJ89" i="30"/>
  <c r="AI89" i="36"/>
  <c r="V9" i="24" s="1"/>
  <c r="AJ115" i="30"/>
  <c r="AI115" i="36"/>
  <c r="V9" i="26" s="1"/>
  <c r="AK165" i="30"/>
  <c r="AJ165" i="36"/>
  <c r="W7" i="15" s="1"/>
  <c r="AJ122" i="30"/>
  <c r="AI122" i="36"/>
  <c r="V3" i="27" s="1"/>
  <c r="AK152" i="30"/>
  <c r="AJ152" i="36"/>
  <c r="W7" i="14" s="1"/>
  <c r="AJ101" i="30"/>
  <c r="AI101" i="36"/>
  <c r="V8" i="25" s="1"/>
  <c r="AJ96" i="30"/>
  <c r="AI96" i="36"/>
  <c r="V3" i="25" s="1"/>
  <c r="AJ91" i="30"/>
  <c r="AI91" i="36"/>
  <c r="V11" i="24" s="1"/>
  <c r="AJ49" i="30"/>
  <c r="AI49" i="36"/>
  <c r="V8" i="12" s="1"/>
  <c r="AK22" i="30" l="1"/>
  <c r="AJ22" i="36"/>
  <c r="W7" i="20" s="1"/>
  <c r="AL179" i="30"/>
  <c r="AK179" i="36"/>
  <c r="X8" i="16" s="1"/>
  <c r="AK75" i="30"/>
  <c r="AJ75" i="36"/>
  <c r="W8" i="23" s="1"/>
  <c r="AL148" i="30"/>
  <c r="AK148" i="36"/>
  <c r="X3" i="14" s="1"/>
  <c r="AK100" i="30"/>
  <c r="AJ100" i="36"/>
  <c r="W7" i="25" s="1"/>
  <c r="AK102" i="30"/>
  <c r="AJ102" i="36"/>
  <c r="W9" i="25" s="1"/>
  <c r="AK128" i="30"/>
  <c r="AJ128" i="36"/>
  <c r="W9" i="27" s="1"/>
  <c r="AK38" i="30"/>
  <c r="AJ38" i="36"/>
  <c r="W10" i="11" s="1"/>
  <c r="AK10" i="30"/>
  <c r="AJ10" i="36"/>
  <c r="V8" i="18" s="1"/>
  <c r="AK34" i="30"/>
  <c r="AJ34" i="36"/>
  <c r="W6" i="11" s="1"/>
  <c r="AL167" i="30"/>
  <c r="AK167" i="36"/>
  <c r="X9" i="15" s="1"/>
  <c r="AK101" i="30"/>
  <c r="AJ101" i="36"/>
  <c r="W8" i="25" s="1"/>
  <c r="AK117" i="30"/>
  <c r="AJ117" i="36"/>
  <c r="W11" i="26" s="1"/>
  <c r="AK20" i="30"/>
  <c r="AJ20" i="36"/>
  <c r="W5" i="20" s="1"/>
  <c r="AK103" i="30"/>
  <c r="AJ103" i="36"/>
  <c r="W10" i="25" s="1"/>
  <c r="AK130" i="30"/>
  <c r="AJ130" i="36"/>
  <c r="W11" i="27" s="1"/>
  <c r="AK61" i="30"/>
  <c r="AJ61" i="36"/>
  <c r="W7" i="13" s="1"/>
  <c r="AK21" i="30"/>
  <c r="AJ21" i="36"/>
  <c r="W6" i="20" s="1"/>
  <c r="AK95" i="30"/>
  <c r="AJ95" i="36"/>
  <c r="W2" i="25" s="1"/>
  <c r="AJ199" i="30"/>
  <c r="AJ199" i="36" s="1"/>
  <c r="AK13" i="30"/>
  <c r="AJ13" i="36"/>
  <c r="V11" i="18" s="1"/>
  <c r="AL191" i="30"/>
  <c r="AK191" i="36"/>
  <c r="X7" i="17" s="1"/>
  <c r="AL166" i="30"/>
  <c r="AK166" i="36"/>
  <c r="X8" i="15" s="1"/>
  <c r="AK49" i="30"/>
  <c r="AJ49" i="36"/>
  <c r="W8" i="12" s="1"/>
  <c r="AK89" i="30"/>
  <c r="AJ89" i="36"/>
  <c r="W9" i="24" s="1"/>
  <c r="AK125" i="30"/>
  <c r="AJ125" i="36"/>
  <c r="W6" i="27" s="1"/>
  <c r="AK44" i="30"/>
  <c r="AJ44" i="36"/>
  <c r="W3" i="12" s="1"/>
  <c r="AK112" i="30"/>
  <c r="AJ112" i="36"/>
  <c r="W6" i="26" s="1"/>
  <c r="AK83" i="30"/>
  <c r="AJ83" i="36"/>
  <c r="W3" i="24" s="1"/>
  <c r="AK86" i="30"/>
  <c r="AJ86" i="36"/>
  <c r="W6" i="24" s="1"/>
  <c r="AL135" i="30"/>
  <c r="AK135" i="36"/>
  <c r="X3" i="21" s="1"/>
  <c r="AL180" i="30"/>
  <c r="AK180" i="36"/>
  <c r="X9" i="16" s="1"/>
  <c r="AK97" i="30"/>
  <c r="AJ97" i="36"/>
  <c r="W4" i="25" s="1"/>
  <c r="AK65" i="30"/>
  <c r="AJ65" i="36"/>
  <c r="W11" i="13" s="1"/>
  <c r="AK37" i="30"/>
  <c r="AJ37" i="36"/>
  <c r="W9" i="11" s="1"/>
  <c r="AK11" i="30"/>
  <c r="AJ11" i="36"/>
  <c r="V9" i="18" s="1"/>
  <c r="AK115" i="30"/>
  <c r="AJ115" i="36"/>
  <c r="W9" i="26" s="1"/>
  <c r="AL152" i="30"/>
  <c r="AK152" i="36"/>
  <c r="X7" i="14" s="1"/>
  <c r="AK8" i="30"/>
  <c r="AJ8" i="36"/>
  <c r="V6" i="18" s="1"/>
  <c r="AK88" i="30"/>
  <c r="AJ88" i="36"/>
  <c r="W8" i="24" s="1"/>
  <c r="AK57" i="30"/>
  <c r="AJ57" i="36"/>
  <c r="W3" i="13" s="1"/>
  <c r="AK85" i="30"/>
  <c r="AJ85" i="36"/>
  <c r="W5" i="24" s="1"/>
  <c r="AK98" i="30"/>
  <c r="AJ98" i="36"/>
  <c r="W5" i="25" s="1"/>
  <c r="AL150" i="30"/>
  <c r="AK150" i="36"/>
  <c r="X5" i="14" s="1"/>
  <c r="AK52" i="30"/>
  <c r="AJ52" i="36"/>
  <c r="W11" i="12" s="1"/>
  <c r="AK99" i="30"/>
  <c r="AJ99" i="36"/>
  <c r="W6" i="25" s="1"/>
  <c r="AL140" i="30"/>
  <c r="AK140" i="36"/>
  <c r="X8" i="21" s="1"/>
  <c r="AK87" i="30"/>
  <c r="AJ87" i="36"/>
  <c r="W7" i="24" s="1"/>
  <c r="AK62" i="30"/>
  <c r="AJ62" i="36"/>
  <c r="W8" i="13" s="1"/>
  <c r="AK73" i="30"/>
  <c r="AJ73" i="36"/>
  <c r="W6" i="23" s="1"/>
  <c r="AL139" i="30"/>
  <c r="AK139" i="36"/>
  <c r="X7" i="21" s="1"/>
  <c r="AK126" i="30"/>
  <c r="AJ126" i="36"/>
  <c r="W7" i="27" s="1"/>
  <c r="AK35" i="30"/>
  <c r="AJ35" i="36"/>
  <c r="W7" i="11" s="1"/>
  <c r="AL168" i="30"/>
  <c r="AK168" i="36"/>
  <c r="X10" i="15" s="1"/>
  <c r="AK63" i="30"/>
  <c r="AJ63" i="36"/>
  <c r="W9" i="13" s="1"/>
  <c r="AK104" i="30"/>
  <c r="AJ104" i="36"/>
  <c r="W11" i="25" s="1"/>
  <c r="AL108" i="30"/>
  <c r="AK108" i="36"/>
  <c r="X2" i="26" s="1"/>
  <c r="AL153" i="30"/>
  <c r="AK153" i="36"/>
  <c r="X8" i="14" s="1"/>
  <c r="AK91" i="30"/>
  <c r="AJ91" i="36"/>
  <c r="W11" i="24" s="1"/>
  <c r="AK31" i="30"/>
  <c r="AJ31" i="36"/>
  <c r="W3" i="11" s="1"/>
  <c r="AK47" i="30"/>
  <c r="AJ47" i="36"/>
  <c r="W6" i="12" s="1"/>
  <c r="AL161" i="30"/>
  <c r="AK161" i="36"/>
  <c r="X3" i="15" s="1"/>
  <c r="AK48" i="30"/>
  <c r="AJ48" i="36"/>
  <c r="W7" i="12" s="1"/>
  <c r="AL178" i="30"/>
  <c r="AK178" i="36"/>
  <c r="X7" i="16" s="1"/>
  <c r="AK23" i="30"/>
  <c r="AJ23" i="36"/>
  <c r="W8" i="20" s="1"/>
  <c r="AK24" i="30"/>
  <c r="AJ24" i="36"/>
  <c r="W9" i="20" s="1"/>
  <c r="AK25" i="30"/>
  <c r="AJ25" i="36"/>
  <c r="W10" i="20" s="1"/>
  <c r="AK121" i="30"/>
  <c r="AJ121" i="36"/>
  <c r="W2" i="27" s="1"/>
  <c r="AK78" i="30"/>
  <c r="AJ78" i="36"/>
  <c r="W11" i="23" s="1"/>
  <c r="AL193" i="30"/>
  <c r="AK193" i="36"/>
  <c r="X9" i="17" s="1"/>
  <c r="AL154" i="30"/>
  <c r="AK154" i="36"/>
  <c r="X9" i="14" s="1"/>
  <c r="AK96" i="30"/>
  <c r="AJ96" i="36"/>
  <c r="W3" i="25" s="1"/>
  <c r="AK33" i="30"/>
  <c r="AJ33" i="36"/>
  <c r="W5" i="11" s="1"/>
  <c r="AK113" i="30"/>
  <c r="AJ113" i="36"/>
  <c r="W7" i="26" s="1"/>
  <c r="AK127" i="30"/>
  <c r="AJ127" i="36"/>
  <c r="W8" i="27" s="1"/>
  <c r="AL163" i="30"/>
  <c r="AK163" i="36"/>
  <c r="X5" i="15" s="1"/>
  <c r="AK76" i="30"/>
  <c r="AJ76" i="36"/>
  <c r="W9" i="23" s="1"/>
  <c r="AK26" i="30"/>
  <c r="AJ26" i="36"/>
  <c r="W11" i="20" s="1"/>
  <c r="AL192" i="30"/>
  <c r="AK192" i="36"/>
  <c r="X8" i="17" s="1"/>
  <c r="AK39" i="30"/>
  <c r="AJ39" i="36"/>
  <c r="W11" i="11" s="1"/>
  <c r="AK5" i="30"/>
  <c r="AJ5" i="36"/>
  <c r="V3" i="18" s="1"/>
  <c r="AL155" i="30"/>
  <c r="AK155" i="36"/>
  <c r="X10" i="14" s="1"/>
  <c r="AK109" i="30"/>
  <c r="AJ109" i="36"/>
  <c r="W3" i="26" s="1"/>
  <c r="AK122" i="30"/>
  <c r="AJ122" i="36"/>
  <c r="W3" i="27" s="1"/>
  <c r="AL165" i="30"/>
  <c r="AK165" i="36"/>
  <c r="X7" i="15" s="1"/>
  <c r="AL162" i="30"/>
  <c r="AK162" i="36"/>
  <c r="X4" i="15" s="1"/>
  <c r="AL174" i="30"/>
  <c r="AK174" i="36"/>
  <c r="X3" i="16" s="1"/>
  <c r="AK90" i="30"/>
  <c r="AJ90" i="36"/>
  <c r="W10" i="24" s="1"/>
  <c r="AL141" i="30"/>
  <c r="AK141" i="36"/>
  <c r="X9" i="21" s="1"/>
  <c r="AK50" i="30"/>
  <c r="AJ50" i="36"/>
  <c r="W9" i="12" s="1"/>
  <c r="AK36" i="30"/>
  <c r="AJ36" i="36"/>
  <c r="W8" i="11" s="1"/>
  <c r="AK60" i="30"/>
  <c r="AJ60" i="36"/>
  <c r="W6" i="13" s="1"/>
  <c r="AK32" i="30"/>
  <c r="AJ32" i="36"/>
  <c r="W4" i="11" s="1"/>
  <c r="AK18" i="30"/>
  <c r="AJ18" i="36"/>
  <c r="W3" i="20" s="1"/>
  <c r="AK70" i="30"/>
  <c r="AJ70" i="36"/>
  <c r="W3" i="23" s="1"/>
  <c r="AK114" i="30"/>
  <c r="AJ114" i="36"/>
  <c r="W8" i="26" s="1"/>
  <c r="AM165" i="30" l="1"/>
  <c r="AL165" i="36"/>
  <c r="Y7" i="15" s="1"/>
  <c r="AL76" i="30"/>
  <c r="AK76" i="36"/>
  <c r="X9" i="23" s="1"/>
  <c r="AL78" i="30"/>
  <c r="AK78" i="36"/>
  <c r="X11" i="23" s="1"/>
  <c r="AL47" i="30"/>
  <c r="AK47" i="36"/>
  <c r="X6" i="12" s="1"/>
  <c r="AL35" i="30"/>
  <c r="AK35" i="36"/>
  <c r="X7" i="11" s="1"/>
  <c r="AL52" i="30"/>
  <c r="AK52" i="36"/>
  <c r="X11" i="12" s="1"/>
  <c r="AL115" i="30"/>
  <c r="AK115" i="36"/>
  <c r="X9" i="26" s="1"/>
  <c r="AL97" i="30"/>
  <c r="AK97" i="36"/>
  <c r="X4" i="25" s="1"/>
  <c r="AL83" i="30"/>
  <c r="AK83" i="36"/>
  <c r="X3" i="24" s="1"/>
  <c r="AL89" i="30"/>
  <c r="AK89" i="36"/>
  <c r="X9" i="24" s="1"/>
  <c r="AL13" i="30"/>
  <c r="AK13" i="36"/>
  <c r="W11" i="18" s="1"/>
  <c r="AK32" i="36"/>
  <c r="X4" i="11" s="1"/>
  <c r="AL32" i="30"/>
  <c r="AK5" i="36"/>
  <c r="W3" i="18" s="1"/>
  <c r="AL5" i="30"/>
  <c r="AL33" i="30"/>
  <c r="AK33" i="36"/>
  <c r="X5" i="11" s="1"/>
  <c r="AK23" i="36"/>
  <c r="X8" i="20" s="1"/>
  <c r="AL23" i="30"/>
  <c r="AM108" i="30"/>
  <c r="AL108" i="36"/>
  <c r="Y2" i="26" s="1"/>
  <c r="AL62" i="30"/>
  <c r="AK62" i="36"/>
  <c r="X8" i="13" s="1"/>
  <c r="AL57" i="30"/>
  <c r="AK57" i="36"/>
  <c r="X3" i="13" s="1"/>
  <c r="AL130" i="30"/>
  <c r="AK130" i="36"/>
  <c r="X11" i="27" s="1"/>
  <c r="AL101" i="30"/>
  <c r="AK101" i="36"/>
  <c r="X8" i="25" s="1"/>
  <c r="AL38" i="30"/>
  <c r="AK38" i="36"/>
  <c r="X10" i="11" s="1"/>
  <c r="AM148" i="30"/>
  <c r="AL148" i="36"/>
  <c r="Y3" i="14" s="1"/>
  <c r="AL90" i="30"/>
  <c r="AK90" i="36"/>
  <c r="X10" i="24" s="1"/>
  <c r="AL39" i="30"/>
  <c r="AK39" i="36"/>
  <c r="X11" i="11" s="1"/>
  <c r="AL96" i="30"/>
  <c r="AK96" i="36"/>
  <c r="X3" i="25" s="1"/>
  <c r="AL31" i="30"/>
  <c r="AK31" i="36"/>
  <c r="X3" i="11" s="1"/>
  <c r="AL126" i="30"/>
  <c r="AK126" i="36"/>
  <c r="X7" i="27" s="1"/>
  <c r="AM150" i="30"/>
  <c r="AL150" i="36"/>
  <c r="Y5" i="14" s="1"/>
  <c r="AL11" i="30"/>
  <c r="AK11" i="36"/>
  <c r="W9" i="18" s="1"/>
  <c r="AM180" i="30"/>
  <c r="AL180" i="36"/>
  <c r="Y9" i="16" s="1"/>
  <c r="AL112" i="30"/>
  <c r="AK112" i="36"/>
  <c r="X6" i="26" s="1"/>
  <c r="AL49" i="30"/>
  <c r="AK49" i="36"/>
  <c r="X8" i="12" s="1"/>
  <c r="AK60" i="36"/>
  <c r="X6" i="13" s="1"/>
  <c r="AL60" i="30"/>
  <c r="AL122" i="30"/>
  <c r="AK122" i="36"/>
  <c r="X3" i="27" s="1"/>
  <c r="AM163" i="30"/>
  <c r="AL163" i="36"/>
  <c r="Y5" i="15" s="1"/>
  <c r="AL121" i="30"/>
  <c r="AK121" i="36"/>
  <c r="X2" i="27" s="1"/>
  <c r="AM178" i="30"/>
  <c r="AL178" i="36"/>
  <c r="Y7" i="16" s="1"/>
  <c r="AL104" i="30"/>
  <c r="AK104" i="36"/>
  <c r="X11" i="25" s="1"/>
  <c r="AL87" i="30"/>
  <c r="AK87" i="36"/>
  <c r="X7" i="24" s="1"/>
  <c r="AL88" i="30"/>
  <c r="AK88" i="36"/>
  <c r="X8" i="24" s="1"/>
  <c r="AL95" i="30"/>
  <c r="AK95" i="36"/>
  <c r="X2" i="25" s="1"/>
  <c r="AK199" i="30"/>
  <c r="AK199" i="36" s="1"/>
  <c r="AL103" i="30"/>
  <c r="AK103" i="36"/>
  <c r="X10" i="25" s="1"/>
  <c r="AM167" i="30"/>
  <c r="AL167" i="36"/>
  <c r="Y9" i="15" s="1"/>
  <c r="AL128" i="30"/>
  <c r="AK128" i="36"/>
  <c r="X9" i="27" s="1"/>
  <c r="AL75" i="30"/>
  <c r="AK75" i="36"/>
  <c r="X8" i="23" s="1"/>
  <c r="AL70" i="30"/>
  <c r="AK70" i="36"/>
  <c r="X3" i="23" s="1"/>
  <c r="AM174" i="30"/>
  <c r="AL174" i="36"/>
  <c r="Y3" i="16" s="1"/>
  <c r="AM192" i="30"/>
  <c r="AL192" i="36"/>
  <c r="Y8" i="17" s="1"/>
  <c r="AM154" i="30"/>
  <c r="AL154" i="36"/>
  <c r="Y9" i="14" s="1"/>
  <c r="AL48" i="30"/>
  <c r="AK48" i="36"/>
  <c r="X7" i="12" s="1"/>
  <c r="AL63" i="30"/>
  <c r="AK63" i="36"/>
  <c r="X9" i="13" s="1"/>
  <c r="AM140" i="30"/>
  <c r="AL140" i="36"/>
  <c r="Y8" i="21" s="1"/>
  <c r="AL8" i="30"/>
  <c r="AK8" i="36"/>
  <c r="W6" i="18" s="1"/>
  <c r="AL37" i="30"/>
  <c r="AK37" i="36"/>
  <c r="X9" i="11" s="1"/>
  <c r="AM135" i="30"/>
  <c r="AL135" i="36"/>
  <c r="Y3" i="21" s="1"/>
  <c r="AL44" i="30"/>
  <c r="AK44" i="36"/>
  <c r="X3" i="12" s="1"/>
  <c r="AM166" i="30"/>
  <c r="AL166" i="36"/>
  <c r="Y8" i="15" s="1"/>
  <c r="AM141" i="30"/>
  <c r="AL141" i="36"/>
  <c r="Y9" i="21" s="1"/>
  <c r="AL36" i="30"/>
  <c r="AK36" i="36"/>
  <c r="X8" i="11" s="1"/>
  <c r="AL109" i="30"/>
  <c r="AK109" i="36"/>
  <c r="X3" i="26" s="1"/>
  <c r="AL127" i="30"/>
  <c r="AK127" i="36"/>
  <c r="X8" i="27" s="1"/>
  <c r="AK25" i="36"/>
  <c r="X10" i="20" s="1"/>
  <c r="AL25" i="30"/>
  <c r="AL91" i="30"/>
  <c r="AK91" i="36"/>
  <c r="X11" i="24" s="1"/>
  <c r="AM139" i="30"/>
  <c r="AL139" i="36"/>
  <c r="Y7" i="21" s="1"/>
  <c r="AL98" i="30"/>
  <c r="AK98" i="36"/>
  <c r="X5" i="25" s="1"/>
  <c r="AK21" i="36"/>
  <c r="X6" i="20" s="1"/>
  <c r="AL21" i="30"/>
  <c r="AL20" i="30"/>
  <c r="AK20" i="36"/>
  <c r="X5" i="20" s="1"/>
  <c r="AK34" i="36"/>
  <c r="X6" i="11" s="1"/>
  <c r="AL34" i="30"/>
  <c r="AL102" i="30"/>
  <c r="AK102" i="36"/>
  <c r="X9" i="25" s="1"/>
  <c r="AM179" i="30"/>
  <c r="AL179" i="36"/>
  <c r="Y8" i="16" s="1"/>
  <c r="AL18" i="30"/>
  <c r="AK18" i="36"/>
  <c r="X3" i="20" s="1"/>
  <c r="AM162" i="30"/>
  <c r="AL162" i="36"/>
  <c r="Y4" i="15" s="1"/>
  <c r="AL26" i="30"/>
  <c r="AK26" i="36"/>
  <c r="X11" i="20" s="1"/>
  <c r="AL113" i="30"/>
  <c r="AK113" i="36"/>
  <c r="X7" i="26" s="1"/>
  <c r="AL24" i="30"/>
  <c r="AK24" i="36"/>
  <c r="X9" i="20" s="1"/>
  <c r="AM153" i="30"/>
  <c r="AL153" i="36"/>
  <c r="Y8" i="14" s="1"/>
  <c r="AL73" i="30"/>
  <c r="AK73" i="36"/>
  <c r="X6" i="23" s="1"/>
  <c r="AL85" i="30"/>
  <c r="AK85" i="36"/>
  <c r="X5" i="24" s="1"/>
  <c r="AK65" i="36"/>
  <c r="X11" i="13" s="1"/>
  <c r="AL65" i="30"/>
  <c r="AL86" i="30"/>
  <c r="AK86" i="36"/>
  <c r="X6" i="24" s="1"/>
  <c r="AL125" i="30"/>
  <c r="AK125" i="36"/>
  <c r="X6" i="27" s="1"/>
  <c r="AM191" i="30"/>
  <c r="AL191" i="36"/>
  <c r="Y7" i="17" s="1"/>
  <c r="AL114" i="30"/>
  <c r="AK114" i="36"/>
  <c r="X8" i="26" s="1"/>
  <c r="AL50" i="30"/>
  <c r="AK50" i="36"/>
  <c r="X9" i="12" s="1"/>
  <c r="AM155" i="30"/>
  <c r="AL155" i="36"/>
  <c r="Y10" i="14" s="1"/>
  <c r="AM193" i="30"/>
  <c r="AL193" i="36"/>
  <c r="Y9" i="17" s="1"/>
  <c r="AM161" i="30"/>
  <c r="AL161" i="36"/>
  <c r="Y3" i="15" s="1"/>
  <c r="AM168" i="30"/>
  <c r="AL168" i="36"/>
  <c r="Y10" i="15" s="1"/>
  <c r="AL99" i="30"/>
  <c r="AK99" i="36"/>
  <c r="X6" i="25" s="1"/>
  <c r="AM152" i="30"/>
  <c r="AL152" i="36"/>
  <c r="Y7" i="14" s="1"/>
  <c r="AL61" i="30"/>
  <c r="AK61" i="36"/>
  <c r="X7" i="13" s="1"/>
  <c r="AL117" i="30"/>
  <c r="AK117" i="36"/>
  <c r="X11" i="26" s="1"/>
  <c r="AK10" i="36"/>
  <c r="W8" i="18" s="1"/>
  <c r="AL10" i="30"/>
  <c r="AL100" i="30"/>
  <c r="AK100" i="36"/>
  <c r="X7" i="25" s="1"/>
  <c r="AL22" i="30"/>
  <c r="AK22" i="36"/>
  <c r="X7" i="20" s="1"/>
  <c r="AN168" i="30" l="1"/>
  <c r="AM168" i="36"/>
  <c r="Z10" i="15" s="1"/>
  <c r="AM86" i="30"/>
  <c r="AL86" i="36"/>
  <c r="Y6" i="24" s="1"/>
  <c r="AN153" i="30"/>
  <c r="AM153" i="36"/>
  <c r="Z8" i="14" s="1"/>
  <c r="AN162" i="30"/>
  <c r="AM162" i="36"/>
  <c r="Z4" i="15" s="1"/>
  <c r="AN139" i="30"/>
  <c r="AM139" i="36"/>
  <c r="Z7" i="21" s="1"/>
  <c r="AM109" i="30"/>
  <c r="AL109" i="36"/>
  <c r="Y3" i="26" s="1"/>
  <c r="AM44" i="30"/>
  <c r="AL44" i="36"/>
  <c r="Y3" i="12" s="1"/>
  <c r="AN140" i="30"/>
  <c r="AM140" i="36"/>
  <c r="Z8" i="21" s="1"/>
  <c r="AN192" i="30"/>
  <c r="AM192" i="36"/>
  <c r="Z8" i="17" s="1"/>
  <c r="AM128" i="30"/>
  <c r="AL128" i="36"/>
  <c r="Y9" i="27" s="1"/>
  <c r="AM32" i="30"/>
  <c r="AL32" i="36"/>
  <c r="Y4" i="11" s="1"/>
  <c r="AL50" i="36"/>
  <c r="Y9" i="12" s="1"/>
  <c r="AM50" i="30"/>
  <c r="AM65" i="30"/>
  <c r="AL65" i="36"/>
  <c r="Y11" i="13" s="1"/>
  <c r="AM88" i="30"/>
  <c r="AL88" i="36"/>
  <c r="Y8" i="24" s="1"/>
  <c r="AM121" i="30"/>
  <c r="AL121" i="36"/>
  <c r="Y2" i="27" s="1"/>
  <c r="AM49" i="30"/>
  <c r="AL49" i="36"/>
  <c r="Y8" i="12" s="1"/>
  <c r="AN150" i="30"/>
  <c r="AM150" i="36"/>
  <c r="Z5" i="14" s="1"/>
  <c r="AL39" i="36"/>
  <c r="Y11" i="11" s="1"/>
  <c r="AM39" i="30"/>
  <c r="AM101" i="30"/>
  <c r="AL101" i="36"/>
  <c r="Y8" i="25" s="1"/>
  <c r="AN108" i="30"/>
  <c r="AM108" i="36"/>
  <c r="Z2" i="26" s="1"/>
  <c r="AM97" i="30"/>
  <c r="AL97" i="36"/>
  <c r="Y4" i="25" s="1"/>
  <c r="AM47" i="30"/>
  <c r="AL47" i="36"/>
  <c r="Y6" i="12" s="1"/>
  <c r="AM114" i="30"/>
  <c r="AL114" i="36"/>
  <c r="Y8" i="26" s="1"/>
  <c r="AL24" i="36"/>
  <c r="Y9" i="20" s="1"/>
  <c r="AM24" i="30"/>
  <c r="AM18" i="30"/>
  <c r="AL18" i="36"/>
  <c r="Y3" i="20" s="1"/>
  <c r="AM20" i="30"/>
  <c r="AL20" i="36"/>
  <c r="Y5" i="20" s="1"/>
  <c r="AM91" i="30"/>
  <c r="AL91" i="36"/>
  <c r="Y11" i="24" s="1"/>
  <c r="AM36" i="30"/>
  <c r="AL36" i="36"/>
  <c r="Y8" i="11" s="1"/>
  <c r="AN135" i="30"/>
  <c r="AM135" i="36"/>
  <c r="Z3" i="21" s="1"/>
  <c r="AM63" i="30"/>
  <c r="AL63" i="36"/>
  <c r="Y9" i="13" s="1"/>
  <c r="AN174" i="30"/>
  <c r="AM174" i="36"/>
  <c r="Z3" i="16" s="1"/>
  <c r="AN167" i="30"/>
  <c r="AM167" i="36"/>
  <c r="Z9" i="15" s="1"/>
  <c r="AM23" i="30"/>
  <c r="AL23" i="36"/>
  <c r="Y8" i="20" s="1"/>
  <c r="AN161" i="30"/>
  <c r="AM161" i="36"/>
  <c r="Z3" i="15" s="1"/>
  <c r="AM21" i="30"/>
  <c r="AL21" i="36"/>
  <c r="Y6" i="20" s="1"/>
  <c r="AL25" i="36"/>
  <c r="Y10" i="20" s="1"/>
  <c r="AM25" i="30"/>
  <c r="AM87" i="30"/>
  <c r="AL87" i="36"/>
  <c r="Y7" i="24" s="1"/>
  <c r="AN163" i="30"/>
  <c r="AM163" i="36"/>
  <c r="Z5" i="15" s="1"/>
  <c r="AM112" i="30"/>
  <c r="AL112" i="36"/>
  <c r="Y6" i="26" s="1"/>
  <c r="AM126" i="30"/>
  <c r="AL126" i="36"/>
  <c r="Y7" i="27" s="1"/>
  <c r="AM90" i="30"/>
  <c r="AL90" i="36"/>
  <c r="Y10" i="24" s="1"/>
  <c r="AM130" i="30"/>
  <c r="AL130" i="36"/>
  <c r="Y11" i="27" s="1"/>
  <c r="AM13" i="30"/>
  <c r="AL13" i="36"/>
  <c r="X11" i="18" s="1"/>
  <c r="AM115" i="30"/>
  <c r="AL115" i="36"/>
  <c r="Y9" i="26" s="1"/>
  <c r="AM78" i="30"/>
  <c r="AL78" i="36"/>
  <c r="Y11" i="23" s="1"/>
  <c r="AM61" i="30"/>
  <c r="AL61" i="36"/>
  <c r="Y7" i="13" s="1"/>
  <c r="AN152" i="30"/>
  <c r="AM152" i="36"/>
  <c r="Z7" i="14" s="1"/>
  <c r="AN193" i="30"/>
  <c r="AM193" i="36"/>
  <c r="Z9" i="17" s="1"/>
  <c r="AN191" i="30"/>
  <c r="AM191" i="36"/>
  <c r="Z7" i="17" s="1"/>
  <c r="AM85" i="30"/>
  <c r="AL85" i="36"/>
  <c r="Y5" i="24" s="1"/>
  <c r="AM113" i="30"/>
  <c r="AL113" i="36"/>
  <c r="Y7" i="26" s="1"/>
  <c r="AN179" i="30"/>
  <c r="AM179" i="36"/>
  <c r="Z8" i="16" s="1"/>
  <c r="AN141" i="30"/>
  <c r="AM141" i="36"/>
  <c r="Z9" i="21" s="1"/>
  <c r="AL37" i="36"/>
  <c r="Y9" i="11" s="1"/>
  <c r="AM37" i="30"/>
  <c r="AM48" i="30"/>
  <c r="AL48" i="36"/>
  <c r="Y7" i="12" s="1"/>
  <c r="AM70" i="30"/>
  <c r="AL70" i="36"/>
  <c r="Y3" i="23" s="1"/>
  <c r="AM103" i="30"/>
  <c r="AL103" i="36"/>
  <c r="Y10" i="25" s="1"/>
  <c r="AM22" i="30"/>
  <c r="AL22" i="36"/>
  <c r="Y7" i="20" s="1"/>
  <c r="AM100" i="30"/>
  <c r="AL100" i="36"/>
  <c r="Y7" i="25" s="1"/>
  <c r="AM10" i="30"/>
  <c r="AL10" i="36"/>
  <c r="X8" i="18" s="1"/>
  <c r="AM104" i="30"/>
  <c r="AL104" i="36"/>
  <c r="Y11" i="25" s="1"/>
  <c r="AM122" i="30"/>
  <c r="AL122" i="36"/>
  <c r="Y3" i="27" s="1"/>
  <c r="AN180" i="30"/>
  <c r="AM180" i="36"/>
  <c r="Z9" i="16" s="1"/>
  <c r="AL31" i="36"/>
  <c r="Y3" i="11" s="1"/>
  <c r="AM31" i="30"/>
  <c r="AN148" i="30"/>
  <c r="AM148" i="36"/>
  <c r="Z3" i="14" s="1"/>
  <c r="AL57" i="36"/>
  <c r="Y3" i="13" s="1"/>
  <c r="AM57" i="30"/>
  <c r="AM33" i="30"/>
  <c r="AL33" i="36"/>
  <c r="Y5" i="11" s="1"/>
  <c r="AM89" i="30"/>
  <c r="AL89" i="36"/>
  <c r="Y9" i="24" s="1"/>
  <c r="AM52" i="30"/>
  <c r="AL52" i="36"/>
  <c r="Y11" i="12" s="1"/>
  <c r="AM76" i="30"/>
  <c r="AL76" i="36"/>
  <c r="Y9" i="23" s="1"/>
  <c r="AM117" i="30"/>
  <c r="AL117" i="36"/>
  <c r="Y11" i="26" s="1"/>
  <c r="AN155" i="30"/>
  <c r="AM155" i="36"/>
  <c r="Z10" i="14" s="1"/>
  <c r="AM73" i="30"/>
  <c r="AL73" i="36"/>
  <c r="Y6" i="23" s="1"/>
  <c r="AM26" i="30"/>
  <c r="AL26" i="36"/>
  <c r="Y11" i="20" s="1"/>
  <c r="AM102" i="30"/>
  <c r="AL102" i="36"/>
  <c r="Y9" i="25" s="1"/>
  <c r="AM98" i="30"/>
  <c r="AL98" i="36"/>
  <c r="Y5" i="25" s="1"/>
  <c r="AM127" i="30"/>
  <c r="AL127" i="36"/>
  <c r="Y8" i="27" s="1"/>
  <c r="AN166" i="30"/>
  <c r="AM166" i="36"/>
  <c r="Z8" i="15" s="1"/>
  <c r="AM8" i="30"/>
  <c r="AL8" i="36"/>
  <c r="X6" i="18" s="1"/>
  <c r="AN154" i="30"/>
  <c r="AM154" i="36"/>
  <c r="Z9" i="14" s="1"/>
  <c r="AM75" i="30"/>
  <c r="AL75" i="36"/>
  <c r="Y8" i="23" s="1"/>
  <c r="AM60" i="30"/>
  <c r="AL60" i="36"/>
  <c r="Y6" i="13" s="1"/>
  <c r="AL5" i="36"/>
  <c r="X3" i="18" s="1"/>
  <c r="AM5" i="30"/>
  <c r="AM99" i="30"/>
  <c r="AL99" i="36"/>
  <c r="Y6" i="25" s="1"/>
  <c r="AM125" i="30"/>
  <c r="AL125" i="36"/>
  <c r="Y6" i="27" s="1"/>
  <c r="AM34" i="30"/>
  <c r="AL34" i="36"/>
  <c r="Y6" i="11" s="1"/>
  <c r="AM95" i="30"/>
  <c r="AL95" i="36"/>
  <c r="Y2" i="25" s="1"/>
  <c r="AL199" i="30"/>
  <c r="AL199" i="36" s="1"/>
  <c r="AN178" i="30"/>
  <c r="AM178" i="36"/>
  <c r="Z7" i="16" s="1"/>
  <c r="AL11" i="36"/>
  <c r="X9" i="18" s="1"/>
  <c r="AM11" i="30"/>
  <c r="AM96" i="30"/>
  <c r="AL96" i="36"/>
  <c r="Y3" i="25" s="1"/>
  <c r="AM38" i="30"/>
  <c r="AL38" i="36"/>
  <c r="Y10" i="11" s="1"/>
  <c r="AM62" i="30"/>
  <c r="AL62" i="36"/>
  <c r="Y8" i="13" s="1"/>
  <c r="AM83" i="30"/>
  <c r="AL83" i="36"/>
  <c r="Y3" i="24" s="1"/>
  <c r="AM35" i="30"/>
  <c r="AL35" i="36"/>
  <c r="Y7" i="11" s="1"/>
  <c r="AN165" i="30"/>
  <c r="AM165" i="36"/>
  <c r="Z7" i="15" s="1"/>
  <c r="AN75" i="30" l="1"/>
  <c r="AM75" i="36"/>
  <c r="Z8" i="23" s="1"/>
  <c r="AN104" i="30"/>
  <c r="AM104" i="36"/>
  <c r="Z11" i="25" s="1"/>
  <c r="AO191" i="30"/>
  <c r="AN191" i="36"/>
  <c r="AA7" i="17" s="1"/>
  <c r="AN90" i="30"/>
  <c r="AM90" i="36"/>
  <c r="Z10" i="24" s="1"/>
  <c r="AM23" i="36"/>
  <c r="Z8" i="20" s="1"/>
  <c r="AN23" i="30"/>
  <c r="AN18" i="30"/>
  <c r="AM18" i="36"/>
  <c r="Z3" i="20" s="1"/>
  <c r="AM62" i="36"/>
  <c r="Z8" i="13" s="1"/>
  <c r="AN62" i="30"/>
  <c r="AO178" i="30"/>
  <c r="AN178" i="36"/>
  <c r="AA7" i="16" s="1"/>
  <c r="AM31" i="36"/>
  <c r="Z3" i="11" s="1"/>
  <c r="AN31" i="30"/>
  <c r="AN25" i="30"/>
  <c r="AM25" i="36"/>
  <c r="Z10" i="20" s="1"/>
  <c r="AN24" i="30"/>
  <c r="AM24" i="36"/>
  <c r="Z9" i="20" s="1"/>
  <c r="AN50" i="30"/>
  <c r="AM50" i="36"/>
  <c r="Z9" i="12" s="1"/>
  <c r="AN125" i="30"/>
  <c r="AM125" i="36"/>
  <c r="Z6" i="27" s="1"/>
  <c r="AN52" i="30"/>
  <c r="AM52" i="36"/>
  <c r="Z11" i="12" s="1"/>
  <c r="AN99" i="30"/>
  <c r="AM99" i="36"/>
  <c r="Z6" i="25" s="1"/>
  <c r="AN98" i="30"/>
  <c r="AM98" i="36"/>
  <c r="Z5" i="25" s="1"/>
  <c r="AN89" i="30"/>
  <c r="AM89" i="36"/>
  <c r="Z9" i="24" s="1"/>
  <c r="AN70" i="30"/>
  <c r="AM70" i="36"/>
  <c r="Z3" i="23" s="1"/>
  <c r="AO193" i="30"/>
  <c r="AN193" i="36"/>
  <c r="AA9" i="17" s="1"/>
  <c r="AN126" i="30"/>
  <c r="AM126" i="36"/>
  <c r="Z7" i="27" s="1"/>
  <c r="AN36" i="30"/>
  <c r="AM36" i="36"/>
  <c r="Z8" i="11" s="1"/>
  <c r="AN49" i="30"/>
  <c r="AM49" i="36"/>
  <c r="Z8" i="12" s="1"/>
  <c r="AO140" i="30"/>
  <c r="AN140" i="36"/>
  <c r="AA8" i="21" s="1"/>
  <c r="AO162" i="30"/>
  <c r="AN162" i="36"/>
  <c r="AA4" i="15" s="1"/>
  <c r="AN73" i="30"/>
  <c r="AM73" i="36"/>
  <c r="Z6" i="23" s="1"/>
  <c r="AN103" i="30"/>
  <c r="AM103" i="36"/>
  <c r="Z10" i="25" s="1"/>
  <c r="AO154" i="30"/>
  <c r="AN154" i="36"/>
  <c r="AA9" i="14" s="1"/>
  <c r="AO155" i="30"/>
  <c r="AN155" i="36"/>
  <c r="AA10" i="14" s="1"/>
  <c r="AN10" i="30"/>
  <c r="AM10" i="36"/>
  <c r="Y8" i="18" s="1"/>
  <c r="AO179" i="30"/>
  <c r="AN179" i="36"/>
  <c r="AA8" i="16" s="1"/>
  <c r="AN115" i="30"/>
  <c r="AM115" i="36"/>
  <c r="Z9" i="26" s="1"/>
  <c r="AO167" i="30"/>
  <c r="AN167" i="36"/>
  <c r="AA9" i="15" s="1"/>
  <c r="AO108" i="30"/>
  <c r="AN108" i="36"/>
  <c r="AA2" i="26" s="1"/>
  <c r="AO165" i="30"/>
  <c r="AN165" i="36"/>
  <c r="AA7" i="15" s="1"/>
  <c r="AN38" i="30"/>
  <c r="AM38" i="36"/>
  <c r="Z10" i="11" s="1"/>
  <c r="AN5" i="30"/>
  <c r="AM5" i="36"/>
  <c r="Y3" i="18" s="1"/>
  <c r="AN95" i="30"/>
  <c r="AM95" i="36"/>
  <c r="Z2" i="25" s="1"/>
  <c r="AM199" i="30"/>
  <c r="AM199" i="36" s="1"/>
  <c r="AN117" i="30"/>
  <c r="AM117" i="36"/>
  <c r="Z11" i="26" s="1"/>
  <c r="AN100" i="30"/>
  <c r="AM100" i="36"/>
  <c r="Z7" i="25" s="1"/>
  <c r="AN113" i="30"/>
  <c r="AM113" i="36"/>
  <c r="Z7" i="26" s="1"/>
  <c r="AN13" i="30"/>
  <c r="AM13" i="36"/>
  <c r="Y11" i="18" s="1"/>
  <c r="AN21" i="30"/>
  <c r="AM21" i="36"/>
  <c r="Z6" i="20" s="1"/>
  <c r="AN91" i="30"/>
  <c r="AM91" i="36"/>
  <c r="Z11" i="24" s="1"/>
  <c r="AN101" i="30"/>
  <c r="AM101" i="36"/>
  <c r="Z8" i="25" s="1"/>
  <c r="AN121" i="30"/>
  <c r="AM121" i="36"/>
  <c r="Z2" i="27" s="1"/>
  <c r="AM32" i="36"/>
  <c r="Z4" i="11" s="1"/>
  <c r="AN32" i="30"/>
  <c r="AN44" i="30"/>
  <c r="AM44" i="36"/>
  <c r="Z3" i="12" s="1"/>
  <c r="AO153" i="30"/>
  <c r="AN153" i="36"/>
  <c r="AA8" i="14" s="1"/>
  <c r="AN102" i="30"/>
  <c r="AM102" i="36"/>
  <c r="Z9" i="25" s="1"/>
  <c r="AO180" i="30"/>
  <c r="AN180" i="36"/>
  <c r="AA9" i="16" s="1"/>
  <c r="AM48" i="36"/>
  <c r="Z7" i="12" s="1"/>
  <c r="AN48" i="30"/>
  <c r="AO152" i="30"/>
  <c r="AN152" i="36"/>
  <c r="AA7" i="14" s="1"/>
  <c r="AN112" i="30"/>
  <c r="AM112" i="36"/>
  <c r="Z6" i="26" s="1"/>
  <c r="AO174" i="30"/>
  <c r="AN174" i="36"/>
  <c r="AA3" i="16" s="1"/>
  <c r="AN114" i="30"/>
  <c r="AM114" i="36"/>
  <c r="Z8" i="26" s="1"/>
  <c r="AN35" i="30"/>
  <c r="AM35" i="36"/>
  <c r="Z7" i="11" s="1"/>
  <c r="AN96" i="30"/>
  <c r="AM96" i="36"/>
  <c r="Z3" i="25" s="1"/>
  <c r="AN57" i="30"/>
  <c r="AM57" i="36"/>
  <c r="Z3" i="13" s="1"/>
  <c r="AN37" i="30"/>
  <c r="AM37" i="36"/>
  <c r="Z9" i="11" s="1"/>
  <c r="AN39" i="30"/>
  <c r="AM39" i="36"/>
  <c r="Z11" i="11" s="1"/>
  <c r="AN127" i="30"/>
  <c r="AM127" i="36"/>
  <c r="Z8" i="27" s="1"/>
  <c r="AN33" i="30"/>
  <c r="AM33" i="36"/>
  <c r="Z5" i="11" s="1"/>
  <c r="AN34" i="30"/>
  <c r="AM34" i="36"/>
  <c r="Z6" i="11" s="1"/>
  <c r="AO166" i="30"/>
  <c r="AN166" i="36"/>
  <c r="AA8" i="15" s="1"/>
  <c r="AN122" i="30"/>
  <c r="AM122" i="36"/>
  <c r="Z3" i="27" s="1"/>
  <c r="AN85" i="30"/>
  <c r="AM85" i="36"/>
  <c r="Z5" i="24" s="1"/>
  <c r="AN130" i="30"/>
  <c r="AM130" i="36"/>
  <c r="Z11" i="27" s="1"/>
  <c r="AO161" i="30"/>
  <c r="AN161" i="36"/>
  <c r="AA3" i="15" s="1"/>
  <c r="AN63" i="30"/>
  <c r="AM63" i="36"/>
  <c r="Z9" i="13" s="1"/>
  <c r="AN88" i="30"/>
  <c r="AM88" i="36"/>
  <c r="Z8" i="24" s="1"/>
  <c r="AN109" i="30"/>
  <c r="AM109" i="36"/>
  <c r="Z3" i="26" s="1"/>
  <c r="AN86" i="30"/>
  <c r="AM86" i="36"/>
  <c r="Z6" i="24" s="1"/>
  <c r="AM8" i="36"/>
  <c r="Y6" i="18" s="1"/>
  <c r="AN8" i="30"/>
  <c r="AM11" i="36"/>
  <c r="Y9" i="18" s="1"/>
  <c r="AN11" i="30"/>
  <c r="AN60" i="30"/>
  <c r="AM60" i="36"/>
  <c r="Z6" i="13" s="1"/>
  <c r="AM26" i="36"/>
  <c r="Z11" i="20" s="1"/>
  <c r="AN26" i="30"/>
  <c r="AN76" i="30"/>
  <c r="AM76" i="36"/>
  <c r="Z9" i="23" s="1"/>
  <c r="AM22" i="36"/>
  <c r="Z7" i="20" s="1"/>
  <c r="AN22" i="30"/>
  <c r="AN61" i="30"/>
  <c r="AM61" i="36"/>
  <c r="Z7" i="13" s="1"/>
  <c r="AO163" i="30"/>
  <c r="AN163" i="36"/>
  <c r="AA5" i="15" s="1"/>
  <c r="AN20" i="30"/>
  <c r="AM20" i="36"/>
  <c r="Z5" i="20" s="1"/>
  <c r="AN47" i="30"/>
  <c r="AM47" i="36"/>
  <c r="Z6" i="12" s="1"/>
  <c r="AN128" i="30"/>
  <c r="AM128" i="36"/>
  <c r="Z9" i="27" s="1"/>
  <c r="AN83" i="30"/>
  <c r="AM83" i="36"/>
  <c r="Z3" i="24" s="1"/>
  <c r="AO148" i="30"/>
  <c r="AN148" i="36"/>
  <c r="AA3" i="14" s="1"/>
  <c r="AO141" i="30"/>
  <c r="AN141" i="36"/>
  <c r="AA9" i="21" s="1"/>
  <c r="AN78" i="30"/>
  <c r="AM78" i="36"/>
  <c r="Z11" i="23" s="1"/>
  <c r="AN87" i="30"/>
  <c r="AM87" i="36"/>
  <c r="Z7" i="24" s="1"/>
  <c r="AO135" i="30"/>
  <c r="AN135" i="36"/>
  <c r="AA3" i="21" s="1"/>
  <c r="AN97" i="30"/>
  <c r="AM97" i="36"/>
  <c r="Z4" i="25" s="1"/>
  <c r="AO150" i="30"/>
  <c r="AN150" i="36"/>
  <c r="AA5" i="14" s="1"/>
  <c r="AN65" i="30"/>
  <c r="AM65" i="36"/>
  <c r="Z11" i="13" s="1"/>
  <c r="AO192" i="30"/>
  <c r="AN192" i="36"/>
  <c r="AA8" i="17" s="1"/>
  <c r="AO139" i="30"/>
  <c r="AN139" i="36"/>
  <c r="AA7" i="21" s="1"/>
  <c r="AO168" i="30"/>
  <c r="AN168" i="36"/>
  <c r="AA10" i="15" s="1"/>
  <c r="AP168" i="30" l="1"/>
  <c r="AO168" i="36"/>
  <c r="AB10" i="15" s="1"/>
  <c r="AO65" i="30"/>
  <c r="AN65" i="36"/>
  <c r="AA11" i="13" s="1"/>
  <c r="AO83" i="30"/>
  <c r="AN83" i="36"/>
  <c r="AA3" i="24" s="1"/>
  <c r="AP163" i="30"/>
  <c r="AO163" i="36"/>
  <c r="AB5" i="15" s="1"/>
  <c r="AO86" i="30"/>
  <c r="AN86" i="36"/>
  <c r="AA6" i="24" s="1"/>
  <c r="AP161" i="30"/>
  <c r="AO161" i="36"/>
  <c r="AB3" i="15" s="1"/>
  <c r="AP166" i="30"/>
  <c r="AO166" i="36"/>
  <c r="AB8" i="15" s="1"/>
  <c r="AO39" i="30"/>
  <c r="AN39" i="36"/>
  <c r="AA11" i="11" s="1"/>
  <c r="AO35" i="30"/>
  <c r="AN35" i="36"/>
  <c r="AA7" i="11" s="1"/>
  <c r="AP152" i="30"/>
  <c r="AO152" i="36"/>
  <c r="AB7" i="14" s="1"/>
  <c r="AP153" i="30"/>
  <c r="AO153" i="36"/>
  <c r="AB8" i="14" s="1"/>
  <c r="AO101" i="30"/>
  <c r="AN101" i="36"/>
  <c r="AA8" i="25" s="1"/>
  <c r="AO113" i="30"/>
  <c r="AN113" i="36"/>
  <c r="AA7" i="26" s="1"/>
  <c r="AP135" i="30"/>
  <c r="AO135" i="36"/>
  <c r="AB3" i="21" s="1"/>
  <c r="AO87" i="30"/>
  <c r="AN87" i="36"/>
  <c r="AA7" i="24" s="1"/>
  <c r="AN48" i="36"/>
  <c r="AA7" i="12" s="1"/>
  <c r="AO48" i="30"/>
  <c r="AO5" i="30"/>
  <c r="AN5" i="36"/>
  <c r="Z3" i="18" s="1"/>
  <c r="AP167" i="30"/>
  <c r="AO167" i="36"/>
  <c r="AB9" i="15" s="1"/>
  <c r="AP155" i="30"/>
  <c r="AO155" i="36"/>
  <c r="AB10" i="14" s="1"/>
  <c r="AP162" i="30"/>
  <c r="AO162" i="36"/>
  <c r="AB4" i="15" s="1"/>
  <c r="AO126" i="30"/>
  <c r="AN126" i="36"/>
  <c r="AA7" i="27" s="1"/>
  <c r="AO98" i="30"/>
  <c r="AN98" i="36"/>
  <c r="AA5" i="25" s="1"/>
  <c r="AN50" i="36"/>
  <c r="AA9" i="12" s="1"/>
  <c r="AO50" i="30"/>
  <c r="AP178" i="30"/>
  <c r="AO178" i="36"/>
  <c r="AB7" i="16" s="1"/>
  <c r="AO90" i="30"/>
  <c r="AN90" i="36"/>
  <c r="AA10" i="24" s="1"/>
  <c r="AO78" i="30"/>
  <c r="AN78" i="36"/>
  <c r="AA11" i="23" s="1"/>
  <c r="AO60" i="30"/>
  <c r="AN60" i="36"/>
  <c r="AA6" i="13" s="1"/>
  <c r="AO109" i="30"/>
  <c r="AN109" i="36"/>
  <c r="AA3" i="26" s="1"/>
  <c r="AO130" i="30"/>
  <c r="AN130" i="36"/>
  <c r="AA11" i="27" s="1"/>
  <c r="AN34" i="36"/>
  <c r="AA6" i="11" s="1"/>
  <c r="AO34" i="30"/>
  <c r="AO37" i="30"/>
  <c r="AN37" i="36"/>
  <c r="AA9" i="11" s="1"/>
  <c r="AO114" i="30"/>
  <c r="AN114" i="36"/>
  <c r="AA8" i="26" s="1"/>
  <c r="AO44" i="30"/>
  <c r="AN44" i="36"/>
  <c r="AA3" i="12" s="1"/>
  <c r="AO91" i="30"/>
  <c r="AN91" i="36"/>
  <c r="AA11" i="24" s="1"/>
  <c r="AO100" i="30"/>
  <c r="AN100" i="36"/>
  <c r="AA7" i="25" s="1"/>
  <c r="AN62" i="36"/>
  <c r="AA8" i="13" s="1"/>
  <c r="AO62" i="30"/>
  <c r="AO22" i="30"/>
  <c r="AN22" i="36"/>
  <c r="AA7" i="20" s="1"/>
  <c r="AO11" i="30"/>
  <c r="AN11" i="36"/>
  <c r="Z9" i="18" s="1"/>
  <c r="AO32" i="30"/>
  <c r="AN32" i="36"/>
  <c r="AA4" i="11" s="1"/>
  <c r="AO38" i="30"/>
  <c r="AN38" i="36"/>
  <c r="AA10" i="11" s="1"/>
  <c r="AO115" i="30"/>
  <c r="AN115" i="36"/>
  <c r="AA9" i="26" s="1"/>
  <c r="AP154" i="30"/>
  <c r="AO154" i="36"/>
  <c r="AB9" i="14" s="1"/>
  <c r="AP140" i="30"/>
  <c r="AO140" i="36"/>
  <c r="AB8" i="21" s="1"/>
  <c r="AP193" i="30"/>
  <c r="AO193" i="36"/>
  <c r="AB9" i="17" s="1"/>
  <c r="AO99" i="30"/>
  <c r="AN99" i="36"/>
  <c r="AA6" i="25" s="1"/>
  <c r="AO24" i="30"/>
  <c r="AN24" i="36"/>
  <c r="AA9" i="20" s="1"/>
  <c r="AP191" i="30"/>
  <c r="AO191" i="36"/>
  <c r="AB7" i="17" s="1"/>
  <c r="AO128" i="30"/>
  <c r="AN128" i="36"/>
  <c r="AA9" i="27" s="1"/>
  <c r="AP139" i="30"/>
  <c r="AO139" i="36"/>
  <c r="AB7" i="21" s="1"/>
  <c r="AP141" i="30"/>
  <c r="AO141" i="36"/>
  <c r="AB9" i="21" s="1"/>
  <c r="AO47" i="30"/>
  <c r="AN47" i="36"/>
  <c r="AA6" i="12" s="1"/>
  <c r="AO88" i="30"/>
  <c r="AN88" i="36"/>
  <c r="AA8" i="24" s="1"/>
  <c r="AO85" i="30"/>
  <c r="AN85" i="36"/>
  <c r="AA5" i="24" s="1"/>
  <c r="AO33" i="30"/>
  <c r="AN33" i="36"/>
  <c r="AA5" i="11" s="1"/>
  <c r="AO57" i="30"/>
  <c r="AN57" i="36"/>
  <c r="AA3" i="13" s="1"/>
  <c r="AP174" i="30"/>
  <c r="AO174" i="36"/>
  <c r="AB3" i="16" s="1"/>
  <c r="AP180" i="30"/>
  <c r="AO180" i="36"/>
  <c r="AB9" i="16" s="1"/>
  <c r="AO21" i="30"/>
  <c r="AN21" i="36"/>
  <c r="AA6" i="20" s="1"/>
  <c r="AO117" i="30"/>
  <c r="AN117" i="36"/>
  <c r="AA11" i="26" s="1"/>
  <c r="AN61" i="36"/>
  <c r="AA7" i="13" s="1"/>
  <c r="AO61" i="30"/>
  <c r="AO97" i="30"/>
  <c r="AN97" i="36"/>
  <c r="AA4" i="25" s="1"/>
  <c r="AO8" i="30"/>
  <c r="AN8" i="36"/>
  <c r="Z6" i="18" s="1"/>
  <c r="AP165" i="30"/>
  <c r="AO165" i="36"/>
  <c r="AB7" i="15" s="1"/>
  <c r="AP179" i="30"/>
  <c r="AO179" i="36"/>
  <c r="AB8" i="16" s="1"/>
  <c r="AO103" i="30"/>
  <c r="AN103" i="36"/>
  <c r="AA10" i="25" s="1"/>
  <c r="AO49" i="30"/>
  <c r="AN49" i="36"/>
  <c r="AA8" i="12" s="1"/>
  <c r="AO70" i="30"/>
  <c r="AN70" i="36"/>
  <c r="AA3" i="23" s="1"/>
  <c r="AN52" i="36"/>
  <c r="AA11" i="12" s="1"/>
  <c r="AO52" i="30"/>
  <c r="AO25" i="30"/>
  <c r="AN25" i="36"/>
  <c r="AA10" i="20" s="1"/>
  <c r="AO18" i="30"/>
  <c r="AN18" i="36"/>
  <c r="AA3" i="20" s="1"/>
  <c r="AO104" i="30"/>
  <c r="AN104" i="36"/>
  <c r="AA11" i="25" s="1"/>
  <c r="AP192" i="30"/>
  <c r="AO192" i="36"/>
  <c r="AB8" i="17" s="1"/>
  <c r="AN20" i="36"/>
  <c r="AA5" i="20" s="1"/>
  <c r="AO20" i="30"/>
  <c r="AO63" i="30"/>
  <c r="AN63" i="36"/>
  <c r="AA9" i="13" s="1"/>
  <c r="AO122" i="30"/>
  <c r="AN122" i="36"/>
  <c r="AA3" i="27" s="1"/>
  <c r="AO127" i="30"/>
  <c r="AN127" i="36"/>
  <c r="AA8" i="27" s="1"/>
  <c r="AO96" i="30"/>
  <c r="AN96" i="36"/>
  <c r="AA3" i="25" s="1"/>
  <c r="AO112" i="30"/>
  <c r="AN112" i="36"/>
  <c r="AA6" i="26" s="1"/>
  <c r="AO102" i="30"/>
  <c r="AN102" i="36"/>
  <c r="AA9" i="25" s="1"/>
  <c r="AO121" i="30"/>
  <c r="AN121" i="36"/>
  <c r="AA2" i="27" s="1"/>
  <c r="AO13" i="30"/>
  <c r="AN13" i="36"/>
  <c r="Z11" i="18" s="1"/>
  <c r="AN31" i="36"/>
  <c r="AA3" i="11" s="1"/>
  <c r="AO31" i="30"/>
  <c r="AO23" i="30"/>
  <c r="AN23" i="36"/>
  <c r="AA8" i="20" s="1"/>
  <c r="AP150" i="30"/>
  <c r="AO150" i="36"/>
  <c r="AB5" i="14" s="1"/>
  <c r="AP148" i="30"/>
  <c r="AO148" i="36"/>
  <c r="AB3" i="14" s="1"/>
  <c r="AO76" i="30"/>
  <c r="AN76" i="36"/>
  <c r="AA9" i="23" s="1"/>
  <c r="AO26" i="30"/>
  <c r="AN26" i="36"/>
  <c r="AA11" i="20" s="1"/>
  <c r="AO95" i="30"/>
  <c r="AN95" i="36"/>
  <c r="AA2" i="25" s="1"/>
  <c r="AN199" i="30"/>
  <c r="AN199" i="36" s="1"/>
  <c r="AP108" i="30"/>
  <c r="AO108" i="36"/>
  <c r="AB2" i="26" s="1"/>
  <c r="AO10" i="30"/>
  <c r="AN10" i="36"/>
  <c r="Z8" i="18" s="1"/>
  <c r="AO73" i="30"/>
  <c r="AN73" i="36"/>
  <c r="AA6" i="23" s="1"/>
  <c r="AO36" i="30"/>
  <c r="AN36" i="36"/>
  <c r="AA8" i="11" s="1"/>
  <c r="AO89" i="30"/>
  <c r="AN89" i="36"/>
  <c r="AA9" i="24" s="1"/>
  <c r="AO125" i="30"/>
  <c r="AN125" i="36"/>
  <c r="AA6" i="27" s="1"/>
  <c r="AO75" i="30"/>
  <c r="AN75" i="36"/>
  <c r="AA8" i="23" s="1"/>
  <c r="AO96" i="36" l="1"/>
  <c r="AB3" i="25" s="1"/>
  <c r="AP96" i="30"/>
  <c r="AP97" i="30"/>
  <c r="AO97" i="36"/>
  <c r="AB4" i="25" s="1"/>
  <c r="AP85" i="30"/>
  <c r="AO85" i="36"/>
  <c r="AB5" i="24" s="1"/>
  <c r="AQ139" i="30"/>
  <c r="AP139" i="36"/>
  <c r="AC7" i="21" s="1"/>
  <c r="AO22" i="36"/>
  <c r="AB7" i="20" s="1"/>
  <c r="AP22" i="30"/>
  <c r="AO44" i="36"/>
  <c r="AB3" i="12" s="1"/>
  <c r="AP44" i="30"/>
  <c r="AO36" i="36"/>
  <c r="AB8" i="11" s="1"/>
  <c r="AP36" i="30"/>
  <c r="AO52" i="36"/>
  <c r="AB11" i="12" s="1"/>
  <c r="AP52" i="30"/>
  <c r="AP61" i="30"/>
  <c r="AO61" i="36"/>
  <c r="AB7" i="13" s="1"/>
  <c r="AO62" i="36"/>
  <c r="AB8" i="13" s="1"/>
  <c r="AP62" i="30"/>
  <c r="AO48" i="36"/>
  <c r="AB7" i="12" s="1"/>
  <c r="AP48" i="30"/>
  <c r="AP76" i="30"/>
  <c r="AO76" i="36"/>
  <c r="AB9" i="23" s="1"/>
  <c r="AP25" i="30"/>
  <c r="AO25" i="36"/>
  <c r="AB10" i="20" s="1"/>
  <c r="AP121" i="30"/>
  <c r="AO121" i="36"/>
  <c r="AB2" i="27" s="1"/>
  <c r="AQ192" i="30"/>
  <c r="AP192" i="36"/>
  <c r="AC8" i="17" s="1"/>
  <c r="AQ174" i="30"/>
  <c r="AP174" i="36"/>
  <c r="AC3" i="16" s="1"/>
  <c r="AP88" i="30"/>
  <c r="AO88" i="36"/>
  <c r="AB8" i="24" s="1"/>
  <c r="AQ193" i="30"/>
  <c r="AP193" i="36"/>
  <c r="AC9" i="17" s="1"/>
  <c r="AP114" i="30"/>
  <c r="AO114" i="36"/>
  <c r="AB8" i="26" s="1"/>
  <c r="AQ178" i="30"/>
  <c r="AP178" i="36"/>
  <c r="AC7" i="16" s="1"/>
  <c r="AP101" i="30"/>
  <c r="AO101" i="36"/>
  <c r="AB8" i="25" s="1"/>
  <c r="AP39" i="30"/>
  <c r="AO39" i="36"/>
  <c r="AB11" i="11" s="1"/>
  <c r="AQ163" i="30"/>
  <c r="AP163" i="36"/>
  <c r="AC5" i="15" s="1"/>
  <c r="AQ148" i="30"/>
  <c r="AP148" i="36"/>
  <c r="AC3" i="14" s="1"/>
  <c r="AP95" i="30"/>
  <c r="AO95" i="36"/>
  <c r="AB2" i="25" s="1"/>
  <c r="AO199" i="30"/>
  <c r="AO199" i="36" s="1"/>
  <c r="AQ150" i="30"/>
  <c r="AP150" i="36"/>
  <c r="AC5" i="14" s="1"/>
  <c r="AP127" i="30"/>
  <c r="AO127" i="36"/>
  <c r="AB8" i="27" s="1"/>
  <c r="AQ179" i="30"/>
  <c r="AP179" i="36"/>
  <c r="AC8" i="16" s="1"/>
  <c r="AP128" i="30"/>
  <c r="AO128" i="36"/>
  <c r="AB9" i="27" s="1"/>
  <c r="AP38" i="30"/>
  <c r="AO38" i="36"/>
  <c r="AB10" i="11" s="1"/>
  <c r="AP109" i="30"/>
  <c r="AO109" i="36"/>
  <c r="AB3" i="26" s="1"/>
  <c r="AQ162" i="30"/>
  <c r="AP162" i="36"/>
  <c r="AC4" i="15" s="1"/>
  <c r="AP75" i="30"/>
  <c r="AO75" i="36"/>
  <c r="AB8" i="23" s="1"/>
  <c r="AP73" i="30"/>
  <c r="AO73" i="36"/>
  <c r="AB6" i="23" s="1"/>
  <c r="AP50" i="30"/>
  <c r="AO50" i="36"/>
  <c r="AB9" i="12" s="1"/>
  <c r="AP102" i="30"/>
  <c r="AO102" i="36"/>
  <c r="AB9" i="25" s="1"/>
  <c r="AP104" i="30"/>
  <c r="AO104" i="36"/>
  <c r="AB11" i="25" s="1"/>
  <c r="AQ165" i="30"/>
  <c r="AP165" i="36"/>
  <c r="AC7" i="15" s="1"/>
  <c r="AP57" i="30"/>
  <c r="AO57" i="36"/>
  <c r="AB3" i="13" s="1"/>
  <c r="AQ191" i="30"/>
  <c r="AP191" i="36"/>
  <c r="AC7" i="17" s="1"/>
  <c r="AO32" i="36"/>
  <c r="AB4" i="11" s="1"/>
  <c r="AP32" i="30"/>
  <c r="AO37" i="36"/>
  <c r="AB9" i="11" s="1"/>
  <c r="AP37" i="30"/>
  <c r="AQ155" i="30"/>
  <c r="AP155" i="36"/>
  <c r="AC10" i="14" s="1"/>
  <c r="AP87" i="30"/>
  <c r="AO87" i="36"/>
  <c r="AB7" i="24" s="1"/>
  <c r="AQ153" i="30"/>
  <c r="AP153" i="36"/>
  <c r="AC8" i="14" s="1"/>
  <c r="AQ166" i="30"/>
  <c r="AP166" i="36"/>
  <c r="AC8" i="15" s="1"/>
  <c r="AP83" i="30"/>
  <c r="AO83" i="36"/>
  <c r="AB3" i="24" s="1"/>
  <c r="AP23" i="30"/>
  <c r="AO23" i="36"/>
  <c r="AB8" i="20" s="1"/>
  <c r="AP122" i="30"/>
  <c r="AO122" i="36"/>
  <c r="AB3" i="27" s="1"/>
  <c r="AP70" i="30"/>
  <c r="AO70" i="36"/>
  <c r="AB3" i="23" s="1"/>
  <c r="AP117" i="30"/>
  <c r="AO117" i="36"/>
  <c r="AB11" i="26" s="1"/>
  <c r="AO47" i="36"/>
  <c r="AB6" i="12" s="1"/>
  <c r="AP47" i="30"/>
  <c r="AQ140" i="30"/>
  <c r="AP140" i="36"/>
  <c r="AC8" i="21" s="1"/>
  <c r="AP100" i="30"/>
  <c r="AO100" i="36"/>
  <c r="AB7" i="25" s="1"/>
  <c r="AO60" i="36"/>
  <c r="AB6" i="13" s="1"/>
  <c r="AP60" i="30"/>
  <c r="AP125" i="30"/>
  <c r="AO125" i="36"/>
  <c r="AB6" i="27" s="1"/>
  <c r="AP10" i="30"/>
  <c r="AO10" i="36"/>
  <c r="AA8" i="18" s="1"/>
  <c r="AO31" i="36"/>
  <c r="AB3" i="11" s="1"/>
  <c r="AP31" i="30"/>
  <c r="AP34" i="30"/>
  <c r="AO34" i="36"/>
  <c r="AB6" i="11" s="1"/>
  <c r="AP26" i="30"/>
  <c r="AO26" i="36"/>
  <c r="AB11" i="20" s="1"/>
  <c r="AO63" i="36"/>
  <c r="AB9" i="13" s="1"/>
  <c r="AP63" i="30"/>
  <c r="AP49" i="30"/>
  <c r="AO49" i="36"/>
  <c r="AB8" i="12" s="1"/>
  <c r="AP21" i="30"/>
  <c r="AO21" i="36"/>
  <c r="AB6" i="20" s="1"/>
  <c r="AQ141" i="30"/>
  <c r="AP141" i="36"/>
  <c r="AC9" i="21" s="1"/>
  <c r="AQ154" i="30"/>
  <c r="AP154" i="36"/>
  <c r="AC9" i="14" s="1"/>
  <c r="AP91" i="30"/>
  <c r="AO91" i="36"/>
  <c r="AB11" i="24" s="1"/>
  <c r="AP98" i="30"/>
  <c r="AO98" i="36"/>
  <c r="AB5" i="25" s="1"/>
  <c r="AQ135" i="30"/>
  <c r="AP135" i="36"/>
  <c r="AC3" i="21" s="1"/>
  <c r="AQ152" i="30"/>
  <c r="AP152" i="36"/>
  <c r="AC7" i="14" s="1"/>
  <c r="AQ161" i="30"/>
  <c r="AP161" i="36"/>
  <c r="AC3" i="15" s="1"/>
  <c r="AO65" i="36"/>
  <c r="AB11" i="13" s="1"/>
  <c r="AP65" i="30"/>
  <c r="AP112" i="30"/>
  <c r="AO112" i="36"/>
  <c r="AB6" i="26" s="1"/>
  <c r="AP18" i="30"/>
  <c r="AO18" i="36"/>
  <c r="AB3" i="20" s="1"/>
  <c r="AP8" i="30"/>
  <c r="AO8" i="36"/>
  <c r="AA6" i="18" s="1"/>
  <c r="AO33" i="36"/>
  <c r="AB5" i="11" s="1"/>
  <c r="AP33" i="30"/>
  <c r="AO24" i="36"/>
  <c r="AB9" i="20" s="1"/>
  <c r="AP24" i="30"/>
  <c r="AP11" i="30"/>
  <c r="AO11" i="36"/>
  <c r="AA9" i="18" s="1"/>
  <c r="AP78" i="30"/>
  <c r="AO78" i="36"/>
  <c r="AB11" i="23" s="1"/>
  <c r="AQ167" i="30"/>
  <c r="AP167" i="36"/>
  <c r="AC9" i="15" s="1"/>
  <c r="AP89" i="30"/>
  <c r="AO89" i="36"/>
  <c r="AB9" i="24" s="1"/>
  <c r="AQ108" i="30"/>
  <c r="AP108" i="36"/>
  <c r="AC2" i="26" s="1"/>
  <c r="AP20" i="30"/>
  <c r="AO20" i="36"/>
  <c r="AB5" i="20" s="1"/>
  <c r="AO13" i="36"/>
  <c r="AA11" i="18" s="1"/>
  <c r="AP13" i="30"/>
  <c r="AP103" i="30"/>
  <c r="AO103" i="36"/>
  <c r="AB10" i="25" s="1"/>
  <c r="AQ180" i="30"/>
  <c r="AP180" i="36"/>
  <c r="AC9" i="16" s="1"/>
  <c r="AP99" i="30"/>
  <c r="AO99" i="36"/>
  <c r="AB6" i="25" s="1"/>
  <c r="AP115" i="30"/>
  <c r="AO115" i="36"/>
  <c r="AB9" i="26" s="1"/>
  <c r="AP130" i="30"/>
  <c r="AO130" i="36"/>
  <c r="AB11" i="27" s="1"/>
  <c r="AP90" i="30"/>
  <c r="AO90" i="36"/>
  <c r="AB10" i="24" s="1"/>
  <c r="AP126" i="30"/>
  <c r="AO126" i="36"/>
  <c r="AB7" i="27" s="1"/>
  <c r="AO5" i="36"/>
  <c r="AA3" i="18" s="1"/>
  <c r="AP5" i="30"/>
  <c r="AP113" i="30"/>
  <c r="AO113" i="36"/>
  <c r="AB7" i="26" s="1"/>
  <c r="AO35" i="36"/>
  <c r="AB7" i="11" s="1"/>
  <c r="AP35" i="30"/>
  <c r="AP86" i="30"/>
  <c r="AO86" i="36"/>
  <c r="AB6" i="24" s="1"/>
  <c r="AQ168" i="30"/>
  <c r="AP168" i="36"/>
  <c r="AC10" i="15" s="1"/>
  <c r="AQ113" i="30" l="1"/>
  <c r="AP113" i="36"/>
  <c r="AC7" i="26" s="1"/>
  <c r="AR135" i="30"/>
  <c r="AQ135" i="36"/>
  <c r="AD3" i="21" s="1"/>
  <c r="AQ26" i="30"/>
  <c r="AP26" i="36"/>
  <c r="AC11" i="20" s="1"/>
  <c r="AQ125" i="30"/>
  <c r="AP125" i="36"/>
  <c r="AC6" i="27" s="1"/>
  <c r="AQ23" i="30"/>
  <c r="AP23" i="36"/>
  <c r="AC8" i="20" s="1"/>
  <c r="AQ87" i="30"/>
  <c r="AP87" i="36"/>
  <c r="AC7" i="24" s="1"/>
  <c r="AR191" i="30"/>
  <c r="AQ191" i="36"/>
  <c r="AD7" i="17" s="1"/>
  <c r="AQ102" i="30"/>
  <c r="AP102" i="36"/>
  <c r="AC9" i="25" s="1"/>
  <c r="AR162" i="30"/>
  <c r="AQ162" i="36"/>
  <c r="AD4" i="15" s="1"/>
  <c r="AR179" i="30"/>
  <c r="AQ179" i="36"/>
  <c r="AD8" i="16" s="1"/>
  <c r="AQ52" i="30"/>
  <c r="AP52" i="36"/>
  <c r="AC11" i="12" s="1"/>
  <c r="AQ103" i="30"/>
  <c r="AP103" i="36"/>
  <c r="AC10" i="25" s="1"/>
  <c r="AQ5" i="30"/>
  <c r="AP5" i="36"/>
  <c r="AB3" i="18" s="1"/>
  <c r="AQ13" i="30"/>
  <c r="AP13" i="36"/>
  <c r="AB11" i="18" s="1"/>
  <c r="AP33" i="36"/>
  <c r="AC5" i="11" s="1"/>
  <c r="AQ33" i="30"/>
  <c r="AP65" i="36"/>
  <c r="AC11" i="13" s="1"/>
  <c r="AQ65" i="30"/>
  <c r="AQ60" i="30"/>
  <c r="AP60" i="36"/>
  <c r="AC6" i="13" s="1"/>
  <c r="AR148" i="30"/>
  <c r="AQ148" i="36"/>
  <c r="AD3" i="14" s="1"/>
  <c r="AR178" i="30"/>
  <c r="AQ178" i="36"/>
  <c r="AD7" i="16" s="1"/>
  <c r="AR174" i="30"/>
  <c r="AQ174" i="36"/>
  <c r="AD3" i="16" s="1"/>
  <c r="AQ76" i="30"/>
  <c r="AP76" i="36"/>
  <c r="AC9" i="23" s="1"/>
  <c r="AR139" i="30"/>
  <c r="AQ139" i="36"/>
  <c r="AD7" i="21" s="1"/>
  <c r="AQ112" i="30"/>
  <c r="AP112" i="36"/>
  <c r="AC6" i="26" s="1"/>
  <c r="AR168" i="30"/>
  <c r="AQ168" i="36"/>
  <c r="AD10" i="15" s="1"/>
  <c r="AR167" i="30"/>
  <c r="AQ167" i="36"/>
  <c r="AD9" i="15" s="1"/>
  <c r="AQ21" i="30"/>
  <c r="AP21" i="36"/>
  <c r="AC6" i="20" s="1"/>
  <c r="AQ117" i="30"/>
  <c r="AP117" i="36"/>
  <c r="AC11" i="26" s="1"/>
  <c r="AR155" i="30"/>
  <c r="AQ155" i="36"/>
  <c r="AD10" i="14" s="1"/>
  <c r="AQ57" i="30"/>
  <c r="AP57" i="36"/>
  <c r="AC3" i="13" s="1"/>
  <c r="AQ50" i="30"/>
  <c r="AP50" i="36"/>
  <c r="AC9" i="12" s="1"/>
  <c r="AQ109" i="30"/>
  <c r="AP109" i="36"/>
  <c r="AC3" i="26" s="1"/>
  <c r="AQ127" i="30"/>
  <c r="AP127" i="36"/>
  <c r="AC8" i="27" s="1"/>
  <c r="AP48" i="36"/>
  <c r="AC7" i="12" s="1"/>
  <c r="AQ48" i="30"/>
  <c r="AP36" i="36"/>
  <c r="AC8" i="11" s="1"/>
  <c r="AQ36" i="30"/>
  <c r="AQ89" i="30"/>
  <c r="AP89" i="36"/>
  <c r="AC9" i="24" s="1"/>
  <c r="AR141" i="30"/>
  <c r="AQ141" i="36"/>
  <c r="AD9" i="21" s="1"/>
  <c r="AQ115" i="30"/>
  <c r="AP115" i="36"/>
  <c r="AC9" i="26" s="1"/>
  <c r="AQ98" i="30"/>
  <c r="AP98" i="36"/>
  <c r="AC5" i="25" s="1"/>
  <c r="AQ34" i="30"/>
  <c r="AP34" i="36"/>
  <c r="AC6" i="11" s="1"/>
  <c r="AQ83" i="30"/>
  <c r="AP83" i="36"/>
  <c r="AC3" i="24" s="1"/>
  <c r="AQ31" i="30"/>
  <c r="AP31" i="36"/>
  <c r="AC3" i="11" s="1"/>
  <c r="AQ37" i="30"/>
  <c r="AP37" i="36"/>
  <c r="AC9" i="11" s="1"/>
  <c r="AR163" i="30"/>
  <c r="AQ163" i="36"/>
  <c r="AD5" i="15" s="1"/>
  <c r="AQ114" i="30"/>
  <c r="AP114" i="36"/>
  <c r="AC8" i="26" s="1"/>
  <c r="AR192" i="30"/>
  <c r="AQ192" i="36"/>
  <c r="AD8" i="17" s="1"/>
  <c r="AQ85" i="30"/>
  <c r="AP85" i="36"/>
  <c r="AC5" i="24" s="1"/>
  <c r="AQ99" i="30"/>
  <c r="AP99" i="36"/>
  <c r="AC6" i="25" s="1"/>
  <c r="AQ8" i="30"/>
  <c r="AP8" i="36"/>
  <c r="AB6" i="18" s="1"/>
  <c r="AQ91" i="30"/>
  <c r="AP91" i="36"/>
  <c r="AC11" i="24" s="1"/>
  <c r="AQ100" i="30"/>
  <c r="AP100" i="36"/>
  <c r="AC7" i="25" s="1"/>
  <c r="AR166" i="30"/>
  <c r="AQ166" i="36"/>
  <c r="AD8" i="15" s="1"/>
  <c r="AR165" i="30"/>
  <c r="AQ165" i="36"/>
  <c r="AD7" i="15" s="1"/>
  <c r="AQ73" i="30"/>
  <c r="AP73" i="36"/>
  <c r="AC6" i="23" s="1"/>
  <c r="AQ38" i="30"/>
  <c r="AP38" i="36"/>
  <c r="AC10" i="11" s="1"/>
  <c r="AR150" i="30"/>
  <c r="AQ150" i="36"/>
  <c r="AD5" i="14" s="1"/>
  <c r="AQ62" i="30"/>
  <c r="AP62" i="36"/>
  <c r="AC8" i="13" s="1"/>
  <c r="AQ44" i="30"/>
  <c r="AP44" i="36"/>
  <c r="AC3" i="12" s="1"/>
  <c r="AQ130" i="30"/>
  <c r="AP130" i="36"/>
  <c r="AC11" i="27" s="1"/>
  <c r="AP20" i="36"/>
  <c r="AC5" i="20" s="1"/>
  <c r="AQ20" i="30"/>
  <c r="AR161" i="30"/>
  <c r="AQ161" i="36"/>
  <c r="AD3" i="15" s="1"/>
  <c r="AP49" i="36"/>
  <c r="AC8" i="12" s="1"/>
  <c r="AQ49" i="30"/>
  <c r="AQ70" i="30"/>
  <c r="AP70" i="36"/>
  <c r="AC3" i="23" s="1"/>
  <c r="AQ35" i="30"/>
  <c r="AP35" i="36"/>
  <c r="AC7" i="11" s="1"/>
  <c r="AQ63" i="30"/>
  <c r="AP63" i="36"/>
  <c r="AC9" i="13" s="1"/>
  <c r="AQ32" i="30"/>
  <c r="AP32" i="36"/>
  <c r="AC4" i="11" s="1"/>
  <c r="AQ39" i="30"/>
  <c r="AP39" i="36"/>
  <c r="AC11" i="11" s="1"/>
  <c r="AR193" i="30"/>
  <c r="AQ193" i="36"/>
  <c r="AD9" i="17" s="1"/>
  <c r="AQ121" i="30"/>
  <c r="AP121" i="36"/>
  <c r="AC2" i="27" s="1"/>
  <c r="AQ97" i="30"/>
  <c r="AP97" i="36"/>
  <c r="AC4" i="25" s="1"/>
  <c r="AQ86" i="30"/>
  <c r="AP86" i="36"/>
  <c r="AC6" i="24" s="1"/>
  <c r="AQ78" i="30"/>
  <c r="AP78" i="36"/>
  <c r="AC11" i="23" s="1"/>
  <c r="AR180" i="30"/>
  <c r="AQ180" i="36"/>
  <c r="AD9" i="16" s="1"/>
  <c r="AP11" i="36"/>
  <c r="AB9" i="18" s="1"/>
  <c r="AQ11" i="30"/>
  <c r="AR152" i="30"/>
  <c r="AQ152" i="36"/>
  <c r="AD7" i="14" s="1"/>
  <c r="AP10" i="36"/>
  <c r="AB8" i="18" s="1"/>
  <c r="AQ10" i="30"/>
  <c r="AQ122" i="30"/>
  <c r="AP122" i="36"/>
  <c r="AC3" i="27" s="1"/>
  <c r="AR153" i="30"/>
  <c r="AQ153" i="36"/>
  <c r="AD8" i="14" s="1"/>
  <c r="AQ104" i="30"/>
  <c r="AP104" i="36"/>
  <c r="AC11" i="25" s="1"/>
  <c r="AQ75" i="30"/>
  <c r="AP75" i="36"/>
  <c r="AC8" i="23" s="1"/>
  <c r="AQ128" i="30"/>
  <c r="AP128" i="36"/>
  <c r="AC9" i="27" s="1"/>
  <c r="AQ22" i="30"/>
  <c r="AP22" i="36"/>
  <c r="AC7" i="20" s="1"/>
  <c r="AQ96" i="30"/>
  <c r="AP96" i="36"/>
  <c r="AC3" i="25" s="1"/>
  <c r="AQ126" i="30"/>
  <c r="AP126" i="36"/>
  <c r="AC7" i="27" s="1"/>
  <c r="AQ90" i="30"/>
  <c r="AP90" i="36"/>
  <c r="AC10" i="24" s="1"/>
  <c r="AR108" i="30"/>
  <c r="AQ108" i="36"/>
  <c r="AD2" i="26" s="1"/>
  <c r="AQ18" i="30"/>
  <c r="AP18" i="36"/>
  <c r="AC3" i="20" s="1"/>
  <c r="AR154" i="30"/>
  <c r="AQ154" i="36"/>
  <c r="AD9" i="14" s="1"/>
  <c r="AR140" i="30"/>
  <c r="AQ140" i="36"/>
  <c r="AD8" i="21" s="1"/>
  <c r="AQ24" i="30"/>
  <c r="AP24" i="36"/>
  <c r="AC9" i="20" s="1"/>
  <c r="AP47" i="36"/>
  <c r="AC6" i="12" s="1"/>
  <c r="AQ47" i="30"/>
  <c r="AQ95" i="30"/>
  <c r="AP95" i="36"/>
  <c r="AC2" i="25" s="1"/>
  <c r="AP199" i="30"/>
  <c r="AP199" i="36" s="1"/>
  <c r="AQ101" i="30"/>
  <c r="AP101" i="36"/>
  <c r="AC8" i="25" s="1"/>
  <c r="AQ88" i="30"/>
  <c r="AP88" i="36"/>
  <c r="AC8" i="24" s="1"/>
  <c r="AQ25" i="30"/>
  <c r="AP25" i="36"/>
  <c r="AC10" i="20" s="1"/>
  <c r="AQ61" i="30"/>
  <c r="AP61" i="36"/>
  <c r="AC7" i="13" s="1"/>
  <c r="AR18" i="30" l="1"/>
  <c r="AQ18" i="36"/>
  <c r="AD3" i="20" s="1"/>
  <c r="AR24" i="30"/>
  <c r="AQ24" i="36"/>
  <c r="AD9" i="20" s="1"/>
  <c r="AR22" i="30"/>
  <c r="AQ22" i="36"/>
  <c r="AD7" i="20" s="1"/>
  <c r="AR97" i="30"/>
  <c r="AQ97" i="36"/>
  <c r="AD4" i="25" s="1"/>
  <c r="AR44" i="30"/>
  <c r="AQ44" i="36"/>
  <c r="AD3" i="12" s="1"/>
  <c r="AR91" i="30"/>
  <c r="AQ91" i="36"/>
  <c r="AD11" i="24" s="1"/>
  <c r="AR31" i="30"/>
  <c r="AQ31" i="36"/>
  <c r="AD3" i="11" s="1"/>
  <c r="AQ57" i="36"/>
  <c r="AD3" i="13" s="1"/>
  <c r="AR57" i="30"/>
  <c r="AR60" i="30"/>
  <c r="AQ60" i="36"/>
  <c r="AD6" i="13" s="1"/>
  <c r="AS162" i="30"/>
  <c r="AR162" i="36"/>
  <c r="AE4" i="15" s="1"/>
  <c r="AR101" i="30"/>
  <c r="AQ101" i="36"/>
  <c r="AD8" i="25" s="1"/>
  <c r="AR65" i="30"/>
  <c r="AQ65" i="36"/>
  <c r="AD11" i="13" s="1"/>
  <c r="AR128" i="30"/>
  <c r="AQ128" i="36"/>
  <c r="AD9" i="27" s="1"/>
  <c r="AS180" i="30"/>
  <c r="AR180" i="36"/>
  <c r="AE9" i="16" s="1"/>
  <c r="AQ63" i="36"/>
  <c r="AD9" i="13" s="1"/>
  <c r="AR63" i="30"/>
  <c r="AQ62" i="36"/>
  <c r="AD8" i="13" s="1"/>
  <c r="AR62" i="30"/>
  <c r="AQ8" i="36"/>
  <c r="AC6" i="18" s="1"/>
  <c r="AR8" i="30"/>
  <c r="AR114" i="30"/>
  <c r="AQ114" i="36"/>
  <c r="AD8" i="26" s="1"/>
  <c r="AR127" i="30"/>
  <c r="AQ127" i="36"/>
  <c r="AD8" i="27" s="1"/>
  <c r="AS168" i="30"/>
  <c r="AR168" i="36"/>
  <c r="AE10" i="15" s="1"/>
  <c r="AS174" i="30"/>
  <c r="AR174" i="36"/>
  <c r="AE3" i="16" s="1"/>
  <c r="AR103" i="30"/>
  <c r="AQ103" i="36"/>
  <c r="AD10" i="25" s="1"/>
  <c r="AR102" i="30"/>
  <c r="AQ102" i="36"/>
  <c r="AD9" i="25" s="1"/>
  <c r="AR125" i="30"/>
  <c r="AQ125" i="36"/>
  <c r="AD6" i="27" s="1"/>
  <c r="AR90" i="30"/>
  <c r="AQ90" i="36"/>
  <c r="AD10" i="24" s="1"/>
  <c r="AR122" i="30"/>
  <c r="AQ122" i="36"/>
  <c r="AD3" i="27" s="1"/>
  <c r="AR121" i="30"/>
  <c r="AQ121" i="36"/>
  <c r="AD2" i="27" s="1"/>
  <c r="AS161" i="30"/>
  <c r="AR161" i="36"/>
  <c r="AE3" i="15" s="1"/>
  <c r="AS165" i="30"/>
  <c r="AR165" i="36"/>
  <c r="AE7" i="15" s="1"/>
  <c r="AR83" i="30"/>
  <c r="AQ83" i="36"/>
  <c r="AD3" i="24" s="1"/>
  <c r="AS141" i="30"/>
  <c r="AR141" i="36"/>
  <c r="AE9" i="21" s="1"/>
  <c r="AS155" i="30"/>
  <c r="AR155" i="36"/>
  <c r="AE10" i="14" s="1"/>
  <c r="AQ61" i="36"/>
  <c r="AD7" i="13" s="1"/>
  <c r="AR61" i="30"/>
  <c r="AR10" i="30"/>
  <c r="AQ10" i="36"/>
  <c r="AC8" i="18" s="1"/>
  <c r="AR20" i="30"/>
  <c r="AQ20" i="36"/>
  <c r="AD5" i="20" s="1"/>
  <c r="AR33" i="30"/>
  <c r="AQ33" i="36"/>
  <c r="AD5" i="11" s="1"/>
  <c r="AS140" i="30"/>
  <c r="AR140" i="36"/>
  <c r="AE8" i="21" s="1"/>
  <c r="AS154" i="30"/>
  <c r="AR154" i="36"/>
  <c r="AE9" i="14" s="1"/>
  <c r="AR75" i="30"/>
  <c r="AQ75" i="36"/>
  <c r="AD8" i="23" s="1"/>
  <c r="AS193" i="30"/>
  <c r="AR193" i="36"/>
  <c r="AE9" i="17" s="1"/>
  <c r="AS150" i="30"/>
  <c r="AR150" i="36"/>
  <c r="AE5" i="14" s="1"/>
  <c r="AR99" i="30"/>
  <c r="AQ99" i="36"/>
  <c r="AD6" i="25" s="1"/>
  <c r="AR34" i="30"/>
  <c r="AQ34" i="36"/>
  <c r="AD6" i="11" s="1"/>
  <c r="AR109" i="30"/>
  <c r="AQ109" i="36"/>
  <c r="AD3" i="26" s="1"/>
  <c r="AR112" i="30"/>
  <c r="AQ112" i="36"/>
  <c r="AD6" i="26" s="1"/>
  <c r="AR52" i="30"/>
  <c r="AQ52" i="36"/>
  <c r="AD11" i="12" s="1"/>
  <c r="AS191" i="30"/>
  <c r="AR191" i="36"/>
  <c r="AE7" i="17" s="1"/>
  <c r="AQ26" i="36"/>
  <c r="AD11" i="20" s="1"/>
  <c r="AR26" i="30"/>
  <c r="AR95" i="30"/>
  <c r="AQ95" i="36"/>
  <c r="AD2" i="25" s="1"/>
  <c r="AQ199" i="30"/>
  <c r="AQ199" i="36" s="1"/>
  <c r="AR126" i="30"/>
  <c r="AQ126" i="36"/>
  <c r="AD7" i="27" s="1"/>
  <c r="AR78" i="30"/>
  <c r="AQ78" i="36"/>
  <c r="AD11" i="23" s="1"/>
  <c r="AR35" i="30"/>
  <c r="AQ35" i="36"/>
  <c r="AD7" i="11" s="1"/>
  <c r="AS166" i="30"/>
  <c r="AR166" i="36"/>
  <c r="AE8" i="15" s="1"/>
  <c r="AS163" i="30"/>
  <c r="AR163" i="36"/>
  <c r="AE5" i="15" s="1"/>
  <c r="AR89" i="30"/>
  <c r="AQ89" i="36"/>
  <c r="AD9" i="24" s="1"/>
  <c r="AR117" i="30"/>
  <c r="AQ117" i="36"/>
  <c r="AD11" i="26" s="1"/>
  <c r="AS178" i="30"/>
  <c r="AR178" i="36"/>
  <c r="AE7" i="16" s="1"/>
  <c r="AR25" i="30"/>
  <c r="AQ25" i="36"/>
  <c r="AD10" i="20" s="1"/>
  <c r="AR47" i="30"/>
  <c r="AQ47" i="36"/>
  <c r="AD6" i="12" s="1"/>
  <c r="AR36" i="30"/>
  <c r="AQ36" i="36"/>
  <c r="AD8" i="11" s="1"/>
  <c r="AS152" i="30"/>
  <c r="AR152" i="36"/>
  <c r="AE7" i="14" s="1"/>
  <c r="AR39" i="30"/>
  <c r="AQ39" i="36"/>
  <c r="AD11" i="11" s="1"/>
  <c r="AR130" i="30"/>
  <c r="AQ130" i="36"/>
  <c r="AD11" i="27" s="1"/>
  <c r="AR100" i="30"/>
  <c r="AQ100" i="36"/>
  <c r="AD7" i="25" s="1"/>
  <c r="AQ37" i="36"/>
  <c r="AD9" i="11" s="1"/>
  <c r="AR37" i="30"/>
  <c r="AR21" i="30"/>
  <c r="AQ21" i="36"/>
  <c r="AD6" i="20" s="1"/>
  <c r="AS139" i="30"/>
  <c r="AR139" i="36"/>
  <c r="AE7" i="21" s="1"/>
  <c r="AR13" i="30"/>
  <c r="AQ13" i="36"/>
  <c r="AC11" i="18" s="1"/>
  <c r="AS179" i="30"/>
  <c r="AR179" i="36"/>
  <c r="AE8" i="16" s="1"/>
  <c r="AR87" i="30"/>
  <c r="AQ87" i="36"/>
  <c r="AD7" i="24" s="1"/>
  <c r="AS135" i="30"/>
  <c r="AR135" i="36"/>
  <c r="AE3" i="21" s="1"/>
  <c r="AR104" i="30"/>
  <c r="AQ104" i="36"/>
  <c r="AD11" i="25" s="1"/>
  <c r="AR86" i="30"/>
  <c r="AQ86" i="36"/>
  <c r="AD6" i="24" s="1"/>
  <c r="AR70" i="30"/>
  <c r="AQ70" i="36"/>
  <c r="AD3" i="23" s="1"/>
  <c r="AR38" i="30"/>
  <c r="AQ38" i="36"/>
  <c r="AD10" i="11" s="1"/>
  <c r="AR85" i="30"/>
  <c r="AQ85" i="36"/>
  <c r="AD5" i="24" s="1"/>
  <c r="AR98" i="30"/>
  <c r="AQ98" i="36"/>
  <c r="AD5" i="25" s="1"/>
  <c r="AR50" i="30"/>
  <c r="AQ50" i="36"/>
  <c r="AD9" i="12" s="1"/>
  <c r="AS148" i="30"/>
  <c r="AR148" i="36"/>
  <c r="AE3" i="14" s="1"/>
  <c r="AR88" i="30"/>
  <c r="AQ88" i="36"/>
  <c r="AD8" i="24" s="1"/>
  <c r="AR11" i="30"/>
  <c r="AQ11" i="36"/>
  <c r="AC9" i="18" s="1"/>
  <c r="AR49" i="30"/>
  <c r="AQ49" i="36"/>
  <c r="AD8" i="12" s="1"/>
  <c r="AR48" i="30"/>
  <c r="AQ48" i="36"/>
  <c r="AD7" i="12" s="1"/>
  <c r="AR96" i="30"/>
  <c r="AQ96" i="36"/>
  <c r="AD3" i="25" s="1"/>
  <c r="AS108" i="30"/>
  <c r="AR108" i="36"/>
  <c r="AE2" i="26" s="1"/>
  <c r="AS153" i="30"/>
  <c r="AR153" i="36"/>
  <c r="AE8" i="14" s="1"/>
  <c r="AQ32" i="36"/>
  <c r="AD4" i="11" s="1"/>
  <c r="AR32" i="30"/>
  <c r="AR73" i="30"/>
  <c r="AQ73" i="36"/>
  <c r="AD6" i="23" s="1"/>
  <c r="AS192" i="30"/>
  <c r="AR192" i="36"/>
  <c r="AE8" i="17" s="1"/>
  <c r="AR115" i="30"/>
  <c r="AQ115" i="36"/>
  <c r="AD9" i="26" s="1"/>
  <c r="AS167" i="30"/>
  <c r="AR167" i="36"/>
  <c r="AE9" i="15" s="1"/>
  <c r="AR76" i="30"/>
  <c r="AQ76" i="36"/>
  <c r="AD9" i="23" s="1"/>
  <c r="AR5" i="30"/>
  <c r="AQ5" i="36"/>
  <c r="AC3" i="18" s="1"/>
  <c r="AR23" i="30"/>
  <c r="AQ23" i="36"/>
  <c r="AD8" i="20" s="1"/>
  <c r="AR113" i="30"/>
  <c r="AQ113" i="36"/>
  <c r="AD7" i="26" s="1"/>
  <c r="AR96" i="36" l="1"/>
  <c r="AE3" i="25" s="1"/>
  <c r="AS96" i="30"/>
  <c r="AS88" i="30"/>
  <c r="AR88" i="36"/>
  <c r="AE8" i="24" s="1"/>
  <c r="AS85" i="30"/>
  <c r="AR85" i="36"/>
  <c r="AE5" i="24" s="1"/>
  <c r="AS104" i="30"/>
  <c r="AR104" i="36"/>
  <c r="AE11" i="25" s="1"/>
  <c r="AS13" i="30"/>
  <c r="AR13" i="36"/>
  <c r="AD11" i="18" s="1"/>
  <c r="AS100" i="30"/>
  <c r="AR100" i="36"/>
  <c r="AE7" i="25" s="1"/>
  <c r="AR36" i="36"/>
  <c r="AE8" i="11" s="1"/>
  <c r="AS36" i="30"/>
  <c r="AS117" i="30"/>
  <c r="AR117" i="36"/>
  <c r="AE11" i="26" s="1"/>
  <c r="AS35" i="30"/>
  <c r="AR35" i="36"/>
  <c r="AE7" i="11" s="1"/>
  <c r="AS26" i="30"/>
  <c r="AR26" i="36"/>
  <c r="AE11" i="20" s="1"/>
  <c r="AS62" i="30"/>
  <c r="AR62" i="36"/>
  <c r="AE8" i="13" s="1"/>
  <c r="AS57" i="30"/>
  <c r="AR57" i="36"/>
  <c r="AE3" i="13" s="1"/>
  <c r="AS73" i="30"/>
  <c r="AR73" i="36"/>
  <c r="AE6" i="23" s="1"/>
  <c r="AS32" i="30"/>
  <c r="AR32" i="36"/>
  <c r="AE4" i="11" s="1"/>
  <c r="AS109" i="30"/>
  <c r="AR109" i="36"/>
  <c r="AE3" i="26" s="1"/>
  <c r="AT193" i="30"/>
  <c r="AT193" i="36" s="1"/>
  <c r="AG9" i="17" s="1"/>
  <c r="AS193" i="36"/>
  <c r="AF9" i="17" s="1"/>
  <c r="AR33" i="36"/>
  <c r="AE5" i="11" s="1"/>
  <c r="AS33" i="30"/>
  <c r="AT155" i="30"/>
  <c r="AT155" i="36" s="1"/>
  <c r="AG10" i="14" s="1"/>
  <c r="AS155" i="36"/>
  <c r="AF10" i="14" s="1"/>
  <c r="AT161" i="30"/>
  <c r="AT161" i="36" s="1"/>
  <c r="AG3" i="15" s="1"/>
  <c r="AS161" i="36"/>
  <c r="AF3" i="15" s="1"/>
  <c r="AS125" i="30"/>
  <c r="AR125" i="36"/>
  <c r="AE6" i="27" s="1"/>
  <c r="AT168" i="30"/>
  <c r="AT168" i="36" s="1"/>
  <c r="AG10" i="15" s="1"/>
  <c r="AS168" i="36"/>
  <c r="AF10" i="15" s="1"/>
  <c r="AR65" i="36"/>
  <c r="AE11" i="13" s="1"/>
  <c r="AS65" i="30"/>
  <c r="AS97" i="30"/>
  <c r="AR97" i="36"/>
  <c r="AE4" i="25" s="1"/>
  <c r="AS113" i="30"/>
  <c r="AR113" i="36"/>
  <c r="AE7" i="26" s="1"/>
  <c r="AT167" i="30"/>
  <c r="AT167" i="36" s="1"/>
  <c r="AG9" i="15" s="1"/>
  <c r="AS167" i="36"/>
  <c r="AF9" i="15" s="1"/>
  <c r="AR48" i="36"/>
  <c r="AE7" i="12" s="1"/>
  <c r="AS48" i="30"/>
  <c r="AT148" i="30"/>
  <c r="AT148" i="36" s="1"/>
  <c r="AG3" i="14" s="1"/>
  <c r="AS148" i="36"/>
  <c r="AF3" i="14" s="1"/>
  <c r="AS38" i="30"/>
  <c r="AR38" i="36"/>
  <c r="AE10" i="11" s="1"/>
  <c r="AT135" i="30"/>
  <c r="AT135" i="36" s="1"/>
  <c r="AG3" i="21" s="1"/>
  <c r="AS135" i="36"/>
  <c r="AF3" i="21" s="1"/>
  <c r="AT139" i="30"/>
  <c r="AT139" i="36" s="1"/>
  <c r="AG7" i="21" s="1"/>
  <c r="AS139" i="36"/>
  <c r="AF7" i="21" s="1"/>
  <c r="AS130" i="30"/>
  <c r="AR130" i="36"/>
  <c r="AE11" i="27" s="1"/>
  <c r="AR47" i="36"/>
  <c r="AE6" i="12" s="1"/>
  <c r="AS47" i="30"/>
  <c r="AS89" i="30"/>
  <c r="AR89" i="36"/>
  <c r="AE9" i="24" s="1"/>
  <c r="AS78" i="30"/>
  <c r="AR78" i="36"/>
  <c r="AE11" i="23" s="1"/>
  <c r="AS63" i="30"/>
  <c r="AR63" i="36"/>
  <c r="AE9" i="13" s="1"/>
  <c r="AT191" i="30"/>
  <c r="AT191" i="36" s="1"/>
  <c r="AG7" i="17" s="1"/>
  <c r="AS191" i="36"/>
  <c r="AF7" i="17" s="1"/>
  <c r="AS34" i="30"/>
  <c r="AR34" i="36"/>
  <c r="AE6" i="11" s="1"/>
  <c r="AS75" i="30"/>
  <c r="AR75" i="36"/>
  <c r="AE8" i="23" s="1"/>
  <c r="AR20" i="36"/>
  <c r="AE5" i="20" s="1"/>
  <c r="AS20" i="30"/>
  <c r="AT141" i="30"/>
  <c r="AT141" i="36" s="1"/>
  <c r="AG9" i="21" s="1"/>
  <c r="AS141" i="36"/>
  <c r="AF9" i="21" s="1"/>
  <c r="AS121" i="30"/>
  <c r="AR121" i="36"/>
  <c r="AE2" i="27" s="1"/>
  <c r="AS102" i="30"/>
  <c r="AR102" i="36"/>
  <c r="AE9" i="25" s="1"/>
  <c r="AS127" i="30"/>
  <c r="AR127" i="36"/>
  <c r="AE8" i="27" s="1"/>
  <c r="AS101" i="30"/>
  <c r="AR101" i="36"/>
  <c r="AE8" i="25" s="1"/>
  <c r="AS31" i="30"/>
  <c r="AR31" i="36"/>
  <c r="AE3" i="11" s="1"/>
  <c r="AS22" i="30"/>
  <c r="AR22" i="36"/>
  <c r="AE7" i="20" s="1"/>
  <c r="AS76" i="30"/>
  <c r="AR76" i="36"/>
  <c r="AE9" i="23" s="1"/>
  <c r="AT153" i="30"/>
  <c r="AT153" i="36" s="1"/>
  <c r="AG8" i="14" s="1"/>
  <c r="AS153" i="36"/>
  <c r="AF8" i="14" s="1"/>
  <c r="AR49" i="36"/>
  <c r="AE8" i="12" s="1"/>
  <c r="AS49" i="30"/>
  <c r="AS50" i="30"/>
  <c r="AR50" i="36"/>
  <c r="AE9" i="12" s="1"/>
  <c r="AS70" i="30"/>
  <c r="AR70" i="36"/>
  <c r="AE3" i="23" s="1"/>
  <c r="AS87" i="30"/>
  <c r="AR87" i="36"/>
  <c r="AE7" i="24" s="1"/>
  <c r="AS21" i="30"/>
  <c r="AR21" i="36"/>
  <c r="AE6" i="20" s="1"/>
  <c r="AS39" i="30"/>
  <c r="AR39" i="36"/>
  <c r="AE11" i="11" s="1"/>
  <c r="AS25" i="30"/>
  <c r="AR25" i="36"/>
  <c r="AE10" i="20" s="1"/>
  <c r="AT163" i="30"/>
  <c r="AT163" i="36" s="1"/>
  <c r="AG5" i="15" s="1"/>
  <c r="AS163" i="36"/>
  <c r="AF5" i="15" s="1"/>
  <c r="AS126" i="30"/>
  <c r="AR126" i="36"/>
  <c r="AE7" i="27" s="1"/>
  <c r="AS23" i="30"/>
  <c r="AR23" i="36"/>
  <c r="AE8" i="20" s="1"/>
  <c r="AS52" i="30"/>
  <c r="AR52" i="36"/>
  <c r="AE11" i="12" s="1"/>
  <c r="AS99" i="30"/>
  <c r="AR99" i="36"/>
  <c r="AE6" i="25" s="1"/>
  <c r="AT154" i="30"/>
  <c r="AT154" i="36" s="1"/>
  <c r="AG9" i="14" s="1"/>
  <c r="AS154" i="36"/>
  <c r="AF9" i="14" s="1"/>
  <c r="AR10" i="36"/>
  <c r="AD8" i="18" s="1"/>
  <c r="AS10" i="30"/>
  <c r="AS83" i="30"/>
  <c r="AR83" i="36"/>
  <c r="AE3" i="24" s="1"/>
  <c r="AS122" i="30"/>
  <c r="AR122" i="36"/>
  <c r="AE3" i="27" s="1"/>
  <c r="AS103" i="30"/>
  <c r="AR103" i="36"/>
  <c r="AE10" i="25" s="1"/>
  <c r="AS114" i="30"/>
  <c r="AR114" i="36"/>
  <c r="AE8" i="26" s="1"/>
  <c r="AT180" i="30"/>
  <c r="AT180" i="36" s="1"/>
  <c r="AG9" i="16" s="1"/>
  <c r="AS180" i="36"/>
  <c r="AF9" i="16" s="1"/>
  <c r="AT162" i="30"/>
  <c r="AT162" i="36" s="1"/>
  <c r="AG4" i="15" s="1"/>
  <c r="AS162" i="36"/>
  <c r="AF4" i="15" s="1"/>
  <c r="AS91" i="30"/>
  <c r="AR91" i="36"/>
  <c r="AE11" i="24" s="1"/>
  <c r="AS24" i="30"/>
  <c r="AR24" i="36"/>
  <c r="AE9" i="20" s="1"/>
  <c r="AS115" i="30"/>
  <c r="AR115" i="36"/>
  <c r="AE9" i="26" s="1"/>
  <c r="AS5" i="30"/>
  <c r="AR5" i="36"/>
  <c r="AD3" i="18" s="1"/>
  <c r="AT192" i="30"/>
  <c r="AT192" i="36" s="1"/>
  <c r="AG8" i="17" s="1"/>
  <c r="AS192" i="36"/>
  <c r="AF8" i="17" s="1"/>
  <c r="AT108" i="30"/>
  <c r="AT108" i="36" s="1"/>
  <c r="AG2" i="26" s="1"/>
  <c r="AS108" i="36"/>
  <c r="AF2" i="26" s="1"/>
  <c r="AR11" i="36"/>
  <c r="AD9" i="18" s="1"/>
  <c r="AS11" i="30"/>
  <c r="AS98" i="30"/>
  <c r="AR98" i="36"/>
  <c r="AE5" i="25" s="1"/>
  <c r="AS86" i="30"/>
  <c r="AR86" i="36"/>
  <c r="AE6" i="24" s="1"/>
  <c r="AT179" i="30"/>
  <c r="AT179" i="36" s="1"/>
  <c r="AG8" i="16" s="1"/>
  <c r="AS179" i="36"/>
  <c r="AF8" i="16" s="1"/>
  <c r="AT152" i="30"/>
  <c r="AT152" i="36" s="1"/>
  <c r="AG7" i="14" s="1"/>
  <c r="AS152" i="36"/>
  <c r="AF7" i="14" s="1"/>
  <c r="AT178" i="30"/>
  <c r="AT178" i="36" s="1"/>
  <c r="AG7" i="16" s="1"/>
  <c r="AS178" i="36"/>
  <c r="AF7" i="16" s="1"/>
  <c r="AT166" i="30"/>
  <c r="AT166" i="36" s="1"/>
  <c r="AG8" i="15" s="1"/>
  <c r="AS166" i="36"/>
  <c r="AF8" i="15" s="1"/>
  <c r="AS61" i="30"/>
  <c r="AR61" i="36"/>
  <c r="AE7" i="13" s="1"/>
  <c r="AS8" i="30"/>
  <c r="AR8" i="36"/>
  <c r="AD6" i="18" s="1"/>
  <c r="AS37" i="30"/>
  <c r="AR37" i="36"/>
  <c r="AE9" i="11" s="1"/>
  <c r="AS95" i="30"/>
  <c r="AR95" i="36"/>
  <c r="AE2" i="25" s="1"/>
  <c r="AR199" i="30"/>
  <c r="AR199" i="36" s="1"/>
  <c r="AS112" i="30"/>
  <c r="AR112" i="36"/>
  <c r="AE6" i="26" s="1"/>
  <c r="AT150" i="30"/>
  <c r="AT150" i="36" s="1"/>
  <c r="AG5" i="14" s="1"/>
  <c r="AS150" i="36"/>
  <c r="AF5" i="14" s="1"/>
  <c r="AT140" i="30"/>
  <c r="AT140" i="36" s="1"/>
  <c r="AG8" i="21" s="1"/>
  <c r="AS140" i="36"/>
  <c r="AF8" i="21" s="1"/>
  <c r="AT165" i="30"/>
  <c r="AT165" i="36" s="1"/>
  <c r="AG7" i="15" s="1"/>
  <c r="AS165" i="36"/>
  <c r="AF7" i="15" s="1"/>
  <c r="AS90" i="30"/>
  <c r="AR90" i="36"/>
  <c r="AE10" i="24" s="1"/>
  <c r="AT174" i="30"/>
  <c r="AT174" i="36" s="1"/>
  <c r="AG3" i="16" s="1"/>
  <c r="AS174" i="36"/>
  <c r="AF3" i="16" s="1"/>
  <c r="AS128" i="30"/>
  <c r="AR128" i="36"/>
  <c r="AE9" i="27" s="1"/>
  <c r="AS60" i="30"/>
  <c r="AR60" i="36"/>
  <c r="AE6" i="13" s="1"/>
  <c r="AS44" i="30"/>
  <c r="AR44" i="36"/>
  <c r="AE3" i="12" s="1"/>
  <c r="AS18" i="30"/>
  <c r="AR18" i="36"/>
  <c r="AE3" i="20" s="1"/>
  <c r="AT95" i="30" l="1"/>
  <c r="AS95" i="36"/>
  <c r="AF2" i="25" s="1"/>
  <c r="AS199" i="30"/>
  <c r="AS199" i="36" s="1"/>
  <c r="AT86" i="30"/>
  <c r="AT86" i="36" s="1"/>
  <c r="AG6" i="24" s="1"/>
  <c r="AS86" i="36"/>
  <c r="AF6" i="24" s="1"/>
  <c r="AT91" i="30"/>
  <c r="AT91" i="36" s="1"/>
  <c r="AG11" i="24" s="1"/>
  <c r="AS91" i="36"/>
  <c r="AF11" i="24" s="1"/>
  <c r="AT21" i="30"/>
  <c r="AT21" i="36" s="1"/>
  <c r="AG6" i="20" s="1"/>
  <c r="AS21" i="36"/>
  <c r="AF6" i="20" s="1"/>
  <c r="AT121" i="30"/>
  <c r="AT121" i="36" s="1"/>
  <c r="AG2" i="27" s="1"/>
  <c r="AS121" i="36"/>
  <c r="AF2" i="27" s="1"/>
  <c r="AT89" i="30"/>
  <c r="AT89" i="36" s="1"/>
  <c r="AG9" i="24" s="1"/>
  <c r="AS89" i="36"/>
  <c r="AF9" i="24" s="1"/>
  <c r="AT128" i="30"/>
  <c r="AT128" i="36" s="1"/>
  <c r="AG9" i="27" s="1"/>
  <c r="AS128" i="36"/>
  <c r="AF9" i="27" s="1"/>
  <c r="AT47" i="30"/>
  <c r="AT47" i="36" s="1"/>
  <c r="AG6" i="12" s="1"/>
  <c r="AS47" i="36"/>
  <c r="AF6" i="12" s="1"/>
  <c r="AT5" i="30"/>
  <c r="AT5" i="36" s="1"/>
  <c r="AF3" i="18" s="1"/>
  <c r="AS5" i="36"/>
  <c r="AE3" i="18" s="1"/>
  <c r="AT122" i="30"/>
  <c r="AT122" i="36" s="1"/>
  <c r="AG3" i="27" s="1"/>
  <c r="AS122" i="36"/>
  <c r="AF3" i="27" s="1"/>
  <c r="AS38" i="36"/>
  <c r="AF10" i="11" s="1"/>
  <c r="AT38" i="30"/>
  <c r="AT38" i="36" s="1"/>
  <c r="AG10" i="11" s="1"/>
  <c r="AT113" i="30"/>
  <c r="AT113" i="36" s="1"/>
  <c r="AG7" i="26" s="1"/>
  <c r="AS113" i="36"/>
  <c r="AF7" i="26" s="1"/>
  <c r="AT125" i="30"/>
  <c r="AT125" i="36" s="1"/>
  <c r="AG6" i="27" s="1"/>
  <c r="AS125" i="36"/>
  <c r="AF6" i="27" s="1"/>
  <c r="AS57" i="36"/>
  <c r="AF3" i="13" s="1"/>
  <c r="AT57" i="30"/>
  <c r="AT57" i="36" s="1"/>
  <c r="AG3" i="13" s="1"/>
  <c r="AT117" i="30"/>
  <c r="AT117" i="36" s="1"/>
  <c r="AG11" i="26" s="1"/>
  <c r="AS117" i="36"/>
  <c r="AF11" i="26" s="1"/>
  <c r="AT104" i="30"/>
  <c r="AT104" i="36" s="1"/>
  <c r="AG11" i="25" s="1"/>
  <c r="AS104" i="36"/>
  <c r="AF11" i="25" s="1"/>
  <c r="AS37" i="36"/>
  <c r="AF9" i="11" s="1"/>
  <c r="AT37" i="30"/>
  <c r="AT37" i="36" s="1"/>
  <c r="AG9" i="11" s="1"/>
  <c r="AT99" i="30"/>
  <c r="AT99" i="36" s="1"/>
  <c r="AG6" i="25" s="1"/>
  <c r="AS99" i="36"/>
  <c r="AF6" i="25" s="1"/>
  <c r="AT87" i="30"/>
  <c r="AT87" i="36" s="1"/>
  <c r="AG7" i="24" s="1"/>
  <c r="AS87" i="36"/>
  <c r="AF7" i="24" s="1"/>
  <c r="AT101" i="30"/>
  <c r="AT101" i="36" s="1"/>
  <c r="AG8" i="25" s="1"/>
  <c r="AS101" i="36"/>
  <c r="AF8" i="25" s="1"/>
  <c r="AT18" i="30"/>
  <c r="AT18" i="36" s="1"/>
  <c r="AG3" i="20" s="1"/>
  <c r="AS18" i="36"/>
  <c r="AF3" i="20" s="1"/>
  <c r="AT11" i="30"/>
  <c r="AT11" i="36" s="1"/>
  <c r="AF9" i="18" s="1"/>
  <c r="AS11" i="36"/>
  <c r="AE9" i="18" s="1"/>
  <c r="AT20" i="30"/>
  <c r="AT20" i="36" s="1"/>
  <c r="AG5" i="20" s="1"/>
  <c r="AS20" i="36"/>
  <c r="AF5" i="20" s="1"/>
  <c r="AT36" i="30"/>
  <c r="AT36" i="36" s="1"/>
  <c r="AG8" i="11" s="1"/>
  <c r="AS36" i="36"/>
  <c r="AF8" i="11" s="1"/>
  <c r="AS8" i="36"/>
  <c r="AE6" i="18" s="1"/>
  <c r="AT8" i="30"/>
  <c r="AT8" i="36" s="1"/>
  <c r="AF6" i="18" s="1"/>
  <c r="AT115" i="30"/>
  <c r="AT115" i="36" s="1"/>
  <c r="AG9" i="26" s="1"/>
  <c r="AS115" i="36"/>
  <c r="AF9" i="26" s="1"/>
  <c r="AT83" i="30"/>
  <c r="AT83" i="36" s="1"/>
  <c r="AG3" i="24" s="1"/>
  <c r="AS83" i="36"/>
  <c r="AF3" i="24" s="1"/>
  <c r="AT25" i="30"/>
  <c r="AT25" i="36" s="1"/>
  <c r="AG10" i="20" s="1"/>
  <c r="AS25" i="36"/>
  <c r="AF10" i="20" s="1"/>
  <c r="AT76" i="30"/>
  <c r="AT76" i="36" s="1"/>
  <c r="AG9" i="23" s="1"/>
  <c r="AS76" i="36"/>
  <c r="AF9" i="23" s="1"/>
  <c r="AS63" i="36"/>
  <c r="AF9" i="13" s="1"/>
  <c r="AT63" i="30"/>
  <c r="AT63" i="36" s="1"/>
  <c r="AG9" i="13" s="1"/>
  <c r="AT97" i="30"/>
  <c r="AT97" i="36" s="1"/>
  <c r="AG4" i="25" s="1"/>
  <c r="AS97" i="36"/>
  <c r="AF4" i="25" s="1"/>
  <c r="AT109" i="30"/>
  <c r="AT109" i="36" s="1"/>
  <c r="AG3" i="26" s="1"/>
  <c r="AS109" i="36"/>
  <c r="AF3" i="26" s="1"/>
  <c r="AS62" i="36"/>
  <c r="AF8" i="13" s="1"/>
  <c r="AT62" i="30"/>
  <c r="AT62" i="36" s="1"/>
  <c r="AG8" i="13" s="1"/>
  <c r="AT85" i="30"/>
  <c r="AT85" i="36" s="1"/>
  <c r="AG5" i="24" s="1"/>
  <c r="AS85" i="36"/>
  <c r="AF5" i="24" s="1"/>
  <c r="AS52" i="36"/>
  <c r="AF11" i="12" s="1"/>
  <c r="AT52" i="30"/>
  <c r="AT52" i="36" s="1"/>
  <c r="AG11" i="12" s="1"/>
  <c r="AT70" i="30"/>
  <c r="AT70" i="36" s="1"/>
  <c r="AG3" i="23" s="1"/>
  <c r="AS70" i="36"/>
  <c r="AF3" i="23" s="1"/>
  <c r="AT127" i="30"/>
  <c r="AT127" i="36" s="1"/>
  <c r="AG8" i="27" s="1"/>
  <c r="AS127" i="36"/>
  <c r="AF8" i="27" s="1"/>
  <c r="AT130" i="30"/>
  <c r="AT130" i="36" s="1"/>
  <c r="AG11" i="27" s="1"/>
  <c r="AS130" i="36"/>
  <c r="AF11" i="27" s="1"/>
  <c r="AS44" i="36"/>
  <c r="AF3" i="12" s="1"/>
  <c r="AT44" i="30"/>
  <c r="AT44" i="36" s="1"/>
  <c r="AG3" i="12" s="1"/>
  <c r="AT90" i="30"/>
  <c r="AT90" i="36" s="1"/>
  <c r="AG10" i="24" s="1"/>
  <c r="AS90" i="36"/>
  <c r="AF10" i="24" s="1"/>
  <c r="AT112" i="30"/>
  <c r="AT112" i="36" s="1"/>
  <c r="AG6" i="26" s="1"/>
  <c r="AS112" i="36"/>
  <c r="AF6" i="26" s="1"/>
  <c r="AT10" i="30"/>
  <c r="AT10" i="36" s="1"/>
  <c r="AF8" i="18" s="1"/>
  <c r="AS10" i="36"/>
  <c r="AE8" i="18" s="1"/>
  <c r="AT48" i="30"/>
  <c r="AT48" i="36" s="1"/>
  <c r="AG7" i="12" s="1"/>
  <c r="AS48" i="36"/>
  <c r="AF7" i="12" s="1"/>
  <c r="AT65" i="30"/>
  <c r="AT65" i="36" s="1"/>
  <c r="AG11" i="13" s="1"/>
  <c r="AS65" i="36"/>
  <c r="AF11" i="13" s="1"/>
  <c r="AS24" i="36"/>
  <c r="AF9" i="20" s="1"/>
  <c r="AT24" i="30"/>
  <c r="AT24" i="36" s="1"/>
  <c r="AG9" i="20" s="1"/>
  <c r="AS23" i="36"/>
  <c r="AF8" i="20" s="1"/>
  <c r="AT23" i="30"/>
  <c r="AT23" i="36" s="1"/>
  <c r="AG8" i="20" s="1"/>
  <c r="AT50" i="30"/>
  <c r="AT50" i="36" s="1"/>
  <c r="AG9" i="12" s="1"/>
  <c r="AS50" i="36"/>
  <c r="AF9" i="12" s="1"/>
  <c r="AT102" i="30"/>
  <c r="AT102" i="36" s="1"/>
  <c r="AG9" i="25" s="1"/>
  <c r="AS102" i="36"/>
  <c r="AF9" i="25" s="1"/>
  <c r="AT78" i="30"/>
  <c r="AT78" i="36" s="1"/>
  <c r="AG11" i="23" s="1"/>
  <c r="AS78" i="36"/>
  <c r="AF11" i="23" s="1"/>
  <c r="AS32" i="36"/>
  <c r="AF4" i="11" s="1"/>
  <c r="AT32" i="30"/>
  <c r="AT32" i="36" s="1"/>
  <c r="AG4" i="11" s="1"/>
  <c r="AS26" i="36"/>
  <c r="AF11" i="20" s="1"/>
  <c r="AT26" i="30"/>
  <c r="AT26" i="36" s="1"/>
  <c r="AG11" i="20" s="1"/>
  <c r="AT100" i="30"/>
  <c r="AT100" i="36" s="1"/>
  <c r="AG7" i="25" s="1"/>
  <c r="AS100" i="36"/>
  <c r="AF7" i="25" s="1"/>
  <c r="AT88" i="30"/>
  <c r="AT88" i="36" s="1"/>
  <c r="AG8" i="24" s="1"/>
  <c r="AS88" i="36"/>
  <c r="AF8" i="24" s="1"/>
  <c r="AS61" i="36"/>
  <c r="AF7" i="13" s="1"/>
  <c r="AT61" i="30"/>
  <c r="AT61" i="36" s="1"/>
  <c r="AG7" i="13" s="1"/>
  <c r="AT114" i="30"/>
  <c r="AT114" i="36" s="1"/>
  <c r="AG8" i="26" s="1"/>
  <c r="AS114" i="36"/>
  <c r="AF8" i="26" s="1"/>
  <c r="AS39" i="36"/>
  <c r="AF11" i="11" s="1"/>
  <c r="AT39" i="30"/>
  <c r="AT39" i="36" s="1"/>
  <c r="AG11" i="11" s="1"/>
  <c r="AT22" i="30"/>
  <c r="AT22" i="36" s="1"/>
  <c r="AG7" i="20" s="1"/>
  <c r="AS22" i="36"/>
  <c r="AF7" i="20" s="1"/>
  <c r="AT75" i="30"/>
  <c r="AT75" i="36" s="1"/>
  <c r="AG8" i="23" s="1"/>
  <c r="AS75" i="36"/>
  <c r="AF8" i="23" s="1"/>
  <c r="AT60" i="30"/>
  <c r="AT60" i="36" s="1"/>
  <c r="AG6" i="13" s="1"/>
  <c r="AS60" i="36"/>
  <c r="AF6" i="13" s="1"/>
  <c r="AT49" i="30"/>
  <c r="AT49" i="36" s="1"/>
  <c r="AG8" i="12" s="1"/>
  <c r="AS49" i="36"/>
  <c r="AF8" i="12" s="1"/>
  <c r="AT33" i="30"/>
  <c r="AT33" i="36" s="1"/>
  <c r="AG5" i="11" s="1"/>
  <c r="AS33" i="36"/>
  <c r="AF5" i="11" s="1"/>
  <c r="AT96" i="30"/>
  <c r="AT96" i="36" s="1"/>
  <c r="AG3" i="25" s="1"/>
  <c r="AS96" i="36"/>
  <c r="AF3" i="25" s="1"/>
  <c r="AT98" i="30"/>
  <c r="AT98" i="36" s="1"/>
  <c r="AG5" i="25" s="1"/>
  <c r="AS98" i="36"/>
  <c r="AF5" i="25" s="1"/>
  <c r="AT103" i="30"/>
  <c r="AT103" i="36" s="1"/>
  <c r="AG10" i="25" s="1"/>
  <c r="AS103" i="36"/>
  <c r="AF10" i="25" s="1"/>
  <c r="AT126" i="30"/>
  <c r="AT126" i="36" s="1"/>
  <c r="AG7" i="27" s="1"/>
  <c r="AS126" i="36"/>
  <c r="AF7" i="27" s="1"/>
  <c r="AS31" i="36"/>
  <c r="AF3" i="11" s="1"/>
  <c r="AT31" i="30"/>
  <c r="AT31" i="36" s="1"/>
  <c r="AG3" i="11" s="1"/>
  <c r="AS34" i="36"/>
  <c r="AF6" i="11" s="1"/>
  <c r="AT34" i="30"/>
  <c r="AT34" i="36" s="1"/>
  <c r="AG6" i="11" s="1"/>
  <c r="AT73" i="30"/>
  <c r="AT73" i="36" s="1"/>
  <c r="AG6" i="23" s="1"/>
  <c r="AS73" i="36"/>
  <c r="AF6" i="23" s="1"/>
  <c r="AS35" i="36"/>
  <c r="AF7" i="11" s="1"/>
  <c r="AT35" i="30"/>
  <c r="AT35" i="36" s="1"/>
  <c r="AG7" i="11" s="1"/>
  <c r="AT13" i="30"/>
  <c r="AT13" i="36" s="1"/>
  <c r="AF11" i="18" s="1"/>
  <c r="AS13" i="36"/>
  <c r="AE11" i="18" s="1"/>
  <c r="AT95" i="36" l="1"/>
  <c r="AG2" i="25"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<sst xmlns="http://schemas.openxmlformats.org/spreadsheetml/2006/main" count="211474" uniqueCount="1097">
  <si>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</si>
  <si>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</si>
  <si>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</si>
  <si>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</si>
  <si>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</si>
  <si>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</si>
  <si>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</si>
  <si>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</si>
  <si>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</si>
  <si>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</si>
  <si>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</si>
  <si>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</si>
  <si>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</si>
  <si>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</si>
  <si>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</si>
  <si>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</si>
  <si>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</si>
  <si>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</si>
  <si>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</si>
  <si>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</si>
  <si>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</si>
  <si>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</si>
  <si>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</si>
  <si>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</si>
  <si>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</si>
  <si>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</si>
  <si>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</si>
  <si>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</si>
  <si>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</si>
  <si>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</si>
  <si>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</si>
  <si>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</si>
  <si>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</si>
  <si>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</si>
  <si>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</si>
  <si>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</si>
  <si>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</si>
  <si>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</si>
  <si>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</si>
  <si>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</si>
  <si>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</si>
  <si>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</si>
  <si>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</si>
  <si>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</si>
  <si>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</si>
  <si>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</si>
  <si>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</si>
  <si>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</si>
  <si>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</si>
  <si>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</si>
  <si>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</si>
  <si>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</si>
  <si>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</si>
  <si>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</si>
  <si>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</si>
  <si>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</si>
  <si>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</si>
  <si>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</si>
  <si>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</si>
  <si>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</si>
  <si>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</si>
  <si>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</si>
  <si>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</si>
  <si>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</si>
  <si>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</si>
  <si>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</si>
  <si>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</si>
  <si>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</si>
  <si>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</si>
  <si>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</si>
  <si>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</si>
  <si>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</si>
  <si>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</si>
  <si>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</si>
  <si>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</si>
  <si>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</si>
  <si>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</si>
  <si>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</si>
  <si>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</si>
  <si>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</si>
  <si>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</si>
  <si>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</si>
  <si>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</si>
  <si>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</si>
  <si>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</si>
  <si>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</si>
  <si>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</si>
  <si>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</si>
  <si>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</si>
  <si>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</si>
  <si>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</si>
  <si>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</si>
  <si>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</si>
  <si>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</si>
  <si>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</si>
  <si>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</si>
  <si>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</si>
  <si>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</si>
  <si>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</si>
  <si>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</si>
  <si>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</si>
  <si>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</si>
  <si>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</si>
  <si>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</si>
  <si>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</si>
  <si>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</si>
  <si>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</si>
  <si>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</si>
  <si>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</si>
  <si>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</si>
  <si>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</si>
  <si>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</si>
  <si>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</si>
  <si>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</si>
  <si>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</si>
  <si>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</si>
  <si>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</si>
  <si>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</si>
  <si>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</si>
  <si>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</si>
  <si>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</si>
  <si>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</si>
  <si>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</si>
  <si>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</si>
  <si>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</si>
  <si>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</si>
  <si>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</si>
  <si>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</si>
  <si>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</si>
  <si>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</si>
  <si>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</si>
  <si>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</si>
  <si>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</si>
  <si>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</si>
  <si>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</si>
  <si>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</si>
  <si>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</si>
  <si>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</si>
  <si>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</si>
  <si>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</si>
  <si>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</si>
  <si>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</si>
  <si>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</si>
  <si>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</si>
  <si>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</si>
  <si>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</si>
  <si>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</si>
  <si>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</si>
  <si>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</si>
  <si>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</si>
  <si>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</si>
  <si>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</si>
  <si>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</si>
  <si>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</si>
  <si>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</si>
  <si>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</si>
  <si>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</si>
  <si>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</si>
  <si>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</si>
  <si>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</si>
  <si>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</si>
  <si>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</si>
  <si>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</si>
  <si>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</si>
  <si>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</si>
  <si>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</si>
  <si>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</si>
  <si>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</si>
  <si>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</si>
  <si>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</si>
  <si>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</si>
  <si>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</si>
  <si>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</si>
  <si>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</si>
  <si>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</si>
  <si>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</si>
  <si>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</si>
  <si>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</si>
  <si>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</si>
  <si>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</si>
  <si>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</si>
  <si>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</si>
  <si>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</si>
  <si>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</si>
  <si>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</si>
  <si>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</si>
  <si>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</si>
  <si>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</si>
  <si>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</si>
  <si>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</si>
  <si>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</si>
  <si>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</si>
  <si>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</si>
  <si>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</si>
  <si>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</si>
  <si>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</si>
  <si>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</si>
  <si>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</si>
  <si>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</si>
  <si>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</si>
  <si>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</si>
  <si>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</si>
  <si>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</si>
  <si>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</si>
  <si>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</si>
  <si>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</si>
  <si>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</si>
  <si>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</si>
  <si>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</si>
  <si>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</si>
  <si>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</si>
  <si>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</si>
  <si>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</si>
  <si>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</si>
  <si>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</si>
  <si>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</si>
  <si>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</si>
  <si>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</si>
  <si>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</si>
  <si>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</si>
  <si>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</si>
  <si>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</si>
  <si>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</si>
  <si>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</si>
  <si>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</si>
  <si>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</si>
  <si>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</si>
  <si>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</si>
  <si>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</si>
  <si>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</si>
  <si>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</si>
  <si>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</si>
  <si>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</si>
  <si>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</si>
  <si>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</si>
  <si>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</si>
  <si>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</si>
  <si>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</si>
  <si>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</si>
  <si>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</si>
  <si>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</si>
  <si>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</si>
  <si>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</si>
  <si>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</si>
  <si>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</si>
  <si>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</si>
  <si>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</si>
  <si>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</si>
  <si>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</si>
  <si>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</si>
  <si>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</si>
  <si>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</si>
  <si>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</si>
  <si>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</si>
  <si>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</si>
  <si>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</si>
  <si>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</si>
  <si>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</si>
  <si>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</si>
  <si>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</si>
  <si>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</si>
  <si>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</si>
  <si>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</si>
  <si>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</si>
  <si>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</si>
  <si>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</si>
  <si>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</si>
  <si>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</si>
  <si>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</si>
  <si>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</si>
  <si>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</si>
  <si>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</si>
  <si>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</si>
  <si>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</si>
  <si>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</si>
  <si>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</si>
  <si>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</si>
  <si>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</si>
  <si>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</si>
  <si>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</si>
  <si>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</si>
  <si>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</si>
  <si>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</si>
  <si>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</si>
  <si>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</si>
  <si>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</si>
  <si>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</si>
  <si>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</si>
  <si>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</si>
  <si>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</si>
  <si>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</si>
  <si>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</si>
  <si>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</si>
  <si>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</si>
  <si>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</si>
  <si>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</si>
  <si>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</si>
  <si>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</si>
  <si>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</si>
  <si>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</si>
  <si>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</si>
  <si>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</si>
  <si>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</si>
  <si>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</si>
  <si>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</si>
  <si>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</si>
  <si>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</si>
  <si>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</si>
  <si>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</si>
  <si>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</si>
  <si>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</si>
  <si>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</si>
  <si>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</si>
  <si>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</si>
  <si>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</si>
  <si>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</si>
  <si>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</si>
  <si>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</si>
  <si>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</si>
  <si>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</si>
  <si>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</si>
  <si>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</si>
  <si>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</si>
  <si>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</si>
  <si>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</si>
  <si>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</si>
  <si>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</si>
  <si>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</si>
  <si>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</si>
  <si>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</si>
  <si>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</si>
  <si>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</si>
  <si>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</si>
  <si>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</si>
  <si>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</si>
  <si>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</si>
  <si>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</si>
  <si>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</si>
  <si>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</si>
  <si>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</si>
  <si>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</si>
  <si>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</si>
  <si>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</si>
  <si>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</si>
  <si>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</si>
  <si>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</si>
  <si>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</si>
  <si>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</si>
  <si>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</si>
  <si>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</si>
  <si>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</si>
  <si>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</si>
  <si>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</si>
  <si>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</si>
  <si>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</si>
  <si>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</si>
  <si>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</si>
  <si>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</si>
  <si>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</si>
  <si>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</si>
  <si>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</si>
  <si>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</si>
  <si>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</si>
  <si>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</si>
  <si>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</si>
  <si>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</si>
  <si>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</si>
  <si>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</si>
  <si>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</si>
  <si>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</si>
  <si>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</si>
  <si>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</si>
  <si>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</si>
  <si>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</si>
  <si>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</si>
  <si>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</si>
  <si>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</si>
  <si>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</si>
  <si>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</si>
  <si>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</si>
  <si>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</si>
  <si>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</si>
  <si>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</si>
  <si>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</si>
  <si>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</si>
  <si>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</si>
  <si>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</si>
  <si>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</si>
  <si>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</si>
  <si>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</si>
  <si>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</si>
  <si>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</si>
  <si>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</si>
  <si>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</si>
  <si>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</si>
  <si>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</si>
  <si>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</si>
  <si>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</si>
  <si>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</si>
  <si>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</si>
  <si>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</si>
  <si>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</si>
  <si>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</si>
  <si>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</si>
  <si>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</si>
  <si>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</si>
  <si>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</si>
  <si>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</si>
  <si>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</si>
  <si>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</si>
  <si>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</si>
  <si>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</si>
  <si>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</si>
  <si>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</si>
  <si>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</si>
  <si>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</si>
  <si>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</si>
  <si>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</si>
  <si>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</si>
  <si>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</si>
  <si>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</si>
  <si>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</si>
  <si>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</si>
  <si>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</si>
  <si>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</si>
  <si>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</si>
  <si>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</si>
  <si>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</si>
  <si>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</si>
  <si>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</si>
  <si>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</si>
  <si>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</si>
  <si>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</si>
  <si>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</si>
  <si>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</si>
  <si>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</si>
  <si>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</si>
  <si>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</si>
  <si>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</si>
  <si>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</si>
  <si>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</si>
  <si>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</si>
  <si>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</si>
  <si>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</si>
  <si>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</si>
  <si>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</si>
  <si>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</si>
  <si>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</si>
  <si>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</si>
  <si>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</si>
  <si>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</si>
  <si>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</si>
  <si>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</si>
  <si>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</si>
  <si>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</si>
  <si>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</si>
  <si>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</si>
  <si>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</si>
  <si>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</si>
  <si>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</si>
  <si>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</si>
  <si>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</si>
  <si>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</si>
  <si>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</si>
  <si>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</si>
  <si>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</si>
  <si>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</si>
  <si>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</si>
  <si>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</si>
  <si>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</si>
  <si>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</si>
  <si>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</si>
  <si>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</si>
  <si>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</si>
  <si>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</si>
  <si>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</si>
  <si>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</si>
  <si>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</si>
  <si>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</si>
  <si>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</si>
  <si>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</si>
  <si>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</si>
  <si>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</si>
  <si>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</si>
  <si>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</si>
  <si>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</si>
  <si>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</si>
  <si>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</si>
  <si>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</si>
  <si>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</si>
  <si>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</si>
  <si>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</si>
  <si>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</si>
  <si>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</si>
  <si>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</si>
  <si>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</si>
  <si>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</si>
  <si>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</si>
  <si>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</si>
  <si>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</si>
  <si>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</si>
  <si>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</si>
  <si>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</si>
  <si>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</si>
  <si>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</si>
  <si>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</si>
  <si>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</si>
  <si>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</si>
  <si>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</si>
  <si>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</si>
  <si>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</si>
  <si>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</si>
  <si>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</si>
  <si>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</si>
  <si>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</si>
  <si>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</si>
  <si>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</si>
  <si>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</si>
  <si>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</si>
  <si>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</si>
  <si>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</si>
  <si>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</si>
  <si>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</si>
  <si>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</si>
  <si>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</si>
  <si>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</si>
  <si>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</si>
  <si>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</si>
  <si>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</si>
  <si>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</si>
  <si>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</si>
  <si>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</si>
  <si>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</si>
  <si>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</si>
  <si>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</si>
  <si>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</si>
  <si>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</si>
  <si>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</si>
  <si>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</si>
  <si>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</si>
  <si>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</si>
  <si>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</si>
  <si>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</si>
  <si>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</si>
  <si>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</si>
  <si>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</si>
  <si>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</si>
  <si>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</si>
  <si>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</si>
  <si>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</si>
  <si>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</si>
  <si>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</si>
  <si>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</si>
  <si>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</si>
  <si>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</si>
  <si>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</si>
  <si>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</si>
  <si>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</si>
  <si>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</si>
  <si>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</si>
  <si>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</si>
  <si>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</si>
  <si>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</si>
  <si>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</si>
  <si>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</si>
  <si>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</si>
  <si>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</si>
  <si>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</si>
  <si>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</si>
  <si>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</si>
  <si>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</si>
  <si>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</si>
  <si>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</si>
  <si>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</si>
  <si>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</si>
  <si>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</si>
  <si>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</si>
  <si>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</si>
  <si>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</si>
  <si>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</si>
  <si>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</si>
  <si>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</si>
  <si>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</si>
  <si>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</si>
  <si>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</si>
  <si>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</si>
  <si>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</si>
  <si>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</si>
  <si>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</si>
  <si>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</si>
  <si>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</si>
  <si>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</si>
  <si>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</si>
  <si>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</si>
  <si>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</si>
  <si>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</si>
  <si>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</si>
  <si>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</si>
  <si>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</si>
  <si>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</si>
  <si>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</si>
  <si>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</si>
  <si>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</si>
  <si>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</si>
  <si>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</si>
  <si>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</si>
  <si>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</si>
  <si>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</si>
  <si>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</si>
  <si>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</si>
  <si>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</si>
  <si>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</si>
  <si>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</si>
  <si>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</si>
  <si>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</si>
  <si>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</si>
  <si>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</si>
  <si>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</si>
  <si>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</si>
  <si>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</si>
  <si>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</si>
  <si>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</si>
  <si>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</si>
  <si>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</si>
  <si>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</si>
  <si>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</si>
  <si>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</si>
  <si>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</si>
  <si>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</si>
  <si>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</si>
  <si>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</si>
  <si>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</si>
  <si>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</si>
  <si>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</si>
  <si>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</si>
  <si>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</si>
  <si>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</si>
  <si>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</si>
  <si>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</si>
  <si>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</si>
  <si>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</si>
  <si>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</si>
  <si>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</si>
  <si>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</si>
  <si>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</si>
  <si>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</si>
  <si>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</si>
  <si>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</si>
  <si>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</si>
  <si>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</si>
  <si>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</si>
  <si>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</si>
  <si>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</si>
  <si>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</si>
  <si>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</si>
  <si>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</si>
  <si>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</si>
  <si>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</si>
  <si>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</si>
  <si>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</si>
  <si>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</si>
  <si>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</si>
  <si>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</si>
  <si>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</si>
  <si>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</si>
  <si>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</si>
  <si>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</si>
  <si>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</si>
  <si>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</si>
  <si>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</si>
  <si>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</si>
  <si>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</si>
  <si>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</si>
  <si>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</si>
  <si>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</si>
  <si>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</si>
  <si>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</si>
  <si>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</si>
  <si>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</si>
  <si>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</si>
  <si>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</si>
  <si>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</si>
  <si>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</si>
  <si>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</si>
  <si>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</si>
  <si>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</si>
  <si>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</si>
  <si>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</si>
  <si>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</si>
  <si>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</si>
  <si>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</si>
  <si>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</si>
  <si>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</si>
  <si>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</si>
  <si>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</si>
  <si>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</si>
  <si>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</si>
  <si>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</si>
  <si>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</si>
  <si>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</si>
  <si>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</si>
  <si>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</si>
  <si>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</si>
  <si>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</si>
  <si>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</si>
  <si>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</si>
  <si>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</si>
  <si>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</si>
  <si>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</si>
  <si>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</si>
  <si>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</si>
  <si>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</si>
  <si>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</si>
  <si>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</si>
  <si>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</si>
  <si>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</si>
  <si>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</si>
  <si>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</si>
  <si>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</si>
  <si>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</si>
  <si>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</si>
  <si>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</si>
  <si>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</si>
  <si>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</si>
  <si>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</si>
  <si>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</si>
  <si>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</si>
  <si>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</si>
  <si>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</si>
  <si>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</si>
  <si>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</si>
  <si>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</si>
  <si>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</si>
  <si>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</si>
  <si>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</si>
  <si>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</si>
  <si>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</si>
  <si>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</si>
  <si>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</si>
  <si>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</si>
  <si>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</si>
  <si>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</si>
  <si>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</si>
  <si>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</si>
  <si>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</si>
  <si>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</si>
  <si>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</si>
  <si>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</si>
  <si>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</si>
  <si>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</si>
  <si>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</si>
  <si>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</si>
  <si>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</si>
  <si>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</si>
  <si>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</si>
  <si>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</si>
  <si>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</si>
  <si>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</si>
  <si>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</si>
  <si>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</si>
  <si>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</si>
  <si>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</si>
  <si>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</si>
  <si>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</si>
  <si>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</si>
  <si>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</si>
  <si>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</si>
  <si>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</si>
  <si>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</si>
  <si>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</si>
  <si>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</si>
  <si>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</si>
  <si>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</si>
  <si>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</si>
  <si>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</si>
  <si>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</si>
  <si>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</si>
  <si>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</si>
  <si>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</si>
  <si>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</si>
  <si>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</si>
  <si>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</si>
  <si>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</si>
  <si>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</si>
  <si>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</si>
  <si>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</si>
  <si>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</si>
  <si>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</si>
  <si>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</si>
  <si>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</si>
  <si>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</si>
  <si>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</si>
  <si>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</si>
  <si>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</si>
  <si>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</si>
  <si>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</si>
  <si>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</si>
  <si>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</si>
  <si>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</si>
  <si>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</si>
  <si>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</si>
  <si>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</si>
  <si>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</si>
  <si>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</si>
  <si>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</si>
  <si>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</si>
  <si>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</si>
  <si>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</si>
  <si>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</si>
  <si>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</si>
  <si>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</si>
  <si>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</si>
  <si>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</si>
  <si>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</si>
  <si>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</si>
  <si>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</si>
  <si>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</si>
  <si>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</si>
  <si>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</si>
  <si>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</si>
  <si>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</si>
  <si>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</si>
  <si>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</si>
  <si>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</si>
  <si>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</si>
  <si>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</si>
  <si>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</si>
  <si>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</si>
  <si>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</si>
  <si>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</si>
  <si>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</si>
  <si>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</si>
  <si>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</si>
  <si>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</si>
  <si>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</si>
  <si>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</si>
  <si>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</si>
  <si>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</si>
  <si>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</si>
  <si>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</si>
  <si>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</si>
  <si>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</si>
  <si>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</si>
  <si>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</si>
  <si>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</si>
  <si>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</si>
  <si>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</si>
  <si>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</si>
  <si>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</si>
  <si>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</si>
  <si>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</si>
  <si>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</si>
  <si>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</si>
  <si>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</si>
  <si>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</si>
  <si>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</si>
  <si>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</si>
  <si>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</si>
  <si>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</si>
  <si>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</si>
  <si>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</si>
  <si>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</si>
  <si>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</si>
  <si>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</si>
  <si>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</si>
  <si>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</si>
  <si>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</si>
  <si>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</si>
  <si>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</si>
  <si>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</si>
  <si>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</si>
  <si>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</si>
  <si>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</si>
  <si>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</si>
  <si>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</si>
  <si>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</si>
  <si>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</si>
  <si>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</si>
  <si>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</si>
  <si>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</si>
  <si>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</si>
  <si>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</si>
  <si>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</si>
  <si>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</si>
  <si>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</si>
  <si>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</si>
  <si>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</si>
  <si>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</si>
  <si>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</si>
  <si>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</si>
  <si>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</si>
  <si>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</si>
  <si>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</si>
  <si>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</si>
  <si>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</si>
  <si>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</si>
  <si>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</si>
  <si>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</si>
  <si>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</si>
  <si>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</si>
  <si>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</si>
  <si>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</si>
  <si>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</si>
  <si>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</si>
  <si>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</si>
  <si>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</si>
  <si>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</si>
  <si>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</si>
  <si>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</si>
  <si>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</si>
  <si>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</si>
  <si>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</si>
  <si>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</si>
  <si>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</si>
  <si>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</si>
  <si>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</si>
  <si>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</si>
  <si>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</si>
  <si>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</si>
  <si>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</si>
  <si>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</si>
  <si>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</si>
  <si>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</si>
  <si>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</si>
  <si>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</si>
  <si>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</si>
  <si>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</si>
  <si>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</si>
  <si>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</si>
  <si>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</si>
  <si>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</si>
  <si>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</si>
  <si>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</si>
  <si>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</si>
  <si>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</si>
  <si>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</si>
  <si>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</si>
  <si>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</si>
  <si>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</si>
  <si>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</si>
  <si>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</si>
  <si>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</si>
  <si>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</si>
  <si>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</si>
  <si>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</si>
  <si>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</si>
  <si>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</si>
  <si>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</si>
  <si>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</si>
  <si>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</si>
  <si>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</si>
  <si>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</si>
  <si>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</si>
  <si>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</si>
  <si>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</si>
  <si>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</si>
  <si>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</si>
  <si>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</si>
  <si>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</si>
  <si>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</si>
  <si>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</si>
  <si>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</si>
  <si>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</si>
  <si>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</si>
  <si>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</si>
  <si>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</si>
  <si>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</si>
  <si>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</si>
  <si>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</si>
  <si>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</si>
  <si>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</si>
  <si>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</si>
  <si>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</si>
  <si>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</si>
  <si>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</si>
  <si>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</si>
  <si>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</si>
  <si>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</si>
  <si>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</si>
  <si>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</si>
  <si>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</si>
  <si>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</si>
  <si>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</si>
  <si>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</si>
  <si>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</si>
  <si>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</si>
  <si>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</si>
  <si>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</si>
  <si>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</si>
  <si>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</si>
  <si>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</si>
  <si>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</si>
  <si>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</si>
  <si>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</si>
  <si>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</si>
  <si>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</si>
  <si>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</si>
  <si>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</si>
  <si>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</si>
  <si>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</si>
  <si>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</si>
  <si>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</si>
  <si>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</si>
  <si>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</si>
  <si>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</si>
  <si>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</si>
  <si>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</si>
  <si>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</si>
  <si>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</si>
  <si>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</si>
  <si>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</si>
  <si>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</si>
  <si>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</si>
  <si>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</si>
  <si>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</si>
  <si>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</si>
  <si>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</si>
  <si>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</si>
  <si>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</si>
  <si>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</si>
  <si>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</si>
  <si>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</si>
  <si>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</si>
  <si>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</si>
  <si>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</si>
  <si>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</si>
  <si>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</si>
  <si>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</si>
  <si>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</si>
  <si>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</si>
  <si>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</si>
  <si>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</si>
  <si>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</si>
  <si>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</si>
  <si>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</si>
  <si>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</si>
  <si>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</si>
  <si>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</si>
  <si>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</si>
  <si>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</si>
  <si>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</si>
  <si>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</si>
  <si>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</si>
  <si>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</si>
  <si>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</si>
  <si>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</si>
  <si>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</si>
  <si>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</si>
  <si>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</si>
  <si>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</si>
  <si>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</si>
  <si>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</si>
  <si>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</si>
  <si>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</si>
  <si>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</si>
  <si>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</si>
  <si>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</si>
  <si>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</si>
  <si>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</si>
  <si>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</si>
  <si>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</si>
  <si>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</si>
  <si>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</si>
  <si>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</si>
  <si>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</si>
  <si>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</si>
  <si>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</si>
  <si>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</si>
  <si>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</si>
  <si>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</si>
  <si>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</si>
  <si>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</si>
  <si>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</si>
  <si>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</si>
  <si>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</si>
  <si>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</si>
  <si>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</si>
  <si>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</si>
  <si>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</si>
  <si>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</si>
  <si>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</si>
  <si>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</si>
  <si>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</si>
  <si>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</si>
  <si>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</si>
  <si>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</si>
  <si>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</si>
  <si>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</si>
  <si>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</si>
  <si>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</si>
  <si>
    <t>Gas</t>
  </si>
  <si>
    <t>Residential</t>
  </si>
  <si>
    <t>Commercial</t>
  </si>
  <si>
    <t>Electric</t>
  </si>
  <si>
    <t>State data</t>
  </si>
  <si>
    <t>National Data</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</si>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</sst>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1">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10" fontId="38" fillId="0" borderId="0" xfId="0" applyNumberFormat="1" applyFont="1"/>
    <xf numFmtId="10" fontId="0" fillId="20" borderId="0" xfId="0" applyNumberFormat="1" applyFill="1"/>
    <xf numFmtId="0" fontId="0" fillId="0" borderId="13" xfId="0" applyBorder="1" applyAlignment="1">
      <alignment horizontal="center"/>
    </xf>
    <xf numFmtId="0" fontId="0" fillId="0" borderId="0" xfId="0"/>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69213999999999.992</c:v>
                </c:pt>
                <c:pt idx="1">
                  <c:v>69213999999999.992</c:v>
                </c:pt>
                <c:pt idx="2">
                  <c:v>68768045903725.547</c:v>
                </c:pt>
                <c:pt idx="3">
                  <c:v>68179593677751.219</c:v>
                </c:pt>
                <c:pt idx="4">
                  <c:v>67717253341464.797</c:v>
                </c:pt>
                <c:pt idx="5">
                  <c:v>67318560846652.281</c:v>
                </c:pt>
                <c:pt idx="6">
                  <c:v>66906795245517.703</c:v>
                </c:pt>
                <c:pt idx="7">
                  <c:v>66566256731229.797</c:v>
                </c:pt>
                <c:pt idx="8">
                  <c:v>66308071169097.5</c:v>
                </c:pt>
                <c:pt idx="9">
                  <c:v>66101848117583.953</c:v>
                </c:pt>
                <c:pt idx="10">
                  <c:v>65908417880265.844</c:v>
                </c:pt>
                <c:pt idx="11">
                  <c:v>65730317001962.375</c:v>
                </c:pt>
                <c:pt idx="12">
                  <c:v>65578102925092.883</c:v>
                </c:pt>
                <c:pt idx="13">
                  <c:v>65483158004787.203</c:v>
                </c:pt>
                <c:pt idx="14">
                  <c:v>65435123547380.602</c:v>
                </c:pt>
                <c:pt idx="15">
                  <c:v>65419527344468.203</c:v>
                </c:pt>
                <c:pt idx="16">
                  <c:v>65407960486080.352</c:v>
                </c:pt>
                <c:pt idx="17">
                  <c:v>65397192769750.508</c:v>
                </c:pt>
                <c:pt idx="18">
                  <c:v>65395575825707</c:v>
                </c:pt>
                <c:pt idx="19">
                  <c:v>65362955260464.875</c:v>
                </c:pt>
                <c:pt idx="20">
                  <c:v>65286135078901.094</c:v>
                </c:pt>
                <c:pt idx="21">
                  <c:v>64928131348372.211</c:v>
                </c:pt>
                <c:pt idx="22">
                  <c:v>64540695982110.375</c:v>
                </c:pt>
                <c:pt idx="23">
                  <c:v>64138664162408.688</c:v>
                </c:pt>
                <c:pt idx="24">
                  <c:v>63717885208772.25</c:v>
                </c:pt>
                <c:pt idx="25">
                  <c:v>63279379165731.625</c:v>
                </c:pt>
                <c:pt idx="26">
                  <c:v>62810288644837.625</c:v>
                </c:pt>
                <c:pt idx="27">
                  <c:v>62300395428893.93</c:v>
                </c:pt>
                <c:pt idx="28">
                  <c:v>62389241140389.945</c:v>
                </c:pt>
                <c:pt idx="29">
                  <c:v>62562637196875.938</c:v>
                </c:pt>
                <c:pt idx="30">
                  <c:v>62727609036869.469</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56328000000000.008</c:v>
                </c:pt>
                <c:pt idx="1">
                  <c:v>56328000000000.008</c:v>
                </c:pt>
                <c:pt idx="2">
                  <c:v>56725187985304.82</c:v>
                </c:pt>
                <c:pt idx="3">
                  <c:v>57095032571883.281</c:v>
                </c:pt>
                <c:pt idx="4">
                  <c:v>57470768717110.242</c:v>
                </c:pt>
                <c:pt idx="5">
                  <c:v>57819098517645.141</c:v>
                </c:pt>
                <c:pt idx="6">
                  <c:v>58150656869180.297</c:v>
                </c:pt>
                <c:pt idx="7">
                  <c:v>58466185986803.008</c:v>
                </c:pt>
                <c:pt idx="8">
                  <c:v>58774707295898.375</c:v>
                </c:pt>
                <c:pt idx="9">
                  <c:v>59097878761419.406</c:v>
                </c:pt>
                <c:pt idx="10">
                  <c:v>59437296384412.508</c:v>
                </c:pt>
                <c:pt idx="11">
                  <c:v>59814330147351.703</c:v>
                </c:pt>
                <c:pt idx="12">
                  <c:v>60240752858748.312</c:v>
                </c:pt>
                <c:pt idx="13">
                  <c:v>60704013104435.672</c:v>
                </c:pt>
                <c:pt idx="14">
                  <c:v>61208950741086.672</c:v>
                </c:pt>
                <c:pt idx="15">
                  <c:v>61747683992487.484</c:v>
                </c:pt>
                <c:pt idx="16">
                  <c:v>62307615293294.711</c:v>
                </c:pt>
                <c:pt idx="17">
                  <c:v>62907177948470.141</c:v>
                </c:pt>
                <c:pt idx="18">
                  <c:v>63528653730616.648</c:v>
                </c:pt>
                <c:pt idx="19">
                  <c:v>64183720937501.945</c:v>
                </c:pt>
                <c:pt idx="20">
                  <c:v>64866862065397.695</c:v>
                </c:pt>
                <c:pt idx="21">
                  <c:v>65584086543971.516</c:v>
                </c:pt>
                <c:pt idx="22">
                  <c:v>66331739462350.766</c:v>
                </c:pt>
                <c:pt idx="23">
                  <c:v>67118774627054.938</c:v>
                </c:pt>
                <c:pt idx="24">
                  <c:v>67933754990381.578</c:v>
                </c:pt>
                <c:pt idx="25">
                  <c:v>68770796590880.414</c:v>
                </c:pt>
                <c:pt idx="26">
                  <c:v>69651343298767.195</c:v>
                </c:pt>
                <c:pt idx="27">
                  <c:v>70544458724355.375</c:v>
                </c:pt>
                <c:pt idx="28">
                  <c:v>71478390012151.266</c:v>
                </c:pt>
                <c:pt idx="29">
                  <c:v>72442040410173.641</c:v>
                </c:pt>
                <c:pt idx="30">
                  <c:v>73442055602455.906</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D29" sqref="D29"/>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789</v>
      </c>
      <c r="C1" s="95">
        <v>45275</v>
      </c>
      <c r="E1" s="128" t="s">
        <v>915</v>
      </c>
      <c r="F1" s="129" t="str">
        <f>B1</f>
        <v>Oregon</v>
      </c>
      <c r="H1" t="s">
        <v>712</v>
      </c>
      <c r="I1" t="s">
        <v>817</v>
      </c>
    </row>
    <row r="2" spans="1:9" x14ac:dyDescent="0.2">
      <c r="B2" t="str">
        <f>VLOOKUP(B1,H2:I52,2)</f>
        <v>OR</v>
      </c>
      <c r="E2" s="128" t="s">
        <v>817</v>
      </c>
      <c r="F2" s="130" t="str">
        <f>LOOKUP(F1,H:H,I:I)</f>
        <v>OR</v>
      </c>
      <c r="H2" s="100" t="s">
        <v>718</v>
      </c>
      <c r="I2" s="100" t="s">
        <v>719</v>
      </c>
    </row>
    <row r="3" spans="1:9" x14ac:dyDescent="0.2">
      <c r="A3" s="1" t="s">
        <v>0</v>
      </c>
      <c r="B3" s="2" t="s">
        <v>84</v>
      </c>
      <c r="E3" s="1"/>
      <c r="F3" s="101"/>
      <c r="H3" s="100" t="s">
        <v>720</v>
      </c>
      <c r="I3" s="100" t="s">
        <v>721</v>
      </c>
    </row>
    <row r="4" spans="1:9" x14ac:dyDescent="0.2">
      <c r="B4" t="s">
        <v>72</v>
      </c>
      <c r="E4" s="214" t="s">
        <v>912</v>
      </c>
      <c r="F4" s="214"/>
      <c r="H4" s="100" t="s">
        <v>722</v>
      </c>
      <c r="I4" s="100" t="s">
        <v>723</v>
      </c>
    </row>
    <row r="5" spans="1:9" x14ac:dyDescent="0.2">
      <c r="B5" s="4">
        <v>2021</v>
      </c>
      <c r="E5" s="119" t="s">
        <v>909</v>
      </c>
      <c r="F5" s="120">
        <f>SUMIFS('Rural Urban'!H:H,'Rural Urban'!B:B,About!F2) / 100</f>
        <v>0.19500167089267209</v>
      </c>
      <c r="H5" s="100" t="s">
        <v>724</v>
      </c>
      <c r="I5" s="100" t="s">
        <v>725</v>
      </c>
    </row>
    <row r="6" spans="1:9" x14ac:dyDescent="0.2">
      <c r="B6" t="s">
        <v>551</v>
      </c>
      <c r="E6" s="119" t="s">
        <v>910</v>
      </c>
      <c r="F6" s="120">
        <f>SUMIFS('Rural Urban'!F:F,'Rural Urban'!B:B,About!F2) / 100</f>
        <v>0.80499832910732794</v>
      </c>
      <c r="H6" s="100" t="s">
        <v>726</v>
      </c>
      <c r="I6" s="100" t="s">
        <v>727</v>
      </c>
    </row>
    <row r="7" spans="1:9" x14ac:dyDescent="0.2">
      <c r="B7" s="5" t="s">
        <v>632</v>
      </c>
      <c r="E7" s="119" t="s">
        <v>911</v>
      </c>
      <c r="F7" s="119">
        <f>SUM(F5:F6)</f>
        <v>1</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6" t="s">
        <v>586</v>
      </c>
      <c r="C112" s="217">
        <v>21.012035000000001</v>
      </c>
      <c r="D112" s="217">
        <v>21.043247000000001</v>
      </c>
      <c r="E112" s="217">
        <v>21.216681999999999</v>
      </c>
      <c r="F112" s="217">
        <v>21.018280000000001</v>
      </c>
      <c r="G112" s="217">
        <v>20.85379</v>
      </c>
      <c r="H112" s="217">
        <v>20.627789</v>
      </c>
      <c r="I112" s="217">
        <v>20.385228999999999</v>
      </c>
      <c r="J112" s="217">
        <v>20.220219</v>
      </c>
      <c r="K112" s="217">
        <v>20.168883999999998</v>
      </c>
      <c r="L112" s="217">
        <v>20.144856999999998</v>
      </c>
      <c r="M112" s="217">
        <v>20.183903000000001</v>
      </c>
      <c r="N112" s="217">
        <v>20.200790000000001</v>
      </c>
      <c r="O112" s="217">
        <v>20.210455</v>
      </c>
      <c r="P112" s="217">
        <v>20.251712999999999</v>
      </c>
      <c r="Q112" s="217">
        <v>20.298100000000002</v>
      </c>
      <c r="R112" s="217">
        <v>20.374268000000001</v>
      </c>
      <c r="S112" s="217">
        <v>20.453151999999999</v>
      </c>
      <c r="T112" s="217">
        <v>20.522358000000001</v>
      </c>
      <c r="U112" s="217">
        <v>20.597715000000001</v>
      </c>
      <c r="V112" s="217">
        <v>20.691054999999999</v>
      </c>
      <c r="W112" s="217">
        <v>20.79027</v>
      </c>
      <c r="X112" s="217">
        <v>20.887352</v>
      </c>
      <c r="Y112" s="217">
        <v>20.988150000000001</v>
      </c>
      <c r="Z112" s="217">
        <v>21.068726000000002</v>
      </c>
      <c r="AA112" s="217">
        <v>21.118212</v>
      </c>
      <c r="AB112" s="217">
        <v>21.216028000000001</v>
      </c>
      <c r="AC112" s="217">
        <v>21.321000999999999</v>
      </c>
      <c r="AD112" s="217">
        <v>21.423819999999999</v>
      </c>
      <c r="AE112" s="217">
        <v>21.530754000000002</v>
      </c>
      <c r="AF112" s="217">
        <v>21.665205</v>
      </c>
      <c r="AG112" s="217">
        <v>21.802175999999999</v>
      </c>
      <c r="AH112" s="218">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9" t="s">
        <v>592</v>
      </c>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112:AH112"/>
    <mergeCell ref="B147:AG147"/>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21" t="s">
        <v>32</v>
      </c>
      <c r="C112" s="222">
        <v>840</v>
      </c>
      <c r="D112" s="222">
        <v>706</v>
      </c>
      <c r="E112" s="222">
        <v>826</v>
      </c>
      <c r="F112" s="222">
        <v>834</v>
      </c>
      <c r="G112" s="222">
        <v>842</v>
      </c>
      <c r="H112" s="222">
        <v>850</v>
      </c>
      <c r="I112" s="222">
        <v>858</v>
      </c>
      <c r="J112" s="222">
        <v>867</v>
      </c>
      <c r="K112" s="222">
        <v>875</v>
      </c>
      <c r="L112" s="222">
        <v>883</v>
      </c>
      <c r="M112" s="222">
        <v>891</v>
      </c>
      <c r="N112" s="222">
        <v>899</v>
      </c>
      <c r="O112" s="222">
        <v>907</v>
      </c>
      <c r="P112" s="222">
        <v>916</v>
      </c>
      <c r="Q112" s="222">
        <v>924</v>
      </c>
      <c r="R112" s="222">
        <v>932</v>
      </c>
      <c r="S112" s="222">
        <v>940</v>
      </c>
      <c r="T112" s="222">
        <v>948</v>
      </c>
      <c r="U112" s="222">
        <v>956</v>
      </c>
      <c r="V112" s="222">
        <v>965</v>
      </c>
      <c r="W112" s="222">
        <v>973</v>
      </c>
      <c r="X112" s="222">
        <v>981</v>
      </c>
      <c r="Y112" s="222">
        <v>989</v>
      </c>
      <c r="Z112" s="222">
        <v>997</v>
      </c>
      <c r="AA112" s="222">
        <v>1005</v>
      </c>
      <c r="AB112" s="222">
        <v>1014</v>
      </c>
      <c r="AC112" s="222">
        <v>1022</v>
      </c>
      <c r="AD112" s="222">
        <v>1030</v>
      </c>
      <c r="AE112" s="222">
        <v>1038</v>
      </c>
      <c r="AF112" s="222">
        <v>1046</v>
      </c>
      <c r="AG112" s="222">
        <v>1054</v>
      </c>
      <c r="AH112" s="223">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9" t="s">
        <v>592</v>
      </c>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22:AG12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4" t="s">
        <v>217</v>
      </c>
      <c r="B2" s="225"/>
      <c r="C2" s="225"/>
      <c r="D2" s="225"/>
      <c r="E2" s="225"/>
      <c r="F2" s="225"/>
      <c r="G2" s="225"/>
    </row>
    <row r="3" spans="1:7" s="9" customFormat="1" ht="15" customHeight="1" thickBot="1" x14ac:dyDescent="0.25">
      <c r="A3" s="26"/>
      <c r="B3" s="226" t="s">
        <v>218</v>
      </c>
      <c r="C3" s="226"/>
      <c r="D3" s="226"/>
      <c r="E3" s="226"/>
      <c r="F3" s="226"/>
      <c r="G3" s="227"/>
    </row>
    <row r="4" spans="1:7" s="10" customFormat="1" ht="15" customHeight="1" thickTop="1" x14ac:dyDescent="0.2">
      <c r="A4" s="26"/>
      <c r="B4" s="27"/>
      <c r="C4" s="228" t="s">
        <v>219</v>
      </c>
      <c r="D4" s="228"/>
      <c r="E4" s="228"/>
      <c r="F4" s="228"/>
      <c r="G4" s="228"/>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9" t="s">
        <v>200</v>
      </c>
      <c r="B304" s="229"/>
      <c r="C304" s="229"/>
      <c r="D304" s="229"/>
      <c r="E304" s="229"/>
      <c r="F304" s="229"/>
      <c r="G304" s="229"/>
    </row>
    <row r="305" spans="1:7" ht="10.5" customHeight="1" x14ac:dyDescent="0.2">
      <c r="A305" s="229"/>
      <c r="B305" s="229"/>
      <c r="C305" s="229"/>
      <c r="D305" s="229"/>
      <c r="E305" s="229"/>
      <c r="F305" s="229"/>
      <c r="G305" s="229"/>
    </row>
    <row r="306" spans="1:7" ht="10.5" customHeight="1" x14ac:dyDescent="0.2">
      <c r="A306" s="229"/>
      <c r="B306" s="229"/>
      <c r="C306" s="229"/>
      <c r="D306" s="229"/>
      <c r="E306" s="229"/>
      <c r="F306" s="229"/>
      <c r="G306" s="229"/>
    </row>
    <row r="307" spans="1:7" ht="10.5" customHeight="1" x14ac:dyDescent="0.2">
      <c r="A307" s="229"/>
      <c r="B307" s="229"/>
      <c r="C307" s="229"/>
      <c r="D307" s="229"/>
      <c r="E307" s="229"/>
      <c r="F307" s="229"/>
      <c r="G307" s="229"/>
    </row>
    <row r="308" spans="1:7" ht="10.5" customHeight="1" x14ac:dyDescent="0.2">
      <c r="A308" s="229"/>
      <c r="B308" s="229"/>
      <c r="C308" s="229"/>
      <c r="D308" s="229"/>
      <c r="E308" s="229"/>
      <c r="F308" s="229"/>
      <c r="G308" s="229"/>
    </row>
    <row r="309" spans="1:7" ht="10.5" customHeight="1" x14ac:dyDescent="0.2">
      <c r="A309" s="229"/>
      <c r="B309" s="229"/>
      <c r="C309" s="229"/>
      <c r="D309" s="229"/>
      <c r="E309" s="229"/>
      <c r="F309" s="229"/>
      <c r="G309" s="229"/>
    </row>
    <row r="310" spans="1:7" ht="10.5" customHeight="1" x14ac:dyDescent="0.2">
      <c r="A310" s="229"/>
      <c r="B310" s="229"/>
      <c r="C310" s="229"/>
      <c r="D310" s="229"/>
      <c r="E310" s="229"/>
      <c r="F310" s="229"/>
      <c r="G310" s="229"/>
    </row>
    <row r="311" spans="1:7" ht="10.5" customHeight="1" x14ac:dyDescent="0.2">
      <c r="A311" s="229"/>
      <c r="B311" s="229"/>
      <c r="C311" s="229"/>
      <c r="D311" s="229"/>
      <c r="E311" s="229"/>
      <c r="F311" s="229"/>
      <c r="G311" s="229"/>
    </row>
    <row r="312" spans="1:7" ht="10.5" customHeight="1" x14ac:dyDescent="0.2">
      <c r="A312" s="229"/>
      <c r="B312" s="229"/>
      <c r="C312" s="229"/>
      <c r="D312" s="229"/>
      <c r="E312" s="229"/>
      <c r="F312" s="229"/>
      <c r="G312" s="229"/>
    </row>
    <row r="313" spans="1:7" ht="10.5" customHeight="1" x14ac:dyDescent="0.2">
      <c r="A313" s="229"/>
      <c r="B313" s="229"/>
      <c r="C313" s="229"/>
      <c r="D313" s="229"/>
      <c r="E313" s="229"/>
      <c r="F313" s="229"/>
      <c r="G313" s="229"/>
    </row>
    <row r="314" spans="1:7" ht="10.5" customHeight="1" x14ac:dyDescent="0.2">
      <c r="A314" s="229"/>
      <c r="B314" s="229"/>
      <c r="C314" s="229"/>
      <c r="D314" s="229"/>
      <c r="E314" s="229"/>
      <c r="F314" s="229"/>
      <c r="G314" s="229"/>
    </row>
    <row r="315" spans="1:7" ht="10.5" customHeight="1" x14ac:dyDescent="0.2">
      <c r="A315" s="229"/>
      <c r="B315" s="229"/>
      <c r="C315" s="229"/>
      <c r="D315" s="229"/>
      <c r="E315" s="229"/>
      <c r="F315" s="229"/>
      <c r="G315" s="229"/>
    </row>
    <row r="316" spans="1:7" ht="10.5" customHeight="1" x14ac:dyDescent="0.2">
      <c r="A316" s="229"/>
      <c r="B316" s="229"/>
      <c r="C316" s="229"/>
      <c r="D316" s="229"/>
      <c r="E316" s="229"/>
      <c r="F316" s="229"/>
      <c r="G316" s="229"/>
    </row>
    <row r="317" spans="1:7" ht="10.5" customHeight="1" x14ac:dyDescent="0.2">
      <c r="A317" s="229"/>
      <c r="B317" s="229"/>
      <c r="C317" s="229"/>
      <c r="D317" s="229"/>
      <c r="E317" s="229"/>
      <c r="F317" s="229"/>
      <c r="G317" s="229"/>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M16" sqref="M16"/>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0.19500167089267209</v>
      </c>
      <c r="R11" s="207">
        <f>1-Q11</f>
        <v>0.80499832910732794</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F40"/>
  <sheetViews>
    <sheetView topLeftCell="A13" workbookViewId="0">
      <selection activeCell="I32" sqref="I32"/>
    </sheetView>
  </sheetViews>
  <sheetFormatPr baseColWidth="10" defaultRowHeight="15" x14ac:dyDescent="0.2"/>
  <cols>
    <col min="3" max="3" width="31" customWidth="1"/>
    <col min="4" max="4" width="11.83203125" bestFit="1" customWidth="1"/>
    <col min="5" max="5" width="28.5" customWidth="1"/>
  </cols>
  <sheetData>
    <row r="1" spans="1:58"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8"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c r="BF2" s="6">
        <f>SUM(G2:BE2)</f>
        <v>1.1695032E+16</v>
      </c>
    </row>
    <row r="3" spans="1:58"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c r="BF3" s="6">
        <f t="shared" ref="BF3:BF19" si="0">SUM(G3:BE3)</f>
        <v>0</v>
      </c>
    </row>
    <row r="4" spans="1:58"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c r="BF4" s="6">
        <f t="shared" si="0"/>
        <v>473453000000000</v>
      </c>
    </row>
    <row r="5" spans="1:58"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c r="BF5" s="6">
        <f t="shared" si="0"/>
        <v>5017299000000000</v>
      </c>
    </row>
    <row r="6" spans="1:58"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c r="BF6" s="6">
        <f t="shared" si="0"/>
        <v>9410000000000</v>
      </c>
    </row>
    <row r="7" spans="1:58"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c r="BF7" s="6">
        <f t="shared" si="0"/>
        <v>4914171000000000</v>
      </c>
    </row>
    <row r="8" spans="1:58"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c r="BF8" s="6">
        <f t="shared" si="0"/>
        <v>484129000000000</v>
      </c>
    </row>
    <row r="9" spans="1:58"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c r="BF9" s="6">
        <f t="shared" si="0"/>
        <v>0</v>
      </c>
    </row>
    <row r="10" spans="1:58"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c r="BF10" s="6">
        <f t="shared" si="0"/>
        <v>438967000000000</v>
      </c>
    </row>
    <row r="11" spans="1:58"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c r="BF11" s="6">
        <f t="shared" si="0"/>
        <v>9178628000000000</v>
      </c>
    </row>
    <row r="12" spans="1:58"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c r="BF12" s="6">
        <f t="shared" si="0"/>
        <v>14648000000000</v>
      </c>
    </row>
    <row r="13" spans="1:58"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c r="BF13" s="6">
        <f t="shared" si="0"/>
        <v>707192000000000</v>
      </c>
    </row>
    <row r="14" spans="1:58"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c r="BF14" s="6">
        <f t="shared" si="0"/>
        <v>4532636000000000</v>
      </c>
    </row>
    <row r="15" spans="1:58"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c r="BF15" s="6">
        <f t="shared" si="0"/>
        <v>1434000000000</v>
      </c>
    </row>
    <row r="16" spans="1:58"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c r="BF16" s="6">
        <f t="shared" si="0"/>
        <v>3434314000000000</v>
      </c>
    </row>
    <row r="17" spans="1:58"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c r="BF17" s="6">
        <f t="shared" si="0"/>
        <v>216973000000000</v>
      </c>
    </row>
    <row r="18" spans="1:58"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c r="BF18" s="6">
        <f t="shared" si="0"/>
        <v>3163000000000</v>
      </c>
    </row>
    <row r="19" spans="1:58"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c r="BF19" s="6">
        <f t="shared" si="0"/>
        <v>122008000000000</v>
      </c>
    </row>
    <row r="20" spans="1:58" x14ac:dyDescent="0.2">
      <c r="D20" t="str">
        <f>About!B2</f>
        <v>OR</v>
      </c>
      <c r="BF20" s="6"/>
    </row>
    <row r="22" spans="1:58" x14ac:dyDescent="0.2">
      <c r="C22" t="s">
        <v>1077</v>
      </c>
      <c r="F22" t="s">
        <v>1094</v>
      </c>
      <c r="G22" t="s">
        <v>1095</v>
      </c>
      <c r="H22" t="s">
        <v>1096</v>
      </c>
    </row>
    <row r="23" spans="1:58" x14ac:dyDescent="0.2">
      <c r="C23" s="204" t="s">
        <v>958</v>
      </c>
      <c r="D23" s="204" t="s">
        <v>958</v>
      </c>
      <c r="E23" t="s">
        <v>1022</v>
      </c>
      <c r="F23">
        <f t="shared" ref="F23:F40" si="1">SUMIFS(G2:BE2,$G$1:$BE$1,$D$20)</f>
        <v>148758000000000</v>
      </c>
      <c r="G23" s="6">
        <f>BF2</f>
        <v>1.1695032E+16</v>
      </c>
      <c r="H23" s="207">
        <f>IFERROR(F23/G23,0)</f>
        <v>1.2719759980135154E-2</v>
      </c>
    </row>
    <row r="24" spans="1:58" x14ac:dyDescent="0.2">
      <c r="C24" s="204" t="s">
        <v>960</v>
      </c>
      <c r="D24" s="204" t="s">
        <v>961</v>
      </c>
      <c r="E24" t="s">
        <v>1022</v>
      </c>
      <c r="F24">
        <f t="shared" si="1"/>
        <v>0</v>
      </c>
      <c r="G24" s="6">
        <f t="shared" ref="G24:G40" si="2">BF3</f>
        <v>0</v>
      </c>
      <c r="H24" s="207">
        <f t="shared" ref="H24:H40" si="3">IFERROR(F24/G24,0)</f>
        <v>0</v>
      </c>
    </row>
    <row r="25" spans="1:58" x14ac:dyDescent="0.2">
      <c r="C25" s="204" t="s">
        <v>963</v>
      </c>
      <c r="D25" s="204" t="s">
        <v>964</v>
      </c>
      <c r="E25" t="s">
        <v>1022</v>
      </c>
      <c r="F25">
        <f t="shared" si="1"/>
        <v>1863000000000</v>
      </c>
      <c r="G25" s="6">
        <f t="shared" si="2"/>
        <v>473453000000000</v>
      </c>
      <c r="H25" s="207">
        <f t="shared" si="3"/>
        <v>3.9349206785045188E-3</v>
      </c>
    </row>
    <row r="26" spans="1:58" x14ac:dyDescent="0.2">
      <c r="C26" s="204" t="s">
        <v>966</v>
      </c>
      <c r="D26" s="204" t="s">
        <v>635</v>
      </c>
      <c r="E26" t="s">
        <v>1022</v>
      </c>
      <c r="F26">
        <f t="shared" si="1"/>
        <v>69214000000000</v>
      </c>
      <c r="G26" s="6">
        <f t="shared" si="2"/>
        <v>5017299000000000</v>
      </c>
      <c r="H26" s="213">
        <f t="shared" si="3"/>
        <v>1.3795071810549859E-2</v>
      </c>
    </row>
    <row r="27" spans="1:58" x14ac:dyDescent="0.2">
      <c r="C27" s="204" t="s">
        <v>968</v>
      </c>
      <c r="D27" s="204" t="s">
        <v>969</v>
      </c>
      <c r="E27" t="s">
        <v>1022</v>
      </c>
      <c r="F27">
        <f t="shared" si="1"/>
        <v>152000000000</v>
      </c>
      <c r="G27" s="6">
        <f t="shared" si="2"/>
        <v>9410000000000</v>
      </c>
      <c r="H27" s="207">
        <f t="shared" si="3"/>
        <v>1.6153028692879916E-2</v>
      </c>
    </row>
    <row r="28" spans="1:58" x14ac:dyDescent="0.2">
      <c r="C28" s="204" t="s">
        <v>971</v>
      </c>
      <c r="D28" s="204" t="s">
        <v>972</v>
      </c>
      <c r="E28" t="s">
        <v>1022</v>
      </c>
      <c r="F28">
        <f t="shared" si="1"/>
        <v>48861000000000</v>
      </c>
      <c r="G28" s="6">
        <f t="shared" si="2"/>
        <v>4914171000000000</v>
      </c>
      <c r="H28" s="213">
        <f t="shared" si="3"/>
        <v>9.9428774456566532E-3</v>
      </c>
    </row>
    <row r="29" spans="1:58" x14ac:dyDescent="0.2">
      <c r="C29" s="204" t="s">
        <v>974</v>
      </c>
      <c r="D29" s="204" t="s">
        <v>975</v>
      </c>
      <c r="E29" t="s">
        <v>1022</v>
      </c>
      <c r="F29">
        <f t="shared" si="1"/>
        <v>3377000000000</v>
      </c>
      <c r="G29" s="6">
        <f t="shared" si="2"/>
        <v>484129000000000</v>
      </c>
      <c r="H29" s="207">
        <f t="shared" si="3"/>
        <v>6.9754135777860861E-3</v>
      </c>
    </row>
    <row r="30" spans="1:58" x14ac:dyDescent="0.2">
      <c r="C30" s="204" t="s">
        <v>977</v>
      </c>
      <c r="D30" s="204" t="s">
        <v>978</v>
      </c>
      <c r="E30" t="s">
        <v>1022</v>
      </c>
      <c r="F30">
        <f t="shared" si="1"/>
        <v>0</v>
      </c>
      <c r="G30" s="6">
        <f t="shared" si="2"/>
        <v>0</v>
      </c>
      <c r="H30" s="207">
        <f t="shared" si="3"/>
        <v>0</v>
      </c>
    </row>
    <row r="31" spans="1:58" ht="16" thickBot="1" x14ac:dyDescent="0.25">
      <c r="C31" s="205" t="s">
        <v>980</v>
      </c>
      <c r="D31" s="205" t="s">
        <v>981</v>
      </c>
      <c r="E31" t="s">
        <v>1022</v>
      </c>
      <c r="F31">
        <f t="shared" si="1"/>
        <v>21897000000000</v>
      </c>
      <c r="G31" s="6">
        <f t="shared" si="2"/>
        <v>438967000000000</v>
      </c>
      <c r="H31" s="207">
        <f t="shared" si="3"/>
        <v>4.9883020819332657E-2</v>
      </c>
    </row>
    <row r="32" spans="1:58" x14ac:dyDescent="0.2">
      <c r="C32" s="204" t="s">
        <v>983</v>
      </c>
      <c r="D32" s="204" t="s">
        <v>983</v>
      </c>
      <c r="E32" t="s">
        <v>1013</v>
      </c>
      <c r="F32">
        <f t="shared" si="1"/>
        <v>105207000000000</v>
      </c>
      <c r="G32" s="6">
        <f t="shared" si="2"/>
        <v>9178628000000000</v>
      </c>
      <c r="H32" s="207">
        <f t="shared" si="3"/>
        <v>1.1462170598917397E-2</v>
      </c>
    </row>
    <row r="33" spans="3:8" x14ac:dyDescent="0.2">
      <c r="C33" s="204" t="s">
        <v>985</v>
      </c>
      <c r="D33" s="204" t="s">
        <v>961</v>
      </c>
      <c r="E33" t="s">
        <v>1013</v>
      </c>
      <c r="F33">
        <f t="shared" si="1"/>
        <v>0</v>
      </c>
      <c r="G33" s="6">
        <f t="shared" si="2"/>
        <v>14648000000000</v>
      </c>
      <c r="H33" s="207">
        <f t="shared" si="3"/>
        <v>0</v>
      </c>
    </row>
    <row r="34" spans="3:8" x14ac:dyDescent="0.2">
      <c r="C34" s="204" t="s">
        <v>988</v>
      </c>
      <c r="D34" s="204" t="s">
        <v>964</v>
      </c>
      <c r="E34" t="s">
        <v>1013</v>
      </c>
      <c r="F34">
        <f t="shared" si="1"/>
        <v>7392000000000</v>
      </c>
      <c r="G34" s="6">
        <f t="shared" si="2"/>
        <v>707192000000000</v>
      </c>
      <c r="H34" s="207">
        <f t="shared" si="3"/>
        <v>1.0452606929942647E-2</v>
      </c>
    </row>
    <row r="35" spans="3:8" x14ac:dyDescent="0.2">
      <c r="C35" s="204" t="s">
        <v>990</v>
      </c>
      <c r="D35" s="204" t="s">
        <v>635</v>
      </c>
      <c r="E35" t="s">
        <v>1013</v>
      </c>
      <c r="F35">
        <f t="shared" si="1"/>
        <v>56328000000000</v>
      </c>
      <c r="G35" s="6">
        <f t="shared" si="2"/>
        <v>4532636000000000</v>
      </c>
      <c r="H35" s="213">
        <f t="shared" si="3"/>
        <v>1.2427205714290757E-2</v>
      </c>
    </row>
    <row r="36" spans="3:8" x14ac:dyDescent="0.2">
      <c r="C36" s="204" t="s">
        <v>992</v>
      </c>
      <c r="D36" s="204" t="s">
        <v>969</v>
      </c>
      <c r="E36" t="s">
        <v>1013</v>
      </c>
      <c r="F36">
        <f t="shared" si="1"/>
        <v>10000000000</v>
      </c>
      <c r="G36" s="6">
        <f t="shared" si="2"/>
        <v>1434000000000</v>
      </c>
      <c r="H36" s="207">
        <f t="shared" si="3"/>
        <v>6.9735006973500697E-3</v>
      </c>
    </row>
    <row r="37" spans="3:8" x14ac:dyDescent="0.2">
      <c r="C37" s="204" t="s">
        <v>994</v>
      </c>
      <c r="D37" s="204" t="s">
        <v>972</v>
      </c>
      <c r="E37" t="s">
        <v>1013</v>
      </c>
      <c r="F37">
        <f t="shared" si="1"/>
        <v>31413000000000</v>
      </c>
      <c r="G37" s="6">
        <f t="shared" si="2"/>
        <v>3434314000000000</v>
      </c>
      <c r="H37" s="213">
        <f t="shared" si="3"/>
        <v>9.1468048640863941E-3</v>
      </c>
    </row>
    <row r="38" spans="3:8" x14ac:dyDescent="0.2">
      <c r="C38" s="204" t="s">
        <v>996</v>
      </c>
      <c r="D38" s="204" t="s">
        <v>975</v>
      </c>
      <c r="E38" t="s">
        <v>1013</v>
      </c>
      <c r="F38">
        <f t="shared" si="1"/>
        <v>4063000000000</v>
      </c>
      <c r="G38" s="6">
        <f t="shared" si="2"/>
        <v>216973000000000</v>
      </c>
      <c r="H38" s="207">
        <f t="shared" si="3"/>
        <v>1.8725832246408541E-2</v>
      </c>
    </row>
    <row r="39" spans="3:8" x14ac:dyDescent="0.2">
      <c r="C39" s="204" t="s">
        <v>998</v>
      </c>
      <c r="D39" s="204" t="s">
        <v>978</v>
      </c>
      <c r="E39" t="s">
        <v>1013</v>
      </c>
      <c r="F39">
        <f t="shared" si="1"/>
        <v>0</v>
      </c>
      <c r="G39" s="6">
        <f t="shared" si="2"/>
        <v>3163000000000</v>
      </c>
      <c r="H39" s="207">
        <f t="shared" si="3"/>
        <v>0</v>
      </c>
    </row>
    <row r="40" spans="3:8" ht="16" thickBot="1" x14ac:dyDescent="0.25">
      <c r="C40" s="205" t="s">
        <v>1001</v>
      </c>
      <c r="D40" s="205" t="s">
        <v>981</v>
      </c>
      <c r="E40" t="s">
        <v>1013</v>
      </c>
      <c r="F40">
        <f t="shared" si="1"/>
        <v>4377000000000</v>
      </c>
      <c r="G40" s="6">
        <f t="shared" si="2"/>
        <v>122008000000000</v>
      </c>
      <c r="H40" s="207">
        <f t="shared" si="3"/>
        <v>3.5874696741197296E-2</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abSelected="1" topLeftCell="I134" zoomScale="109" zoomScaleNormal="90" workbookViewId="0">
      <selection activeCell="J154" sqref="J15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Oregon</v>
      </c>
      <c r="H2" s="1" t="s">
        <v>354</v>
      </c>
      <c r="I2" s="1"/>
      <c r="J2" s="1"/>
      <c r="K2" s="1"/>
      <c r="L2" s="1"/>
      <c r="M2" s="1"/>
      <c r="P2" s="1" t="s">
        <v>1087</v>
      </c>
      <c r="Q2">
        <f>SUMIFS(BDEQ!C:C,BDEQ!$AG:$AG,About!$B$2,BDEQ!$AH:$AH,Calculations!$I4)*BDEQ!$C$2</f>
        <v>433948907.80000001</v>
      </c>
    </row>
    <row r="3" spans="1:46" x14ac:dyDescent="0.2">
      <c r="J3" t="s">
        <v>1075</v>
      </c>
      <c r="K3" t="s">
        <v>1081</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1085</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0.15724165032342194</v>
      </c>
      <c r="K4" s="207">
        <f>$B$12</f>
        <v>0.80499832910732794</v>
      </c>
      <c r="L4" s="209" t="s">
        <v>1022</v>
      </c>
      <c r="M4" s="12" t="s">
        <v>1015</v>
      </c>
      <c r="N4" s="1" t="s">
        <v>635</v>
      </c>
      <c r="O4" s="7">
        <f>P4</f>
        <v>8761057301450.0605</v>
      </c>
      <c r="P4" s="7">
        <f>Q4</f>
        <v>8761057301450.0605</v>
      </c>
      <c r="Q4" s="45">
        <f>SUMIFS('SEDS 2021'!$F$23:$F$40,'SEDS 2021'!E$23:E$40,Calculations!L4,'SEDS 2021'!D$23:D$40,Calculations!N4)*J4*K4</f>
        <v>8761057301450.0605</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8835675351660.0254</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8906338913028.5996</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8980671551356.1875</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9049492032224.5996</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9117872037192.7168</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9187616355330.6777</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9257637399026.2871</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9329914502287.7207</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9404099108504.9199</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9480013772695.8496</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9557085927975.4102</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9639315780516.2109</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9724267525793.7793</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9811552429447.6387</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9901990659212.0957</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9999829703786.8535</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10103768614336.105</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10204237036171.811</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10304226915507.359</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10345356937111.391</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10384389221557.895</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10423387639220.621</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10456894819517.621</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10487577345130.811</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10515368891860.639</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10540918380645.648</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10564244935446.938</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10585093762994.332</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10603806276837.92</v>
      </c>
    </row>
    <row r="5" spans="1:46" x14ac:dyDescent="0.2">
      <c r="I5" s="12" t="s">
        <v>1085</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0.80499832910732794</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1085</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0.5961093188557528</v>
      </c>
      <c r="K6" s="207">
        <f t="shared" si="0"/>
        <v>0.80499832910732794</v>
      </c>
      <c r="L6" s="209" t="s">
        <v>1022</v>
      </c>
      <c r="M6" s="12" t="s">
        <v>1015</v>
      </c>
      <c r="N6" s="1" t="s">
        <v>972</v>
      </c>
      <c r="O6" s="7">
        <f t="shared" si="1"/>
        <v>23446781762780.688</v>
      </c>
      <c r="P6" s="7">
        <f t="shared" si="1"/>
        <v>23446781762780.688</v>
      </c>
      <c r="Q6" s="45">
        <f>SUMIFS('SEDS 2021'!$F$23:$F$40,'SEDS 2021'!E$23:E$40,Calculations!L6,'SEDS 2021'!D$23:D$40,Calculations!N6)*J6*K6</f>
        <v>23446781762780.688</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23561792086256.047</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23646988773382.031</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23731632120519.043</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23799000082479.98</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23857600907366.762</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23927331171543.879</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23994992127820.777</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24051993678175.676</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24127045831841.367</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24205577951463.02</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24291930690558.992</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24378886086791.891</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24493505942874.078</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24616302301518.66</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24743858890470.016</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24903511893889.355</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25074366279191.172</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25251048387561.586</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25443029574359.32</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25473891703936.926</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25513501004643.062</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25568067604705.352</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25619500347386.164</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25674342402220.578</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25729587826011.832</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25783799010899</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25835101206785.684</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25881884935302.5</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25924028010810.629</v>
      </c>
    </row>
    <row r="7" spans="1:46" x14ac:dyDescent="0.2">
      <c r="B7" t="s">
        <v>1004</v>
      </c>
      <c r="H7" s="12" t="s">
        <v>401</v>
      </c>
      <c r="I7" s="12" t="s">
        <v>1085</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0.99190083071082769</v>
      </c>
      <c r="K7" s="207">
        <f t="shared" si="0"/>
        <v>0.80499832910732794</v>
      </c>
      <c r="L7" s="209" t="s">
        <v>1022</v>
      </c>
      <c r="M7" s="12" t="s">
        <v>1015</v>
      </c>
      <c r="N7" s="1" t="s">
        <v>964</v>
      </c>
      <c r="O7" s="7">
        <f t="shared" si="1"/>
        <v>1487565466668.1267</v>
      </c>
      <c r="P7" s="7">
        <f t="shared" si="1"/>
        <v>1487565466668.1267</v>
      </c>
      <c r="Q7" s="45">
        <f>SUMIFS('SEDS 2021'!$F$23:$F$40,'SEDS 2021'!E$23:E$40,Calculations!L7,'SEDS 2021'!D$23:D$40,Calculations!N7)*J7*K7</f>
        <v>1487565466668.1267</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1494772291541.2927</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1499063294706.6609</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1501503792705.1677</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1500461049290.5903</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1494872831563.8801</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1484569048214.4932</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1466986762452.3333</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1439893429797.3318</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1404960714273.4282</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1361120229492.9475</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1309535656575.041</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1250058979030.9827</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1185376148172.5295</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1115257839930.2288</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1040966467748.9203</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965016269296.82727</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887351721978.89441</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809271799082.3125</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731950078800.54932</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651825354404.32129</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575410053692.25403</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503545299141.01648</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436624906454.79468</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375563619656.77264</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320939740862.28247</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273122234736.66562</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232200666201.29706</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197975565807.55893</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170030095139.07214</v>
      </c>
    </row>
    <row r="8" spans="1:46" x14ac:dyDescent="0.2">
      <c r="B8" t="s">
        <v>1005</v>
      </c>
      <c r="I8" s="12" t="s">
        <v>1085</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0.80499832910732794</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1085</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0.80499832910732794</v>
      </c>
      <c r="L9" s="209" t="s">
        <v>1022</v>
      </c>
      <c r="M9" s="12" t="s">
        <v>1015</v>
      </c>
      <c r="N9" s="1" t="s">
        <v>981</v>
      </c>
      <c r="O9" s="7">
        <f t="shared" si="1"/>
        <v>17627048412463.16</v>
      </c>
      <c r="P9" s="7">
        <f t="shared" si="1"/>
        <v>17627048412463.16</v>
      </c>
      <c r="Q9" s="45">
        <f>SUMIFS('SEDS 2021'!$F$23:$F$40,'SEDS 2021'!E$23:E$40,Calculations!L9,'SEDS 2021'!D$23:D$40,Calculations!N9)*J9*K9</f>
        <v>17627048412463.16</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17682792139952.074</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17722798832803.352</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17760352453224.027</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17792353372215.43</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17823332238559.898</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17863009265531.84</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17905403533101.844</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17940097414074.609</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17991004301805.523</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18046532319157.957</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18109155402478.668</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18172697903635.449</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18259249181349.062</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18356355850220.23</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18467134637866.609</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18606862348195.148</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18756634734362.453</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18915133014535.93</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19076947883433.508</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19146788462651.992</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19210092708965.504</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19268899187757.32</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19309723579091.676</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19341279960234.402</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19366886748271.59</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19390405201330.176</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19413260601322.309</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19435029638059.855</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19456224604648.445</v>
      </c>
    </row>
    <row r="10" spans="1:46" x14ac:dyDescent="0.2">
      <c r="I10" s="12" t="s">
        <v>1085</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0.80499832910732794</v>
      </c>
      <c r="L10" s="209" t="s">
        <v>1022</v>
      </c>
      <c r="M10" s="12" t="s">
        <v>1015</v>
      </c>
      <c r="N10" s="1" t="s">
        <v>969</v>
      </c>
      <c r="O10" s="7">
        <f t="shared" si="1"/>
        <v>122359746024.31384</v>
      </c>
      <c r="P10" s="7">
        <f t="shared" si="1"/>
        <v>122359746024.31384</v>
      </c>
      <c r="Q10" s="45">
        <f>SUMIFS('SEDS 2021'!$F$23:$F$40,'SEDS 2021'!E$23:E$40,Calculations!L10,'SEDS 2021'!D$23:D$40,Calculations!N10)*J10*K10</f>
        <v>122359746024.31384</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121950396783.44098</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121553641413.40468</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121093484679.5535</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120410406778.24898</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119480180867.67101</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118125064700.38266</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116355454243.74316</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114025042620.71173</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111173042165.05701</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107831415542.31195</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103982126665.12257</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99750010653.593033</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95046291138.501495</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89915170045.015427</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84478839180.739685</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78788905019.432358</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72926779436.181808</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66913501485.514099</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60894110895.092903</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54855020199.467941</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49025171558.469658</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43511332630.521004</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38370345736.867996</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33695012957.313713</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29533008012.279476</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25918351005.371418</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22862025504.162975</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20346296519.624676</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18335107986.326443</v>
      </c>
    </row>
    <row r="11" spans="1:46" x14ac:dyDescent="0.2">
      <c r="B11" s="1" t="s">
        <v>137</v>
      </c>
      <c r="C11" s="1" t="s">
        <v>138</v>
      </c>
      <c r="I11" s="12" t="s">
        <v>1085</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0.80499832910732794</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0.80499832910732794</v>
      </c>
      <c r="C12" s="207">
        <f>'Rural Urban'!Q11</f>
        <v>0.19500167089267209</v>
      </c>
      <c r="H12" s="12" t="s">
        <v>405</v>
      </c>
      <c r="I12" s="12" t="s">
        <v>1085</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0.774287991888576</v>
      </c>
      <c r="K12" s="207">
        <f t="shared" si="0"/>
        <v>0.80499832910732794</v>
      </c>
      <c r="L12" s="209" t="s">
        <v>1022</v>
      </c>
      <c r="M12" s="12" t="s">
        <v>1015</v>
      </c>
      <c r="N12" s="1" t="s">
        <v>975</v>
      </c>
      <c r="O12" s="7">
        <f t="shared" si="1"/>
        <v>2104885922628.2668</v>
      </c>
      <c r="P12" s="7">
        <f t="shared" si="1"/>
        <v>2104885922628.2668</v>
      </c>
      <c r="Q12" s="45">
        <f>SUMIFS('SEDS 2021'!$F$23:$F$40,'SEDS 2021'!E$23:E$40,Calculations!L12,'SEDS 2021'!D$23:D$40,Calculations!N12)*J12*K12</f>
        <v>2104885922628.2668</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2124883195926.6528</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2143218102321.4204</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2162068438834.4165</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2180593039537.4915</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2199386257651.8862</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2220106923883.9136</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2241649488893.6323</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2262713455824.1309</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2286393908941.812</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2310509153543.2349</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2334804654642.7544</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2357873511068.9473</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2382367030787.5811</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2405874101137.644</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2427929025346.4722</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2450970635800.1958</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2472986580912.2739</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2494348269577.2373</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2516025162962.2827</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2523425109292.9673</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2531114675918.9985</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2539952758845.0664</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2548324472507.5864</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2556979137164.5674</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2565653261439.4438</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2574220625755.1294</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2582491243306.6694</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2590291879786.625</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2597622713158.3838</v>
      </c>
    </row>
    <row r="13" spans="1:46" x14ac:dyDescent="0.2">
      <c r="I13" s="12" t="s">
        <v>1085</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0.80499832910732794</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1085</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1.3527751829439216E-2</v>
      </c>
      <c r="K17" s="207">
        <f>$B$12</f>
        <v>0.80499832910732794</v>
      </c>
      <c r="L17" s="209" t="s">
        <v>1022</v>
      </c>
      <c r="M17" s="12" t="s">
        <v>1018</v>
      </c>
      <c r="N17" s="1" t="s">
        <v>635</v>
      </c>
      <c r="O17" s="7">
        <f>P17</f>
        <v>753727836700.6499</v>
      </c>
      <c r="P17" s="7">
        <f>Q17</f>
        <v>753727836700.6499</v>
      </c>
      <c r="Q17" s="45">
        <f>SUMIFS('SEDS 2021'!$F$23:$F$40,'SEDS 2021'!E$23:E$40,Calculations!L17,'SEDS 2021'!D$23:D$40,Calculations!N17)*J17*K17</f>
        <v>753727836700.6499</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741595907496.73901</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730540556728.92493</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720780208068.07825</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711822691602.177</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705240048008.68433</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700389141008.86548</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697226864667.23511</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695617633918.45862</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694701868831.88171</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695575772937.58069</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697339761399.96899</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699755265781.60449</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702013097162.27405</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705244592214.40417</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708754641739.45752</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711876836846.30322</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715802166636.37341</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719877170624.72681</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723456189481.40564</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727731798118.05444</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732114233978.03003</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735959451786.17725</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740475869635.63184</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745042631008.53772</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749038151654.01294</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753664995761.07202</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757696606243.90332</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762329763007.44519</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766948413317.55029</v>
      </c>
    </row>
    <row r="18" spans="7:46" x14ac:dyDescent="0.2">
      <c r="I18" s="12" t="s">
        <v>1085</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0.80499832910732794</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1085</v>
      </c>
      <c r="J19" s="209">
        <v>0</v>
      </c>
      <c r="K19" s="207">
        <f t="shared" si="2"/>
        <v>0.80499832910732794</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1085</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0.80499832910732794</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1085</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0.80499832910732794</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1085</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0.80499832910732794</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1085</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0.80499832910732794</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1085</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0.80499832910732794</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1085</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0.80499832910732794</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1085</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0.80499832910732794</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1085</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7.9241602742261608E-2</v>
      </c>
      <c r="K30" s="207">
        <f>$B$12</f>
        <v>0.80499832910732794</v>
      </c>
      <c r="L30" s="209" t="s">
        <v>1022</v>
      </c>
      <c r="M30" s="12" t="s">
        <v>1019</v>
      </c>
      <c r="N30" s="1" t="s">
        <v>635</v>
      </c>
      <c r="O30" s="7">
        <f>P30</f>
        <v>4415116610998.1074</v>
      </c>
      <c r="P30" s="7">
        <f>Q30</f>
        <v>4415116610998.1074</v>
      </c>
      <c r="Q30" s="45">
        <f>SUMIFS('SEDS 2021'!$F$23:$F$40,'SEDS 2021'!E$23:E$40,Calculations!L30,'SEDS 2021'!D$23:D$40,Calculations!N30)*J30*K30</f>
        <v>4415116610998.1074</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4402790887917.4326</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4391352364906.0674</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4383096812419.688</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4388510788042.1489</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4407459575889.9795</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4430756086704.6904</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4453328956890.3633</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4476304002941.2744</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4502098630301.7695</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4534260281292.7314</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4572193761970.2324</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4614080819310.0869</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4655815541563.0889</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4697596816022.4326</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4732140682015.9287</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4764056877559.2754</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4794325288112.5117</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4823441186157.8271</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4851669658309.3232</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4868863482268.3203</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4886965862546.0742</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4906412103133.5049</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4927464694274.5332</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4950196711424.7061</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4974288769567.3896</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4999623379979.9131</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5025832945468.6973</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5052614088949.9688</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5079979760072.5898</v>
      </c>
    </row>
    <row r="31" spans="7:46" x14ac:dyDescent="0.2">
      <c r="I31" s="12" t="s">
        <v>1085</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0.80499832910732794</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1085</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0.80499832910732794</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1085</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0.80499832910732794</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1085</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0.80499832910732794</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1085</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0.80499832910732794</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1085</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0.80499832910732794</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1085</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0.80499832910732794</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1085</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0.80499832910732794</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1085</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0.80499832910732794</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1085</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0.31583786169949735</v>
      </c>
      <c r="K43" s="207">
        <f>$B$12</f>
        <v>0.80499832910732794</v>
      </c>
      <c r="L43" s="209" t="s">
        <v>1022</v>
      </c>
      <c r="M43" s="12" t="s">
        <v>1014</v>
      </c>
      <c r="N43" s="1" t="s">
        <v>635</v>
      </c>
      <c r="O43" s="7">
        <f>P43</f>
        <v>17597586890148.441</v>
      </c>
      <c r="P43" s="7">
        <f>Q43</f>
        <v>17597586890148.441</v>
      </c>
      <c r="Q43" s="45">
        <f>SUMIFS('SEDS 2021'!$F$23:$F$40,'SEDS 2021'!E$23:E$40,Calculations!L43,'SEDS 2021'!D$23:D$40,Calculations!N43)*J43*K43</f>
        <v>17597586890148.441</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17538640968788.162</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17481196970004.127</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17430259992901.617</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17391440972520.412</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17370125073411.309</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17367614235033.467</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17383044947851.867</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17414407346640.119</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17464902364631.67</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17536555224638.939</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17624649413118.766</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17725735244101.062</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17840800797417.898</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17967842181732.805</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18103749386112.059</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18244599735516.828</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18388706821486.289</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18534691001644.258</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18681607101006.43</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18779299721065.668</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18877083230404.34</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18974691973296.922</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19071752908619.785</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19168731969082.527</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19265136362727.355</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19361583531955.828</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19457964924561.77</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19553714838705.742</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19649153335159.359</v>
      </c>
    </row>
    <row r="44" spans="2:46" x14ac:dyDescent="0.2">
      <c r="I44" s="12" t="s">
        <v>1085</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0.80499832910732794</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1085</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0.40383032339537173</v>
      </c>
      <c r="K45" s="207">
        <f t="shared" si="8"/>
        <v>0.80499832910732794</v>
      </c>
      <c r="L45" s="209" t="s">
        <v>1022</v>
      </c>
      <c r="M45" s="12" t="s">
        <v>1014</v>
      </c>
      <c r="N45" s="1" t="s">
        <v>972</v>
      </c>
      <c r="O45" s="7">
        <f t="shared" ref="O45:O52" si="10">P45</f>
        <v>15883867542986.076</v>
      </c>
      <c r="P45" s="7">
        <f t="shared" si="9"/>
        <v>15883867542986.076</v>
      </c>
      <c r="Q45" s="45">
        <f>SUMIFS('SEDS 2021'!$F$23:$F$40,'SEDS 2021'!E$23:E$40,Calculations!L45,'SEDS 2021'!D$23:D$40,Calculations!N45)*J45*K45</f>
        <v>15883867542986.076</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15949379937405.498</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16017253912415.992</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16090128128878.686</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16171490813042.574</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16265076362308.889</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16369575840288.58</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16481484874485.217</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16597389666669.613</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16720140585050.143</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16849327856473.199</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16980418820608.691</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17111754638028.416</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17246926487913.672</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17386172696689.037</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17528071350323.441</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17670314012940.758</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17812871490733.461</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17955037866049.93</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18096443806845.441</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18185227834222.324</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18273517604425.727</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18361581367884.734</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18449401757864.809</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18537564245010.785</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18625550970409.406</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18714237120600.383</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18803308684609.273</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18892433054339.348</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18981974381923.602</v>
      </c>
    </row>
    <row r="46" spans="2:46" x14ac:dyDescent="0.2">
      <c r="H46" s="12" t="s">
        <v>402</v>
      </c>
      <c r="I46" s="12" t="s">
        <v>1085</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8.0991692891723404E-3</v>
      </c>
      <c r="K46" s="207">
        <f t="shared" si="8"/>
        <v>0.80499832910732794</v>
      </c>
      <c r="L46" s="209" t="s">
        <v>1022</v>
      </c>
      <c r="M46" s="12" t="s">
        <v>1014</v>
      </c>
      <c r="N46" s="1" t="s">
        <v>964</v>
      </c>
      <c r="O46" s="7">
        <f t="shared" si="10"/>
        <v>12146420458.825304</v>
      </c>
      <c r="P46" s="7">
        <f t="shared" si="9"/>
        <v>12146420458.825304</v>
      </c>
      <c r="Q46" s="45">
        <f>SUMIFS('SEDS 2021'!$F$23:$F$40,'SEDS 2021'!E$23:E$40,Calculations!L46,'SEDS 2021'!D$23:D$40,Calculations!N46)*J46*K46</f>
        <v>12146420458.825304</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11693533527.332344</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11258970097.332226</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10854491237.309071</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10494060911.597788</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10192337421.63172</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9955773197.2405567</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9784052278.7061882</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9671330654.4304409</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9612179599.4363651</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9596751743.4182606</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9611849050.4098816</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9646871792.2315712</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9696981562.0358734</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9756990396.1072521</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9822589074.0929317</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9890071146.1100082</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9958537915.6616135</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10027195804.746735</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10095627851.109707</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10141800772.45702</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10187960176.906063</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10234312543.955307</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10280886913.457781</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10328030486.66309</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10375380612.789774</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10423412216.675896</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10471897664.003309</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10520615953.726763</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10569759407.098057</v>
      </c>
    </row>
    <row r="47" spans="2:46" x14ac:dyDescent="0.2">
      <c r="I47" s="12" t="s">
        <v>1085</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0.80499832910732794</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1085</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0.80499832910732794</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1085</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0.80499832910732794</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1085</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0.80499832910732794</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1085</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0.225712008111424</v>
      </c>
      <c r="K51" s="207">
        <f t="shared" si="8"/>
        <v>0.80499832910732794</v>
      </c>
      <c r="L51" s="209" t="s">
        <v>1022</v>
      </c>
      <c r="M51" s="12" t="s">
        <v>1014</v>
      </c>
      <c r="N51" s="1" t="s">
        <v>975</v>
      </c>
      <c r="O51" s="7">
        <f t="shared" si="10"/>
        <v>613593434767.17969</v>
      </c>
      <c r="P51" s="7">
        <f t="shared" si="9"/>
        <v>613593434767.17969</v>
      </c>
      <c r="Q51" s="45">
        <f>SUMIFS('SEDS 2021'!$F$23:$F$40,'SEDS 2021'!E$23:E$40,Calculations!L51,'SEDS 2021'!D$23:D$40,Calculations!N51)*J51*K51</f>
        <v>613593434767.17969</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601369302984.18469</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591763405827.0957</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584611655613.04712</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579672501635.34998</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576657317587.99475</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575263057415.78467</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575186442997.45801</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576106273515.21619</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577912326927.1488</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580386598001.62634</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583249212644.42517</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586360623942.07922</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589725695688.94275</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593295403957.23352</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596999168977.02344</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600755690054.63159</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604556451616.73975</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608374149098.52441</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612205104553.51294</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615258586054.67041</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618283439618.96362</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621287385519.6897</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624269623681.27869</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627249052846.51599</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630215218546.4519</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633202299138.75696</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636201304412.23987</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639205467331.22827</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642227872997.29663</v>
      </c>
    </row>
    <row r="52" spans="6:46" x14ac:dyDescent="0.2">
      <c r="I52" s="12" t="s">
        <v>1085</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0.80499832910732794</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1085</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0.43415113340537981</v>
      </c>
      <c r="K56" s="207">
        <f>$B$12</f>
        <v>0.80499832910732794</v>
      </c>
      <c r="L56" s="209" t="s">
        <v>1022</v>
      </c>
      <c r="M56" s="12" t="s">
        <v>1016</v>
      </c>
      <c r="N56" s="1" t="s">
        <v>635</v>
      </c>
      <c r="O56" s="7">
        <f>P56</f>
        <v>24189665711537.328</v>
      </c>
      <c r="P56" s="7">
        <f>Q56</f>
        <v>24189665711537.328</v>
      </c>
      <c r="Q56" s="45">
        <f>SUMIFS('SEDS 2021'!$F$23:$F$40,'SEDS 2021'!E$23:E$40,Calculations!L56,'SEDS 2021'!D$23:D$40,Calculations!N56)*J56*K56</f>
        <v>24189665711537.328</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23839458932612.738</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23375030185138.551</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22997467226871.215</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22650062515075.742</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22259161644065.18</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21899349625491.703</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21586648329017.523</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21295633799773.887</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20990364295451.297</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20666390306709.598</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20338994416263.773</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20034945668815.879</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19752268158635.91</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19480374183870.766</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19206663532533.277</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18924267754249.727</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18640726380134.418</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18334823375592.637</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17994269788086.176</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17545785308937.309</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17074599876536.549</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16591066314477.818</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16096202835266.619</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15588245838716.441</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15058345234033.85</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14495923934642.959</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14417495460566.766</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14409065954375.602</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14395732678190.223</v>
      </c>
    </row>
    <row r="57" spans="6:46" x14ac:dyDescent="0.2">
      <c r="I57" s="12" t="s">
        <v>1085</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0.80499832910732794</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1085</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0.80499832910732794</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1085</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0.80499832910732794</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1085</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0.80499832910732794</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1085</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0.80499832910732794</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1085</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0.80499832910732794</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1085</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0.80499832910732794</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1085</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0.80499832910732794</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1085</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0.80499832910732794</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1084</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0.15724165032342194</v>
      </c>
      <c r="K69" s="210">
        <f>$C$12</f>
        <v>0.19500167089267209</v>
      </c>
      <c r="L69" s="209" t="s">
        <v>1022</v>
      </c>
      <c r="M69" s="12" t="s">
        <v>1015</v>
      </c>
      <c r="N69" s="1" t="s">
        <v>635</v>
      </c>
      <c r="O69" s="7">
        <f>P69</f>
        <v>2122266284035.2656</v>
      </c>
      <c r="P69" s="7">
        <f>Q69</f>
        <v>2122266284035.2656</v>
      </c>
      <c r="Q69" s="45">
        <f>SUMIFS('SEDS 2021'!$F$23:$F$40,'SEDS 2021'!E$23:E$40,Calculations!L69,'SEDS 2021'!D$23:D$40,Calculations!N69)*J69*K69</f>
        <v>2122266284035.2656</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2140341656298.2512</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2157459098707.5779</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2175465333194.8147</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2192136310358.0334</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2208700587254.3828</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2225595353467.4429</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2242557153293.0825</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2260065457836.8833</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2278035833232.4575</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2296425295455.1968</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2315095146702.5649</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2335014391330.6821</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2355592983453.6548</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2376736756602.9517</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2398644387064.9932</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2422344780569.8804</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2447522797088.6772</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2471860127268.7754</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2496081535982.0215</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2506044814968.6152</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2515499941036.1025</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2524946863261.1895</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2533063595816.4761</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2540496087966.3843</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2547228273429.4497</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2553417345907.4697</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2559067937962.0708</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2564118328827.3584</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2568651222044.8491</v>
      </c>
    </row>
    <row r="70" spans="8:46" x14ac:dyDescent="0.2">
      <c r="I70" s="12" t="s">
        <v>1084</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0.19500167089267209</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1084</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0.5961093188557528</v>
      </c>
      <c r="K71" s="210">
        <f t="shared" si="14"/>
        <v>0.19500167089267209</v>
      </c>
      <c r="L71" s="209" t="s">
        <v>1022</v>
      </c>
      <c r="M71" s="12" t="s">
        <v>1015</v>
      </c>
      <c r="N71" s="1" t="s">
        <v>972</v>
      </c>
      <c r="O71" s="7">
        <f t="shared" si="15"/>
        <v>5679715665830.25</v>
      </c>
      <c r="P71" s="7">
        <f t="shared" si="16"/>
        <v>5679715665830.25</v>
      </c>
      <c r="Q71" s="45">
        <f>SUMIFS('SEDS 2021'!$F$23:$F$40,'SEDS 2021'!E$23:E$40,Calculations!L71,'SEDS 2021'!D$23:D$40,Calculations!N71)*J71*K71</f>
        <v>5679715665830.25</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5707575605952.6992</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5728213532446.9199</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5748717418635.0684</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5765036539646.8896</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5779231921619.0283</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5796123283420.2432</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5812513378965.9346</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5826321354909.1943</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5844501883786.9775</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5863525394757.4248</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5884443361666.1846</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5905507315398.0547</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5933272669244.5518</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5963018687651.5498</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5993917817599.3926</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6032591938158.5352</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6073979465819.791</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6116778692977.5371</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6163283947525.1211</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6170759946688.5146</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6180354848368.8105</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6193572985354.1104</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6206031981104.416</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6219316843868.9844</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6232699418166.2686</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6245831459875.96</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6258258832153.1924</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6269591657205.7422</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6279800336955.1211</v>
      </c>
    </row>
    <row r="72" spans="8:46" x14ac:dyDescent="0.2">
      <c r="H72" s="12" t="s">
        <v>401</v>
      </c>
      <c r="I72" s="12" t="s">
        <v>1084</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0.99190083071082769</v>
      </c>
      <c r="K72" s="210">
        <f t="shared" si="14"/>
        <v>0.19500167089267209</v>
      </c>
      <c r="L72" s="209" t="s">
        <v>1022</v>
      </c>
      <c r="M72" s="12" t="s">
        <v>1015</v>
      </c>
      <c r="N72" s="1" t="s">
        <v>964</v>
      </c>
      <c r="O72" s="7">
        <f t="shared" si="15"/>
        <v>360345780946.14532</v>
      </c>
      <c r="P72" s="7">
        <f t="shared" si="16"/>
        <v>360345780946.14532</v>
      </c>
      <c r="Q72" s="45">
        <f>SUMIFS('SEDS 2021'!$F$23:$F$40,'SEDS 2021'!E$23:E$40,Calculations!L72,'SEDS 2021'!D$23:D$40,Calculations!N72)*J72*K72</f>
        <v>360345780946.14532</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362091552137.56708</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363130998751.05316</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363722181577.54028</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363469588869.20459</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362115906812.21332</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359619932725.06879</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355360824379.4209</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348797773318.638</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340335721101.04718</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329715863300.32532</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317220088405.4491</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302812541108.92578</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287143862505.01685</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270158501451.43747</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252162263217.83856</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233764193225.30624</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214950841757.96341</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196036870290.60837</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177306564765.67685</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157897263439.04498</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139386527724.6701</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121978109956.49525</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105767407500.65556</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90976006671.693817</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77743994566.306931</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66160748669.690086</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56247965063.300827</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47957324546.507202</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41187852763.528473</v>
      </c>
    </row>
    <row r="73" spans="8:46" x14ac:dyDescent="0.2">
      <c r="I73" s="12" t="s">
        <v>1084</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0.19500167089267209</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1084</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0.19500167089267209</v>
      </c>
      <c r="L74" s="209" t="s">
        <v>1022</v>
      </c>
      <c r="M74" s="12" t="s">
        <v>1015</v>
      </c>
      <c r="N74" s="1" t="s">
        <v>981</v>
      </c>
      <c r="O74" s="7">
        <f t="shared" si="15"/>
        <v>4269951587536.8408</v>
      </c>
      <c r="P74" s="7">
        <f t="shared" si="16"/>
        <v>4269951587536.8408</v>
      </c>
      <c r="Q74" s="45">
        <f>SUMIFS('SEDS 2021'!$F$23:$F$40,'SEDS 2021'!E$23:E$40,Calculations!L74,'SEDS 2021'!D$23:D$40,Calculations!N74)*J74*K74</f>
        <v>4269951587536.8408</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4283454870225.8594</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4293146035624.3516</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4302242972183.4893</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4309994830103.9199</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4317499107418.6704</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4327110415015</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4337379943178.604</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4345784140448.1099</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4358115753829.8193</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4371566783196.6621</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4386736511433.9014</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4402128958163.5889</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4423095018789.7842</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4446618002627.1514</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4473452901420.623</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4507300346811.332</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4543581000447.7109</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4581975402460.5908</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4621173210293.6787</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4638091294656.4355</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4653426026865.6621</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4667671226152.5166</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4677560469689.4609</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4685204643382.3203</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4691407595951.1572</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4697104673171.5791</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4702641133343.2773</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4707914434397.5205</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4713048673500.6904</v>
      </c>
    </row>
    <row r="75" spans="8:46" x14ac:dyDescent="0.2">
      <c r="I75" s="12" t="s">
        <v>1084</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0.19500167089267209</v>
      </c>
      <c r="L75" s="209" t="s">
        <v>1022</v>
      </c>
      <c r="M75" s="12" t="s">
        <v>1015</v>
      </c>
      <c r="N75" s="1" t="s">
        <v>969</v>
      </c>
      <c r="O75" s="7">
        <f t="shared" si="15"/>
        <v>29640253975.686157</v>
      </c>
      <c r="P75" s="7">
        <f t="shared" si="16"/>
        <v>29640253975.686157</v>
      </c>
      <c r="Q75" s="45">
        <f>SUMIFS('SEDS 2021'!$F$23:$F$40,'SEDS 2021'!E$23:E$40,Calculations!L75,'SEDS 2021'!D$23:D$40,Calculations!N75)*J75*K75</f>
        <v>29640253975.686157</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29541093787.319839</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29444984320.634964</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29333516596.132977</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29168048759.383614</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28942712134.062275</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28614450686.404453</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28185782721.023075</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27621267064.372257</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26930402457.415806</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26120931491.60981</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25188485130.344845</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24163303258.75631</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23023880813.158878</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21780925206.167782</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20464036010.590542</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19085714306.550964</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17665681192.961571</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16209033141.00527</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14750904371.732677</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13288003476.490885</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11875789084.31111</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10540124443.646132</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9294778959.0022697</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8162232876.5733061</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7154034611.8076754</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6278425147.0866632</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5538065126.4783859</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4928658451.0110044</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4441470949.754652</v>
      </c>
    </row>
    <row r="76" spans="8:46" x14ac:dyDescent="0.2">
      <c r="I76" s="12" t="s">
        <v>1084</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0.19500167089267209</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1084</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0.774287991888576</v>
      </c>
      <c r="K77" s="210">
        <f t="shared" si="14"/>
        <v>0.19500167089267209</v>
      </c>
      <c r="L77" s="209" t="s">
        <v>1022</v>
      </c>
      <c r="M77" s="12" t="s">
        <v>1015</v>
      </c>
      <c r="N77" s="1" t="s">
        <v>975</v>
      </c>
      <c r="O77" s="7">
        <f t="shared" si="15"/>
        <v>509884625979.45453</v>
      </c>
      <c r="P77" s="7">
        <f t="shared" si="16"/>
        <v>509884625979.45453</v>
      </c>
      <c r="Q77" s="45">
        <f>SUMIFS('SEDS 2021'!$F$23:$F$40,'SEDS 2021'!E$23:E$40,Calculations!L77,'SEDS 2021'!D$23:D$40,Calculations!N77)*J77*K77</f>
        <v>509884625979.45453</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514728737532.83734</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519170159649.33435</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523736438837.76398</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528223812238.55719</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532776255145.88751</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537795600393.14447</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543014041252.35413</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548116547181.31689</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553852867069.78687</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559694510240.00012</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565579818492.54602</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571167986052.69385</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577101262058.95923</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582795581947.96692</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588138135983.95093</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593719703517.78247</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599052815311.81226</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604227440937.90039</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609478421315.1311</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611270973978.68726</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613133683858.07214</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615274608721.83228</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617302560946.57385</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619399054825.0127</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621500262574.11108</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623575608939.80786</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625579071783.82764</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627468687069.49475</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629244497906.41162</v>
      </c>
    </row>
    <row r="78" spans="8:46" x14ac:dyDescent="0.2">
      <c r="I78" s="12" t="s">
        <v>1084</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0.19500167089267209</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1084</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1.3527751829439216E-2</v>
      </c>
      <c r="K82" s="210">
        <f>$C$12</f>
        <v>0.19500167089267209</v>
      </c>
      <c r="L82" s="209" t="s">
        <v>1022</v>
      </c>
      <c r="M82" s="12" t="s">
        <v>1018</v>
      </c>
      <c r="N82" s="1" t="s">
        <v>635</v>
      </c>
      <c r="O82" s="7">
        <f>P82</f>
        <v>182581978422.15604</v>
      </c>
      <c r="P82" s="7">
        <f>Q82</f>
        <v>182581978422.15604</v>
      </c>
      <c r="Q82" s="45">
        <f>SUMIFS('SEDS 2021'!$F$23:$F$40,'SEDS 2021'!E$23:E$40,Calculations!L82,'SEDS 2021'!D$23:D$40,Calculations!N82)*J82*K82</f>
        <v>182581978422.15604</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179643156836.60364</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176965124107.74203</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174600790880.52808</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172430934602.89291</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170836364212.85812</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169661287276.53876</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168895261872.32944</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168505444063.37665</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168283610407.86374</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168495303717.83649</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168922609819.18274</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169507738226.82779</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170054672146.9425</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170837464994.90475</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171687734489.32773</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172444050671.20477</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173394917076.99881</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174382040351.53329</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175249016880.51898</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176284734344.86975</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177346329486.59241</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178277789677.77872</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179371840429.49863</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180478086326.02399</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181445955666.59497</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182566755920.72339</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183543367613.08841</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184665697036.30624</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185784512436.50488</v>
      </c>
    </row>
    <row r="83" spans="7:46" x14ac:dyDescent="0.2">
      <c r="I83" s="12" t="s">
        <v>1084</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0.19500167089267209</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1084</v>
      </c>
      <c r="J84" s="209">
        <v>0</v>
      </c>
      <c r="K84" s="210">
        <f t="shared" si="17"/>
        <v>0.19500167089267209</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1084</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0.19500167089267209</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1084</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0.19500167089267209</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1084</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0.19500167089267209</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1084</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0.19500167089267209</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1084</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0.19500167089267209</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1084</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0.19500167089267209</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1084</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0.19500167089267209</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1084</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7.9241602742261608E-2</v>
      </c>
      <c r="K95" s="210">
        <f>$C$12</f>
        <v>0.19500167089267209</v>
      </c>
      <c r="L95" s="209" t="s">
        <v>1022</v>
      </c>
      <c r="M95" s="12" t="s">
        <v>1019</v>
      </c>
      <c r="N95" s="1" t="s">
        <v>635</v>
      </c>
      <c r="O95" s="7">
        <f>P95</f>
        <v>1069511681204.787</v>
      </c>
      <c r="P95" s="7">
        <f>Q95</f>
        <v>1069511681204.787</v>
      </c>
      <c r="Q95" s="45">
        <f>SUMIFS('SEDS 2021'!$F$23:$F$40,'SEDS 2021'!E$23:E$40,Calculations!L95,'SEDS 2021'!D$23:D$40,Calculations!N95)*J95*K95</f>
        <v>1069511681204.787</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1066525915261.2014</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1063755063423.243</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1061755249919.5663</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1063066723812.5901</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1067656851714.8618</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1073300165956.1168</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1078768186502.1106</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1084333629567.9762</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1090582084072.1343</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1098372877487.6425</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1107561830864.8381</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1117708493130.717</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1127818253957.9248</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1137939291526.5767</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1146307149377.0322</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1154038484007.7407</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1161370661503.9248</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1168423655979.9172</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1175261681646.8689</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1179426689547.8877</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1183811784862.5713</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1188522415021.686</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1193622165295.2961</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1199128737379.688</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1204964763894.5212</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1211101784535.7134</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1217450753072.5193</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1223938179863.896</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1230567201814.6968</v>
      </c>
    </row>
    <row r="96" spans="7:46" x14ac:dyDescent="0.2">
      <c r="I96" s="12" t="s">
        <v>1084</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0.19500167089267209</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1084</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0.19500167089267209</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1084</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0.19500167089267209</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1084</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0.19500167089267209</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1084</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0.19500167089267209</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1084</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0.19500167089267209</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1084</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0.19500167089267209</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1084</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0.19500167089267209</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1084</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0.19500167089267209</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1084</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0.31583786169949735</v>
      </c>
      <c r="K108" s="210">
        <f>$C$12</f>
        <v>0.19500167089267209</v>
      </c>
      <c r="L108" s="209" t="s">
        <v>1022</v>
      </c>
      <c r="M108" s="12" t="s">
        <v>1014</v>
      </c>
      <c r="N108" s="1" t="s">
        <v>635</v>
      </c>
      <c r="O108" s="7">
        <f>P108</f>
        <v>4262814869520.5659</v>
      </c>
      <c r="P108" s="7">
        <f>Q108</f>
        <v>4262814869520.5659</v>
      </c>
      <c r="Q108" s="45">
        <f>SUMIFS('SEDS 2021'!$F$23:$F$40,'SEDS 2021'!E$23:E$40,Calculations!L108,'SEDS 2021'!D$23:D$40,Calculations!N108)*J108*K108</f>
        <v>4262814869520.5659</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4248535891860.688</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4234620737827.9272</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4222281835638.8682</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4212878370360.6904</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4207714836732.6592</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4207106614750.9272</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4210844529071.8052</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4218441712750.0537</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4230673555381.3633</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4248030644111.1626</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4269370457286.3647</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4293857347795.791</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4321730666717.8989</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4352504994214.2007</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4385426965579.8994</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4419546357492.4316</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4454454656721.6738</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4489817660625.3818</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4525406411335.4941</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4549071335170.2539</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4572758275897.1182</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4596402881444.1807</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4619914786850.6836</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4643406859005.4258</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4666759724672.8408</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4690122952237.8916</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4713470246165.7725</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4736664571633.0186</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4759783459713.9131</v>
      </c>
    </row>
    <row r="109" spans="2:46" x14ac:dyDescent="0.2">
      <c r="I109" s="12" t="s">
        <v>1084</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0.19500167089267209</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1084</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0.40383032339537173</v>
      </c>
      <c r="K110" s="210">
        <f t="shared" si="23"/>
        <v>0.19500167089267209</v>
      </c>
      <c r="L110" s="209" t="s">
        <v>1022</v>
      </c>
      <c r="M110" s="12" t="s">
        <v>1014</v>
      </c>
      <c r="N110" s="1" t="s">
        <v>972</v>
      </c>
      <c r="O110" s="7">
        <f t="shared" si="24"/>
        <v>3847685888435.1826</v>
      </c>
      <c r="P110" s="7">
        <f t="shared" si="25"/>
        <v>3847685888435.1826</v>
      </c>
      <c r="Q110" s="45">
        <f>SUMIFS('SEDS 2021'!$F$23:$F$40,'SEDS 2021'!E$23:E$40,Calculations!L110,'SEDS 2021'!D$23:D$40,Calculations!N110)*J110*K110</f>
        <v>3847685888435.1826</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3863555519357.4399</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3879997216263.6318</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3897650164675.311</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3917359347646.9888</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3940029380389.2642</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3965343187979.4595</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3992451876118.6367</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4020528491091.8486</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4050263502112.7495</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4081557646304.9448</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4113312938360.8916</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4145127543334.4214</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4177871383454.5713</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4211602190581.5586</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4245975522246.4995</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4280432186166.98</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4314965110475.8394</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4349403294667.1133</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4383657272262.1382</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4405164191048.2578</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4426551381667.0068</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4447883824727.6602</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4469157313336.7002</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4490513671085.3975</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4511827452553.9033</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4533310661707.2148</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4554887232965.4658</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4576476595807.8623</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4598166961938.4854</v>
      </c>
    </row>
    <row r="111" spans="2:46" x14ac:dyDescent="0.2">
      <c r="H111" s="12" t="s">
        <v>402</v>
      </c>
      <c r="I111" s="12" t="s">
        <v>1084</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8.0991692891723404E-3</v>
      </c>
      <c r="K111" s="210">
        <f t="shared" si="23"/>
        <v>0.19500167089267209</v>
      </c>
      <c r="L111" s="209" t="s">
        <v>1022</v>
      </c>
      <c r="M111" s="12" t="s">
        <v>1014</v>
      </c>
      <c r="N111" s="1" t="s">
        <v>964</v>
      </c>
      <c r="O111" s="7">
        <f t="shared" si="24"/>
        <v>2942331926.9027658</v>
      </c>
      <c r="P111" s="7">
        <f t="shared" si="25"/>
        <v>2942331926.9027658</v>
      </c>
      <c r="Q111" s="45">
        <f>SUMIFS('SEDS 2021'!$F$23:$F$40,'SEDS 2021'!E$23:E$40,Calculations!L111,'SEDS 2021'!D$23:D$40,Calculations!N111)*J111*K111</f>
        <v>2942331926.9027658</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2832625229.1702194</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2727357190.8466573</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2629376796.7348547</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2542066658.0516729</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2468977581.2629099</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2411672593.9583268</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2370075158.4971142</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2342769629.6721268</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2328440960.7273107</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2324703738.4337463</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2328360888.9928164</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2336844749.0550423</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2348983269.7035532</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2363519725.8539853</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2379410257.9868197</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2395757020.8592615</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2412342315.4871297</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2428973906.6438575</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2445550789.9750094</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2456735653.9519405</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2467917243.6143136</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2479145576.267446</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2490427686.484776</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2501847679.812067</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2513317708.2305374</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2524952816.869626</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2536697863.9100451</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2548499314.3672671</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2560403755.8727112</v>
      </c>
    </row>
    <row r="112" spans="2:46" x14ac:dyDescent="0.2">
      <c r="I112" s="12" t="s">
        <v>1084</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0.19500167089267209</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1084</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0.19500167089267209</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1084</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0.19500167089267209</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1084</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0.19500167089267209</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1084</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0.225712008111424</v>
      </c>
      <c r="K116" s="210">
        <f t="shared" si="23"/>
        <v>0.19500167089267209</v>
      </c>
      <c r="L116" s="209" t="s">
        <v>1022</v>
      </c>
      <c r="M116" s="12" t="s">
        <v>1014</v>
      </c>
      <c r="N116" s="1" t="s">
        <v>975</v>
      </c>
      <c r="O116" s="7">
        <f t="shared" si="24"/>
        <v>148636016625.09915</v>
      </c>
      <c r="P116" s="7">
        <f t="shared" si="25"/>
        <v>148636016625.09915</v>
      </c>
      <c r="Q116" s="45">
        <f>SUMIFS('SEDS 2021'!$F$23:$F$40,'SEDS 2021'!E$23:E$40,Calculations!L116,'SEDS 2021'!D$23:D$40,Calculations!N116)*J116*K116</f>
        <v>148636016625.09915</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145674860015.56979</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143347940904.90195</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141615510921.98138</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140419057160.99634</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139688663188.70673</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139350919551.96954</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139332360582.28235</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139555179042.16638</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139992674898.1377</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140592038867.37668</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141285474640.20197</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142039178567.20227</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142854328847.12866</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143719049992.18741</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144616244857.49075</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145526219276.55499</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146446910448.79333</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147371704154.55954</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148299709453.23709</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149039380547.24527</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149772116849.81241</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150499788509.159</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151222201716.0965</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151943934475.68112</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152662454311.95636</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153386040542.54703</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154112515391.25089</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154840239620.79825</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155572382947.9184</v>
      </c>
    </row>
    <row r="117" spans="6:46" x14ac:dyDescent="0.2">
      <c r="I117" s="12" t="s">
        <v>1084</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0.19500167089267209</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1084</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0.43415113340537981</v>
      </c>
      <c r="K121" s="210">
        <f>$C$12</f>
        <v>0.19500167089267209</v>
      </c>
      <c r="L121" s="209" t="s">
        <v>1022</v>
      </c>
      <c r="M121" s="12" t="s">
        <v>1016</v>
      </c>
      <c r="N121" s="1" t="s">
        <v>635</v>
      </c>
      <c r="O121" s="7">
        <f>P121</f>
        <v>5859670835982.6299</v>
      </c>
      <c r="P121" s="7">
        <f>Q121</f>
        <v>5859670835982.6299</v>
      </c>
      <c r="Q121" s="45">
        <f>SUMIFS('SEDS 2021'!$F$23:$F$40,'SEDS 2021'!E$23:E$40,Calculations!L121,'SEDS 2021'!D$23:D$40,Calculations!N121)*J121*K121</f>
        <v>5859670835982.6299</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5774837234993.7129</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5662334663878.459</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5570874340214.2412</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5486719508053.0029</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5392028227035.0791</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5304867866209.3633</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5229119540904.9023</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5158624587804.2139</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5084676529450.4844</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5006197522915.8359</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4926889599691.7891</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4853237255778.3418</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4784761850531.2275</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4718898633841.5137</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4652595347956.2891</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4584188189050.2646</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4515503522610.0225</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4441402006048.0137</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4358906780665.5029</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4250266526839.835</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4136127225805.1074</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4018996731088.8052</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3899121693066.1128</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3776074899691.0903</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3647712517330.9575</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3511472367306.709</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3492473963288.4302</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3490432011482.2695</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3487202177281.8613</v>
      </c>
    </row>
    <row r="122" spans="6:46" x14ac:dyDescent="0.2">
      <c r="I122" s="12" t="s">
        <v>1084</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0.19500167089267209</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1084</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0.19500167089267209</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1084</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0.19500167089267209</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1084</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0.19500167089267209</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1084</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0.19500167089267209</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1084</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0.19500167089267209</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1084</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0.19500167089267209</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1084</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0.19500167089267209</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1084</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0.19500167089267209</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1086</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4.9867445915268586E-2</v>
      </c>
      <c r="K134" s="12">
        <v>1</v>
      </c>
      <c r="L134" s="12" t="s">
        <v>1013</v>
      </c>
      <c r="M134" s="12" t="s">
        <v>1015</v>
      </c>
      <c r="N134" s="1" t="s">
        <v>635</v>
      </c>
      <c r="O134" s="7">
        <f>P134</f>
        <v>2808933493515.249</v>
      </c>
      <c r="P134" s="7">
        <f>Q134</f>
        <v>2808933493515.249</v>
      </c>
      <c r="Q134" s="45">
        <f>SUMIFS('SEDS 2021'!$F$23:$F$40,'SEDS 2021'!E$23:E$40,Calculations!L134,'SEDS 2021'!D$23:D$40,Calculations!N134)*J134*K134</f>
        <v>2808933493515.249</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2794325046039.2793</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2779560946916.3096</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2764551613404.0146</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2749226615683.3921</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2733836179848.7983</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2718639437049.9941</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2703495778782.9482</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2688611704460.4238</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2673700246540.5312</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2659531877341.8008</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2645382419077.2026</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2631743378092.3979</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2618515442679.2837</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2605378263174.6011</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2592468539786.2505</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2579102079901.2446</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2565724354734.5264</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2552077024086.5366</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2538237967723.561</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2523887053422.5264</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2509423588450.645</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2494843399729.0806</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2479981459910.7007</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2465254723889.6885</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2450366436730.5825</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2435234308893.1475</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2419871811849.1104</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2404491157450.4536</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2388958613651.6646</v>
      </c>
    </row>
    <row r="135" spans="1:46" x14ac:dyDescent="0.2">
      <c r="I135" s="12" t="s">
        <v>1086</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1086</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0.39860953984813136</v>
      </c>
      <c r="K136" s="12">
        <v>1</v>
      </c>
      <c r="L136" s="12" t="s">
        <v>1013</v>
      </c>
      <c r="M136" s="12" t="s">
        <v>1015</v>
      </c>
      <c r="N136" s="1" t="s">
        <v>972</v>
      </c>
      <c r="O136" s="7">
        <f t="shared" si="29"/>
        <v>12521521475249.35</v>
      </c>
      <c r="P136" s="7">
        <f t="shared" si="30"/>
        <v>12521521475249.35</v>
      </c>
      <c r="Q136" s="45">
        <f>SUMIFS('SEDS 2021'!$F$23:$F$40,'SEDS 2021'!E$23:E$40,Calculations!L136,'SEDS 2021'!D$23:D$40,Calculations!N136)*J136*K136</f>
        <v>12521521475249.35</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12386208298980.121</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12251789676240.102</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12118364950300.729</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11986198785965.807</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11857034192057.541</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11732842991627.072</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11613861724391.418</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11501786938703.52</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11396094030715.324</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11300201275759.375</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11211105845960.9</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11130593445248.129</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11057733593482.906</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10990439931585.838</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10928361000652.998</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10867890254558.072</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10810300286742.994</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10754002688283.441</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10698980127634.916</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10643336727918.609</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10588288674948.299</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10533464768849.244</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10477790395542.699</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10422875785844.592</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10367240480015.996</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10310577501979.627</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10252959265206.291</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10195177969759.604</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10136762297316.047</v>
      </c>
    </row>
    <row r="137" spans="1:46" x14ac:dyDescent="0.2">
      <c r="H137" s="12" t="s">
        <v>489</v>
      </c>
      <c r="I137" s="12" t="s">
        <v>1086</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0</v>
      </c>
      <c r="K137" s="12">
        <v>1</v>
      </c>
      <c r="L137" s="12" t="s">
        <v>1013</v>
      </c>
      <c r="M137" s="12" t="s">
        <v>1015</v>
      </c>
      <c r="N137" s="1" t="s">
        <v>964</v>
      </c>
      <c r="O137" s="7">
        <f t="shared" si="29"/>
        <v>0</v>
      </c>
      <c r="P137" s="7">
        <f t="shared" si="30"/>
        <v>0</v>
      </c>
      <c r="Q137" s="45">
        <f>SUMIFS('SEDS 2021'!$F$23:$F$40,'SEDS 2021'!E$23:E$40,Calculations!L137,'SEDS 2021'!D$23:D$40,Calculations!N137)*J137*K137</f>
        <v>0</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0</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0</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0</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0</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0</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0</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0</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0</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0</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0</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0</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0</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0</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0</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0</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0</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0</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0</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0</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0</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0</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0</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0</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0</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0</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0</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0</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0</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0</v>
      </c>
    </row>
    <row r="138" spans="1:46" x14ac:dyDescent="0.2">
      <c r="I138" s="12" t="s">
        <v>1086</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1086</v>
      </c>
      <c r="J139" s="209">
        <v>1</v>
      </c>
      <c r="K139" s="12">
        <v>1</v>
      </c>
      <c r="L139" s="12" t="s">
        <v>1013</v>
      </c>
      <c r="M139" s="12" t="s">
        <v>1015</v>
      </c>
      <c r="N139" s="1" t="s">
        <v>981</v>
      </c>
      <c r="O139" s="7">
        <f t="shared" si="29"/>
        <v>4377000000000</v>
      </c>
      <c r="P139" s="7">
        <f t="shared" si="30"/>
        <v>4377000000000</v>
      </c>
      <c r="Q139" s="45">
        <f>SUMIFS('SEDS 2021'!$F$23:$F$40,'SEDS 2021'!E$23:E$40,Calculations!L139,'SEDS 2021'!D$23:D$40,Calculations!N139)*J139*K139</f>
        <v>4377000000000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1086</v>
      </c>
      <c r="J140" s="209">
        <v>1</v>
      </c>
      <c r="K140" s="12">
        <v>1</v>
      </c>
      <c r="L140" s="12" t="s">
        <v>1013</v>
      </c>
      <c r="M140" s="12" t="s">
        <v>1015</v>
      </c>
      <c r="N140" s="1" t="s">
        <v>969</v>
      </c>
      <c r="O140" s="7">
        <f t="shared" si="29"/>
        <v>10000000000</v>
      </c>
      <c r="P140" s="7">
        <f t="shared" si="30"/>
        <v>10000000000</v>
      </c>
      <c r="Q140" s="45">
        <f>SUMIFS('SEDS 2021'!$F$23:$F$40,'SEDS 2021'!E$23:E$40,Calculations!L140,'SEDS 2021'!D$23:D$40,Calculations!N140)*J140*K140</f>
        <v>10000000000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1086</v>
      </c>
      <c r="J141" s="209">
        <v>1</v>
      </c>
      <c r="K141" s="12">
        <v>1</v>
      </c>
      <c r="L141" s="12" t="s">
        <v>1013</v>
      </c>
      <c r="M141" s="12" t="s">
        <v>1015</v>
      </c>
      <c r="N141" s="1" t="s">
        <v>1079</v>
      </c>
      <c r="O141" s="7">
        <f t="shared" si="29"/>
        <v>0</v>
      </c>
      <c r="P141" s="7">
        <f t="shared" si="30"/>
        <v>0</v>
      </c>
      <c r="Q141" s="45">
        <f>SUMIFS('SEDS 2021'!$F$23:$F$40,'SEDS 2021'!E$23:E$40,Calculations!L141,'SEDS 2021'!D$23:D$40,Calculations!N141)*J141*K141</f>
        <v>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1086</v>
      </c>
      <c r="J142" s="209">
        <v>1</v>
      </c>
      <c r="K142" s="12">
        <v>1</v>
      </c>
      <c r="L142" s="12" t="s">
        <v>1013</v>
      </c>
      <c r="M142" s="12" t="s">
        <v>1015</v>
      </c>
      <c r="N142" s="1" t="s">
        <v>975</v>
      </c>
      <c r="O142" s="7">
        <f t="shared" si="29"/>
        <v>4063000000000</v>
      </c>
      <c r="P142" s="7">
        <f t="shared" si="30"/>
        <v>4063000000000</v>
      </c>
      <c r="Q142" s="45">
        <f>SUMIFS('SEDS 2021'!$F$23:$F$40,'SEDS 2021'!E$23:E$40,Calculations!L142,'SEDS 2021'!D$23:D$40,Calculations!N142)*J142*K142</f>
        <v>4063000000000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1086</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1086</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0.1274884028134059</v>
      </c>
      <c r="K147" s="12">
        <v>1</v>
      </c>
      <c r="L147" s="12" t="s">
        <v>1013</v>
      </c>
      <c r="M147" s="12" t="s">
        <v>1018</v>
      </c>
      <c r="N147" s="1" t="s">
        <v>635</v>
      </c>
      <c r="O147" s="7">
        <f>P147</f>
        <v>7181166753673.5273</v>
      </c>
      <c r="P147" s="7">
        <f>Q147</f>
        <v>7181166753673.5273</v>
      </c>
      <c r="Q147" s="45">
        <f>SUMIFS('SEDS 2021'!$F$23:$F$40,'SEDS 2021'!E$23:E$40,Calculations!L147,'SEDS 2021'!D$23:D$40,Calculations!N147)*J147*K147</f>
        <v>7181166753673.5273</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7236366706807.3994</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7284367336650.791</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7323895935138.8213</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7356142511411.3213</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7378200347820.8047</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7390808636624.3135</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7395798323132.6309</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7392372544463.4844</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7378338706652.9053</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7365537271079.8203</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7350331234359.1143</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7336323864099.5312</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7324938499511.8867</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7317061159330.168</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7313933843723.9678</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7314735282671.293</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7322598264276.0303</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7337496532443.1895</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7359770453090.2715</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7387365621959.0283</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7421086718975.8135</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7463144171400.3223</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7512210816258.4609</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7567143770586.3027</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7630206543306.5879</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7698997474883.9404</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7775951314967.7549</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7857774081993.7539</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7946124046954.3613</v>
      </c>
    </row>
    <row r="148" spans="7:46" x14ac:dyDescent="0.2">
      <c r="I148" s="12" t="s">
        <v>1086</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1086</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1.4037769971195896E-18</v>
      </c>
      <c r="K149" s="12">
        <v>1</v>
      </c>
      <c r="L149" s="12" t="s">
        <v>1013</v>
      </c>
      <c r="M149" s="12" t="s">
        <v>1018</v>
      </c>
      <c r="N149" s="1" t="s">
        <v>972</v>
      </c>
      <c r="O149" s="7">
        <f t="shared" si="31"/>
        <v>4.4096846810517669E-5</v>
      </c>
      <c r="P149" s="7">
        <f t="shared" si="32"/>
        <v>4.4096846810517669E-5</v>
      </c>
      <c r="Q149" s="45">
        <f>SUMIFS('SEDS 2021'!$F$23:$F$40,'SEDS 2021'!E$23:E$40,Calculations!L149,'SEDS 2021'!D$23:D$40,Calculations!N149)*J149*K149</f>
        <v>4.4096846810517669E-5</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4.5705023061790525E-5</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4.5632753463547663E-5</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4.6787286709440956E-5</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4.9293946270749228E-5</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4.9031490288832881E-5</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4.9591018936240739E-5</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4.9564346423209348E-5</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5.8978118515782783E-5</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5.819158798101846E-5</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6.2747852270379244E-5</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6.1569837511916988E-5</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6.0163515966056332E-5</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6.061490542063367E-5</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5.9687736500675063E-5</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6.0270788509909571E-5</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5.8186040961453361E-5</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6.0206528154475591E-5</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5.748070113182454E-5</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5.6383834204458344E-5</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5.7539598553891644E-5</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5.674832551222444E-5</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5.3900552680360186E-5</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5.3352059875535784E-5</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5.0551632813486851E-5</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4.981017921778433E-5</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5.1859352456913731E-5</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5.0910631754969219E-5</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4.8674991821209297E-5</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5.0441194115454119E-5</v>
      </c>
    </row>
    <row r="150" spans="7:46" x14ac:dyDescent="0.2">
      <c r="I150" s="12" t="s">
        <v>1086</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1086</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1086</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1086</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1086</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1086</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1086</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5543479.6299269898</v>
      </c>
      <c r="S158">
        <f>SUMIFS('NREL Scaling Data'!$F:$F,'NREL Scaling Data'!$B:$B,UPPER(About!$B$1),'NREL Scaling Data'!$E:$E,Calculations!$M160,'NREL Scaling Data'!$A:$A,Q$3,'NREL Scaling Data'!$C:$C,Calculations!$L160,'NREL Scaling Data'!$D:$D,Calculations!$N160)</f>
        <v>5628851.7041253699</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1086</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0.10116897603149275</v>
      </c>
      <c r="K160" s="12">
        <v>1</v>
      </c>
      <c r="L160" s="12" t="s">
        <v>1013</v>
      </c>
      <c r="M160" s="12" t="s">
        <v>1019</v>
      </c>
      <c r="N160" s="1" t="s">
        <v>635</v>
      </c>
      <c r="O160" s="7">
        <f>P160</f>
        <v>5698646081901.9238</v>
      </c>
      <c r="P160" s="7">
        <f>Q160</f>
        <v>5698646081901.9238</v>
      </c>
      <c r="Q160" s="45">
        <f>SUMIFS('SEDS 2021'!$F$23:$F$40,'SEDS 2021'!E$23:E$40,Calculations!L160,'SEDS 2021'!D$23:D$40,Calculations!N160)*J160*K160</f>
        <v>5698646081901.9238</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5612215445298.3906</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5476448089171.0449</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5328100440424.4668</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5183844789653.4268</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5042744567920.8857</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4906542235371.4092</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4779125357582.0762</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4661892379425.7852</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4557678928479.8398</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4468563170623.0303</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4394569764274.7671</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4331532699517.6689</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4276160133369.2935</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4225798388898.5</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4178408717079.5752</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4135794376292.2012</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4098744199925.6562</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4065760632622.7466</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4035046298483.0825</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4009124601226.8979</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3990299946011.3291</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3976956856352.5195</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3968958996945.3989</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3965407575172.1782</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3966377769525.3823</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3971908217672.3662</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3982275942251.415</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3997345380039.481</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4017490399174.0688</v>
      </c>
    </row>
    <row r="161" spans="6:46" x14ac:dyDescent="0.2">
      <c r="I161" s="12" t="s">
        <v>1086</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1086</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1086</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1086</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1086</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1086</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1086</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1086</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1086</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1086</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0.19462622778041674</v>
      </c>
      <c r="K173" s="12">
        <v>1</v>
      </c>
      <c r="L173" s="12" t="s">
        <v>1013</v>
      </c>
      <c r="M173" s="12" t="s">
        <v>1014</v>
      </c>
      <c r="N173" s="1" t="s">
        <v>635</v>
      </c>
      <c r="O173" s="7">
        <f>P173</f>
        <v>10962906158415.314</v>
      </c>
      <c r="P173" s="7">
        <f>Q173</f>
        <v>10962906158415.314</v>
      </c>
      <c r="Q173" s="45">
        <f>SUMIFS('SEDS 2021'!$F$23:$F$40,'SEDS 2021'!E$23:E$40,Calculations!L173,'SEDS 2021'!D$23:D$40,Calculations!N173)*J173*K173</f>
        <v>10962906158415.314</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11112513415158.1</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11244335384647.291</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11348060894187.125</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11417319309435.051</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11448645644240.062</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11449309679973.871</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11429972310098.096</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11403422290363.932</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11377870289446.482</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11362463557846.766</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11359720443246.164</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11369168083404.773</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11390202066782.908</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11420001247033.367</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11456908966102.322</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11499407677672.764</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11547193981841.703</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11598644543001.803</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11651165712613.85</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11708281494324.5</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11768877675979.756</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11833619623303.027</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11902317647871.467</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11975372645604.309</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12052572441349.77</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12133282929865.539</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12218193584397.082</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12305538981378.658</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12395639916955.164</v>
      </c>
    </row>
    <row r="174" spans="6:46" x14ac:dyDescent="0.2">
      <c r="I174" s="12" t="s">
        <v>1086</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1086</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0.36663746815539877</v>
      </c>
      <c r="K175" s="12">
        <v>1</v>
      </c>
      <c r="L175" s="12" t="s">
        <v>1013</v>
      </c>
      <c r="M175" s="12" t="s">
        <v>1014</v>
      </c>
      <c r="N175" s="1" t="s">
        <v>972</v>
      </c>
      <c r="O175" s="7">
        <f t="shared" si="35"/>
        <v>11517182787165.541</v>
      </c>
      <c r="P175" s="7">
        <f t="shared" si="36"/>
        <v>11517182787165.541</v>
      </c>
      <c r="Q175" s="45">
        <f>SUMIFS('SEDS 2021'!$F$23:$F$40,'SEDS 2021'!E$23:E$40,Calculations!L175,'SEDS 2021'!D$23:D$40,Calculations!N175)*J175*K175</f>
        <v>11517182787165.541</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11613694975844.893</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11706913236454.289</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11797809958359.133</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11888727763292.443</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11982004490848.914</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12081295077784.738</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12186898985295.797</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12298906971698.859</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12415266911371.668</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12534493573093.869</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12654942385078.654</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12776788065915.93</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12897985585747.504</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13019269139418.234</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13139787437407.918</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13259738426944.945</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13380309250006.809</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13501103703482.986</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13621824340399.941</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13742952375424.754</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13864640596478.318</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13988188136392.521</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14110212726600.785</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14235583147086.262</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14358374298723.15</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14485108629134.342</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14610781049062.281</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14737292231002.281</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14864490551532.572</v>
      </c>
    </row>
    <row r="176" spans="6:46" x14ac:dyDescent="0.2">
      <c r="H176" s="12" t="s">
        <v>490</v>
      </c>
      <c r="I176" s="12" t="s">
        <v>1086</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1.0620732545840673E-4</v>
      </c>
      <c r="K176" s="12">
        <v>1</v>
      </c>
      <c r="L176" s="12" t="s">
        <v>1013</v>
      </c>
      <c r="M176" s="12" t="s">
        <v>1014</v>
      </c>
      <c r="N176" s="1" t="s">
        <v>964</v>
      </c>
      <c r="O176" s="7">
        <f t="shared" si="35"/>
        <v>785084549.78854263</v>
      </c>
      <c r="P176" s="7">
        <f t="shared" si="36"/>
        <v>785084549.78854263</v>
      </c>
      <c r="Q176" s="45">
        <f>SUMIFS('SEDS 2021'!$F$23:$F$40,'SEDS 2021'!E$23:E$40,Calculations!L176,'SEDS 2021'!D$23:D$40,Calculations!N176)*J176*K176</f>
        <v>785084549.78854263</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746387872.65999484</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707909334.07586503</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670113157.16899109</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633847027.84823942</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599979729.45710886</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569319364.42952824</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542709440.76924562</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520556112.8312825</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503089985.23176283</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489979816.86764312</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480676067.22843778</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474237516.49100053</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469733520.26271433</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466310589.95759135</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463370190.39708692</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460604565.14899266</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457856337.79514235</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455056590.12253696</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452156705.89097333</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449162356.41467953</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446096335.63433868</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442957611.0619815</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439671925.23845708</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436342179.90631878</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432834650.21376884</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429320831.40834433</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425698000.6504029</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422010229.26267207</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418230155.89831376</v>
      </c>
    </row>
    <row r="177" spans="6:46" x14ac:dyDescent="0.2">
      <c r="I177" s="12" t="s">
        <v>1086</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1086</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1086</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1086</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1086</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1086</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1086</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0.52684894745941613</v>
      </c>
      <c r="K186" s="12">
        <v>1</v>
      </c>
      <c r="L186" s="12" t="s">
        <v>1013</v>
      </c>
      <c r="M186" s="12" t="s">
        <v>1016</v>
      </c>
      <c r="N186" s="1" t="s">
        <v>635</v>
      </c>
      <c r="O186" s="7">
        <f>P186</f>
        <v>29676347512493.992</v>
      </c>
      <c r="P186" s="7">
        <f>Q186</f>
        <v>29676347512493.992</v>
      </c>
      <c r="Q186" s="45">
        <f>SUMIFS('SEDS 2021'!$F$23:$F$40,'SEDS 2021'!E$23:E$40,Calculations!L186,'SEDS 2021'!D$23:D$40,Calculations!N186)*J186*K186</f>
        <v>29676347512493.992</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29969767372001.648</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30310320814497.84</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30706159833955.812</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31112565291461.949</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31547230129349.746</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32000885997783.418</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32466315526302.621</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32951579842705.777</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33449708213292.75</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33958234270460.281</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34490748997791.062</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35035245079321.297</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35599134598743.297</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36179444934050.852</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36765895226602.594</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37378138531932.641</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37994392929838.734</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38629742205347.672</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39282641633486.93</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39955427773038.562</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40642051532933.219</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41350210576269.992</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42070286069395.547</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42797617875627.938</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43551820107854.875</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44305035793040.383</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45082097358685.906</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45876890809311.297</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46693842625720.656</v>
      </c>
    </row>
    <row r="187" spans="6:46" x14ac:dyDescent="0.2">
      <c r="H187" s="12" t="s">
        <v>494</v>
      </c>
      <c r="I187" s="12" t="s">
        <v>1086</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1086</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0.23475299199647001</v>
      </c>
      <c r="K188" s="12">
        <v>1</v>
      </c>
      <c r="L188" s="12" t="s">
        <v>1013</v>
      </c>
      <c r="M188" s="12" t="s">
        <v>1016</v>
      </c>
      <c r="N188" s="1" t="s">
        <v>972</v>
      </c>
      <c r="O188" s="7">
        <f t="shared" si="37"/>
        <v>7374295737585.1123</v>
      </c>
      <c r="P188" s="7">
        <f t="shared" si="38"/>
        <v>7374295737585.1123</v>
      </c>
      <c r="Q188" s="45">
        <f>SUMIFS('SEDS 2021'!$F$23:$F$40,'SEDS 2021'!E$23:E$40,Calculations!L188,'SEDS 2021'!D$23:D$40,Calculations!N188)*J188*K188</f>
        <v>7374295737585.1123</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7348866547014.3525</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7340718610535.6309</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7329868822558.7686</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7315013937067.0205</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7299957737149.9043</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7266232273155.4307</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7237698602235.8184</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7217111553369.5684</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7207893471787.6582</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7202193094901.3838</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7200455433545.71</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7203475149925.9922</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7202913588634.2178</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7190283757317.4082</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7179857789183.3887</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7172387964453.2295</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7170247674246.8535</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7168361675946.1895</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7172409155445.3711</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7175778523195.9971</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7174273962753.8945</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7167355103819.4307</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7158338336662.8809</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7148145469442.4326</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7138885005876.2402</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7131966146941.7773</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7122493773454.1729</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7115913970393.9902</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7108613673600.9639</v>
      </c>
    </row>
    <row r="189" spans="6:46" x14ac:dyDescent="0.2">
      <c r="H189" s="12" t="s">
        <v>491</v>
      </c>
      <c r="I189" s="12" t="s">
        <v>1086</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0.9998937926745417</v>
      </c>
      <c r="K189" s="12">
        <v>1</v>
      </c>
      <c r="L189" s="12" t="s">
        <v>1013</v>
      </c>
      <c r="M189" s="12" t="s">
        <v>1016</v>
      </c>
      <c r="N189" s="1" t="s">
        <v>964</v>
      </c>
      <c r="O189" s="7">
        <f t="shared" si="37"/>
        <v>7391214915450.2119</v>
      </c>
      <c r="P189" s="7">
        <f t="shared" si="38"/>
        <v>7391214915450.2119</v>
      </c>
      <c r="Q189" s="45">
        <f>SUMIFS('SEDS 2021'!$F$23:$F$40,'SEDS 2021'!E$23:E$40,Calculations!L189,'SEDS 2021'!D$23:D$40,Calculations!N189)*J189*K189</f>
        <v>7391214915450.2119</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7399447519569.0039</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7397400032534.2852</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7388868836556.2539</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7365621327516.1816</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7343610841892.918</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7330003584307.9941</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7331709823503.5869</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7331496543604.1211</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7319254277375.6963</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7302362509339.2129</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7283380598288.1572</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7282954038489.2578</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7282356854770.7812</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7284574965725.0781</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7273484410953.6562</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7272844571255.291</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7277750008942.6709</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7279242968238.7988</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7281247799293.6318</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7288797907734.1748</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7303045005017.4629</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7319040997476.2305</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7333885278477.9648</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7345359737068.3984</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7351843446011.7109</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7353464373247.5322</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7358369810934.8779</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7364469616059.1475</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7366773038973.2178</v>
      </c>
    </row>
    <row r="190" spans="6:46" x14ac:dyDescent="0.2">
      <c r="I190" s="12" t="s">
        <v>1086</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1086</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1086</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1086</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1086</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1086</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69213999999999.992</v>
      </c>
      <c r="Q199" s="7">
        <f t="shared" ref="Q199:AT199" si="40">SUM(Q4,Q17,Q30,Q43,Q56,Q69,Q82,Q95,Q108,Q121)</f>
        <v>69213999999999.992</v>
      </c>
      <c r="R199" s="7">
        <f t="shared" si="40"/>
        <v>68768045903725.547</v>
      </c>
      <c r="S199" s="7">
        <f t="shared" si="40"/>
        <v>68179593677751.219</v>
      </c>
      <c r="T199" s="7">
        <f t="shared" si="40"/>
        <v>67717253341464.797</v>
      </c>
      <c r="U199" s="7">
        <f t="shared" si="40"/>
        <v>67318560846652.281</v>
      </c>
      <c r="V199" s="7">
        <f t="shared" si="40"/>
        <v>66906795245517.703</v>
      </c>
      <c r="W199" s="7">
        <f t="shared" si="40"/>
        <v>66566256731229.797</v>
      </c>
      <c r="X199" s="7">
        <f t="shared" si="40"/>
        <v>66308071169097.5</v>
      </c>
      <c r="Y199" s="7">
        <f t="shared" si="40"/>
        <v>66101848117583.953</v>
      </c>
      <c r="Z199" s="7">
        <f t="shared" si="40"/>
        <v>65908417880265.844</v>
      </c>
      <c r="AA199" s="7">
        <f t="shared" si="40"/>
        <v>65730317001962.375</v>
      </c>
      <c r="AB199" s="7">
        <f t="shared" si="40"/>
        <v>65578102925092.883</v>
      </c>
      <c r="AC199" s="7">
        <f t="shared" si="40"/>
        <v>65483158004787.203</v>
      </c>
      <c r="AD199" s="7">
        <f t="shared" si="40"/>
        <v>65435123547380.602</v>
      </c>
      <c r="AE199" s="7">
        <f t="shared" si="40"/>
        <v>65419527344468.203</v>
      </c>
      <c r="AF199" s="7">
        <f t="shared" si="40"/>
        <v>65407960486080.352</v>
      </c>
      <c r="AG199" s="7">
        <f t="shared" si="40"/>
        <v>65397192769750.508</v>
      </c>
      <c r="AH199" s="7">
        <f t="shared" si="40"/>
        <v>65395575825707</v>
      </c>
      <c r="AI199" s="7">
        <f t="shared" si="40"/>
        <v>65362955260464.875</v>
      </c>
      <c r="AJ199" s="7">
        <f t="shared" si="40"/>
        <v>65286135078901.094</v>
      </c>
      <c r="AK199" s="7">
        <f t="shared" si="40"/>
        <v>64928131348372.211</v>
      </c>
      <c r="AL199" s="7">
        <f t="shared" si="40"/>
        <v>64540695982110.375</v>
      </c>
      <c r="AM199" s="7">
        <f t="shared" si="40"/>
        <v>64138664162408.688</v>
      </c>
      <c r="AN199" s="7">
        <f t="shared" si="40"/>
        <v>63717885208772.25</v>
      </c>
      <c r="AO199" s="7">
        <f t="shared" si="40"/>
        <v>63279379165731.625</v>
      </c>
      <c r="AP199" s="7">
        <f t="shared" si="40"/>
        <v>62810288644837.625</v>
      </c>
      <c r="AQ199" s="7">
        <f t="shared" si="40"/>
        <v>62300395428893.93</v>
      </c>
      <c r="AR199" s="7">
        <f t="shared" si="40"/>
        <v>62389241140389.945</v>
      </c>
      <c r="AS199" s="7">
        <f t="shared" si="40"/>
        <v>62562637196875.938</v>
      </c>
      <c r="AT199" s="7">
        <f t="shared" si="40"/>
        <v>62727609036869.469</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56328000000000.008</v>
      </c>
      <c r="Q202" s="7">
        <f t="shared" ref="Q202:AT202" si="41">SUM(Q134,Q147,Q160,Q173,Q186)</f>
        <v>56328000000000.008</v>
      </c>
      <c r="R202" s="7">
        <f t="shared" si="41"/>
        <v>56725187985304.82</v>
      </c>
      <c r="S202" s="7">
        <f t="shared" si="41"/>
        <v>57095032571883.281</v>
      </c>
      <c r="T202" s="7">
        <f t="shared" si="41"/>
        <v>57470768717110.242</v>
      </c>
      <c r="U202" s="7">
        <f t="shared" si="41"/>
        <v>57819098517645.141</v>
      </c>
      <c r="V202" s="7">
        <f t="shared" si="41"/>
        <v>58150656869180.297</v>
      </c>
      <c r="W202" s="7">
        <f t="shared" si="41"/>
        <v>58466185986803.008</v>
      </c>
      <c r="X202" s="7">
        <f t="shared" si="41"/>
        <v>58774707295898.375</v>
      </c>
      <c r="Y202" s="7">
        <f t="shared" si="41"/>
        <v>59097878761419.406</v>
      </c>
      <c r="Z202" s="7">
        <f t="shared" si="41"/>
        <v>59437296384412.508</v>
      </c>
      <c r="AA202" s="7">
        <f t="shared" si="41"/>
        <v>59814330147351.703</v>
      </c>
      <c r="AB202" s="7">
        <f t="shared" si="41"/>
        <v>60240752858748.312</v>
      </c>
      <c r="AC202" s="7">
        <f t="shared" si="41"/>
        <v>60704013104435.672</v>
      </c>
      <c r="AD202" s="7">
        <f t="shared" si="41"/>
        <v>61208950741086.672</v>
      </c>
      <c r="AE202" s="7">
        <f t="shared" si="41"/>
        <v>61747683992487.484</v>
      </c>
      <c r="AF202" s="7">
        <f t="shared" si="41"/>
        <v>62307615293294.711</v>
      </c>
      <c r="AG202" s="7">
        <f t="shared" si="41"/>
        <v>62907177948470.141</v>
      </c>
      <c r="AH202" s="7">
        <f t="shared" si="41"/>
        <v>63528653730616.648</v>
      </c>
      <c r="AI202" s="7">
        <f t="shared" si="41"/>
        <v>64183720937501.945</v>
      </c>
      <c r="AJ202" s="7">
        <f t="shared" si="41"/>
        <v>64866862065397.695</v>
      </c>
      <c r="AK202" s="7">
        <f t="shared" si="41"/>
        <v>65584086543971.516</v>
      </c>
      <c r="AL202" s="7">
        <f t="shared" si="41"/>
        <v>66331739462350.766</v>
      </c>
      <c r="AM202" s="7">
        <f t="shared" si="41"/>
        <v>67118774627054.938</v>
      </c>
      <c r="AN202" s="7">
        <f t="shared" si="41"/>
        <v>67933754990381.578</v>
      </c>
      <c r="AO202" s="7">
        <f t="shared" si="41"/>
        <v>68770796590880.414</v>
      </c>
      <c r="AP202" s="7">
        <f t="shared" si="41"/>
        <v>69651343298767.195</v>
      </c>
      <c r="AQ202" s="7">
        <f t="shared" si="41"/>
        <v>70544458724355.375</v>
      </c>
      <c r="AR202" s="7">
        <f t="shared" si="41"/>
        <v>71478390012151.266</v>
      </c>
      <c r="AS202" s="7">
        <f t="shared" si="41"/>
        <v>72442040410173.641</v>
      </c>
      <c r="AT202" s="7">
        <f t="shared" si="41"/>
        <v>73442055602455.906</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1082</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1083</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1084</v>
      </c>
    </row>
    <row r="7" spans="1:34" ht="16" x14ac:dyDescent="0.2">
      <c r="A7" s="131" t="s">
        <v>1083</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1084</v>
      </c>
    </row>
    <row r="8" spans="1:34" ht="16" x14ac:dyDescent="0.2">
      <c r="A8" s="131" t="s">
        <v>1083</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1084</v>
      </c>
    </row>
    <row r="9" spans="1:34" ht="16" x14ac:dyDescent="0.2">
      <c r="A9" s="131" t="s">
        <v>1083</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1084</v>
      </c>
    </row>
    <row r="10" spans="1:34" ht="16" x14ac:dyDescent="0.2">
      <c r="A10" s="131" t="s">
        <v>1083</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1084</v>
      </c>
    </row>
    <row r="11" spans="1:34" ht="16" x14ac:dyDescent="0.2">
      <c r="A11" s="131" t="s">
        <v>1083</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1084</v>
      </c>
    </row>
    <row r="12" spans="1:34" ht="16" x14ac:dyDescent="0.2">
      <c r="A12" s="131" t="s">
        <v>1083</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1084</v>
      </c>
    </row>
    <row r="13" spans="1:34" ht="16" x14ac:dyDescent="0.2">
      <c r="A13" s="131" t="s">
        <v>1083</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1084</v>
      </c>
    </row>
    <row r="14" spans="1:34" ht="16" x14ac:dyDescent="0.2">
      <c r="A14" s="131" t="s">
        <v>1083</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1084</v>
      </c>
    </row>
    <row r="15" spans="1:34" ht="16" x14ac:dyDescent="0.2">
      <c r="A15" s="131" t="s">
        <v>1083</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1084</v>
      </c>
    </row>
    <row r="16" spans="1:34" ht="16" x14ac:dyDescent="0.2">
      <c r="A16" s="131" t="s">
        <v>1083</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1084</v>
      </c>
    </row>
    <row r="17" spans="1:34" ht="16" x14ac:dyDescent="0.2">
      <c r="A17" s="131" t="s">
        <v>1083</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1084</v>
      </c>
    </row>
    <row r="18" spans="1:34" ht="16" x14ac:dyDescent="0.2">
      <c r="A18" s="131" t="s">
        <v>1083</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1084</v>
      </c>
    </row>
    <row r="19" spans="1:34" ht="16" x14ac:dyDescent="0.2">
      <c r="A19" s="131" t="s">
        <v>1083</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1084</v>
      </c>
    </row>
    <row r="20" spans="1:34" ht="16" x14ac:dyDescent="0.2">
      <c r="A20" s="131" t="s">
        <v>1083</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1084</v>
      </c>
    </row>
    <row r="21" spans="1:34" ht="16" x14ac:dyDescent="0.2">
      <c r="A21" s="131" t="s">
        <v>1083</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1084</v>
      </c>
    </row>
    <row r="22" spans="1:34" ht="16" x14ac:dyDescent="0.2">
      <c r="A22" s="131" t="s">
        <v>1083</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1084</v>
      </c>
    </row>
    <row r="23" spans="1:34" ht="16" x14ac:dyDescent="0.2">
      <c r="A23" s="131" t="s">
        <v>1083</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1084</v>
      </c>
    </row>
    <row r="24" spans="1:34" ht="16" x14ac:dyDescent="0.2">
      <c r="A24" s="131" t="s">
        <v>1083</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1084</v>
      </c>
    </row>
    <row r="25" spans="1:34" ht="16" x14ac:dyDescent="0.2">
      <c r="A25" s="131" t="s">
        <v>1083</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1084</v>
      </c>
    </row>
    <row r="26" spans="1:34" ht="16" x14ac:dyDescent="0.2">
      <c r="A26" s="131" t="s">
        <v>1083</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1084</v>
      </c>
    </row>
    <row r="27" spans="1:34" ht="16" x14ac:dyDescent="0.2">
      <c r="A27" s="131" t="s">
        <v>1083</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1084</v>
      </c>
    </row>
    <row r="28" spans="1:34" ht="16" x14ac:dyDescent="0.2">
      <c r="A28" s="131" t="s">
        <v>1083</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1084</v>
      </c>
    </row>
    <row r="29" spans="1:34" ht="16" x14ac:dyDescent="0.2">
      <c r="A29" s="131" t="s">
        <v>1083</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1084</v>
      </c>
    </row>
    <row r="30" spans="1:34" ht="16" x14ac:dyDescent="0.2">
      <c r="A30" s="131" t="s">
        <v>1083</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1084</v>
      </c>
    </row>
    <row r="31" spans="1:34" ht="16" x14ac:dyDescent="0.2">
      <c r="A31" s="131" t="s">
        <v>1083</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1084</v>
      </c>
    </row>
    <row r="32" spans="1:34" ht="16" x14ac:dyDescent="0.2">
      <c r="A32" s="131" t="s">
        <v>1083</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1084</v>
      </c>
    </row>
    <row r="33" spans="1:34" ht="16" x14ac:dyDescent="0.2">
      <c r="A33" s="131" t="s">
        <v>1083</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1084</v>
      </c>
    </row>
    <row r="34" spans="1:34" ht="16" x14ac:dyDescent="0.2">
      <c r="A34" s="131" t="s">
        <v>1083</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1084</v>
      </c>
    </row>
    <row r="35" spans="1:34" ht="16" x14ac:dyDescent="0.2">
      <c r="A35" s="131" t="s">
        <v>1083</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1084</v>
      </c>
    </row>
    <row r="36" spans="1:34" ht="16" x14ac:dyDescent="0.2">
      <c r="A36" s="131" t="s">
        <v>1083</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1084</v>
      </c>
    </row>
    <row r="37" spans="1:34" ht="16" x14ac:dyDescent="0.2">
      <c r="A37" s="131" t="s">
        <v>1083</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1084</v>
      </c>
    </row>
    <row r="38" spans="1:34" ht="16" x14ac:dyDescent="0.2">
      <c r="A38" s="131" t="s">
        <v>1083</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1084</v>
      </c>
    </row>
    <row r="39" spans="1:34" ht="16" x14ac:dyDescent="0.2">
      <c r="A39" s="131" t="s">
        <v>1083</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1084</v>
      </c>
    </row>
    <row r="40" spans="1:34" ht="16" x14ac:dyDescent="0.2">
      <c r="A40" s="131" t="s">
        <v>1083</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1084</v>
      </c>
    </row>
    <row r="41" spans="1:34" ht="16" x14ac:dyDescent="0.2">
      <c r="A41" s="131" t="s">
        <v>1083</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1084</v>
      </c>
    </row>
    <row r="42" spans="1:34" ht="16" x14ac:dyDescent="0.2">
      <c r="A42" s="131" t="s">
        <v>1083</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1084</v>
      </c>
    </row>
    <row r="43" spans="1:34" ht="16" x14ac:dyDescent="0.2">
      <c r="A43" s="131" t="s">
        <v>1083</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1084</v>
      </c>
    </row>
    <row r="44" spans="1:34" ht="16" x14ac:dyDescent="0.2">
      <c r="A44" s="131" t="s">
        <v>1083</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1084</v>
      </c>
    </row>
    <row r="45" spans="1:34" ht="16" x14ac:dyDescent="0.2">
      <c r="A45" s="131" t="s">
        <v>1083</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1084</v>
      </c>
    </row>
    <row r="46" spans="1:34" ht="16" x14ac:dyDescent="0.2">
      <c r="A46" s="131" t="s">
        <v>1083</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1084</v>
      </c>
    </row>
    <row r="47" spans="1:34" ht="16" x14ac:dyDescent="0.2">
      <c r="A47" s="131" t="s">
        <v>1083</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1084</v>
      </c>
    </row>
    <row r="48" spans="1:34" ht="16" x14ac:dyDescent="0.2">
      <c r="A48" s="131" t="s">
        <v>1083</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1084</v>
      </c>
    </row>
    <row r="49" spans="1:34" ht="16" x14ac:dyDescent="0.2">
      <c r="A49" s="131" t="s">
        <v>1083</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1084</v>
      </c>
    </row>
    <row r="50" spans="1:34" ht="16" x14ac:dyDescent="0.2">
      <c r="A50" s="131" t="s">
        <v>1083</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1084</v>
      </c>
    </row>
    <row r="51" spans="1:34" ht="16" x14ac:dyDescent="0.2">
      <c r="A51" s="131" t="s">
        <v>1083</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1084</v>
      </c>
    </row>
    <row r="52" spans="1:34" ht="16" x14ac:dyDescent="0.2">
      <c r="A52" s="131" t="s">
        <v>1083</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1084</v>
      </c>
    </row>
    <row r="53" spans="1:34" ht="16" x14ac:dyDescent="0.2">
      <c r="A53" s="131" t="s">
        <v>1083</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1084</v>
      </c>
    </row>
    <row r="54" spans="1:34" ht="16" x14ac:dyDescent="0.2">
      <c r="A54" s="131" t="s">
        <v>1083</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1084</v>
      </c>
    </row>
    <row r="55" spans="1:34" ht="16" x14ac:dyDescent="0.2">
      <c r="A55" s="131" t="s">
        <v>1083</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1084</v>
      </c>
    </row>
    <row r="56" spans="1:34" ht="16" x14ac:dyDescent="0.2">
      <c r="A56" s="131" t="s">
        <v>1083</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1085</v>
      </c>
    </row>
    <row r="57" spans="1:34" ht="16" x14ac:dyDescent="0.2">
      <c r="A57" s="131" t="s">
        <v>1083</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1085</v>
      </c>
    </row>
    <row r="58" spans="1:34" ht="16" x14ac:dyDescent="0.2">
      <c r="A58" s="131" t="s">
        <v>1083</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1085</v>
      </c>
    </row>
    <row r="59" spans="1:34" ht="16" x14ac:dyDescent="0.2">
      <c r="A59" s="131" t="s">
        <v>1083</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1085</v>
      </c>
    </row>
    <row r="60" spans="1:34" ht="16" x14ac:dyDescent="0.2">
      <c r="A60" s="131" t="s">
        <v>1083</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1085</v>
      </c>
    </row>
    <row r="61" spans="1:34" ht="16" x14ac:dyDescent="0.2">
      <c r="A61" s="131" t="s">
        <v>1083</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1085</v>
      </c>
    </row>
    <row r="62" spans="1:34" ht="16" x14ac:dyDescent="0.2">
      <c r="A62" s="131" t="s">
        <v>1083</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1085</v>
      </c>
    </row>
    <row r="63" spans="1:34" ht="16" x14ac:dyDescent="0.2">
      <c r="A63" s="131" t="s">
        <v>1083</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1085</v>
      </c>
    </row>
    <row r="64" spans="1:34" ht="16" x14ac:dyDescent="0.2">
      <c r="A64" s="131" t="s">
        <v>1083</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1085</v>
      </c>
    </row>
    <row r="65" spans="1:34" ht="16" x14ac:dyDescent="0.2">
      <c r="A65" s="131" t="s">
        <v>1083</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1085</v>
      </c>
    </row>
    <row r="66" spans="1:34" ht="16" x14ac:dyDescent="0.2">
      <c r="A66" s="131" t="s">
        <v>1083</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1085</v>
      </c>
    </row>
    <row r="67" spans="1:34" ht="16" x14ac:dyDescent="0.2">
      <c r="A67" s="131" t="s">
        <v>1083</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1085</v>
      </c>
    </row>
    <row r="68" spans="1:34" ht="16" x14ac:dyDescent="0.2">
      <c r="A68" s="131" t="s">
        <v>1083</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1085</v>
      </c>
    </row>
    <row r="69" spans="1:34" ht="16" x14ac:dyDescent="0.2">
      <c r="A69" s="131" t="s">
        <v>1083</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1085</v>
      </c>
    </row>
    <row r="70" spans="1:34" ht="16" x14ac:dyDescent="0.2">
      <c r="A70" s="131" t="s">
        <v>1083</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1085</v>
      </c>
    </row>
    <row r="71" spans="1:34" ht="16" x14ac:dyDescent="0.2">
      <c r="A71" s="131" t="s">
        <v>1083</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1085</v>
      </c>
    </row>
    <row r="72" spans="1:34" ht="16" x14ac:dyDescent="0.2">
      <c r="A72" s="131" t="s">
        <v>1083</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1085</v>
      </c>
    </row>
    <row r="73" spans="1:34" ht="16" x14ac:dyDescent="0.2">
      <c r="A73" s="131" t="s">
        <v>1083</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1085</v>
      </c>
    </row>
    <row r="74" spans="1:34" ht="16" x14ac:dyDescent="0.2">
      <c r="A74" s="131" t="s">
        <v>1083</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1085</v>
      </c>
    </row>
    <row r="75" spans="1:34" ht="16" x14ac:dyDescent="0.2">
      <c r="A75" s="131" t="s">
        <v>1083</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1085</v>
      </c>
    </row>
    <row r="76" spans="1:34" ht="16" x14ac:dyDescent="0.2">
      <c r="A76" s="131" t="s">
        <v>1083</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1085</v>
      </c>
    </row>
    <row r="77" spans="1:34" ht="16" x14ac:dyDescent="0.2">
      <c r="A77" s="131" t="s">
        <v>1083</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1085</v>
      </c>
    </row>
    <row r="78" spans="1:34" ht="16" x14ac:dyDescent="0.2">
      <c r="A78" s="131" t="s">
        <v>1083</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1085</v>
      </c>
    </row>
    <row r="79" spans="1:34" ht="16" x14ac:dyDescent="0.2">
      <c r="A79" s="131" t="s">
        <v>1083</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1085</v>
      </c>
    </row>
    <row r="80" spans="1:34" ht="16" x14ac:dyDescent="0.2">
      <c r="A80" s="131" t="s">
        <v>1083</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1085</v>
      </c>
    </row>
    <row r="81" spans="1:34" ht="16" x14ac:dyDescent="0.2">
      <c r="A81" s="131" t="s">
        <v>1083</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1085</v>
      </c>
    </row>
    <row r="82" spans="1:34" ht="16" x14ac:dyDescent="0.2">
      <c r="A82" s="131" t="s">
        <v>1083</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1085</v>
      </c>
    </row>
    <row r="83" spans="1:34" ht="16" x14ac:dyDescent="0.2">
      <c r="A83" s="131" t="s">
        <v>1083</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1085</v>
      </c>
    </row>
    <row r="84" spans="1:34" ht="16" x14ac:dyDescent="0.2">
      <c r="A84" s="131" t="s">
        <v>1083</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1085</v>
      </c>
    </row>
    <row r="85" spans="1:34" ht="16" x14ac:dyDescent="0.2">
      <c r="A85" s="131" t="s">
        <v>1083</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1085</v>
      </c>
    </row>
    <row r="86" spans="1:34" ht="16" x14ac:dyDescent="0.2">
      <c r="A86" s="131" t="s">
        <v>1083</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1085</v>
      </c>
    </row>
    <row r="87" spans="1:34" ht="16" x14ac:dyDescent="0.2">
      <c r="A87" s="131" t="s">
        <v>1083</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1085</v>
      </c>
    </row>
    <row r="88" spans="1:34" ht="16" x14ac:dyDescent="0.2">
      <c r="A88" s="131" t="s">
        <v>1083</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1085</v>
      </c>
    </row>
    <row r="89" spans="1:34" ht="16" x14ac:dyDescent="0.2">
      <c r="A89" s="131" t="s">
        <v>1083</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1085</v>
      </c>
    </row>
    <row r="90" spans="1:34" ht="16" x14ac:dyDescent="0.2">
      <c r="A90" s="131" t="s">
        <v>1083</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1085</v>
      </c>
    </row>
    <row r="91" spans="1:34" ht="16" x14ac:dyDescent="0.2">
      <c r="A91" s="131" t="s">
        <v>1083</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1085</v>
      </c>
    </row>
    <row r="92" spans="1:34" ht="16" x14ac:dyDescent="0.2">
      <c r="A92" s="131" t="s">
        <v>1083</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1085</v>
      </c>
    </row>
    <row r="93" spans="1:34" ht="16" x14ac:dyDescent="0.2">
      <c r="A93" s="131" t="s">
        <v>1083</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1085</v>
      </c>
    </row>
    <row r="94" spans="1:34" ht="16" x14ac:dyDescent="0.2">
      <c r="A94" s="131" t="s">
        <v>1083</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1085</v>
      </c>
    </row>
    <row r="95" spans="1:34" ht="16" x14ac:dyDescent="0.2">
      <c r="A95" s="131" t="s">
        <v>1083</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1085</v>
      </c>
    </row>
    <row r="96" spans="1:34" ht="16" x14ac:dyDescent="0.2">
      <c r="A96" s="131" t="s">
        <v>1083</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1085</v>
      </c>
    </row>
    <row r="97" spans="1:34" ht="16" x14ac:dyDescent="0.2">
      <c r="A97" s="131" t="s">
        <v>1083</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1085</v>
      </c>
    </row>
    <row r="98" spans="1:34" ht="16" x14ac:dyDescent="0.2">
      <c r="A98" s="131" t="s">
        <v>1083</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1085</v>
      </c>
    </row>
    <row r="99" spans="1:34" ht="16" x14ac:dyDescent="0.2">
      <c r="A99" s="131" t="s">
        <v>1083</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1085</v>
      </c>
    </row>
    <row r="100" spans="1:34" ht="16" x14ac:dyDescent="0.2">
      <c r="A100" s="131" t="s">
        <v>1083</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1085</v>
      </c>
    </row>
    <row r="101" spans="1:34" ht="16" x14ac:dyDescent="0.2">
      <c r="A101" s="131" t="s">
        <v>1083</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1085</v>
      </c>
    </row>
    <row r="102" spans="1:34" ht="16" x14ac:dyDescent="0.2">
      <c r="A102" s="131" t="s">
        <v>1083</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1085</v>
      </c>
    </row>
    <row r="103" spans="1:34" ht="16" x14ac:dyDescent="0.2">
      <c r="A103" s="131" t="s">
        <v>1083</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1085</v>
      </c>
    </row>
    <row r="104" spans="1:34" ht="16" x14ac:dyDescent="0.2">
      <c r="A104" s="131" t="s">
        <v>1083</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1085</v>
      </c>
    </row>
    <row r="105" spans="1:34" ht="16" x14ac:dyDescent="0.2">
      <c r="A105" s="131" t="s">
        <v>1083</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1085</v>
      </c>
    </row>
    <row r="106" spans="1:34" ht="16" x14ac:dyDescent="0.2">
      <c r="A106" s="131" t="s">
        <v>1083</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1086</v>
      </c>
    </row>
    <row r="107" spans="1:34" ht="16" x14ac:dyDescent="0.2">
      <c r="A107" s="131" t="s">
        <v>1083</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1086</v>
      </c>
    </row>
    <row r="108" spans="1:34" ht="16" x14ac:dyDescent="0.2">
      <c r="A108" s="131" t="s">
        <v>1083</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1086</v>
      </c>
    </row>
    <row r="109" spans="1:34" ht="16" x14ac:dyDescent="0.2">
      <c r="A109" s="131" t="s">
        <v>1083</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1086</v>
      </c>
    </row>
    <row r="110" spans="1:34" ht="16" x14ac:dyDescent="0.2">
      <c r="A110" s="131" t="s">
        <v>1083</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1086</v>
      </c>
    </row>
    <row r="111" spans="1:34" ht="16" x14ac:dyDescent="0.2">
      <c r="A111" s="131" t="s">
        <v>1083</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1086</v>
      </c>
    </row>
    <row r="112" spans="1:34" ht="16" x14ac:dyDescent="0.2">
      <c r="A112" s="131" t="s">
        <v>1083</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1086</v>
      </c>
    </row>
    <row r="113" spans="1:34" ht="16" x14ac:dyDescent="0.2">
      <c r="A113" s="131" t="s">
        <v>1083</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1086</v>
      </c>
    </row>
    <row r="114" spans="1:34" ht="16" x14ac:dyDescent="0.2">
      <c r="A114" s="131" t="s">
        <v>1083</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1086</v>
      </c>
    </row>
    <row r="115" spans="1:34" ht="16" x14ac:dyDescent="0.2">
      <c r="A115" s="131" t="s">
        <v>1083</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1086</v>
      </c>
    </row>
    <row r="116" spans="1:34" ht="16" x14ac:dyDescent="0.2">
      <c r="A116" s="131" t="s">
        <v>1083</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1086</v>
      </c>
    </row>
    <row r="117" spans="1:34" ht="16" x14ac:dyDescent="0.2">
      <c r="A117" s="131" t="s">
        <v>1083</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1086</v>
      </c>
    </row>
    <row r="118" spans="1:34" ht="16" x14ac:dyDescent="0.2">
      <c r="A118" s="131" t="s">
        <v>1083</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1086</v>
      </c>
    </row>
    <row r="119" spans="1:34" ht="16" x14ac:dyDescent="0.2">
      <c r="A119" s="131" t="s">
        <v>1083</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1086</v>
      </c>
    </row>
    <row r="120" spans="1:34" ht="16" x14ac:dyDescent="0.2">
      <c r="A120" s="131" t="s">
        <v>1083</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1086</v>
      </c>
    </row>
    <row r="121" spans="1:34" ht="16" x14ac:dyDescent="0.2">
      <c r="A121" s="131" t="s">
        <v>1083</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1086</v>
      </c>
    </row>
    <row r="122" spans="1:34" ht="16" x14ac:dyDescent="0.2">
      <c r="A122" s="131" t="s">
        <v>1083</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1086</v>
      </c>
    </row>
    <row r="123" spans="1:34" ht="16" x14ac:dyDescent="0.2">
      <c r="A123" s="131" t="s">
        <v>1083</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1086</v>
      </c>
    </row>
    <row r="124" spans="1:34" ht="16" x14ac:dyDescent="0.2">
      <c r="A124" s="131" t="s">
        <v>1083</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1086</v>
      </c>
    </row>
    <row r="125" spans="1:34" ht="16" x14ac:dyDescent="0.2">
      <c r="A125" s="131" t="s">
        <v>1083</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1086</v>
      </c>
    </row>
    <row r="126" spans="1:34" ht="16" x14ac:dyDescent="0.2">
      <c r="A126" s="131" t="s">
        <v>1083</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1086</v>
      </c>
    </row>
    <row r="127" spans="1:34" ht="16" x14ac:dyDescent="0.2">
      <c r="A127" s="131" t="s">
        <v>1083</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1086</v>
      </c>
    </row>
    <row r="128" spans="1:34" ht="16" x14ac:dyDescent="0.2">
      <c r="A128" s="131" t="s">
        <v>1083</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1086</v>
      </c>
    </row>
    <row r="129" spans="1:34" ht="16" x14ac:dyDescent="0.2">
      <c r="A129" s="131" t="s">
        <v>1083</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1086</v>
      </c>
    </row>
    <row r="130" spans="1:34" ht="16" x14ac:dyDescent="0.2">
      <c r="A130" s="131" t="s">
        <v>1083</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1086</v>
      </c>
    </row>
    <row r="131" spans="1:34" ht="16" x14ac:dyDescent="0.2">
      <c r="A131" s="131" t="s">
        <v>1083</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1086</v>
      </c>
    </row>
    <row r="132" spans="1:34" ht="16" x14ac:dyDescent="0.2">
      <c r="A132" s="131" t="s">
        <v>1083</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1086</v>
      </c>
    </row>
    <row r="133" spans="1:34" ht="16" x14ac:dyDescent="0.2">
      <c r="A133" s="131" t="s">
        <v>1083</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1086</v>
      </c>
    </row>
    <row r="134" spans="1:34" ht="16" x14ac:dyDescent="0.2">
      <c r="A134" s="131" t="s">
        <v>1083</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1086</v>
      </c>
    </row>
    <row r="135" spans="1:34" ht="16" x14ac:dyDescent="0.2">
      <c r="A135" s="131" t="s">
        <v>1083</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1086</v>
      </c>
    </row>
    <row r="136" spans="1:34" ht="16" x14ac:dyDescent="0.2">
      <c r="A136" s="131" t="s">
        <v>1083</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1086</v>
      </c>
    </row>
    <row r="137" spans="1:34" ht="16" x14ac:dyDescent="0.2">
      <c r="A137" s="131" t="s">
        <v>1083</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1086</v>
      </c>
    </row>
    <row r="138" spans="1:34" ht="16" x14ac:dyDescent="0.2">
      <c r="A138" s="131" t="s">
        <v>1083</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1086</v>
      </c>
    </row>
    <row r="139" spans="1:34" ht="16" x14ac:dyDescent="0.2">
      <c r="A139" s="131" t="s">
        <v>1083</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1086</v>
      </c>
    </row>
    <row r="140" spans="1:34" ht="16" x14ac:dyDescent="0.2">
      <c r="A140" s="131" t="s">
        <v>1083</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1086</v>
      </c>
    </row>
    <row r="141" spans="1:34" ht="16" x14ac:dyDescent="0.2">
      <c r="A141" s="131" t="s">
        <v>1083</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1086</v>
      </c>
    </row>
    <row r="142" spans="1:34" ht="16" x14ac:dyDescent="0.2">
      <c r="A142" s="131" t="s">
        <v>1083</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1086</v>
      </c>
    </row>
    <row r="143" spans="1:34" ht="16" x14ac:dyDescent="0.2">
      <c r="A143" s="131" t="s">
        <v>1083</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1086</v>
      </c>
    </row>
    <row r="144" spans="1:34" ht="16" x14ac:dyDescent="0.2">
      <c r="A144" s="131" t="s">
        <v>1083</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1086</v>
      </c>
    </row>
    <row r="145" spans="1:34" ht="16" x14ac:dyDescent="0.2">
      <c r="A145" s="131" t="s">
        <v>1083</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1086</v>
      </c>
    </row>
    <row r="146" spans="1:34" ht="16" x14ac:dyDescent="0.2">
      <c r="A146" s="131" t="s">
        <v>1083</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1086</v>
      </c>
    </row>
    <row r="147" spans="1:34" ht="16" x14ac:dyDescent="0.2">
      <c r="A147" s="131" t="s">
        <v>1083</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1086</v>
      </c>
    </row>
    <row r="148" spans="1:34" ht="16" x14ac:dyDescent="0.2">
      <c r="A148" s="131" t="s">
        <v>1083</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1086</v>
      </c>
    </row>
    <row r="149" spans="1:34" ht="16" x14ac:dyDescent="0.2">
      <c r="A149" s="131" t="s">
        <v>1083</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1086</v>
      </c>
    </row>
    <row r="150" spans="1:34" ht="16" x14ac:dyDescent="0.2">
      <c r="A150" s="131" t="s">
        <v>1083</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1086</v>
      </c>
    </row>
    <row r="151" spans="1:34" ht="16" x14ac:dyDescent="0.2">
      <c r="A151" s="131" t="s">
        <v>1083</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1086</v>
      </c>
    </row>
    <row r="152" spans="1:34" ht="16" x14ac:dyDescent="0.2">
      <c r="A152" s="131" t="s">
        <v>1083</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1086</v>
      </c>
    </row>
    <row r="153" spans="1:34" ht="16" x14ac:dyDescent="0.2">
      <c r="A153" s="131" t="s">
        <v>1083</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1086</v>
      </c>
    </row>
    <row r="154" spans="1:34" ht="16" x14ac:dyDescent="0.2">
      <c r="A154" s="131" t="s">
        <v>1083</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1086</v>
      </c>
    </row>
    <row r="155" spans="1:34" ht="16" x14ac:dyDescent="0.2">
      <c r="A155" s="131" t="s">
        <v>1083</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C22" zoomScale="137" workbookViewId="0">
      <selection activeCell="G44" sqref="G44"/>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0" t="s">
        <v>916</v>
      </c>
      <c r="B1" s="230"/>
      <c r="C1" s="230"/>
      <c r="D1" s="230"/>
      <c r="E1" s="230"/>
      <c r="F1" s="230"/>
    </row>
    <row r="2" spans="1:14" x14ac:dyDescent="0.2">
      <c r="A2" s="225" t="s">
        <v>927</v>
      </c>
      <c r="B2" s="225"/>
      <c r="C2" s="225"/>
      <c r="D2" s="225"/>
      <c r="E2" s="225"/>
      <c r="F2" s="225"/>
      <c r="K2" s="100"/>
      <c r="L2" s="100"/>
    </row>
    <row r="3" spans="1:14" x14ac:dyDescent="0.2">
      <c r="A3" s="131" t="s">
        <v>930</v>
      </c>
      <c r="C3" s="131"/>
      <c r="D3" s="131"/>
      <c r="E3" s="131"/>
      <c r="F3" s="131"/>
      <c r="K3" s="100"/>
      <c r="L3" s="100"/>
    </row>
    <row r="4" spans="1:14" x14ac:dyDescent="0.2">
      <c r="A4" s="232" t="s">
        <v>924</v>
      </c>
      <c r="B4" s="233"/>
      <c r="C4" s="233"/>
      <c r="D4" s="233"/>
      <c r="E4" s="233"/>
      <c r="F4" s="233"/>
      <c r="G4" s="234"/>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1" t="s">
        <v>925</v>
      </c>
      <c r="B11" s="231"/>
      <c r="C11" s="231"/>
      <c r="D11" s="231"/>
      <c r="E11" s="231"/>
      <c r="F11" s="231"/>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2021</v>
      </c>
      <c r="C14" s="141" t="s">
        <v>716</v>
      </c>
      <c r="D14" s="142"/>
      <c r="E14" s="139"/>
      <c r="F14" s="142"/>
      <c r="G14" s="142"/>
      <c r="H14" s="142"/>
      <c r="I14" s="142"/>
    </row>
    <row r="15" spans="1:14" x14ac:dyDescent="0.2">
      <c r="A15" s="139"/>
      <c r="B15" s="143" t="s">
        <v>714</v>
      </c>
      <c r="C15" s="144">
        <v>1.1442266E+16</v>
      </c>
      <c r="D15" s="142"/>
      <c r="E15" s="142" t="s">
        <v>1093</v>
      </c>
      <c r="F15" t="s">
        <v>1090</v>
      </c>
      <c r="G15" s="142" t="s">
        <v>818</v>
      </c>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145361050860032.19</v>
      </c>
      <c r="D16" s="142" t="s">
        <v>1091</v>
      </c>
      <c r="E16" s="212">
        <f>'SEDS 2021'!H26</f>
        <v>1.3795071810549859E-2</v>
      </c>
      <c r="F16" s="207">
        <f>'SEDS 2021'!H28</f>
        <v>9.9428774456566532E-3</v>
      </c>
      <c r="G16" s="142" t="s">
        <v>819</v>
      </c>
      <c r="H16" s="142"/>
      <c r="I16" s="142"/>
    </row>
    <row r="17" spans="1:12" x14ac:dyDescent="0.2">
      <c r="A17" s="139"/>
      <c r="B17" s="146" t="s">
        <v>715</v>
      </c>
      <c r="C17" s="147">
        <f>C16/C15</f>
        <v>1.270386922136159E-2</v>
      </c>
      <c r="D17" s="142" t="s">
        <v>1092</v>
      </c>
      <c r="E17" s="212">
        <f>'SEDS 2021'!H35</f>
        <v>1.2427205714290757E-2</v>
      </c>
      <c r="F17" s="212">
        <f>'SEDS 2021'!H37</f>
        <v>9.1468048640863941E-3</v>
      </c>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35" t="s">
        <v>697</v>
      </c>
      <c r="D20" s="236"/>
      <c r="E20" s="236"/>
      <c r="F20" s="237"/>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C28*E16</f>
        <v>4.0643247949788277</v>
      </c>
      <c r="D29" s="152">
        <f>D28*F16</f>
        <v>-9.8467298207571545</v>
      </c>
      <c r="E29" s="152">
        <f>E28*$E$17</f>
        <v>-0.50631866026079309</v>
      </c>
      <c r="F29" s="158">
        <f>F28*$F$17</f>
        <v>-0.16960499506451651</v>
      </c>
      <c r="G29" s="177">
        <f>G28*C17</f>
        <v>6.7203468181002812E-2</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3.2717746689074394</v>
      </c>
      <c r="D32" s="159">
        <f>D29*About!F6</f>
        <v>-7.926601052880808</v>
      </c>
      <c r="E32" s="241">
        <f>E29</f>
        <v>-0.50631866026079309</v>
      </c>
      <c r="F32" s="243">
        <f>F29</f>
        <v>-0.16960499506451651</v>
      </c>
      <c r="G32" s="173">
        <f>G29*About!F6</f>
        <v>5.4098679595924744E-2</v>
      </c>
      <c r="H32" s="142"/>
      <c r="I32" s="142"/>
      <c r="K32" s="100"/>
      <c r="L32" s="100"/>
    </row>
    <row r="33" spans="1:12" x14ac:dyDescent="0.2">
      <c r="A33" s="139"/>
      <c r="B33" s="146" t="s">
        <v>710</v>
      </c>
      <c r="C33" s="160">
        <f>C29*About!F5</f>
        <v>0.79255012607138831</v>
      </c>
      <c r="D33" s="160">
        <f>D29*About!F5</f>
        <v>-1.9201287678763468</v>
      </c>
      <c r="E33" s="242"/>
      <c r="F33" s="244"/>
      <c r="G33" s="174">
        <f>G29*About!F5</f>
        <v>1.3104788585078072E-2</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45" t="s">
        <v>948</v>
      </c>
      <c r="D36" s="246"/>
      <c r="E36" s="246"/>
      <c r="F36" s="246"/>
      <c r="G36" s="24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3271774668907.4395</v>
      </c>
      <c r="D38" s="156">
        <f>D32*Trillion</f>
        <v>-7926601052880.8076</v>
      </c>
      <c r="E38" s="238">
        <f>E32*Trillion</f>
        <v>-506318660260.79309</v>
      </c>
      <c r="F38" s="240">
        <f>F32*Trillion</f>
        <v>-169604995064.51651</v>
      </c>
      <c r="G38" s="168">
        <f>G32*Trillion</f>
        <v>54098679595.924744</v>
      </c>
      <c r="H38" s="142"/>
      <c r="I38" s="142"/>
      <c r="K38" s="100"/>
      <c r="L38" s="100"/>
    </row>
    <row r="39" spans="1:12" ht="16" thickBot="1" x14ac:dyDescent="0.25">
      <c r="A39" s="139"/>
      <c r="B39" s="169" t="s">
        <v>710</v>
      </c>
      <c r="C39" s="170">
        <f>C33*Trillion</f>
        <v>792550126071.38831</v>
      </c>
      <c r="D39" s="171">
        <f>D33*Trillion</f>
        <v>-1920128767876.3467</v>
      </c>
      <c r="E39" s="239"/>
      <c r="F39" s="239"/>
      <c r="G39" s="172">
        <f>G33*Trillion</f>
        <v>13104788585.078072</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E38:E39"/>
    <mergeCell ref="F38:F39"/>
    <mergeCell ref="E32:E33"/>
    <mergeCell ref="F32:F33"/>
    <mergeCell ref="C36:G36"/>
    <mergeCell ref="A1:F1"/>
    <mergeCell ref="A2:F2"/>
    <mergeCell ref="A11:F11"/>
    <mergeCell ref="A4:G4"/>
    <mergeCell ref="C20:F20"/>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opLeftCell="J1" zoomScaleNormal="100" workbookViewId="0">
      <selection activeCell="S6" sqref="S6"/>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Oregon</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54928934.133809194</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0.15724165032342194</v>
      </c>
      <c r="K4">
        <f>IF(ISBLANK(Calculations!K4),"",Calculations!K4)</f>
        <v>0.80499832910732794</v>
      </c>
      <c r="L4" t="str">
        <f>IF(ISBLANK(Calculations!L4),"",Calculations!L4)</f>
        <v>RESIDENTIAL</v>
      </c>
      <c r="M4" t="str">
        <f>IF(ISBLANK(Calculations!M4),"",Calculations!M4)</f>
        <v>heating</v>
      </c>
      <c r="N4" t="str">
        <f>IF(ISBLANK(Calculations!N4),"",Calculations!N4)</f>
        <v>electricity</v>
      </c>
      <c r="O4">
        <f>IF(ISBLANK(Calculations!O4),"",Calculations!O4)</f>
        <v>8761057301450.0605</v>
      </c>
      <c r="P4">
        <f>IF(ISBLANK(Calculations!P4),"",Calculations!P4)</f>
        <v>8761057301450.0605</v>
      </c>
      <c r="Q4">
        <f>IF(ISBLANK(Calculations!Q4),"",Calculations!Q4)-(SUMIFS(BDEQ!C:C,BDEQ!$AG:$AG,About!$B$2,BDEQ!$AH:$AH,$I4)*BDEQ!$C$2*$J4*$K4)</f>
        <v>8761002372515.9268</v>
      </c>
      <c r="R4">
        <f>IF(ISBLANK(Calculations!R4),"",Calculations!R4)-(SUMIFS(BDEQ!D:D,BDEQ!$AG:$AG,About!$B$2,BDEQ!$AH:$AH,$I4)*BDEQ!$C$2*$J4*$K4)</f>
        <v>8835588203138.8652</v>
      </c>
      <c r="S4" s="99">
        <f>IF(ISBLANK(Calculations!S4),"",Calculations!S4+ ('IRA Buildings Changes'!$G$38/($AB$3-$R$3)*(S3-$R$3)))-(SUMIFS(BDEQ!D:D,BDEQ!$AG:$AG,About!$B$2,BDEQ!$AH:$AH,$I4)*BDEQ!$C$2*$J4*$K4)</f>
        <v>8911661632467.0312</v>
      </c>
      <c r="T4" s="99">
        <f>IF(ISBLANK(Calculations!T4),"",Calculations!T4+ ('IRA Buildings Changes'!$G$38/($AB$3-$R$3)*(T3-$R$3)))-(SUMIFS(BDEQ!E:E,BDEQ!$AG:$AG,About!$B$2,BDEQ!$AH:$AH,$I4)*BDEQ!$C$2*$J4*$K4)</f>
        <v>8991421109651.2461</v>
      </c>
      <c r="U4" s="99">
        <f>IF(ISBLANK(Calculations!U4),"",Calculations!U4+ ('IRA Buildings Changes'!$G$38/($AB$3-$R$3)*(U3-$R$3)))-(SUMIFS(BDEQ!F:F,BDEQ!$AG:$AG,About!$B$2,BDEQ!$AH:$AH,$I4)*BDEQ!$C$2*$J4*$K4)</f>
        <v>9065643776392.9258</v>
      </c>
      <c r="V4" s="99">
        <f>IF(ISBLANK(Calculations!V4),"",Calculations!V4+ ('IRA Buildings Changes'!$G$38/($AB$3-$R$3)*(V3-$R$3)))-(SUMIFS(BDEQ!G:G,BDEQ!$AG:$AG,About!$B$2,BDEQ!$AH:$AH,$I4)*BDEQ!$C$2*$J4*$K4)</f>
        <v>9139428342219.1562</v>
      </c>
      <c r="W4" s="99">
        <f>IF(ISBLANK(Calculations!W4),"",Calculations!W4+ ('IRA Buildings Changes'!$G$38/($AB$3-$R$3)*(W3-$R$3)))-(SUMIFS(BDEQ!H:H,BDEQ!$AG:$AG,About!$B$2,BDEQ!$AH:$AH,$I4)*BDEQ!$C$2*$J4*$K4)</f>
        <v>9214576539228.8105</v>
      </c>
      <c r="X4" s="99">
        <f>IF(ISBLANK(Calculations!X4),"",Calculations!X4+ ('IRA Buildings Changes'!$G$38/($AB$3-$R$3)*(X3-$R$3)))-(SUMIFS(BDEQ!I:I,BDEQ!$AG:$AG,About!$B$2,BDEQ!$AH:$AH,$I4)*BDEQ!$C$2*$J4*$K4)</f>
        <v>9290002417509.1172</v>
      </c>
      <c r="Y4" s="99">
        <f>IF(ISBLANK(Calculations!Y4),"",Calculations!Y4+ ('IRA Buildings Changes'!$G$38/($AB$3-$R$3)*(Y3-$R$3)))-(SUMIFS(BDEQ!J:J,BDEQ!$AG:$AG,About!$B$2,BDEQ!$AH:$AH,$I4)*BDEQ!$C$2*$J4*$K4)</f>
        <v>9367648118415.2363</v>
      </c>
      <c r="Z4" s="99">
        <f>IF(ISBLANK(Calculations!Z4),"",Calculations!Z4+ ('IRA Buildings Changes'!$G$38/($AB$3-$R$3)*(Z3-$R$3)))-(SUMIFS(BDEQ!K:K,BDEQ!$AG:$AG,About!$B$2,BDEQ!$AH:$AH,$I4)*BDEQ!$C$2*$J4*$K4)</f>
        <v>9447234107391.8477</v>
      </c>
      <c r="AA4" s="99">
        <f>IF(ISBLANK(Calculations!AA4),"",Calculations!AA4+ ('IRA Buildings Changes'!$G$38/($AB$3-$R$3)*(AA3-$R$3)))-(SUMIFS(BDEQ!L:L,BDEQ!$AG:$AG,About!$B$2,BDEQ!$AH:$AH,$I4)*BDEQ!$C$2*$J4*$K4)</f>
        <v>9528596854052.1094</v>
      </c>
      <c r="AB4" s="98">
        <f>IF(ISBLANK(Calculations!AB4),"",Calculations!AB4 + 'IRA Buildings Changes'!G38)-(SUMIFS(BDEQ!D:D,BDEQ!$AG:$AG,About!$B$2,BDEQ!$AH:$AH,$I4)*BDEQ!$C$2*$J4*$K4)</f>
        <v>9611097459050.1738</v>
      </c>
      <c r="AC4" s="99">
        <f>IF(ISBLANK(Calculations!AC4),"",Calculations!AC4+ 'IRA Buildings Changes'!$G$38)-(SUMIFS(BDEQ!D:D,BDEQ!$AG:$AG,About!$B$2,BDEQ!$AH:$AH,$I4)*BDEQ!$C$2*$J4*$K4)</f>
        <v>9693327311590.9746</v>
      </c>
      <c r="AD4" s="99">
        <f>IF(ISBLANK(Calculations!AD4),"",Calculations!AD4+ 'IRA Buildings Changes'!$G$38)-(SUMIFS(BDEQ!E:E,BDEQ!$AG:$AG,About!$B$2,BDEQ!$AH:$AH,$I4)*BDEQ!$C$2*$J4*$K4)</f>
        <v>9778296027765.5762</v>
      </c>
      <c r="AE4" s="99">
        <f>IF(ISBLANK(Calculations!AE4),"",Calculations!AE4+ 'IRA Buildings Changes'!$G$38)-(SUMIFS(BDEQ!F:F,BDEQ!$AG:$AG,About!$B$2,BDEQ!$AH:$AH,$I4)*BDEQ!$C$2*$J4*$K4)</f>
        <v>9865573249333.1113</v>
      </c>
      <c r="AF4" s="99">
        <f>IF(ISBLANK(Calculations!AF4),"",Calculations!AF4+ 'IRA Buildings Changes'!$G$38)-(SUMIFS(BDEQ!G:G,BDEQ!$AG:$AG,About!$B$2,BDEQ!$AH:$AH,$I4)*BDEQ!$C$2*$J4*$K4)</f>
        <v>9956006171996.0898</v>
      </c>
      <c r="AG4" s="99">
        <f>IF(ISBLANK(Calculations!AG4),"",Calculations!AG4+ 'IRA Buildings Changes'!$G$38)-(SUMIFS(BDEQ!H:H,BDEQ!$AG:$AG,About!$B$2,BDEQ!$AH:$AH,$I4)*BDEQ!$C$2*$J4*$K4)</f>
        <v>10053839227482.947</v>
      </c>
      <c r="AH4" s="99">
        <f>IF(ISBLANK(Calculations!AH4),"",Calculations!AH4+ 'IRA Buildings Changes'!$G$38)-(SUMIFS(BDEQ!I:I,BDEQ!$AG:$AG,About!$B$2,BDEQ!$AH:$AH,$I4)*BDEQ!$C$2*$J4*$K4)</f>
        <v>10157773104657.305</v>
      </c>
      <c r="AI4" s="99">
        <f>IF(ISBLANK(Calculations!AI4),"",Calculations!AI4+ 'IRA Buildings Changes'!$G$38)-(SUMIFS(BDEQ!J:J,BDEQ!$AG:$AG,About!$B$2,BDEQ!$AH:$AH,$I4)*BDEQ!$C$2*$J4*$K4)</f>
        <v>10258200256178.104</v>
      </c>
      <c r="AJ4" s="99">
        <f>IF(ISBLANK(Calculations!AJ4),"",Calculations!AJ4+ 'IRA Buildings Changes'!$G$38)-(SUMIFS(BDEQ!K:K,BDEQ!$AG:$AG,About!$B$2,BDEQ!$AH:$AH,$I4)*BDEQ!$C$2*$J4*$K4)</f>
        <v>10358181650313.471</v>
      </c>
      <c r="AK4" s="99">
        <f>IF(ISBLANK(Calculations!AK4),"",Calculations!AK4+ 'IRA Buildings Changes'!$G$38)-(SUMIFS(BDEQ!L:L,BDEQ!$AG:$AG,About!$B$2,BDEQ!$AH:$AH,$I4)*BDEQ!$C$2*$J4*$K4)</f>
        <v>10399349886427.242</v>
      </c>
      <c r="AL4" s="99">
        <f>IF(ISBLANK(Calculations!AL4),"",Calculations!AL4+ 'IRA Buildings Changes'!$G$38)-(SUMIFS(BDEQ!M:M,BDEQ!$AG:$AG,About!$B$2,BDEQ!$AH:$AH,$I4)*BDEQ!$C$2*$J4*$K4)</f>
        <v>10438377585393.092</v>
      </c>
      <c r="AM4" s="99">
        <f>IF(ISBLANK(Calculations!AM4),"",Calculations!AM4+ 'IRA Buildings Changes'!$G$38)-(SUMIFS(BDEQ!N:N,BDEQ!$AG:$AG,About!$B$2,BDEQ!$AH:$AH,$I4)*BDEQ!$C$2*$J4*$K4)</f>
        <v>10477372822175.754</v>
      </c>
      <c r="AN4" s="99">
        <f>IF(ISBLANK(Calculations!AN4),"",Calculations!AN4+ 'IRA Buildings Changes'!$G$38)-(SUMIFS(BDEQ!O:O,BDEQ!$AG:$AG,About!$B$2,BDEQ!$AH:$AH,$I4)*BDEQ!$C$2*$J4*$K4)</f>
        <v>10510875497046.945</v>
      </c>
      <c r="AO4" s="99">
        <f>IF(ISBLANK(Calculations!AO4),"",Calculations!AO4+ 'IRA Buildings Changes'!$G$38)-(SUMIFS(BDEQ!P:P,BDEQ!$AG:$AG,About!$B$2,BDEQ!$AH:$AH,$I4)*BDEQ!$C$2*$J4*$K4)</f>
        <v>10541554085003.525</v>
      </c>
      <c r="AP4" s="99">
        <f>IF(ISBLANK(Calculations!AP4),"",Calculations!AP4+ 'IRA Buildings Changes'!$G$38)-(SUMIFS(BDEQ!Q:Q,BDEQ!$AG:$AG,About!$B$2,BDEQ!$AH:$AH,$I4)*BDEQ!$C$2*$J4*$K4)</f>
        <v>10569343908714.363</v>
      </c>
      <c r="AQ4" s="99">
        <f>IF(ISBLANK(Calculations!AQ4),"",Calculations!AQ4+ 'IRA Buildings Changes'!$G$38)-(SUMIFS(BDEQ!R:R,BDEQ!$AG:$AG,About!$B$2,BDEQ!$AH:$AH,$I4)*BDEQ!$C$2*$J4*$K4)</f>
        <v>10594888839128.357</v>
      </c>
      <c r="AR4" s="99">
        <f>IF(ISBLANK(Calculations!AR4),"",Calculations!AR4+ 'IRA Buildings Changes'!$G$38)-(SUMIFS(BDEQ!S:S,BDEQ!$AG:$AG,About!$B$2,BDEQ!$AH:$AH,$I4)*BDEQ!$C$2*$J4*$K4)</f>
        <v>10618210875607.646</v>
      </c>
      <c r="AS4" s="99">
        <f>IF(ISBLANK(Calculations!AS4),"",Calculations!AS4+ 'IRA Buildings Changes'!$G$38)-(SUMIFS(BDEQ!T:T,BDEQ!$AG:$AG,About!$B$2,BDEQ!$AH:$AH,$I4)*BDEQ!$C$2*$J4*$K4)</f>
        <v>10639055577588.084</v>
      </c>
      <c r="AT4" s="99">
        <f>IF(ISBLANK(Calculations!AT4),"",Calculations!AT4+ 'IRA Buildings Changes'!$G$38)-(SUMIFS(BDEQ!U:U,BDEQ!$AG:$AG,About!$B$2,BDEQ!$AH:$AH,$I4)*BDEQ!$C$2*$J4*$K4)</f>
        <v>10657761894147.625</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0.80499832910732794</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0.5961093188557528</v>
      </c>
      <c r="K6">
        <f>IF(ISBLANK(Calculations!K6),"",Calculations!K6)</f>
        <v>0.80499832910732794</v>
      </c>
      <c r="L6" t="str">
        <f>IF(ISBLANK(Calculations!L6),"",Calculations!L6)</f>
        <v>RESIDENTIAL</v>
      </c>
      <c r="M6" t="str">
        <f>IF(ISBLANK(Calculations!M6),"",Calculations!M6)</f>
        <v>heating</v>
      </c>
      <c r="N6" t="str">
        <f>IF(ISBLANK(Calculations!N6),"",Calculations!N6)</f>
        <v>natural gas</v>
      </c>
      <c r="O6">
        <f>IF(ISBLANK(Calculations!O6),"",Calculations!O6)</f>
        <v>23446781762780.688</v>
      </c>
      <c r="P6">
        <f>IF(ISBLANK(Calculations!P6),"",Calculations!P6)</f>
        <v>23446781762780.688</v>
      </c>
      <c r="Q6">
        <f>IF(ISBLANK(Calculations!Q6),"",Calculations!Q6)</f>
        <v>23446781762780.688</v>
      </c>
      <c r="R6">
        <f>IF(ISBLANK(Calculations!R6),"",Calculations!R6)</f>
        <v>23561792086256.047</v>
      </c>
      <c r="S6" s="99">
        <f>IF(ISBLANK(Calculations!S6),"",Calculations!S6 + ('IRA Buildings Changes'!$D$38/($AB$3-$R$3)*(S3-$R$3)))</f>
        <v>22854328668093.949</v>
      </c>
      <c r="T6" s="99">
        <f>IF(ISBLANK(Calculations!T6),"",Calculations!T6 + ('IRA Buildings Changes'!$D$38/($AB$3-$R$3)*(T3-$R$3)))</f>
        <v>22146311909942.883</v>
      </c>
      <c r="U6" s="99">
        <f>IF(ISBLANK(Calculations!U6),"",Calculations!U6 + ('IRA Buildings Changes'!$D$38/($AB$3-$R$3)*(U3-$R$3)))</f>
        <v>21421019766615.738</v>
      </c>
      <c r="V6" s="99">
        <f>IF(ISBLANK(Calculations!V6),"",Calculations!V6 + ('IRA Buildings Changes'!$D$38/($AB$3-$R$3)*(V3-$R$3)))</f>
        <v>20686960486214.438</v>
      </c>
      <c r="W6" s="99">
        <f>IF(ISBLANK(Calculations!W6),"",Calculations!W6 + ('IRA Buildings Changes'!$D$38/($AB$3-$R$3)*(W3-$R$3)))</f>
        <v>19964030645103.477</v>
      </c>
      <c r="X6" s="99">
        <f>IF(ISBLANK(Calculations!X6),"",Calculations!X6 + ('IRA Buildings Changes'!$D$38/($AB$3-$R$3)*(X3-$R$3)))</f>
        <v>19239031496092.293</v>
      </c>
      <c r="Y6" s="99">
        <f>IF(ISBLANK(Calculations!Y6),"",Calculations!Y6 + ('IRA Buildings Changes'!$D$38/($AB$3-$R$3)*(Y3-$R$3)))</f>
        <v>18503372941159.109</v>
      </c>
      <c r="Z6" s="99">
        <f>IF(ISBLANK(Calculations!Z6),"",Calculations!Z6 + ('IRA Buildings Changes'!$D$38/($AB$3-$R$3)*(Z3-$R$3)))</f>
        <v>17785764989536.719</v>
      </c>
      <c r="AA6" s="99">
        <f>IF(ISBLANK(Calculations!AA6),"",Calculations!AA6 + ('IRA Buildings Changes'!$D$38/($AB$3-$R$3)*(AA3-$R$3)))</f>
        <v>17071637003870.293</v>
      </c>
      <c r="AB6" s="98">
        <f>IF(ISBLANK(Calculations!AB6),"",Calculations!AB6 + 'IRA Buildings Changes'!D38)</f>
        <v>16365329637678.184</v>
      </c>
      <c r="AC6" s="99">
        <f>IF(ISBLANK(Calculations!AC6),"",Calculations!AC6  + 'IRA Buildings Changes'!$D$38)</f>
        <v>16452285033911.082</v>
      </c>
      <c r="AD6" s="99">
        <f>IF(ISBLANK(Calculations!AD6),"",Calculations!AD6  + 'IRA Buildings Changes'!$D$38)</f>
        <v>16566904889993.27</v>
      </c>
      <c r="AE6" s="99">
        <f>IF(ISBLANK(Calculations!AE6),"",Calculations!AE6  + 'IRA Buildings Changes'!$D$38)</f>
        <v>16689701248637.852</v>
      </c>
      <c r="AF6" s="99">
        <f>IF(ISBLANK(Calculations!AF6),"",Calculations!AF6  + 'IRA Buildings Changes'!$D$38)</f>
        <v>16817257837589.207</v>
      </c>
      <c r="AG6" s="99">
        <f>IF(ISBLANK(Calculations!AG6),"",Calculations!AG6  + 'IRA Buildings Changes'!$D$38)</f>
        <v>16976910841008.547</v>
      </c>
      <c r="AH6" s="99">
        <f>IF(ISBLANK(Calculations!AH6),"",Calculations!AH6  + 'IRA Buildings Changes'!$D$38)</f>
        <v>17147765226310.363</v>
      </c>
      <c r="AI6" s="99">
        <f>IF(ISBLANK(Calculations!AI6),"",Calculations!AI6  + 'IRA Buildings Changes'!$D$38)</f>
        <v>17324447334680.777</v>
      </c>
      <c r="AJ6" s="99">
        <f>IF(ISBLANK(Calculations!AJ6),"",Calculations!AJ6  + 'IRA Buildings Changes'!$D$38)</f>
        <v>17516428521478.512</v>
      </c>
      <c r="AK6" s="99">
        <f>IF(ISBLANK(Calculations!AK6),"",Calculations!AK6  + 'IRA Buildings Changes'!$D$38)</f>
        <v>17547290651056.117</v>
      </c>
      <c r="AL6" s="99">
        <f>IF(ISBLANK(Calculations!AL6),"",Calculations!AL6  + 'IRA Buildings Changes'!$D$38)</f>
        <v>17586899951762.254</v>
      </c>
      <c r="AM6" s="99">
        <f>IF(ISBLANK(Calculations!AM6),"",Calculations!AM6  + 'IRA Buildings Changes'!$D$38)</f>
        <v>17641466551824.543</v>
      </c>
      <c r="AN6" s="99">
        <f>IF(ISBLANK(Calculations!AN6),"",Calculations!AN6  + 'IRA Buildings Changes'!$D$38)</f>
        <v>17692899294505.355</v>
      </c>
      <c r="AO6" s="99">
        <f>IF(ISBLANK(Calculations!AO6),"",Calculations!AO6  + 'IRA Buildings Changes'!$D$38)</f>
        <v>17747741349339.77</v>
      </c>
      <c r="AP6" s="99">
        <f>IF(ISBLANK(Calculations!AP6),"",Calculations!AP6  + 'IRA Buildings Changes'!$D$38)</f>
        <v>17802986773131.023</v>
      </c>
      <c r="AQ6" s="99">
        <f>IF(ISBLANK(Calculations!AQ6),"",Calculations!AQ6  + 'IRA Buildings Changes'!$D$38)</f>
        <v>17857197958018.191</v>
      </c>
      <c r="AR6" s="99">
        <f>IF(ISBLANK(Calculations!AR6),"",Calculations!AR6  + 'IRA Buildings Changes'!$D$38)</f>
        <v>17908500153904.875</v>
      </c>
      <c r="AS6" s="99">
        <f>IF(ISBLANK(Calculations!AS6),"",Calculations!AS6  + 'IRA Buildings Changes'!$D$38)</f>
        <v>17955283882421.691</v>
      </c>
      <c r="AT6" s="99">
        <f>IF(ISBLANK(Calculations!AT6),"",Calculations!AT6  + 'IRA Buildings Changes'!$D$38)</f>
        <v>17997426957929.82</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0.99190083071082769</v>
      </c>
      <c r="K7">
        <f>IF(ISBLANK(Calculations!K7),"",Calculations!K7)</f>
        <v>0.80499832910732794</v>
      </c>
      <c r="L7" t="str">
        <f>IF(ISBLANK(Calculations!L7),"",Calculations!L7)</f>
        <v>RESIDENTIAL</v>
      </c>
      <c r="M7" t="str">
        <f>IF(ISBLANK(Calculations!M7),"",Calculations!M7)</f>
        <v>heating</v>
      </c>
      <c r="N7" t="str">
        <f>IF(ISBLANK(Calculations!N7),"",Calculations!N7)</f>
        <v>petroleum diesel</v>
      </c>
      <c r="O7">
        <f>IF(ISBLANK(Calculations!O7),"",Calculations!O7)</f>
        <v>1487565466668.1267</v>
      </c>
      <c r="P7">
        <f>IF(ISBLANK(Calculations!P7),"",Calculations!P7)</f>
        <v>1487565466668.1267</v>
      </c>
      <c r="Q7">
        <f>IF(ISBLANK(Calculations!Q7),"",Calculations!Q7)</f>
        <v>1487565466668.1267</v>
      </c>
      <c r="R7">
        <f>IF(ISBLANK(Calculations!R7),"",Calculations!R7)</f>
        <v>1494772291541.2927</v>
      </c>
      <c r="S7">
        <f>IF(ISBLANK(Calculations!S7),"",Calculations!S7)</f>
        <v>1499063294706.6609</v>
      </c>
      <c r="T7">
        <f>IF(ISBLANK(Calculations!T7),"",Calculations!T7)</f>
        <v>1501503792705.1677</v>
      </c>
      <c r="U7">
        <f>IF(ISBLANK(Calculations!U7),"",Calculations!U7)</f>
        <v>1500461049290.5903</v>
      </c>
      <c r="V7">
        <f>IF(ISBLANK(Calculations!V7),"",Calculations!V7)</f>
        <v>1494872831563.8801</v>
      </c>
      <c r="W7">
        <f>IF(ISBLANK(Calculations!W7),"",Calculations!W7)</f>
        <v>1484569048214.4932</v>
      </c>
      <c r="X7">
        <f>IF(ISBLANK(Calculations!X7),"",Calculations!X7)</f>
        <v>1466986762452.3333</v>
      </c>
      <c r="Y7">
        <f>IF(ISBLANK(Calculations!Y7),"",Calculations!Y7)</f>
        <v>1439893429797.3318</v>
      </c>
      <c r="Z7">
        <f>IF(ISBLANK(Calculations!Z7),"",Calculations!Z7)</f>
        <v>1404960714273.4282</v>
      </c>
      <c r="AA7">
        <f>IF(ISBLANK(Calculations!AA7),"",Calculations!AA7)</f>
        <v>1361120229492.9475</v>
      </c>
      <c r="AB7">
        <f>IF(ISBLANK(Calculations!AB7),"",Calculations!AB7)</f>
        <v>1309535656575.041</v>
      </c>
      <c r="AC7">
        <f>IF(ISBLANK(Calculations!AC7),"",Calculations!AC7)</f>
        <v>1250058979030.9827</v>
      </c>
      <c r="AD7">
        <f>IF(ISBLANK(Calculations!AD7),"",Calculations!AD7)</f>
        <v>1185376148172.5295</v>
      </c>
      <c r="AE7">
        <f>IF(ISBLANK(Calculations!AE7),"",Calculations!AE7)</f>
        <v>1115257839930.2288</v>
      </c>
      <c r="AF7">
        <f>IF(ISBLANK(Calculations!AF7),"",Calculations!AF7)</f>
        <v>1040966467748.9203</v>
      </c>
      <c r="AG7">
        <f>IF(ISBLANK(Calculations!AG7),"",Calculations!AG7)</f>
        <v>965016269296.82727</v>
      </c>
      <c r="AH7">
        <f>IF(ISBLANK(Calculations!AH7),"",Calculations!AH7)</f>
        <v>887351721978.89441</v>
      </c>
      <c r="AI7">
        <f>IF(ISBLANK(Calculations!AI7),"",Calculations!AI7)</f>
        <v>809271799082.3125</v>
      </c>
      <c r="AJ7">
        <f>IF(ISBLANK(Calculations!AJ7),"",Calculations!AJ7)</f>
        <v>731950078800.54932</v>
      </c>
      <c r="AK7">
        <f>IF(ISBLANK(Calculations!AK7),"",Calculations!AK7)</f>
        <v>651825354404.32129</v>
      </c>
      <c r="AL7">
        <f>IF(ISBLANK(Calculations!AL7),"",Calculations!AL7)</f>
        <v>575410053692.25403</v>
      </c>
      <c r="AM7">
        <f>IF(ISBLANK(Calculations!AM7),"",Calculations!AM7)</f>
        <v>503545299141.01648</v>
      </c>
      <c r="AN7">
        <f>IF(ISBLANK(Calculations!AN7),"",Calculations!AN7)</f>
        <v>436624906454.79468</v>
      </c>
      <c r="AO7">
        <f>IF(ISBLANK(Calculations!AO7),"",Calculations!AO7)</f>
        <v>375563619656.77264</v>
      </c>
      <c r="AP7">
        <f>IF(ISBLANK(Calculations!AP7),"",Calculations!AP7)</f>
        <v>320939740862.28247</v>
      </c>
      <c r="AQ7">
        <f>IF(ISBLANK(Calculations!AQ7),"",Calculations!AQ7)</f>
        <v>273122234736.66562</v>
      </c>
      <c r="AR7">
        <f>IF(ISBLANK(Calculations!AR7),"",Calculations!AR7)</f>
        <v>232200666201.29706</v>
      </c>
      <c r="AS7">
        <f>IF(ISBLANK(Calculations!AS7),"",Calculations!AS7)</f>
        <v>197975565807.55893</v>
      </c>
      <c r="AT7">
        <f>IF(ISBLANK(Calculations!AT7),"",Calculations!AT7)</f>
        <v>170030095139.07214</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0.80499832910732794</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0.80499832910732794</v>
      </c>
      <c r="L9" t="str">
        <f>IF(ISBLANK(Calculations!L9),"",Calculations!L9)</f>
        <v>RESIDENTIAL</v>
      </c>
      <c r="M9" t="str">
        <f>IF(ISBLANK(Calculations!M9),"",Calculations!M9)</f>
        <v>heating</v>
      </c>
      <c r="N9" t="str">
        <f>IF(ISBLANK(Calculations!N9),"",Calculations!N9)</f>
        <v>biomass</v>
      </c>
      <c r="O9">
        <f>IF(ISBLANK(Calculations!O9),"",Calculations!O9)</f>
        <v>17627048412463.16</v>
      </c>
      <c r="P9">
        <f>IF(ISBLANK(Calculations!P9),"",Calculations!P9)</f>
        <v>17627048412463.16</v>
      </c>
      <c r="Q9">
        <f>IF(ISBLANK(Calculations!Q9),"",Calculations!Q9)</f>
        <v>17627048412463.16</v>
      </c>
      <c r="R9">
        <f>IF(ISBLANK(Calculations!R9),"",Calculations!R9)</f>
        <v>17682792139952.074</v>
      </c>
      <c r="S9">
        <f>IF(ISBLANK(Calculations!S9),"",Calculations!S9)</f>
        <v>17722798832803.352</v>
      </c>
      <c r="T9">
        <f>IF(ISBLANK(Calculations!T9),"",Calculations!T9)</f>
        <v>17760352453224.027</v>
      </c>
      <c r="U9">
        <f>IF(ISBLANK(Calculations!U9),"",Calculations!U9)</f>
        <v>17792353372215.43</v>
      </c>
      <c r="V9">
        <f>IF(ISBLANK(Calculations!V9),"",Calculations!V9)</f>
        <v>17823332238559.898</v>
      </c>
      <c r="W9">
        <f>IF(ISBLANK(Calculations!W9),"",Calculations!W9)</f>
        <v>17863009265531.84</v>
      </c>
      <c r="X9">
        <f>IF(ISBLANK(Calculations!X9),"",Calculations!X9)</f>
        <v>17905403533101.844</v>
      </c>
      <c r="Y9">
        <f>IF(ISBLANK(Calculations!Y9),"",Calculations!Y9)</f>
        <v>17940097414074.609</v>
      </c>
      <c r="Z9">
        <f>IF(ISBLANK(Calculations!Z9),"",Calculations!Z9)</f>
        <v>17991004301805.523</v>
      </c>
      <c r="AA9">
        <f>IF(ISBLANK(Calculations!AA9),"",Calculations!AA9)</f>
        <v>18046532319157.957</v>
      </c>
      <c r="AB9">
        <f>IF(ISBLANK(Calculations!AB9),"",Calculations!AB9)</f>
        <v>18109155402478.668</v>
      </c>
      <c r="AC9">
        <f>IF(ISBLANK(Calculations!AC9),"",Calculations!AC9)</f>
        <v>18172697903635.449</v>
      </c>
      <c r="AD9">
        <f>IF(ISBLANK(Calculations!AD9),"",Calculations!AD9)</f>
        <v>18259249181349.062</v>
      </c>
      <c r="AE9">
        <f>IF(ISBLANK(Calculations!AE9),"",Calculations!AE9)</f>
        <v>18356355850220.23</v>
      </c>
      <c r="AF9">
        <f>IF(ISBLANK(Calculations!AF9),"",Calculations!AF9)</f>
        <v>18467134637866.609</v>
      </c>
      <c r="AG9">
        <f>IF(ISBLANK(Calculations!AG9),"",Calculations!AG9)</f>
        <v>18606862348195.148</v>
      </c>
      <c r="AH9">
        <f>IF(ISBLANK(Calculations!AH9),"",Calculations!AH9)</f>
        <v>18756634734362.453</v>
      </c>
      <c r="AI9">
        <f>IF(ISBLANK(Calculations!AI9),"",Calculations!AI9)</f>
        <v>18915133014535.93</v>
      </c>
      <c r="AJ9">
        <f>IF(ISBLANK(Calculations!AJ9),"",Calculations!AJ9)</f>
        <v>19076947883433.508</v>
      </c>
      <c r="AK9">
        <f>IF(ISBLANK(Calculations!AK9),"",Calculations!AK9)</f>
        <v>19146788462651.992</v>
      </c>
      <c r="AL9">
        <f>IF(ISBLANK(Calculations!AL9),"",Calculations!AL9)</f>
        <v>19210092708965.504</v>
      </c>
      <c r="AM9">
        <f>IF(ISBLANK(Calculations!AM9),"",Calculations!AM9)</f>
        <v>19268899187757.32</v>
      </c>
      <c r="AN9">
        <f>IF(ISBLANK(Calculations!AN9),"",Calculations!AN9)</f>
        <v>19309723579091.676</v>
      </c>
      <c r="AO9">
        <f>IF(ISBLANK(Calculations!AO9),"",Calculations!AO9)</f>
        <v>19341279960234.402</v>
      </c>
      <c r="AP9">
        <f>IF(ISBLANK(Calculations!AP9),"",Calculations!AP9)</f>
        <v>19366886748271.59</v>
      </c>
      <c r="AQ9">
        <f>IF(ISBLANK(Calculations!AQ9),"",Calculations!AQ9)</f>
        <v>19390405201330.176</v>
      </c>
      <c r="AR9">
        <f>IF(ISBLANK(Calculations!AR9),"",Calculations!AR9)</f>
        <v>19413260601322.309</v>
      </c>
      <c r="AS9">
        <f>IF(ISBLANK(Calculations!AS9),"",Calculations!AS9)</f>
        <v>19435029638059.855</v>
      </c>
      <c r="AT9">
        <f>IF(ISBLANK(Calculations!AT9),"",Calculations!AT9)</f>
        <v>19456224604648.445</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0.80499832910732794</v>
      </c>
      <c r="L10" t="str">
        <f>IF(ISBLANK(Calculations!L10),"",Calculations!L10)</f>
        <v>RESIDENTIAL</v>
      </c>
      <c r="M10" t="str">
        <f>IF(ISBLANK(Calculations!M10),"",Calculations!M10)</f>
        <v>heating</v>
      </c>
      <c r="N10" t="str">
        <f>IF(ISBLANK(Calculations!N10),"",Calculations!N10)</f>
        <v>kerosene</v>
      </c>
      <c r="O10">
        <f>IF(ISBLANK(Calculations!O10),"",Calculations!O10)</f>
        <v>122359746024.31384</v>
      </c>
      <c r="P10">
        <f>IF(ISBLANK(Calculations!P10),"",Calculations!P10)</f>
        <v>122359746024.31384</v>
      </c>
      <c r="Q10">
        <f>IF(ISBLANK(Calculations!Q10),"",Calculations!Q10)</f>
        <v>122359746024.31384</v>
      </c>
      <c r="R10">
        <f>IF(ISBLANK(Calculations!R10),"",Calculations!R10)</f>
        <v>121950396783.44098</v>
      </c>
      <c r="S10">
        <f>IF(ISBLANK(Calculations!S10),"",Calculations!S10)</f>
        <v>121553641413.40468</v>
      </c>
      <c r="T10">
        <f>IF(ISBLANK(Calculations!T10),"",Calculations!T10)</f>
        <v>121093484679.5535</v>
      </c>
      <c r="U10">
        <f>IF(ISBLANK(Calculations!U10),"",Calculations!U10)</f>
        <v>120410406778.24898</v>
      </c>
      <c r="V10">
        <f>IF(ISBLANK(Calculations!V10),"",Calculations!V10)</f>
        <v>119480180867.67101</v>
      </c>
      <c r="W10">
        <f>IF(ISBLANK(Calculations!W10),"",Calculations!W10)</f>
        <v>118125064700.38266</v>
      </c>
      <c r="X10">
        <f>IF(ISBLANK(Calculations!X10),"",Calculations!X10)</f>
        <v>116355454243.74316</v>
      </c>
      <c r="Y10">
        <f>IF(ISBLANK(Calculations!Y10),"",Calculations!Y10)</f>
        <v>114025042620.71173</v>
      </c>
      <c r="Z10">
        <f>IF(ISBLANK(Calculations!Z10),"",Calculations!Z10)</f>
        <v>111173042165.05701</v>
      </c>
      <c r="AA10">
        <f>IF(ISBLANK(Calculations!AA10),"",Calculations!AA10)</f>
        <v>107831415542.31195</v>
      </c>
      <c r="AB10">
        <f>IF(ISBLANK(Calculations!AB10),"",Calculations!AB10)</f>
        <v>103982126665.12257</v>
      </c>
      <c r="AC10">
        <f>IF(ISBLANK(Calculations!AC10),"",Calculations!AC10)</f>
        <v>99750010653.593033</v>
      </c>
      <c r="AD10">
        <f>IF(ISBLANK(Calculations!AD10),"",Calculations!AD10)</f>
        <v>95046291138.501495</v>
      </c>
      <c r="AE10">
        <f>IF(ISBLANK(Calculations!AE10),"",Calculations!AE10)</f>
        <v>89915170045.015427</v>
      </c>
      <c r="AF10">
        <f>IF(ISBLANK(Calculations!AF10),"",Calculations!AF10)</f>
        <v>84478839180.739685</v>
      </c>
      <c r="AG10">
        <f>IF(ISBLANK(Calculations!AG10),"",Calculations!AG10)</f>
        <v>78788905019.432358</v>
      </c>
      <c r="AH10">
        <f>IF(ISBLANK(Calculations!AH10),"",Calculations!AH10)</f>
        <v>72926779436.181808</v>
      </c>
      <c r="AI10">
        <f>IF(ISBLANK(Calculations!AI10),"",Calculations!AI10)</f>
        <v>66913501485.514099</v>
      </c>
      <c r="AJ10">
        <f>IF(ISBLANK(Calculations!AJ10),"",Calculations!AJ10)</f>
        <v>60894110895.092903</v>
      </c>
      <c r="AK10">
        <f>IF(ISBLANK(Calculations!AK10),"",Calculations!AK10)</f>
        <v>54855020199.467941</v>
      </c>
      <c r="AL10">
        <f>IF(ISBLANK(Calculations!AL10),"",Calculations!AL10)</f>
        <v>49025171558.469658</v>
      </c>
      <c r="AM10">
        <f>IF(ISBLANK(Calculations!AM10),"",Calculations!AM10)</f>
        <v>43511332630.521004</v>
      </c>
      <c r="AN10">
        <f>IF(ISBLANK(Calculations!AN10),"",Calculations!AN10)</f>
        <v>38370345736.867996</v>
      </c>
      <c r="AO10">
        <f>IF(ISBLANK(Calculations!AO10),"",Calculations!AO10)</f>
        <v>33695012957.313713</v>
      </c>
      <c r="AP10">
        <f>IF(ISBLANK(Calculations!AP10),"",Calculations!AP10)</f>
        <v>29533008012.279476</v>
      </c>
      <c r="AQ10">
        <f>IF(ISBLANK(Calculations!AQ10),"",Calculations!AQ10)</f>
        <v>25918351005.371418</v>
      </c>
      <c r="AR10">
        <f>IF(ISBLANK(Calculations!AR10),"",Calculations!AR10)</f>
        <v>22862025504.162975</v>
      </c>
      <c r="AS10">
        <f>IF(ISBLANK(Calculations!AS10),"",Calculations!AS10)</f>
        <v>20346296519.624676</v>
      </c>
      <c r="AT10">
        <f>IF(ISBLANK(Calculations!AT10),"",Calculations!AT10)</f>
        <v>18335107986.326443</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0.80499832910732794</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0.80499832910732794</v>
      </c>
      <c r="C12">
        <f>IF(ISBLANK(Calculations!C12),"",Calculations!C12)</f>
        <v>0.19500167089267209</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0.774287991888576</v>
      </c>
      <c r="K12">
        <f>IF(ISBLANK(Calculations!K12),"",Calculations!K12)</f>
        <v>0.80499832910732794</v>
      </c>
      <c r="L12" t="str">
        <f>IF(ISBLANK(Calculations!L12),"",Calculations!L12)</f>
        <v>RESIDENTIAL</v>
      </c>
      <c r="M12" t="str">
        <f>IF(ISBLANK(Calculations!M12),"",Calculations!M12)</f>
        <v>heating</v>
      </c>
      <c r="N12" t="str">
        <f>IF(ISBLANK(Calculations!N12),"",Calculations!N12)</f>
        <v>LPG propane or butane</v>
      </c>
      <c r="O12">
        <f>IF(ISBLANK(Calculations!O12),"",Calculations!O12)</f>
        <v>2104885922628.2668</v>
      </c>
      <c r="P12">
        <f>IF(ISBLANK(Calculations!P12),"",Calculations!P12)</f>
        <v>2104885922628.2668</v>
      </c>
      <c r="Q12">
        <f>IF(ISBLANK(Calculations!Q12),"",Calculations!Q12)</f>
        <v>2104885922628.2668</v>
      </c>
      <c r="R12">
        <f>IF(ISBLANK(Calculations!R12),"",Calculations!R12)</f>
        <v>2124883195926.6528</v>
      </c>
      <c r="S12">
        <f>IF(ISBLANK(Calculations!S12),"",Calculations!S12)</f>
        <v>2143218102321.4204</v>
      </c>
      <c r="T12">
        <f>IF(ISBLANK(Calculations!T12),"",Calculations!T12)</f>
        <v>2162068438834.4165</v>
      </c>
      <c r="U12">
        <f>IF(ISBLANK(Calculations!U12),"",Calculations!U12)</f>
        <v>2180593039537.4915</v>
      </c>
      <c r="V12">
        <f>IF(ISBLANK(Calculations!V12),"",Calculations!V12)</f>
        <v>2199386257651.8862</v>
      </c>
      <c r="W12">
        <f>IF(ISBLANK(Calculations!W12),"",Calculations!W12)</f>
        <v>2220106923883.9136</v>
      </c>
      <c r="X12">
        <f>IF(ISBLANK(Calculations!X12),"",Calculations!X12)</f>
        <v>2241649488893.6323</v>
      </c>
      <c r="Y12">
        <f>IF(ISBLANK(Calculations!Y12),"",Calculations!Y12)</f>
        <v>2262713455824.1309</v>
      </c>
      <c r="Z12">
        <f>IF(ISBLANK(Calculations!Z12),"",Calculations!Z12)</f>
        <v>2286393908941.812</v>
      </c>
      <c r="AA12">
        <f>IF(ISBLANK(Calculations!AA12),"",Calculations!AA12)</f>
        <v>2310509153543.2349</v>
      </c>
      <c r="AB12">
        <f>IF(ISBLANK(Calculations!AB12),"",Calculations!AB12)</f>
        <v>2334804654642.7544</v>
      </c>
      <c r="AC12">
        <f>IF(ISBLANK(Calculations!AC12),"",Calculations!AC12)</f>
        <v>2357873511068.9473</v>
      </c>
      <c r="AD12">
        <f>IF(ISBLANK(Calculations!AD12),"",Calculations!AD12)</f>
        <v>2382367030787.5811</v>
      </c>
      <c r="AE12">
        <f>IF(ISBLANK(Calculations!AE12),"",Calculations!AE12)</f>
        <v>2405874101137.644</v>
      </c>
      <c r="AF12">
        <f>IF(ISBLANK(Calculations!AF12),"",Calculations!AF12)</f>
        <v>2427929025346.4722</v>
      </c>
      <c r="AG12">
        <f>IF(ISBLANK(Calculations!AG12),"",Calculations!AG12)</f>
        <v>2450970635800.1958</v>
      </c>
      <c r="AH12">
        <f>IF(ISBLANK(Calculations!AH12),"",Calculations!AH12)</f>
        <v>2472986580912.2739</v>
      </c>
      <c r="AI12">
        <f>IF(ISBLANK(Calculations!AI12),"",Calculations!AI12)</f>
        <v>2494348269577.2373</v>
      </c>
      <c r="AJ12">
        <f>IF(ISBLANK(Calculations!AJ12),"",Calculations!AJ12)</f>
        <v>2516025162962.2827</v>
      </c>
      <c r="AK12">
        <f>IF(ISBLANK(Calculations!AK12),"",Calculations!AK12)</f>
        <v>2523425109292.9673</v>
      </c>
      <c r="AL12">
        <f>IF(ISBLANK(Calculations!AL12),"",Calculations!AL12)</f>
        <v>2531114675918.9985</v>
      </c>
      <c r="AM12">
        <f>IF(ISBLANK(Calculations!AM12),"",Calculations!AM12)</f>
        <v>2539952758845.0664</v>
      </c>
      <c r="AN12">
        <f>IF(ISBLANK(Calculations!AN12),"",Calculations!AN12)</f>
        <v>2548324472507.5864</v>
      </c>
      <c r="AO12">
        <f>IF(ISBLANK(Calculations!AO12),"",Calculations!AO12)</f>
        <v>2556979137164.5674</v>
      </c>
      <c r="AP12">
        <f>IF(ISBLANK(Calculations!AP12),"",Calculations!AP12)</f>
        <v>2565653261439.4438</v>
      </c>
      <c r="AQ12">
        <f>IF(ISBLANK(Calculations!AQ12),"",Calculations!AQ12)</f>
        <v>2574220625755.1294</v>
      </c>
      <c r="AR12">
        <f>IF(ISBLANK(Calculations!AR12),"",Calculations!AR12)</f>
        <v>2582491243306.6694</v>
      </c>
      <c r="AS12">
        <f>IF(ISBLANK(Calculations!AS12),"",Calculations!AS12)</f>
        <v>2590291879786.625</v>
      </c>
      <c r="AT12">
        <f>IF(ISBLANK(Calculations!AT12),"",Calculations!AT12)</f>
        <v>2597622713158.3838</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0.80499832910732794</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1.3527751829439216E-2</v>
      </c>
      <c r="K17">
        <f>IF(ISBLANK(Calculations!K17),"",Calculations!K17)</f>
        <v>0.80499832910732794</v>
      </c>
      <c r="L17" t="str">
        <f>IF(ISBLANK(Calculations!L17),"",Calculations!L17)</f>
        <v>RESIDENTIAL</v>
      </c>
      <c r="M17" t="str">
        <f>IF(ISBLANK(Calculations!M17),"",Calculations!M17)</f>
        <v>cooling</v>
      </c>
      <c r="N17" t="str">
        <f>IF(ISBLANK(Calculations!N17),"",Calculations!N17)</f>
        <v>electricity</v>
      </c>
      <c r="O17">
        <f>P17</f>
        <v>753727836700.6499</v>
      </c>
      <c r="P17">
        <f>IF(ISBLANK(Calculations!P17),"",Calculations!P17)</f>
        <v>753727836700.6499</v>
      </c>
      <c r="Q17">
        <f>IF(ISBLANK(Calculations!Q17),"",Calculations!Q17)</f>
        <v>753727836700.6499</v>
      </c>
      <c r="R17">
        <f>IF(ISBLANK(Calculations!R17),"",Calculations!R17)</f>
        <v>741595907496.73901</v>
      </c>
      <c r="S17" s="99">
        <f>IF(ISBLANK(Calculations!S17),"",Calculations!S17 + ('IRA Buildings Changes'!$C$38/($AB$16-$R$16)*(S16-$R$16)))</f>
        <v>1057718023619.6689</v>
      </c>
      <c r="T17" s="99">
        <f>IF(ISBLANK(Calculations!T17),"",Calculations!T17 + ('IRA Buildings Changes'!$C$38/($AB$16-$R$16)*(T16-$R$16)))</f>
        <v>1375135141849.5662</v>
      </c>
      <c r="U17" s="99">
        <f>IF(ISBLANK(Calculations!U17),"",Calculations!U17 + ('IRA Buildings Changes'!$C$38/($AB$16-$R$16)*(U16-$R$16)))</f>
        <v>1693355092274.4089</v>
      </c>
      <c r="V17" s="99">
        <f>IF(ISBLANK(Calculations!V17),"",Calculations!V17 + ('IRA Buildings Changes'!$C$38/($AB$16-$R$16)*(V16-$R$16)))</f>
        <v>2013949915571.6602</v>
      </c>
      <c r="W17" s="99">
        <f>IF(ISBLANK(Calculations!W17),"",Calculations!W17 + ('IRA Buildings Changes'!$C$38/($AB$16-$R$16)*(W16-$R$16)))</f>
        <v>2336276475462.585</v>
      </c>
      <c r="X17" s="99">
        <f>IF(ISBLANK(Calculations!X17),"",Calculations!X17 + ('IRA Buildings Changes'!$C$38/($AB$16-$R$16)*(X16-$R$16)))</f>
        <v>2660291666011.6992</v>
      </c>
      <c r="Y17" s="99">
        <f>IF(ISBLANK(Calculations!Y17),"",Calculations!Y17 + ('IRA Buildings Changes'!$C$38/($AB$16-$R$16)*(Y16-$R$16)))</f>
        <v>2985859902153.666</v>
      </c>
      <c r="Z17" s="99">
        <f>IF(ISBLANK(Calculations!Z17),"",Calculations!Z17 + ('IRA Buildings Changes'!$C$38/($AB$16-$R$16)*(Z16-$R$16)))</f>
        <v>3312121603957.8335</v>
      </c>
      <c r="AA17" s="99">
        <f>IF(ISBLANK(Calculations!AA17),"",Calculations!AA17 + ('IRA Buildings Changes'!$C$38/($AB$16-$R$16)*(AA16-$R$16)))</f>
        <v>3640172974954.2764</v>
      </c>
      <c r="AB17" s="98">
        <f>IF(ISBLANK(Calculations!AB17),"",Calculations!AB17 + 'IRA Buildings Changes'!$C$38)</f>
        <v>3969114430307.4082</v>
      </c>
      <c r="AC17" s="99">
        <f>IF(ISBLANK(Calculations!AC17),"",Calculations!AC17 + 'IRA Buildings Changes'!$C$38)</f>
        <v>3971529934689.0439</v>
      </c>
      <c r="AD17" s="99">
        <f>IF(ISBLANK(Calculations!AD17),"",Calculations!AD17 + 'IRA Buildings Changes'!$C$38)</f>
        <v>3973787766069.7134</v>
      </c>
      <c r="AE17" s="99">
        <f>IF(ISBLANK(Calculations!AE17),"",Calculations!AE17 + 'IRA Buildings Changes'!$C$38)</f>
        <v>3977019261121.8438</v>
      </c>
      <c r="AF17" s="99">
        <f>IF(ISBLANK(Calculations!AF17),"",Calculations!AF17 + 'IRA Buildings Changes'!$C$38)</f>
        <v>3980529310646.897</v>
      </c>
      <c r="AG17" s="99">
        <f>IF(ISBLANK(Calculations!AG17),"",Calculations!AG17 + 'IRA Buildings Changes'!$C$38)</f>
        <v>3983651505753.7427</v>
      </c>
      <c r="AH17" s="99">
        <f>IF(ISBLANK(Calculations!AH17),"",Calculations!AH17 + 'IRA Buildings Changes'!$C$38)</f>
        <v>3987576835543.813</v>
      </c>
      <c r="AI17" s="99">
        <f>IF(ISBLANK(Calculations!AI17),"",Calculations!AI17 + 'IRA Buildings Changes'!$C$38)</f>
        <v>3991651839532.166</v>
      </c>
      <c r="AJ17" s="99">
        <f>IF(ISBLANK(Calculations!AJ17),"",Calculations!AJ17 + 'IRA Buildings Changes'!$C$38)</f>
        <v>3995230858388.8452</v>
      </c>
      <c r="AK17" s="99">
        <f>IF(ISBLANK(Calculations!AK17),"",Calculations!AK17 + 'IRA Buildings Changes'!$C$38)</f>
        <v>3999506467025.4941</v>
      </c>
      <c r="AL17" s="99">
        <f>IF(ISBLANK(Calculations!AL17),"",Calculations!AL17 + 'IRA Buildings Changes'!$C$38)</f>
        <v>4003888902885.4697</v>
      </c>
      <c r="AM17" s="99">
        <f>IF(ISBLANK(Calculations!AM17),"",Calculations!AM17 + 'IRA Buildings Changes'!$C$38)</f>
        <v>4007734120693.6167</v>
      </c>
      <c r="AN17" s="99">
        <f>IF(ISBLANK(Calculations!AN17),"",Calculations!AN17 + 'IRA Buildings Changes'!$C$38)</f>
        <v>4012250538543.0713</v>
      </c>
      <c r="AO17" s="99">
        <f>IF(ISBLANK(Calculations!AO17),"",Calculations!AO17 + 'IRA Buildings Changes'!$C$38)</f>
        <v>4016817299915.9771</v>
      </c>
      <c r="AP17" s="99">
        <f>IF(ISBLANK(Calculations!AP17),"",Calculations!AP17 + 'IRA Buildings Changes'!$C$38)</f>
        <v>4020812820561.4521</v>
      </c>
      <c r="AQ17" s="99">
        <f>IF(ISBLANK(Calculations!AQ17),"",Calculations!AQ17 + 'IRA Buildings Changes'!$C$38)</f>
        <v>4025439664668.5117</v>
      </c>
      <c r="AR17" s="99">
        <f>IF(ISBLANK(Calculations!AR17),"",Calculations!AR17 + 'IRA Buildings Changes'!$C$38)</f>
        <v>4029471275151.3428</v>
      </c>
      <c r="AS17" s="99">
        <f>IF(ISBLANK(Calculations!AS17),"",Calculations!AS17 + 'IRA Buildings Changes'!$C$38)</f>
        <v>4034104431914.8848</v>
      </c>
      <c r="AT17" s="99">
        <f>IF(ISBLANK(Calculations!AT17),"",Calculations!AT17 + 'IRA Buildings Changes'!$C$38)</f>
        <v>4038723082224.9897</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0.80499832910732794</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0.80499832910732794</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1088</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0.80499832910732794</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1089</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0.80499832910732794</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0.80499832910732794</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0.80499832910732794</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0.80499832910732794</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0.80499832910732794</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0.80499832910732794</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7.9241602742261608E-2</v>
      </c>
      <c r="K30">
        <f>IF(ISBLANK(Calculations!K30),"",Calculations!K30)</f>
        <v>0.80499832910732794</v>
      </c>
      <c r="L30" t="str">
        <f>IF(ISBLANK(Calculations!L30),"",Calculations!L30)</f>
        <v>RESIDENTIAL</v>
      </c>
      <c r="M30" t="str">
        <f>IF(ISBLANK(Calculations!M30),"",Calculations!M30)</f>
        <v>lighting</v>
      </c>
      <c r="N30" t="str">
        <f>IF(ISBLANK(Calculations!N30),"",Calculations!N30)</f>
        <v>electricity</v>
      </c>
      <c r="O30">
        <f t="shared" si="0"/>
        <v>4415116610998.1074</v>
      </c>
      <c r="P30">
        <f>IF(ISBLANK(Calculations!P30),"",Calculations!P30)</f>
        <v>4415116610998.1074</v>
      </c>
      <c r="Q30">
        <f>IF(ISBLANK(Calculations!Q30),"",Calculations!Q30)</f>
        <v>4415116610998.1074</v>
      </c>
      <c r="R30">
        <f>IF(ISBLANK(Calculations!R30),"",Calculations!R30)</f>
        <v>4402790887917.4326</v>
      </c>
      <c r="S30">
        <f>IF(ISBLANK(Calculations!S30),"",Calculations!S30)</f>
        <v>4391352364906.0674</v>
      </c>
      <c r="T30">
        <f>IF(ISBLANK(Calculations!T30),"",Calculations!T30)</f>
        <v>4383096812419.688</v>
      </c>
      <c r="U30">
        <f>IF(ISBLANK(Calculations!U30),"",Calculations!U30)</f>
        <v>4388510788042.1489</v>
      </c>
      <c r="V30">
        <f>IF(ISBLANK(Calculations!V30),"",Calculations!V30)</f>
        <v>4407459575889.9795</v>
      </c>
      <c r="W30">
        <f>IF(ISBLANK(Calculations!W30),"",Calculations!W30)</f>
        <v>4430756086704.6904</v>
      </c>
      <c r="X30">
        <f>IF(ISBLANK(Calculations!X30),"",Calculations!X30)</f>
        <v>4453328956890.3633</v>
      </c>
      <c r="Y30">
        <f>IF(ISBLANK(Calculations!Y30),"",Calculations!Y30)</f>
        <v>4476304002941.2744</v>
      </c>
      <c r="Z30">
        <f>IF(ISBLANK(Calculations!Z30),"",Calculations!Z30)</f>
        <v>4502098630301.7695</v>
      </c>
      <c r="AA30">
        <f>IF(ISBLANK(Calculations!AA30),"",Calculations!AA30)</f>
        <v>4534260281292.7314</v>
      </c>
      <c r="AB30">
        <f>IF(ISBLANK(Calculations!AB30),"",Calculations!AB30)</f>
        <v>4572193761970.2324</v>
      </c>
      <c r="AC30">
        <f>IF(ISBLANK(Calculations!AC30),"",Calculations!AC30)</f>
        <v>4614080819310.0869</v>
      </c>
      <c r="AD30">
        <f>IF(ISBLANK(Calculations!AD30),"",Calculations!AD30)</f>
        <v>4655815541563.0889</v>
      </c>
      <c r="AE30">
        <f>IF(ISBLANK(Calculations!AE30),"",Calculations!AE30)</f>
        <v>4697596816022.4326</v>
      </c>
      <c r="AF30">
        <f>IF(ISBLANK(Calculations!AF30),"",Calculations!AF30)</f>
        <v>4732140682015.9287</v>
      </c>
      <c r="AG30">
        <f>IF(ISBLANK(Calculations!AG30),"",Calculations!AG30)</f>
        <v>4764056877559.2754</v>
      </c>
      <c r="AH30">
        <f>IF(ISBLANK(Calculations!AH30),"",Calculations!AH30)</f>
        <v>4794325288112.5117</v>
      </c>
      <c r="AI30">
        <f>IF(ISBLANK(Calculations!AI30),"",Calculations!AI30)</f>
        <v>4823441186157.8271</v>
      </c>
      <c r="AJ30">
        <f>IF(ISBLANK(Calculations!AJ30),"",Calculations!AJ30)</f>
        <v>4851669658309.3232</v>
      </c>
      <c r="AK30">
        <f>IF(ISBLANK(Calculations!AK30),"",Calculations!AK30)</f>
        <v>4868863482268.3203</v>
      </c>
      <c r="AL30">
        <f>IF(ISBLANK(Calculations!AL30),"",Calculations!AL30)</f>
        <v>4886965862546.0742</v>
      </c>
      <c r="AM30">
        <f>IF(ISBLANK(Calculations!AM30),"",Calculations!AM30)</f>
        <v>4906412103133.5049</v>
      </c>
      <c r="AN30">
        <f>IF(ISBLANK(Calculations!AN30),"",Calculations!AN30)</f>
        <v>4927464694274.5332</v>
      </c>
      <c r="AO30">
        <f>IF(ISBLANK(Calculations!AO30),"",Calculations!AO30)</f>
        <v>4950196711424.7061</v>
      </c>
      <c r="AP30">
        <f>IF(ISBLANK(Calculations!AP30),"",Calculations!AP30)</f>
        <v>4974288769567.3896</v>
      </c>
      <c r="AQ30">
        <f>IF(ISBLANK(Calculations!AQ30),"",Calculations!AQ30)</f>
        <v>4999623379979.9131</v>
      </c>
      <c r="AR30">
        <f>IF(ISBLANK(Calculations!AR30),"",Calculations!AR30)</f>
        <v>5025832945468.6973</v>
      </c>
      <c r="AS30">
        <f>IF(ISBLANK(Calculations!AS30),"",Calculations!AS30)</f>
        <v>5052614088949.9688</v>
      </c>
      <c r="AT30">
        <f>IF(ISBLANK(Calculations!AT30),"",Calculations!AT30)</f>
        <v>5079979760072.5898</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0.80499832910732794</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0.80499832910732794</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0.80499832910732794</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0.80499832910732794</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0.80499832910732794</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0.80499832910732794</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0.80499832910732794</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0.80499832910732794</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0.80499832910732794</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0.31583786169949735</v>
      </c>
      <c r="K43">
        <f>IF(ISBLANK(Calculations!K43),"",Calculations!K43)</f>
        <v>0.80499832910732794</v>
      </c>
      <c r="L43" t="str">
        <f>IF(ISBLANK(Calculations!L43),"",Calculations!L43)</f>
        <v>RESIDENTIAL</v>
      </c>
      <c r="M43" t="str">
        <f>IF(ISBLANK(Calculations!M43),"",Calculations!M43)</f>
        <v>appl</v>
      </c>
      <c r="N43" t="str">
        <f>IF(ISBLANK(Calculations!N43),"",Calculations!N43)</f>
        <v>electricity</v>
      </c>
      <c r="O43">
        <f t="shared" si="0"/>
        <v>17597586890148.441</v>
      </c>
      <c r="P43">
        <f>IF(ISBLANK(Calculations!P43),"",Calculations!P43)</f>
        <v>17597586890148.441</v>
      </c>
      <c r="Q43">
        <f>IF(ISBLANK(Calculations!Q43),"",Calculations!Q43)</f>
        <v>17597586890148.441</v>
      </c>
      <c r="R43">
        <f>IF(ISBLANK(Calculations!R43),"",Calculations!R43)</f>
        <v>17538640968788.162</v>
      </c>
      <c r="S43">
        <f>IF(ISBLANK(Calculations!S43),"",Calculations!S43)</f>
        <v>17481196970004.127</v>
      </c>
      <c r="T43">
        <f>IF(ISBLANK(Calculations!T43),"",Calculations!T43)</f>
        <v>17430259992901.617</v>
      </c>
      <c r="U43">
        <f>IF(ISBLANK(Calculations!U43),"",Calculations!U43)</f>
        <v>17391440972520.412</v>
      </c>
      <c r="V43">
        <f>IF(ISBLANK(Calculations!V43),"",Calculations!V43)</f>
        <v>17370125073411.309</v>
      </c>
      <c r="W43">
        <f>IF(ISBLANK(Calculations!W43),"",Calculations!W43)</f>
        <v>17367614235033.467</v>
      </c>
      <c r="X43">
        <f>IF(ISBLANK(Calculations!X43),"",Calculations!X43)</f>
        <v>17383044947851.867</v>
      </c>
      <c r="Y43">
        <f>IF(ISBLANK(Calculations!Y43),"",Calculations!Y43)</f>
        <v>17414407346640.119</v>
      </c>
      <c r="Z43">
        <f>IF(ISBLANK(Calculations!Z43),"",Calculations!Z43)</f>
        <v>17464902364631.67</v>
      </c>
      <c r="AA43">
        <f>IF(ISBLANK(Calculations!AA43),"",Calculations!AA43)</f>
        <v>17536555224638.939</v>
      </c>
      <c r="AB43">
        <f>IF(ISBLANK(Calculations!AB43),"",Calculations!AB43)</f>
        <v>17624649413118.766</v>
      </c>
      <c r="AC43">
        <f>IF(ISBLANK(Calculations!AC43),"",Calculations!AC43)</f>
        <v>17725735244101.062</v>
      </c>
      <c r="AD43">
        <f>IF(ISBLANK(Calculations!AD43),"",Calculations!AD43)</f>
        <v>17840800797417.898</v>
      </c>
      <c r="AE43">
        <f>IF(ISBLANK(Calculations!AE43),"",Calculations!AE43)</f>
        <v>17967842181732.805</v>
      </c>
      <c r="AF43">
        <f>IF(ISBLANK(Calculations!AF43),"",Calculations!AF43)</f>
        <v>18103749386112.059</v>
      </c>
      <c r="AG43">
        <f>IF(ISBLANK(Calculations!AG43),"",Calculations!AG43)</f>
        <v>18244599735516.828</v>
      </c>
      <c r="AH43">
        <f>IF(ISBLANK(Calculations!AH43),"",Calculations!AH43)</f>
        <v>18388706821486.289</v>
      </c>
      <c r="AI43">
        <f>IF(ISBLANK(Calculations!AI43),"",Calculations!AI43)</f>
        <v>18534691001644.258</v>
      </c>
      <c r="AJ43">
        <f>IF(ISBLANK(Calculations!AJ43),"",Calculations!AJ43)</f>
        <v>18681607101006.43</v>
      </c>
      <c r="AK43">
        <f>IF(ISBLANK(Calculations!AK43),"",Calculations!AK43)</f>
        <v>18779299721065.668</v>
      </c>
      <c r="AL43">
        <f>IF(ISBLANK(Calculations!AL43),"",Calculations!AL43)</f>
        <v>18877083230404.34</v>
      </c>
      <c r="AM43">
        <f>IF(ISBLANK(Calculations!AM43),"",Calculations!AM43)</f>
        <v>18974691973296.922</v>
      </c>
      <c r="AN43">
        <f>IF(ISBLANK(Calculations!AN43),"",Calculations!AN43)</f>
        <v>19071752908619.785</v>
      </c>
      <c r="AO43">
        <f>IF(ISBLANK(Calculations!AO43),"",Calculations!AO43)</f>
        <v>19168731969082.527</v>
      </c>
      <c r="AP43">
        <f>IF(ISBLANK(Calculations!AP43),"",Calculations!AP43)</f>
        <v>19265136362727.355</v>
      </c>
      <c r="AQ43">
        <f>IF(ISBLANK(Calculations!AQ43),"",Calculations!AQ43)</f>
        <v>19361583531955.828</v>
      </c>
      <c r="AR43">
        <f>IF(ISBLANK(Calculations!AR43),"",Calculations!AR43)</f>
        <v>19457964924561.77</v>
      </c>
      <c r="AS43">
        <f>IF(ISBLANK(Calculations!AS43),"",Calculations!AS43)</f>
        <v>19553714838705.742</v>
      </c>
      <c r="AT43">
        <f>IF(ISBLANK(Calculations!AT43),"",Calculations!AT43)</f>
        <v>19649153335159.359</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0.80499832910732794</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0.40383032339537173</v>
      </c>
      <c r="K45">
        <f>IF(ISBLANK(Calculations!K45),"",Calculations!K45)</f>
        <v>0.80499832910732794</v>
      </c>
      <c r="L45" t="str">
        <f>IF(ISBLANK(Calculations!L45),"",Calculations!L45)</f>
        <v>RESIDENTIAL</v>
      </c>
      <c r="M45" t="str">
        <f>IF(ISBLANK(Calculations!M45),"",Calculations!M45)</f>
        <v>appl</v>
      </c>
      <c r="N45" t="str">
        <f>IF(ISBLANK(Calculations!N45),"",Calculations!N45)</f>
        <v>natural gas</v>
      </c>
      <c r="O45">
        <f t="shared" si="0"/>
        <v>15883867542986.076</v>
      </c>
      <c r="P45">
        <f>IF(ISBLANK(Calculations!P45),"",Calculations!P45)</f>
        <v>15883867542986.076</v>
      </c>
      <c r="Q45">
        <f>IF(ISBLANK(Calculations!Q45),"",Calculations!Q45)</f>
        <v>15883867542986.076</v>
      </c>
      <c r="R45">
        <f>IF(ISBLANK(Calculations!R45),"",Calculations!R45)</f>
        <v>15949379937405.498</v>
      </c>
      <c r="S45">
        <f>IF(ISBLANK(Calculations!S45),"",Calculations!S45)</f>
        <v>16017253912415.992</v>
      </c>
      <c r="T45">
        <f>IF(ISBLANK(Calculations!T45),"",Calculations!T45)</f>
        <v>16090128128878.686</v>
      </c>
      <c r="U45">
        <f>IF(ISBLANK(Calculations!U45),"",Calculations!U45)</f>
        <v>16171490813042.574</v>
      </c>
      <c r="V45">
        <f>IF(ISBLANK(Calculations!V45),"",Calculations!V45)</f>
        <v>16265076362308.889</v>
      </c>
      <c r="W45">
        <f>IF(ISBLANK(Calculations!W45),"",Calculations!W45)</f>
        <v>16369575840288.58</v>
      </c>
      <c r="X45">
        <f>IF(ISBLANK(Calculations!X45),"",Calculations!X45)</f>
        <v>16481484874485.217</v>
      </c>
      <c r="Y45">
        <f>IF(ISBLANK(Calculations!Y45),"",Calculations!Y45)</f>
        <v>16597389666669.613</v>
      </c>
      <c r="Z45">
        <f>IF(ISBLANK(Calculations!Z45),"",Calculations!Z45)</f>
        <v>16720140585050.143</v>
      </c>
      <c r="AA45">
        <f>IF(ISBLANK(Calculations!AA45),"",Calculations!AA45)</f>
        <v>16849327856473.199</v>
      </c>
      <c r="AB45">
        <f>IF(ISBLANK(Calculations!AB45),"",Calculations!AB45)</f>
        <v>16980418820608.691</v>
      </c>
      <c r="AC45">
        <f>IF(ISBLANK(Calculations!AC45),"",Calculations!AC45)</f>
        <v>17111754638028.416</v>
      </c>
      <c r="AD45">
        <f>IF(ISBLANK(Calculations!AD45),"",Calculations!AD45)</f>
        <v>17246926487913.672</v>
      </c>
      <c r="AE45">
        <f>IF(ISBLANK(Calculations!AE45),"",Calculations!AE45)</f>
        <v>17386172696689.037</v>
      </c>
      <c r="AF45">
        <f>IF(ISBLANK(Calculations!AF45),"",Calculations!AF45)</f>
        <v>17528071350323.441</v>
      </c>
      <c r="AG45">
        <f>IF(ISBLANK(Calculations!AG45),"",Calculations!AG45)</f>
        <v>17670314012940.758</v>
      </c>
      <c r="AH45">
        <f>IF(ISBLANK(Calculations!AH45),"",Calculations!AH45)</f>
        <v>17812871490733.461</v>
      </c>
      <c r="AI45">
        <f>IF(ISBLANK(Calculations!AI45),"",Calculations!AI45)</f>
        <v>17955037866049.93</v>
      </c>
      <c r="AJ45">
        <f>IF(ISBLANK(Calculations!AJ45),"",Calculations!AJ45)</f>
        <v>18096443806845.441</v>
      </c>
      <c r="AK45">
        <f>IF(ISBLANK(Calculations!AK45),"",Calculations!AK45)</f>
        <v>18185227834222.324</v>
      </c>
      <c r="AL45">
        <f>IF(ISBLANK(Calculations!AL45),"",Calculations!AL45)</f>
        <v>18273517604425.727</v>
      </c>
      <c r="AM45">
        <f>IF(ISBLANK(Calculations!AM45),"",Calculations!AM45)</f>
        <v>18361581367884.734</v>
      </c>
      <c r="AN45">
        <f>IF(ISBLANK(Calculations!AN45),"",Calculations!AN45)</f>
        <v>18449401757864.809</v>
      </c>
      <c r="AO45">
        <f>IF(ISBLANK(Calculations!AO45),"",Calculations!AO45)</f>
        <v>18537564245010.785</v>
      </c>
      <c r="AP45">
        <f>IF(ISBLANK(Calculations!AP45),"",Calculations!AP45)</f>
        <v>18625550970409.406</v>
      </c>
      <c r="AQ45">
        <f>IF(ISBLANK(Calculations!AQ45),"",Calculations!AQ45)</f>
        <v>18714237120600.383</v>
      </c>
      <c r="AR45">
        <f>IF(ISBLANK(Calculations!AR45),"",Calculations!AR45)</f>
        <v>18803308684609.273</v>
      </c>
      <c r="AS45">
        <f>IF(ISBLANK(Calculations!AS45),"",Calculations!AS45)</f>
        <v>18892433054339.348</v>
      </c>
      <c r="AT45">
        <f>IF(ISBLANK(Calculations!AT45),"",Calculations!AT45)</f>
        <v>18981974381923.602</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8.0991692891723404E-3</v>
      </c>
      <c r="K46">
        <f>IF(ISBLANK(Calculations!K46),"",Calculations!K46)</f>
        <v>0.80499832910732794</v>
      </c>
      <c r="L46" t="str">
        <f>IF(ISBLANK(Calculations!L46),"",Calculations!L46)</f>
        <v>RESIDENTIAL</v>
      </c>
      <c r="M46" t="str">
        <f>IF(ISBLANK(Calculations!M46),"",Calculations!M46)</f>
        <v>appl</v>
      </c>
      <c r="N46" t="str">
        <f>IF(ISBLANK(Calculations!N46),"",Calculations!N46)</f>
        <v>petroleum diesel</v>
      </c>
      <c r="O46">
        <f t="shared" si="0"/>
        <v>12146420458.825304</v>
      </c>
      <c r="P46">
        <f>IF(ISBLANK(Calculations!P46),"",Calculations!P46)</f>
        <v>12146420458.825304</v>
      </c>
      <c r="Q46">
        <f>IF(ISBLANK(Calculations!Q46),"",Calculations!Q46)</f>
        <v>12146420458.825304</v>
      </c>
      <c r="R46">
        <f>IF(ISBLANK(Calculations!R46),"",Calculations!R46)</f>
        <v>11693533527.332344</v>
      </c>
      <c r="S46">
        <f>IF(ISBLANK(Calculations!S46),"",Calculations!S46)</f>
        <v>11258970097.332226</v>
      </c>
      <c r="T46">
        <f>IF(ISBLANK(Calculations!T46),"",Calculations!T46)</f>
        <v>10854491237.309071</v>
      </c>
      <c r="U46">
        <f>IF(ISBLANK(Calculations!U46),"",Calculations!U46)</f>
        <v>10494060911.597788</v>
      </c>
      <c r="V46">
        <f>IF(ISBLANK(Calculations!V46),"",Calculations!V46)</f>
        <v>10192337421.63172</v>
      </c>
      <c r="W46">
        <f>IF(ISBLANK(Calculations!W46),"",Calculations!W46)</f>
        <v>9955773197.2405567</v>
      </c>
      <c r="X46">
        <f>IF(ISBLANK(Calculations!X46),"",Calculations!X46)</f>
        <v>9784052278.7061882</v>
      </c>
      <c r="Y46">
        <f>IF(ISBLANK(Calculations!Y46),"",Calculations!Y46)</f>
        <v>9671330654.4304409</v>
      </c>
      <c r="Z46">
        <f>IF(ISBLANK(Calculations!Z46),"",Calculations!Z46)</f>
        <v>9612179599.4363651</v>
      </c>
      <c r="AA46">
        <f>IF(ISBLANK(Calculations!AA46),"",Calculations!AA46)</f>
        <v>9596751743.4182606</v>
      </c>
      <c r="AB46">
        <f>IF(ISBLANK(Calculations!AB46),"",Calculations!AB46)</f>
        <v>9611849050.4098816</v>
      </c>
      <c r="AC46">
        <f>IF(ISBLANK(Calculations!AC46),"",Calculations!AC46)</f>
        <v>9646871792.2315712</v>
      </c>
      <c r="AD46">
        <f>IF(ISBLANK(Calculations!AD46),"",Calculations!AD46)</f>
        <v>9696981562.0358734</v>
      </c>
      <c r="AE46">
        <f>IF(ISBLANK(Calculations!AE46),"",Calculations!AE46)</f>
        <v>9756990396.1072521</v>
      </c>
      <c r="AF46">
        <f>IF(ISBLANK(Calculations!AF46),"",Calculations!AF46)</f>
        <v>9822589074.0929317</v>
      </c>
      <c r="AG46">
        <f>IF(ISBLANK(Calculations!AG46),"",Calculations!AG46)</f>
        <v>9890071146.1100082</v>
      </c>
      <c r="AH46">
        <f>IF(ISBLANK(Calculations!AH46),"",Calculations!AH46)</f>
        <v>9958537915.6616135</v>
      </c>
      <c r="AI46">
        <f>IF(ISBLANK(Calculations!AI46),"",Calculations!AI46)</f>
        <v>10027195804.746735</v>
      </c>
      <c r="AJ46">
        <f>IF(ISBLANK(Calculations!AJ46),"",Calculations!AJ46)</f>
        <v>10095627851.109707</v>
      </c>
      <c r="AK46">
        <f>IF(ISBLANK(Calculations!AK46),"",Calculations!AK46)</f>
        <v>10141800772.45702</v>
      </c>
      <c r="AL46">
        <f>IF(ISBLANK(Calculations!AL46),"",Calculations!AL46)</f>
        <v>10187960176.906063</v>
      </c>
      <c r="AM46">
        <f>IF(ISBLANK(Calculations!AM46),"",Calculations!AM46)</f>
        <v>10234312543.955307</v>
      </c>
      <c r="AN46">
        <f>IF(ISBLANK(Calculations!AN46),"",Calculations!AN46)</f>
        <v>10280886913.457781</v>
      </c>
      <c r="AO46">
        <f>IF(ISBLANK(Calculations!AO46),"",Calculations!AO46)</f>
        <v>10328030486.66309</v>
      </c>
      <c r="AP46">
        <f>IF(ISBLANK(Calculations!AP46),"",Calculations!AP46)</f>
        <v>10375380612.789774</v>
      </c>
      <c r="AQ46">
        <f>IF(ISBLANK(Calculations!AQ46),"",Calculations!AQ46)</f>
        <v>10423412216.675896</v>
      </c>
      <c r="AR46">
        <f>IF(ISBLANK(Calculations!AR46),"",Calculations!AR46)</f>
        <v>10471897664.003309</v>
      </c>
      <c r="AS46">
        <f>IF(ISBLANK(Calculations!AS46),"",Calculations!AS46)</f>
        <v>10520615953.726763</v>
      </c>
      <c r="AT46">
        <f>IF(ISBLANK(Calculations!AT46),"",Calculations!AT46)</f>
        <v>10569759407.098057</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0.80499832910732794</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0.80499832910732794</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0.80499832910732794</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0.80499832910732794</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0.225712008111424</v>
      </c>
      <c r="K51">
        <f>IF(ISBLANK(Calculations!K51),"",Calculations!K51)</f>
        <v>0.80499832910732794</v>
      </c>
      <c r="L51" t="str">
        <f>IF(ISBLANK(Calculations!L51),"",Calculations!L51)</f>
        <v>RESIDENTIAL</v>
      </c>
      <c r="M51" t="str">
        <f>IF(ISBLANK(Calculations!M51),"",Calculations!M51)</f>
        <v>appl</v>
      </c>
      <c r="N51" t="str">
        <f>IF(ISBLANK(Calculations!N51),"",Calculations!N51)</f>
        <v>LPG propane or butane</v>
      </c>
      <c r="O51">
        <f t="shared" si="0"/>
        <v>613593434767.17969</v>
      </c>
      <c r="P51">
        <f>IF(ISBLANK(Calculations!P51),"",Calculations!P51)</f>
        <v>613593434767.17969</v>
      </c>
      <c r="Q51">
        <f>IF(ISBLANK(Calculations!Q51),"",Calculations!Q51)</f>
        <v>613593434767.17969</v>
      </c>
      <c r="R51">
        <f>IF(ISBLANK(Calculations!R51),"",Calculations!R51)</f>
        <v>601369302984.18469</v>
      </c>
      <c r="S51">
        <f>IF(ISBLANK(Calculations!S51),"",Calculations!S51)</f>
        <v>591763405827.0957</v>
      </c>
      <c r="T51">
        <f>IF(ISBLANK(Calculations!T51),"",Calculations!T51)</f>
        <v>584611655613.04712</v>
      </c>
      <c r="U51">
        <f>IF(ISBLANK(Calculations!U51),"",Calculations!U51)</f>
        <v>579672501635.34998</v>
      </c>
      <c r="V51">
        <f>IF(ISBLANK(Calculations!V51),"",Calculations!V51)</f>
        <v>576657317587.99475</v>
      </c>
      <c r="W51">
        <f>IF(ISBLANK(Calculations!W51),"",Calculations!W51)</f>
        <v>575263057415.78467</v>
      </c>
      <c r="X51">
        <f>IF(ISBLANK(Calculations!X51),"",Calculations!X51)</f>
        <v>575186442997.45801</v>
      </c>
      <c r="Y51">
        <f>IF(ISBLANK(Calculations!Y51),"",Calculations!Y51)</f>
        <v>576106273515.21619</v>
      </c>
      <c r="Z51">
        <f>IF(ISBLANK(Calculations!Z51),"",Calculations!Z51)</f>
        <v>577912326927.1488</v>
      </c>
      <c r="AA51">
        <f>IF(ISBLANK(Calculations!AA51),"",Calculations!AA51)</f>
        <v>580386598001.62634</v>
      </c>
      <c r="AB51">
        <f>IF(ISBLANK(Calculations!AB51),"",Calculations!AB51)</f>
        <v>583249212644.42517</v>
      </c>
      <c r="AC51">
        <f>IF(ISBLANK(Calculations!AC51),"",Calculations!AC51)</f>
        <v>586360623942.07922</v>
      </c>
      <c r="AD51">
        <f>IF(ISBLANK(Calculations!AD51),"",Calculations!AD51)</f>
        <v>589725695688.94275</v>
      </c>
      <c r="AE51">
        <f>IF(ISBLANK(Calculations!AE51),"",Calculations!AE51)</f>
        <v>593295403957.23352</v>
      </c>
      <c r="AF51">
        <f>IF(ISBLANK(Calculations!AF51),"",Calculations!AF51)</f>
        <v>596999168977.02344</v>
      </c>
      <c r="AG51">
        <f>IF(ISBLANK(Calculations!AG51),"",Calculations!AG51)</f>
        <v>600755690054.63159</v>
      </c>
      <c r="AH51">
        <f>IF(ISBLANK(Calculations!AH51),"",Calculations!AH51)</f>
        <v>604556451616.73975</v>
      </c>
      <c r="AI51">
        <f>IF(ISBLANK(Calculations!AI51),"",Calculations!AI51)</f>
        <v>608374149098.52441</v>
      </c>
      <c r="AJ51">
        <f>IF(ISBLANK(Calculations!AJ51),"",Calculations!AJ51)</f>
        <v>612205104553.51294</v>
      </c>
      <c r="AK51">
        <f>IF(ISBLANK(Calculations!AK51),"",Calculations!AK51)</f>
        <v>615258586054.67041</v>
      </c>
      <c r="AL51">
        <f>IF(ISBLANK(Calculations!AL51),"",Calculations!AL51)</f>
        <v>618283439618.96362</v>
      </c>
      <c r="AM51">
        <f>IF(ISBLANK(Calculations!AM51),"",Calculations!AM51)</f>
        <v>621287385519.6897</v>
      </c>
      <c r="AN51">
        <f>IF(ISBLANK(Calculations!AN51),"",Calculations!AN51)</f>
        <v>624269623681.27869</v>
      </c>
      <c r="AO51">
        <f>IF(ISBLANK(Calculations!AO51),"",Calculations!AO51)</f>
        <v>627249052846.51599</v>
      </c>
      <c r="AP51">
        <f>IF(ISBLANK(Calculations!AP51),"",Calculations!AP51)</f>
        <v>630215218546.4519</v>
      </c>
      <c r="AQ51">
        <f>IF(ISBLANK(Calculations!AQ51),"",Calculations!AQ51)</f>
        <v>633202299138.75696</v>
      </c>
      <c r="AR51">
        <f>IF(ISBLANK(Calculations!AR51),"",Calculations!AR51)</f>
        <v>636201304412.23987</v>
      </c>
      <c r="AS51">
        <f>IF(ISBLANK(Calculations!AS51),"",Calculations!AS51)</f>
        <v>639205467331.22827</v>
      </c>
      <c r="AT51">
        <f>IF(ISBLANK(Calculations!AT51),"",Calculations!AT51)</f>
        <v>642227872997.29663</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0.80499832910732794</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0.43415113340537981</v>
      </c>
      <c r="K56">
        <f>IF(ISBLANK(Calculations!K56),"",Calculations!K56)</f>
        <v>0.80499832910732794</v>
      </c>
      <c r="L56" t="str">
        <f>IF(ISBLANK(Calculations!L56),"",Calculations!L56)</f>
        <v>RESIDENTIAL</v>
      </c>
      <c r="M56" t="str">
        <f>IF(ISBLANK(Calculations!M56),"",Calculations!M56)</f>
        <v>other</v>
      </c>
      <c r="N56" t="str">
        <f>IF(ISBLANK(Calculations!N56),"",Calculations!N56)</f>
        <v>electricity</v>
      </c>
      <c r="O56">
        <f t="shared" si="0"/>
        <v>24189665711537.328</v>
      </c>
      <c r="P56">
        <f>IF(ISBLANK(Calculations!P56),"",Calculations!P56)</f>
        <v>24189665711537.328</v>
      </c>
      <c r="Q56">
        <f>IF(ISBLANK(Calculations!Q56),"",Calculations!Q56)</f>
        <v>24189665711537.328</v>
      </c>
      <c r="R56">
        <f>IF(ISBLANK(Calculations!R56),"",Calculations!R56)</f>
        <v>23839458932612.738</v>
      </c>
      <c r="S56">
        <f>IF(ISBLANK(Calculations!S56),"",Calculations!S56)</f>
        <v>23375030185138.551</v>
      </c>
      <c r="T56">
        <f>IF(ISBLANK(Calculations!T56),"",Calculations!T56)</f>
        <v>22997467226871.215</v>
      </c>
      <c r="U56">
        <f>IF(ISBLANK(Calculations!U56),"",Calculations!U56)</f>
        <v>22650062515075.742</v>
      </c>
      <c r="V56">
        <f>IF(ISBLANK(Calculations!V56),"",Calculations!V56)</f>
        <v>22259161644065.18</v>
      </c>
      <c r="W56">
        <f>IF(ISBLANK(Calculations!W56),"",Calculations!W56)</f>
        <v>21899349625491.703</v>
      </c>
      <c r="X56">
        <f>IF(ISBLANK(Calculations!X56),"",Calculations!X56)</f>
        <v>21586648329017.523</v>
      </c>
      <c r="Y56">
        <f>IF(ISBLANK(Calculations!Y56),"",Calculations!Y56)</f>
        <v>21295633799773.887</v>
      </c>
      <c r="Z56">
        <f>IF(ISBLANK(Calculations!Z56),"",Calculations!Z56)</f>
        <v>20990364295451.297</v>
      </c>
      <c r="AA56">
        <f>IF(ISBLANK(Calculations!AA56),"",Calculations!AA56)</f>
        <v>20666390306709.598</v>
      </c>
      <c r="AB56">
        <f>IF(ISBLANK(Calculations!AB56),"",Calculations!AB56)</f>
        <v>20338994416263.773</v>
      </c>
      <c r="AC56">
        <f>IF(ISBLANK(Calculations!AC56),"",Calculations!AC56)</f>
        <v>20034945668815.879</v>
      </c>
      <c r="AD56">
        <f>IF(ISBLANK(Calculations!AD56),"",Calculations!AD56)</f>
        <v>19752268158635.91</v>
      </c>
      <c r="AE56">
        <f>IF(ISBLANK(Calculations!AE56),"",Calculations!AE56)</f>
        <v>19480374183870.766</v>
      </c>
      <c r="AF56">
        <f>IF(ISBLANK(Calculations!AF56),"",Calculations!AF56)</f>
        <v>19206663532533.277</v>
      </c>
      <c r="AG56">
        <f>IF(ISBLANK(Calculations!AG56),"",Calculations!AG56)</f>
        <v>18924267754249.727</v>
      </c>
      <c r="AH56">
        <f>IF(ISBLANK(Calculations!AH56),"",Calculations!AH56)</f>
        <v>18640726380134.418</v>
      </c>
      <c r="AI56">
        <f>IF(ISBLANK(Calculations!AI56),"",Calculations!AI56)</f>
        <v>18334823375592.637</v>
      </c>
      <c r="AJ56">
        <f>IF(ISBLANK(Calculations!AJ56),"",Calculations!AJ56)</f>
        <v>17994269788086.176</v>
      </c>
      <c r="AK56">
        <f>IF(ISBLANK(Calculations!AK56),"",Calculations!AK56)</f>
        <v>17545785308937.309</v>
      </c>
      <c r="AL56">
        <f>IF(ISBLANK(Calculations!AL56),"",Calculations!AL56)</f>
        <v>17074599876536.549</v>
      </c>
      <c r="AM56">
        <f>IF(ISBLANK(Calculations!AM56),"",Calculations!AM56)</f>
        <v>16591066314477.818</v>
      </c>
      <c r="AN56">
        <f>IF(ISBLANK(Calculations!AN56),"",Calculations!AN56)</f>
        <v>16096202835266.619</v>
      </c>
      <c r="AO56">
        <f>IF(ISBLANK(Calculations!AO56),"",Calculations!AO56)</f>
        <v>15588245838716.441</v>
      </c>
      <c r="AP56">
        <f>IF(ISBLANK(Calculations!AP56),"",Calculations!AP56)</f>
        <v>15058345234033.85</v>
      </c>
      <c r="AQ56">
        <f>IF(ISBLANK(Calculations!AQ56),"",Calculations!AQ56)</f>
        <v>14495923934642.959</v>
      </c>
      <c r="AR56">
        <f>IF(ISBLANK(Calculations!AR56),"",Calculations!AR56)</f>
        <v>14417495460566.766</v>
      </c>
      <c r="AS56">
        <f>IF(ISBLANK(Calculations!AS56),"",Calculations!AS56)</f>
        <v>14409065954375.602</v>
      </c>
      <c r="AT56">
        <f>IF(ISBLANK(Calculations!AT56),"",Calculations!AT56)</f>
        <v>14395732678190.223</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0.80499832910732794</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0.80499832910732794</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0.80499832910732794</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0.80499832910732794</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0.80499832910732794</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0.80499832910732794</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0.80499832910732794</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0.80499832910732794</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0.80499832910732794</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rural residential</v>
      </c>
      <c r="J69">
        <f>IF(ISBLANK(Calculations!J69),"",Calculations!J69)</f>
        <v>0.15724165032342194</v>
      </c>
      <c r="K69">
        <f>IF(ISBLANK(Calculations!K69),"",Calculations!K69)</f>
        <v>0.19500167089267209</v>
      </c>
      <c r="L69" t="str">
        <f>IF(ISBLANK(Calculations!L69),"",Calculations!L69)</f>
        <v>RESIDENTIAL</v>
      </c>
      <c r="M69" t="str">
        <f>IF(ISBLANK(Calculations!M69),"",Calculations!M69)</f>
        <v>heating</v>
      </c>
      <c r="N69" t="str">
        <f>IF(ISBLANK(Calculations!N69),"",Calculations!N69)</f>
        <v>electricity</v>
      </c>
      <c r="O69">
        <f t="shared" si="0"/>
        <v>2118999908821.8896</v>
      </c>
      <c r="P69">
        <f>IF(ISBLANK(Calculations!P69),"",Calculations!P69)-(SUMIFS(BDEQ!B:B,BDEQ!$AG:$AG,About!$B$2,BDEQ!$AH:$AH,$I69)*BDEQ!$C$2*$J69*$K69)</f>
        <v>2118999908821.8896</v>
      </c>
      <c r="Q69">
        <f>IF(ISBLANK(Calculations!Q69),"",Calculations!Q69)-(SUMIFS(BDEQ!C:C,BDEQ!$AG:$AG,About!$B$2,BDEQ!$AH:$AH,$I69)*BDEQ!$C$2*$J69*$K69)</f>
        <v>2118999908821.8896</v>
      </c>
      <c r="R69">
        <f>IF(ISBLANK(Calculations!R69),"",Calculations!R69)-(SUMIFS(BDEQ!D:D,BDEQ!$AG:$AG,About!$B$2,BDEQ!$AH:$AH,$I69)*BDEQ!$C$2*$J69*$K69)</f>
        <v>2136618748955.959</v>
      </c>
      <c r="S69" s="99">
        <f>IF(ISBLANK(Calculations!S69),"",Calculations!S69+('IRA Buildings Changes'!$G$39/($AB$68-$R$68)*(S68-$R$68)))-(SUMIFS(BDEQ!E:E,BDEQ!$AG:$AG,About!$B$2,BDEQ!$AH:$AH,$I69)*BDEQ!$C$2*$J69*$K69)</f>
        <v>2154580850574.9431</v>
      </c>
      <c r="T69" s="99">
        <f>IF(ISBLANK(Calculations!T69),"",Calculations!T69+('IRA Buildings Changes'!$G$39/($AB$68-$R$68)*(T68-$R$68)))-(SUMIFS(BDEQ!F:F,BDEQ!$AG:$AG,About!$B$2,BDEQ!$AH:$AH,$I69)*BDEQ!$C$2*$J69*$K69)</f>
        <v>2173439801428.5259</v>
      </c>
      <c r="U69" s="99">
        <f>IF(ISBLANK(Calculations!U69),"",Calculations!U69+('IRA Buildings Changes'!$G$39/($AB$68-$R$68)*(U68-$R$68)))-(SUMIFS(BDEQ!G:G,BDEQ!$AG:$AG,About!$B$2,BDEQ!$AH:$AH,$I69)*BDEQ!$C$2*$J69*$K69)</f>
        <v>2191104428604.2424</v>
      </c>
      <c r="V69" s="99">
        <f>IF(ISBLANK(Calculations!V69),"",Calculations!V69+('IRA Buildings Changes'!$G$39/($AB$68-$R$68)*(V68-$R$68)))-(SUMIFS(BDEQ!H:H,BDEQ!$AG:$AG,About!$B$2,BDEQ!$AH:$AH,$I69)*BDEQ!$C$2*$J69*$K69)</f>
        <v>2208622262167.7783</v>
      </c>
      <c r="W69" s="99">
        <f>IF(ISBLANK(Calculations!W69),"",Calculations!W69+('IRA Buildings Changes'!$G$39/($AB$68-$R$68)*(W68-$R$68)))-(SUMIFS(BDEQ!I:I,BDEQ!$AG:$AG,About!$B$2,BDEQ!$AH:$AH,$I69)*BDEQ!$C$2*$J69*$K69)</f>
        <v>2226525059215.1558</v>
      </c>
      <c r="X69" s="99">
        <f>IF(ISBLANK(Calculations!X69),"",Calculations!X69+('IRA Buildings Changes'!$G$39/($AB$68-$R$68)*(X68-$R$68)))-(SUMIFS(BDEQ!J:J,BDEQ!$AG:$AG,About!$B$2,BDEQ!$AH:$AH,$I69)*BDEQ!$C$2*$J69*$K69)</f>
        <v>2244574961086.1177</v>
      </c>
      <c r="Y69" s="99">
        <f>IF(ISBLANK(Calculations!Y69),"",Calculations!Y69+('IRA Buildings Changes'!$G$39/($AB$68-$R$68)*(Y68-$R$68)))-(SUMIFS(BDEQ!K:K,BDEQ!$AG:$AG,About!$B$2,BDEQ!$AH:$AH,$I69)*BDEQ!$C$2*$J69*$K69)</f>
        <v>2263104038622.1172</v>
      </c>
      <c r="Z69" s="99">
        <f>IF(ISBLANK(Calculations!Z69),"",Calculations!Z69+('IRA Buildings Changes'!$G$39/($AB$68-$R$68)*(Z68-$R$68)))-(SUMIFS(BDEQ!L:L,BDEQ!$AG:$AG,About!$B$2,BDEQ!$AH:$AH,$I69)*BDEQ!$C$2*$J69*$K69)</f>
        <v>2282211265933.3149</v>
      </c>
      <c r="AA69" s="99">
        <f>IF(ISBLANK(Calculations!AA69),"",Calculations!AA69+('IRA Buildings Changes'!$G$39/($AB$68-$R$68)*(AA68-$R$68)))-(SUMIFS(BDEQ!M:M,BDEQ!$AG:$AG,About!$B$2,BDEQ!$AH:$AH,$I69)*BDEQ!$C$2*$J69*$K69)</f>
        <v>2301638257462.604</v>
      </c>
      <c r="AB69" s="98">
        <f>IF(ISBLANK(Calculations!AB69),"",Calculations!AB69 + 'IRA Buildings Changes'!$G$39)-(SUMIFS(BDEQ!N:N,BDEQ!$AG:$AG,About!$B$2,BDEQ!$AH:$AH,$I69)*BDEQ!$C$2*$J69*$K69)</f>
        <v>2321434908772.4556</v>
      </c>
      <c r="AC69" s="99">
        <f>IF(ISBLANK(Calculations!AC69),"",Calculations!AC69 + 'IRA Buildings Changes'!$G$39)-(SUMIFS(BDEQ!O:O,BDEQ!$AG:$AG,About!$B$2,BDEQ!$AH:$AH,$I69)*BDEQ!$C$2*$J69*$K69)</f>
        <v>2341077206190.7285</v>
      </c>
      <c r="AD69" s="99">
        <f>IF(ISBLANK(Calculations!AD69),"",Calculations!AD69 + 'IRA Buildings Changes'!$G$39)-(SUMIFS(BDEQ!P:P,BDEQ!$AG:$AG,About!$B$2,BDEQ!$AH:$AH,$I69)*BDEQ!$C$2*$J69*$K69)</f>
        <v>2361413162433.4531</v>
      </c>
      <c r="AE69" s="99">
        <f>IF(ISBLANK(Calculations!AE69),"",Calculations!AE69 + 'IRA Buildings Changes'!$G$39)-(SUMIFS(BDEQ!Q:Q,BDEQ!$AG:$AG,About!$B$2,BDEQ!$AH:$AH,$I69)*BDEQ!$C$2*$J69*$K69)</f>
        <v>2382458250831.6968</v>
      </c>
      <c r="AF69" s="99">
        <f>IF(ISBLANK(Calculations!AF69),"",Calculations!AF69 + 'IRA Buildings Changes'!$G$39)-(SUMIFS(BDEQ!R:R,BDEQ!$AG:$AG,About!$B$2,BDEQ!$AH:$AH,$I69)*BDEQ!$C$2*$J69*$K69)</f>
        <v>2404094509893.4785</v>
      </c>
      <c r="AG69" s="99">
        <f>IF(ISBLANK(Calculations!AG69),"",Calculations!AG69 + 'IRA Buildings Changes'!$G$39)-(SUMIFS(BDEQ!S:S,BDEQ!$AG:$AG,About!$B$2,BDEQ!$AH:$AH,$I69)*BDEQ!$C$2*$J69*$K69)</f>
        <v>2427524740380.6777</v>
      </c>
      <c r="AH69" s="99">
        <f>IF(ISBLANK(Calculations!AH69),"",Calculations!AH69 + 'IRA Buildings Changes'!$G$39)-(SUMIFS(BDEQ!T:T,BDEQ!$AG:$AG,About!$B$2,BDEQ!$AH:$AH,$I69)*BDEQ!$C$2*$J69*$K69)</f>
        <v>2452459806207.0156</v>
      </c>
      <c r="AI69" s="99">
        <f>IF(ISBLANK(Calculations!AI69),"",Calculations!AI69 + 'IRA Buildings Changes'!$G$39)-(SUMIFS(BDEQ!U:U,BDEQ!$AG:$AG,About!$B$2,BDEQ!$AH:$AH,$I69)*BDEQ!$C$2*$J69*$K69)</f>
        <v>2476416610467.3853</v>
      </c>
      <c r="AJ69" s="99">
        <f>IF(ISBLANK(Calculations!AJ69),"",Calculations!AJ69 + 'IRA Buildings Changes'!$G$39)-(SUMIFS(BDEQ!V:V,BDEQ!$AG:$AG,About!$B$2,BDEQ!$AH:$AH,$I69)*BDEQ!$C$2*$J69*$K69)</f>
        <v>2500289761768.8223</v>
      </c>
      <c r="AK69" s="99">
        <f>IF(ISBLANK(Calculations!AK69),"",Calculations!AK69 + 'IRA Buildings Changes'!$G$39)-(SUMIFS(BDEQ!W:W,BDEQ!$AG:$AG,About!$B$2,BDEQ!$AH:$AH,$I69)*BDEQ!$C$2*$J69*$K69)</f>
        <v>2509970820171.645</v>
      </c>
      <c r="AL69" s="99">
        <f>IF(ISBLANK(Calculations!AL69),"",Calculations!AL69 + 'IRA Buildings Changes'!$G$39)-(SUMIFS(BDEQ!X:X,BDEQ!$AG:$AG,About!$B$2,BDEQ!$AH:$AH,$I69)*BDEQ!$C$2*$J69*$K69)</f>
        <v>2519085174120.3232</v>
      </c>
      <c r="AM69" s="99">
        <f>IF(ISBLANK(Calculations!AM69),"",Calculations!AM69 + 'IRA Buildings Changes'!$G$39)-(SUMIFS(BDEQ!Y:Y,BDEQ!$AG:$AG,About!$B$2,BDEQ!$AH:$AH,$I69)*BDEQ!$C$2*$J69*$K69)</f>
        <v>2528153093599.54</v>
      </c>
      <c r="AN69" s="99">
        <f>IF(ISBLANK(Calculations!AN69),"",Calculations!AN69 + 'IRA Buildings Changes'!$G$39)-(SUMIFS(BDEQ!Z:Z,BDEQ!$AG:$AG,About!$B$2,BDEQ!$AH:$AH,$I69)*BDEQ!$C$2*$J69*$K69)</f>
        <v>2536044339751.1001</v>
      </c>
      <c r="AO69" s="99">
        <f>IF(ISBLANK(Calculations!AO69),"",Calculations!AO69 + 'IRA Buildings Changes'!$G$39)-(SUMIFS(BDEQ!AA:AA,BDEQ!$AG:$AG,About!$B$2,BDEQ!$AH:$AH,$I69)*BDEQ!$C$2*$J69*$K69)</f>
        <v>2543084181018.957</v>
      </c>
      <c r="AP69" s="99">
        <f>IF(ISBLANK(Calculations!AP69),"",Calculations!AP69 + 'IRA Buildings Changes'!$G$39)-(SUMIFS(BDEQ!AB:AB,BDEQ!$AG:$AG,About!$B$2,BDEQ!$AH:$AH,$I69)*BDEQ!$C$2*$J69*$K69)</f>
        <v>2549309796379.751</v>
      </c>
      <c r="AQ69" s="99">
        <f>IF(ISBLANK(Calculations!AQ69),"",Calculations!AQ69 + 'IRA Buildings Changes'!$G$39)-(SUMIFS(BDEQ!AC:AC,BDEQ!$AG:$AG,About!$B$2,BDEQ!$AH:$AH,$I69)*BDEQ!$C$2*$J69*$K69)</f>
        <v>2555213936030.4321</v>
      </c>
      <c r="AR69" s="99">
        <f>IF(ISBLANK(Calculations!AR69),"",Calculations!AR69 + 'IRA Buildings Changes'!$G$39)-(SUMIFS(BDEQ!AD:AD,BDEQ!$AG:$AG,About!$B$2,BDEQ!$AH:$AH,$I69)*BDEQ!$C$2*$J69*$K69)</f>
        <v>2560428800721.3921</v>
      </c>
      <c r="AS69" s="99">
        <f>IF(ISBLANK(Calculations!AS69),"",Calculations!AS69 + 'IRA Buildings Changes'!$G$39)-(SUMIFS(BDEQ!AE:AE,BDEQ!$AG:$AG,About!$B$2,BDEQ!$AH:$AH,$I69)*BDEQ!$C$2*$J69*$K69)</f>
        <v>2565122716217.1558</v>
      </c>
      <c r="AT69" s="99">
        <f>IF(ISBLANK(Calculations!AT69),"",Calculations!AT69 + 'IRA Buildings Changes'!$G$39)-(SUMIFS(BDEQ!AF:AF,BDEQ!$AG:$AG,About!$B$2,BDEQ!$AH:$AH,$I69)*BDEQ!$C$2*$J69*$K69)</f>
        <v>2569655609434.6465</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rural residential</v>
      </c>
      <c r="J70">
        <f>IF(ISBLANK(Calculations!J70),"",Calculations!J70)</f>
        <v>1</v>
      </c>
      <c r="K70">
        <f>IF(ISBLANK(Calculations!K70),"",Calculations!K70)</f>
        <v>0.19500167089267209</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rural residential</v>
      </c>
      <c r="J71">
        <f>IF(ISBLANK(Calculations!J71),"",Calculations!J71)</f>
        <v>0.5961093188557528</v>
      </c>
      <c r="K71">
        <f>IF(ISBLANK(Calculations!K71),"",Calculations!K71)</f>
        <v>0.19500167089267209</v>
      </c>
      <c r="L71" t="str">
        <f>IF(ISBLANK(Calculations!L71),"",Calculations!L71)</f>
        <v>RESIDENTIAL</v>
      </c>
      <c r="M71" t="str">
        <f>IF(ISBLANK(Calculations!M71),"",Calculations!M71)</f>
        <v>heating</v>
      </c>
      <c r="N71" t="str">
        <f>IF(ISBLANK(Calculations!N71),"",Calculations!N71)</f>
        <v>natural gas</v>
      </c>
      <c r="O71">
        <f t="shared" si="0"/>
        <v>5679715665830.25</v>
      </c>
      <c r="P71">
        <f>IF(ISBLANK(Calculations!P71),"",Calculations!P71)</f>
        <v>5679715665830.25</v>
      </c>
      <c r="Q71">
        <f>IF(ISBLANK(Calculations!Q71),"",Calculations!Q71)</f>
        <v>5679715665830.25</v>
      </c>
      <c r="R71">
        <f>IF(ISBLANK(Calculations!R71),"",Calculations!R71)</f>
        <v>5707575605952.6992</v>
      </c>
      <c r="S71" s="99">
        <f>IF(ISBLANK(Calculations!S71),"",Calculations!S71 + ('IRA Buildings Changes'!$D$39/($AB$68-$R$68)*(S68-$R$68)))</f>
        <v>5536200655659.2852</v>
      </c>
      <c r="T71" s="99">
        <f>IF(ISBLANK(Calculations!T71),"",Calculations!T71 + ('IRA Buildings Changes'!$D$39/($AB$68-$R$68)*(T68-$R$68)))</f>
        <v>5364691665059.7988</v>
      </c>
      <c r="U71" s="99">
        <f>IF(ISBLANK(Calculations!U71),"",Calculations!U71 + ('IRA Buildings Changes'!$D$39/($AB$68-$R$68)*(U68-$R$68)))</f>
        <v>5188997909283.9854</v>
      </c>
      <c r="V71" s="99">
        <f>IF(ISBLANK(Calculations!V71),"",Calculations!V71 + ('IRA Buildings Changes'!$D$39/($AB$68-$R$68)*(V68-$R$68)))</f>
        <v>5011180414468.4893</v>
      </c>
      <c r="W71" s="99">
        <f>IF(ISBLANK(Calculations!W71),"",Calculations!W71 + ('IRA Buildings Changes'!$D$39/($AB$68-$R$68)*(W68-$R$68)))</f>
        <v>4836058899482.0703</v>
      </c>
      <c r="X71" s="99">
        <f>IF(ISBLANK(Calculations!X71),"",Calculations!X71 + ('IRA Buildings Changes'!$D$39/($AB$68-$R$68)*(X68-$R$68)))</f>
        <v>4660436118240.127</v>
      </c>
      <c r="Y71" s="99">
        <f>IF(ISBLANK(Calculations!Y71),"",Calculations!Y71 + ('IRA Buildings Changes'!$D$39/($AB$68-$R$68)*(Y68-$R$68)))</f>
        <v>4482231217395.752</v>
      </c>
      <c r="Z71" s="99">
        <f>IF(ISBLANK(Calculations!Z71),"",Calculations!Z71 + ('IRA Buildings Changes'!$D$39/($AB$68-$R$68)*(Z68-$R$68)))</f>
        <v>4308398869485.9004</v>
      </c>
      <c r="AA71" s="99">
        <f>IF(ISBLANK(Calculations!AA71),"",Calculations!AA71 + ('IRA Buildings Changes'!$D$39/($AB$68-$R$68)*(AA68-$R$68)))</f>
        <v>4135409503668.7129</v>
      </c>
      <c r="AB71" s="98">
        <f>IF(ISBLANK(Calculations!AB71),"",Calculations!AB71 + 'IRA Buildings Changes'!D39)</f>
        <v>3964314593789.8379</v>
      </c>
      <c r="AC71" s="99">
        <f>IF(ISBLANK(Calculations!AC71),"",Calculations!AC71 + 'IRA Buildings Changes'!$D$39)</f>
        <v>3985378547521.708</v>
      </c>
      <c r="AD71" s="99">
        <f>IF(ISBLANK(Calculations!AD71),"",Calculations!AD71 + 'IRA Buildings Changes'!$D$39)</f>
        <v>4013143901368.2051</v>
      </c>
      <c r="AE71" s="99">
        <f>IF(ISBLANK(Calculations!AE71),"",Calculations!AE71 + 'IRA Buildings Changes'!$D$39)</f>
        <v>4042889919775.2031</v>
      </c>
      <c r="AF71" s="99">
        <f>IF(ISBLANK(Calculations!AF71),"",Calculations!AF71 + 'IRA Buildings Changes'!$D$39)</f>
        <v>4073789049723.0459</v>
      </c>
      <c r="AG71" s="99">
        <f>IF(ISBLANK(Calculations!AG71),"",Calculations!AG71 + 'IRA Buildings Changes'!$D$39)</f>
        <v>4112463170282.1885</v>
      </c>
      <c r="AH71" s="99">
        <f>IF(ISBLANK(Calculations!AH71),"",Calculations!AH71 + 'IRA Buildings Changes'!$D$39)</f>
        <v>4153850697943.4443</v>
      </c>
      <c r="AI71" s="99">
        <f>IF(ISBLANK(Calculations!AI71),"",Calculations!AI71 + 'IRA Buildings Changes'!$D$39)</f>
        <v>4196649925101.1904</v>
      </c>
      <c r="AJ71" s="99">
        <f>IF(ISBLANK(Calculations!AJ71),"",Calculations!AJ71 + 'IRA Buildings Changes'!$D$39)</f>
        <v>4243155179648.7744</v>
      </c>
      <c r="AK71" s="99">
        <f>IF(ISBLANK(Calculations!AK71),"",Calculations!AK71 + 'IRA Buildings Changes'!$D$39)</f>
        <v>4250631178812.168</v>
      </c>
      <c r="AL71" s="99">
        <f>IF(ISBLANK(Calculations!AL71),"",Calculations!AL71 + 'IRA Buildings Changes'!$D$39)</f>
        <v>4260226080492.4639</v>
      </c>
      <c r="AM71" s="99">
        <f>IF(ISBLANK(Calculations!AM71),"",Calculations!AM71 + 'IRA Buildings Changes'!$D$39)</f>
        <v>4273444217477.7637</v>
      </c>
      <c r="AN71" s="99">
        <f>IF(ISBLANK(Calculations!AN71),"",Calculations!AN71 + 'IRA Buildings Changes'!$D$39)</f>
        <v>4285903213228.0693</v>
      </c>
      <c r="AO71" s="99">
        <f>IF(ISBLANK(Calculations!AO71),"",Calculations!AO71 + 'IRA Buildings Changes'!$D$39)</f>
        <v>4299188075992.6377</v>
      </c>
      <c r="AP71" s="99">
        <f>IF(ISBLANK(Calculations!AP71),"",Calculations!AP71 + 'IRA Buildings Changes'!$D$39)</f>
        <v>4312570650289.9219</v>
      </c>
      <c r="AQ71" s="99">
        <f>IF(ISBLANK(Calculations!AQ71),"",Calculations!AQ71 + 'IRA Buildings Changes'!$D$39)</f>
        <v>4325702691999.6133</v>
      </c>
      <c r="AR71" s="99">
        <f>IF(ISBLANK(Calculations!AR71),"",Calculations!AR71 + 'IRA Buildings Changes'!$D$39)</f>
        <v>4338130064276.8457</v>
      </c>
      <c r="AS71" s="99">
        <f>IF(ISBLANK(Calculations!AS71),"",Calculations!AS71 + 'IRA Buildings Changes'!$D$39)</f>
        <v>4349462889329.3955</v>
      </c>
      <c r="AT71" s="99">
        <f>IF(ISBLANK(Calculations!AT71),"",Calculations!AT71 + 'IRA Buildings Changes'!$D$39)</f>
        <v>4359671569078.7744</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rural residential</v>
      </c>
      <c r="J72">
        <f>IF(ISBLANK(Calculations!J72),"",Calculations!J72)</f>
        <v>0.99190083071082769</v>
      </c>
      <c r="K72">
        <f>IF(ISBLANK(Calculations!K72),"",Calculations!K72)</f>
        <v>0.19500167089267209</v>
      </c>
      <c r="L72" t="str">
        <f>IF(ISBLANK(Calculations!L72),"",Calculations!L72)</f>
        <v>RESIDENTIAL</v>
      </c>
      <c r="M72" t="str">
        <f>IF(ISBLANK(Calculations!M72),"",Calculations!M72)</f>
        <v>heating</v>
      </c>
      <c r="N72" t="str">
        <f>IF(ISBLANK(Calculations!N72),"",Calculations!N72)</f>
        <v>petroleum diesel</v>
      </c>
      <c r="O72">
        <f t="shared" si="0"/>
        <v>360345780946.14532</v>
      </c>
      <c r="P72">
        <f>IF(ISBLANK(Calculations!P72),"",Calculations!P72)</f>
        <v>360345780946.14532</v>
      </c>
      <c r="Q72">
        <f>IF(ISBLANK(Calculations!Q72),"",Calculations!Q72)</f>
        <v>360345780946.14532</v>
      </c>
      <c r="R72">
        <f>IF(ISBLANK(Calculations!R72),"",Calculations!R72)</f>
        <v>362091552137.56708</v>
      </c>
      <c r="S72">
        <f>IF(ISBLANK(Calculations!S72),"",Calculations!S72)</f>
        <v>363130998751.05316</v>
      </c>
      <c r="T72">
        <f>IF(ISBLANK(Calculations!T72),"",Calculations!T72)</f>
        <v>363722181577.54028</v>
      </c>
      <c r="U72">
        <f>IF(ISBLANK(Calculations!U72),"",Calculations!U72)</f>
        <v>363469588869.20459</v>
      </c>
      <c r="V72">
        <f>IF(ISBLANK(Calculations!V72),"",Calculations!V72)</f>
        <v>362115906812.21332</v>
      </c>
      <c r="W72">
        <f>IF(ISBLANK(Calculations!W72),"",Calculations!W72)</f>
        <v>359619932725.06879</v>
      </c>
      <c r="X72">
        <f>IF(ISBLANK(Calculations!X72),"",Calculations!X72)</f>
        <v>355360824379.4209</v>
      </c>
      <c r="Y72">
        <f>IF(ISBLANK(Calculations!Y72),"",Calculations!Y72)</f>
        <v>348797773318.638</v>
      </c>
      <c r="Z72">
        <f>IF(ISBLANK(Calculations!Z72),"",Calculations!Z72)</f>
        <v>340335721101.04718</v>
      </c>
      <c r="AA72">
        <f>IF(ISBLANK(Calculations!AA72),"",Calculations!AA72)</f>
        <v>329715863300.32532</v>
      </c>
      <c r="AB72">
        <f>IF(ISBLANK(Calculations!AB72),"",Calculations!AB72)</f>
        <v>317220088405.4491</v>
      </c>
      <c r="AC72">
        <f>IF(ISBLANK(Calculations!AC72),"",Calculations!AC72)</f>
        <v>302812541108.92578</v>
      </c>
      <c r="AD72">
        <f>IF(ISBLANK(Calculations!AD72),"",Calculations!AD72)</f>
        <v>287143862505.01685</v>
      </c>
      <c r="AE72">
        <f>IF(ISBLANK(Calculations!AE72),"",Calculations!AE72)</f>
        <v>270158501451.43747</v>
      </c>
      <c r="AF72">
        <f>IF(ISBLANK(Calculations!AF72),"",Calculations!AF72)</f>
        <v>252162263217.83856</v>
      </c>
      <c r="AG72">
        <f>IF(ISBLANK(Calculations!AG72),"",Calculations!AG72)</f>
        <v>233764193225.30624</v>
      </c>
      <c r="AH72">
        <f>IF(ISBLANK(Calculations!AH72),"",Calculations!AH72)</f>
        <v>214950841757.96341</v>
      </c>
      <c r="AI72">
        <f>IF(ISBLANK(Calculations!AI72),"",Calculations!AI72)</f>
        <v>196036870290.60837</v>
      </c>
      <c r="AJ72">
        <f>IF(ISBLANK(Calculations!AJ72),"",Calculations!AJ72)</f>
        <v>177306564765.67685</v>
      </c>
      <c r="AK72">
        <f>IF(ISBLANK(Calculations!AK72),"",Calculations!AK72)</f>
        <v>157897263439.04498</v>
      </c>
      <c r="AL72">
        <f>IF(ISBLANK(Calculations!AL72),"",Calculations!AL72)</f>
        <v>139386527724.6701</v>
      </c>
      <c r="AM72">
        <f>IF(ISBLANK(Calculations!AM72),"",Calculations!AM72)</f>
        <v>121978109956.49525</v>
      </c>
      <c r="AN72">
        <f>IF(ISBLANK(Calculations!AN72),"",Calculations!AN72)</f>
        <v>105767407500.65556</v>
      </c>
      <c r="AO72">
        <f>IF(ISBLANK(Calculations!AO72),"",Calculations!AO72)</f>
        <v>90976006671.693817</v>
      </c>
      <c r="AP72">
        <f>IF(ISBLANK(Calculations!AP72),"",Calculations!AP72)</f>
        <v>77743994566.306931</v>
      </c>
      <c r="AQ72">
        <f>IF(ISBLANK(Calculations!AQ72),"",Calculations!AQ72)</f>
        <v>66160748669.690086</v>
      </c>
      <c r="AR72">
        <f>IF(ISBLANK(Calculations!AR72),"",Calculations!AR72)</f>
        <v>56247965063.300827</v>
      </c>
      <c r="AS72">
        <f>IF(ISBLANK(Calculations!AS72),"",Calculations!AS72)</f>
        <v>47957324546.507202</v>
      </c>
      <c r="AT72">
        <f>IF(ISBLANK(Calculations!AT72),"",Calculations!AT72)</f>
        <v>41187852763.528473</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rural residential</v>
      </c>
      <c r="J73">
        <f>IF(ISBLANK(Calculations!J73),"",Calculations!J73)</f>
        <v>0</v>
      </c>
      <c r="K73">
        <f>IF(ISBLANK(Calculations!K73),"",Calculations!K73)</f>
        <v>0.19500167089267209</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rural residential</v>
      </c>
      <c r="J74">
        <f>IF(ISBLANK(Calculations!J74),"",Calculations!J74)</f>
        <v>1</v>
      </c>
      <c r="K74">
        <f>IF(ISBLANK(Calculations!K74),"",Calculations!K74)</f>
        <v>0.19500167089267209</v>
      </c>
      <c r="L74" t="str">
        <f>IF(ISBLANK(Calculations!L74),"",Calculations!L74)</f>
        <v>RESIDENTIAL</v>
      </c>
      <c r="M74" t="str">
        <f>IF(ISBLANK(Calculations!M74),"",Calculations!M74)</f>
        <v>heating</v>
      </c>
      <c r="N74" t="str">
        <f>IF(ISBLANK(Calculations!N74),"",Calculations!N74)</f>
        <v>biomass</v>
      </c>
      <c r="O74">
        <f t="shared" si="0"/>
        <v>4269951587536.8408</v>
      </c>
      <c r="P74">
        <f>IF(ISBLANK(Calculations!P74),"",Calculations!P74)</f>
        <v>4269951587536.8408</v>
      </c>
      <c r="Q74">
        <f>IF(ISBLANK(Calculations!Q74),"",Calculations!Q74)</f>
        <v>4269951587536.8408</v>
      </c>
      <c r="R74">
        <f>IF(ISBLANK(Calculations!R74),"",Calculations!R74)</f>
        <v>4283454870225.8594</v>
      </c>
      <c r="S74">
        <f>IF(ISBLANK(Calculations!S74),"",Calculations!S74)</f>
        <v>4293146035624.3516</v>
      </c>
      <c r="T74">
        <f>IF(ISBLANK(Calculations!T74),"",Calculations!T74)</f>
        <v>4302242972183.4893</v>
      </c>
      <c r="U74">
        <f>IF(ISBLANK(Calculations!U74),"",Calculations!U74)</f>
        <v>4309994830103.9199</v>
      </c>
      <c r="V74">
        <f>IF(ISBLANK(Calculations!V74),"",Calculations!V74)</f>
        <v>4317499107418.6704</v>
      </c>
      <c r="W74">
        <f>IF(ISBLANK(Calculations!W74),"",Calculations!W74)</f>
        <v>4327110415015</v>
      </c>
      <c r="X74">
        <f>IF(ISBLANK(Calculations!X74),"",Calculations!X74)</f>
        <v>4337379943178.604</v>
      </c>
      <c r="Y74">
        <f>IF(ISBLANK(Calculations!Y74),"",Calculations!Y74)</f>
        <v>4345784140448.1099</v>
      </c>
      <c r="Z74">
        <f>IF(ISBLANK(Calculations!Z74),"",Calculations!Z74)</f>
        <v>4358115753829.8193</v>
      </c>
      <c r="AA74">
        <f>IF(ISBLANK(Calculations!AA74),"",Calculations!AA74)</f>
        <v>4371566783196.6621</v>
      </c>
      <c r="AB74">
        <f>IF(ISBLANK(Calculations!AB74),"",Calculations!AB74)</f>
        <v>4386736511433.9014</v>
      </c>
      <c r="AC74">
        <f>IF(ISBLANK(Calculations!AC74),"",Calculations!AC74)</f>
        <v>4402128958163.5889</v>
      </c>
      <c r="AD74">
        <f>IF(ISBLANK(Calculations!AD74),"",Calculations!AD74)</f>
        <v>4423095018789.7842</v>
      </c>
      <c r="AE74">
        <f>IF(ISBLANK(Calculations!AE74),"",Calculations!AE74)</f>
        <v>4446618002627.1514</v>
      </c>
      <c r="AF74">
        <f>IF(ISBLANK(Calculations!AF74),"",Calculations!AF74)</f>
        <v>4473452901420.623</v>
      </c>
      <c r="AG74">
        <f>IF(ISBLANK(Calculations!AG74),"",Calculations!AG74)</f>
        <v>4507300346811.332</v>
      </c>
      <c r="AH74">
        <f>IF(ISBLANK(Calculations!AH74),"",Calculations!AH74)</f>
        <v>4543581000447.7109</v>
      </c>
      <c r="AI74">
        <f>IF(ISBLANK(Calculations!AI74),"",Calculations!AI74)</f>
        <v>4581975402460.5908</v>
      </c>
      <c r="AJ74">
        <f>IF(ISBLANK(Calculations!AJ74),"",Calculations!AJ74)</f>
        <v>4621173210293.6787</v>
      </c>
      <c r="AK74">
        <f>IF(ISBLANK(Calculations!AK74),"",Calculations!AK74)</f>
        <v>4638091294656.4355</v>
      </c>
      <c r="AL74">
        <f>IF(ISBLANK(Calculations!AL74),"",Calculations!AL74)</f>
        <v>4653426026865.6621</v>
      </c>
      <c r="AM74">
        <f>IF(ISBLANK(Calculations!AM74),"",Calculations!AM74)</f>
        <v>4667671226152.5166</v>
      </c>
      <c r="AN74">
        <f>IF(ISBLANK(Calculations!AN74),"",Calculations!AN74)</f>
        <v>4677560469689.4609</v>
      </c>
      <c r="AO74">
        <f>IF(ISBLANK(Calculations!AO74),"",Calculations!AO74)</f>
        <v>4685204643382.3203</v>
      </c>
      <c r="AP74">
        <f>IF(ISBLANK(Calculations!AP74),"",Calculations!AP74)</f>
        <v>4691407595951.1572</v>
      </c>
      <c r="AQ74">
        <f>IF(ISBLANK(Calculations!AQ74),"",Calculations!AQ74)</f>
        <v>4697104673171.5791</v>
      </c>
      <c r="AR74">
        <f>IF(ISBLANK(Calculations!AR74),"",Calculations!AR74)</f>
        <v>4702641133343.2773</v>
      </c>
      <c r="AS74">
        <f>IF(ISBLANK(Calculations!AS74),"",Calculations!AS74)</f>
        <v>4707914434397.5205</v>
      </c>
      <c r="AT74">
        <f>IF(ISBLANK(Calculations!AT74),"",Calculations!AT74)</f>
        <v>4713048673500.6904</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rural residential</v>
      </c>
      <c r="J75">
        <f>IF(ISBLANK(Calculations!J75),"",Calculations!J75)</f>
        <v>1</v>
      </c>
      <c r="K75">
        <f>IF(ISBLANK(Calculations!K75),"",Calculations!K75)</f>
        <v>0.19500167089267209</v>
      </c>
      <c r="L75" t="str">
        <f>IF(ISBLANK(Calculations!L75),"",Calculations!L75)</f>
        <v>RESIDENTIAL</v>
      </c>
      <c r="M75" t="str">
        <f>IF(ISBLANK(Calculations!M75),"",Calculations!M75)</f>
        <v>heating</v>
      </c>
      <c r="N75" t="str">
        <f>IF(ISBLANK(Calculations!N75),"",Calculations!N75)</f>
        <v>kerosene</v>
      </c>
      <c r="O75">
        <f t="shared" si="0"/>
        <v>29640253975.686157</v>
      </c>
      <c r="P75">
        <f>IF(ISBLANK(Calculations!P75),"",Calculations!P75)</f>
        <v>29640253975.686157</v>
      </c>
      <c r="Q75">
        <f>IF(ISBLANK(Calculations!Q75),"",Calculations!Q75)</f>
        <v>29640253975.686157</v>
      </c>
      <c r="R75">
        <f>IF(ISBLANK(Calculations!R75),"",Calculations!R75)</f>
        <v>29541093787.319839</v>
      </c>
      <c r="S75">
        <f>IF(ISBLANK(Calculations!S75),"",Calculations!S75)</f>
        <v>29444984320.634964</v>
      </c>
      <c r="T75">
        <f>IF(ISBLANK(Calculations!T75),"",Calculations!T75)</f>
        <v>29333516596.132977</v>
      </c>
      <c r="U75">
        <f>IF(ISBLANK(Calculations!U75),"",Calculations!U75)</f>
        <v>29168048759.383614</v>
      </c>
      <c r="V75">
        <f>IF(ISBLANK(Calculations!V75),"",Calculations!V75)</f>
        <v>28942712134.062275</v>
      </c>
      <c r="W75">
        <f>IF(ISBLANK(Calculations!W75),"",Calculations!W75)</f>
        <v>28614450686.404453</v>
      </c>
      <c r="X75">
        <f>IF(ISBLANK(Calculations!X75),"",Calculations!X75)</f>
        <v>28185782721.023075</v>
      </c>
      <c r="Y75">
        <f>IF(ISBLANK(Calculations!Y75),"",Calculations!Y75)</f>
        <v>27621267064.372257</v>
      </c>
      <c r="Z75">
        <f>IF(ISBLANK(Calculations!Z75),"",Calculations!Z75)</f>
        <v>26930402457.415806</v>
      </c>
      <c r="AA75">
        <f>IF(ISBLANK(Calculations!AA75),"",Calculations!AA75)</f>
        <v>26120931491.60981</v>
      </c>
      <c r="AB75">
        <f>IF(ISBLANK(Calculations!AB75),"",Calculations!AB75)</f>
        <v>25188485130.344845</v>
      </c>
      <c r="AC75">
        <f>IF(ISBLANK(Calculations!AC75),"",Calculations!AC75)</f>
        <v>24163303258.75631</v>
      </c>
      <c r="AD75">
        <f>IF(ISBLANK(Calculations!AD75),"",Calculations!AD75)</f>
        <v>23023880813.158878</v>
      </c>
      <c r="AE75">
        <f>IF(ISBLANK(Calculations!AE75),"",Calculations!AE75)</f>
        <v>21780925206.167782</v>
      </c>
      <c r="AF75">
        <f>IF(ISBLANK(Calculations!AF75),"",Calculations!AF75)</f>
        <v>20464036010.590542</v>
      </c>
      <c r="AG75">
        <f>IF(ISBLANK(Calculations!AG75),"",Calculations!AG75)</f>
        <v>19085714306.550964</v>
      </c>
      <c r="AH75">
        <f>IF(ISBLANK(Calculations!AH75),"",Calculations!AH75)</f>
        <v>17665681192.961571</v>
      </c>
      <c r="AI75">
        <f>IF(ISBLANK(Calculations!AI75),"",Calculations!AI75)</f>
        <v>16209033141.00527</v>
      </c>
      <c r="AJ75">
        <f>IF(ISBLANK(Calculations!AJ75),"",Calculations!AJ75)</f>
        <v>14750904371.732677</v>
      </c>
      <c r="AK75">
        <f>IF(ISBLANK(Calculations!AK75),"",Calculations!AK75)</f>
        <v>13288003476.490885</v>
      </c>
      <c r="AL75">
        <f>IF(ISBLANK(Calculations!AL75),"",Calculations!AL75)</f>
        <v>11875789084.31111</v>
      </c>
      <c r="AM75">
        <f>IF(ISBLANK(Calculations!AM75),"",Calculations!AM75)</f>
        <v>10540124443.646132</v>
      </c>
      <c r="AN75">
        <f>IF(ISBLANK(Calculations!AN75),"",Calculations!AN75)</f>
        <v>9294778959.0022697</v>
      </c>
      <c r="AO75">
        <f>IF(ISBLANK(Calculations!AO75),"",Calculations!AO75)</f>
        <v>8162232876.5733061</v>
      </c>
      <c r="AP75">
        <f>IF(ISBLANK(Calculations!AP75),"",Calculations!AP75)</f>
        <v>7154034611.8076754</v>
      </c>
      <c r="AQ75">
        <f>IF(ISBLANK(Calculations!AQ75),"",Calculations!AQ75)</f>
        <v>6278425147.0866632</v>
      </c>
      <c r="AR75">
        <f>IF(ISBLANK(Calculations!AR75),"",Calculations!AR75)</f>
        <v>5538065126.4783859</v>
      </c>
      <c r="AS75">
        <f>IF(ISBLANK(Calculations!AS75),"",Calculations!AS75)</f>
        <v>4928658451.0110044</v>
      </c>
      <c r="AT75">
        <f>IF(ISBLANK(Calculations!AT75),"",Calculations!AT75)</f>
        <v>4441470949.754652</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rural residential</v>
      </c>
      <c r="J76">
        <f>IF(ISBLANK(Calculations!J76),"",Calculations!J76)</f>
        <v>0</v>
      </c>
      <c r="K76">
        <f>IF(ISBLANK(Calculations!K76),"",Calculations!K76)</f>
        <v>0.19500167089267209</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rural residential</v>
      </c>
      <c r="J77">
        <f>IF(ISBLANK(Calculations!J77),"",Calculations!J77)</f>
        <v>0.774287991888576</v>
      </c>
      <c r="K77">
        <f>IF(ISBLANK(Calculations!K77),"",Calculations!K77)</f>
        <v>0.19500167089267209</v>
      </c>
      <c r="L77" t="str">
        <f>IF(ISBLANK(Calculations!L77),"",Calculations!L77)</f>
        <v>RESIDENTIAL</v>
      </c>
      <c r="M77" t="str">
        <f>IF(ISBLANK(Calculations!M77),"",Calculations!M77)</f>
        <v>heating</v>
      </c>
      <c r="N77" t="str">
        <f>IF(ISBLANK(Calculations!N77),"",Calculations!N77)</f>
        <v>LPG propane or butane</v>
      </c>
      <c r="O77">
        <f t="shared" si="0"/>
        <v>509884625979.45453</v>
      </c>
      <c r="P77">
        <f>IF(ISBLANK(Calculations!P77),"",Calculations!P77)</f>
        <v>509884625979.45453</v>
      </c>
      <c r="Q77">
        <f>IF(ISBLANK(Calculations!Q77),"",Calculations!Q77)</f>
        <v>509884625979.45453</v>
      </c>
      <c r="R77">
        <f>IF(ISBLANK(Calculations!R77),"",Calculations!R77)</f>
        <v>514728737532.83734</v>
      </c>
      <c r="S77">
        <f>IF(ISBLANK(Calculations!S77),"",Calculations!S77)</f>
        <v>519170159649.33435</v>
      </c>
      <c r="T77">
        <f>IF(ISBLANK(Calculations!T77),"",Calculations!T77)</f>
        <v>523736438837.76398</v>
      </c>
      <c r="U77">
        <f>IF(ISBLANK(Calculations!U77),"",Calculations!U77)</f>
        <v>528223812238.55719</v>
      </c>
      <c r="V77">
        <f>IF(ISBLANK(Calculations!V77),"",Calculations!V77)</f>
        <v>532776255145.88751</v>
      </c>
      <c r="W77">
        <f>IF(ISBLANK(Calculations!W77),"",Calculations!W77)</f>
        <v>537795600393.14447</v>
      </c>
      <c r="X77">
        <f>IF(ISBLANK(Calculations!X77),"",Calculations!X77)</f>
        <v>543014041252.35413</v>
      </c>
      <c r="Y77">
        <f>IF(ISBLANK(Calculations!Y77),"",Calculations!Y77)</f>
        <v>548116547181.31689</v>
      </c>
      <c r="Z77">
        <f>IF(ISBLANK(Calculations!Z77),"",Calculations!Z77)</f>
        <v>553852867069.78687</v>
      </c>
      <c r="AA77">
        <f>IF(ISBLANK(Calculations!AA77),"",Calculations!AA77)</f>
        <v>559694510240.00012</v>
      </c>
      <c r="AB77">
        <f>IF(ISBLANK(Calculations!AB77),"",Calculations!AB77)</f>
        <v>565579818492.54602</v>
      </c>
      <c r="AC77">
        <f>IF(ISBLANK(Calculations!AC77),"",Calculations!AC77)</f>
        <v>571167986052.69385</v>
      </c>
      <c r="AD77">
        <f>IF(ISBLANK(Calculations!AD77),"",Calculations!AD77)</f>
        <v>577101262058.95923</v>
      </c>
      <c r="AE77">
        <f>IF(ISBLANK(Calculations!AE77),"",Calculations!AE77)</f>
        <v>582795581947.96692</v>
      </c>
      <c r="AF77">
        <f>IF(ISBLANK(Calculations!AF77),"",Calculations!AF77)</f>
        <v>588138135983.95093</v>
      </c>
      <c r="AG77">
        <f>IF(ISBLANK(Calculations!AG77),"",Calculations!AG77)</f>
        <v>593719703517.78247</v>
      </c>
      <c r="AH77">
        <f>IF(ISBLANK(Calculations!AH77),"",Calculations!AH77)</f>
        <v>599052815311.81226</v>
      </c>
      <c r="AI77">
        <f>IF(ISBLANK(Calculations!AI77),"",Calculations!AI77)</f>
        <v>604227440937.90039</v>
      </c>
      <c r="AJ77">
        <f>IF(ISBLANK(Calculations!AJ77),"",Calculations!AJ77)</f>
        <v>609478421315.1311</v>
      </c>
      <c r="AK77">
        <f>IF(ISBLANK(Calculations!AK77),"",Calculations!AK77)</f>
        <v>611270973978.68726</v>
      </c>
      <c r="AL77">
        <f>IF(ISBLANK(Calculations!AL77),"",Calculations!AL77)</f>
        <v>613133683858.07214</v>
      </c>
      <c r="AM77">
        <f>IF(ISBLANK(Calculations!AM77),"",Calculations!AM77)</f>
        <v>615274608721.83228</v>
      </c>
      <c r="AN77">
        <f>IF(ISBLANK(Calculations!AN77),"",Calculations!AN77)</f>
        <v>617302560946.57385</v>
      </c>
      <c r="AO77">
        <f>IF(ISBLANK(Calculations!AO77),"",Calculations!AO77)</f>
        <v>619399054825.0127</v>
      </c>
      <c r="AP77">
        <f>IF(ISBLANK(Calculations!AP77),"",Calculations!AP77)</f>
        <v>621500262574.11108</v>
      </c>
      <c r="AQ77">
        <f>IF(ISBLANK(Calculations!AQ77),"",Calculations!AQ77)</f>
        <v>623575608939.80786</v>
      </c>
      <c r="AR77">
        <f>IF(ISBLANK(Calculations!AR77),"",Calculations!AR77)</f>
        <v>625579071783.82764</v>
      </c>
      <c r="AS77">
        <f>IF(ISBLANK(Calculations!AS77),"",Calculations!AS77)</f>
        <v>627468687069.49475</v>
      </c>
      <c r="AT77">
        <f>IF(ISBLANK(Calculations!AT77),"",Calculations!AT77)</f>
        <v>629244497906.41162</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rural residential</v>
      </c>
      <c r="J78">
        <f>IF(ISBLANK(Calculations!J78),"",Calculations!J78)</f>
        <v>0</v>
      </c>
      <c r="K78">
        <f>IF(ISBLANK(Calculations!K78),"",Calculations!K78)</f>
        <v>0.19500167089267209</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rural residential</v>
      </c>
      <c r="J82">
        <f>IF(ISBLANK(Calculations!J82),"",Calculations!J82)</f>
        <v>1.3527751829439216E-2</v>
      </c>
      <c r="K82">
        <f>IF(ISBLANK(Calculations!K82),"",Calculations!K82)</f>
        <v>0.19500167089267209</v>
      </c>
      <c r="L82" t="str">
        <f>IF(ISBLANK(Calculations!L82),"",Calculations!L82)</f>
        <v>RESIDENTIAL</v>
      </c>
      <c r="M82" t="str">
        <f>IF(ISBLANK(Calculations!M82),"",Calculations!M82)</f>
        <v>cooling</v>
      </c>
      <c r="N82" t="str">
        <f>IF(ISBLANK(Calculations!N82),"",Calculations!N82)</f>
        <v>electricity</v>
      </c>
      <c r="O82">
        <f t="shared" ref="O82:O145" si="1">P82</f>
        <v>182300966914.21591</v>
      </c>
      <c r="P82">
        <f>IF(ISBLANK(Calculations!P82),"",Calculations!P82)-(SUMIFS(BDEQ!B:B,BDEQ!$AG:$AG,About!$B$2,BDEQ!$AH:$AH,$I82)*BDEQ!$C$2*$J82*$K82)</f>
        <v>182300966914.21591</v>
      </c>
      <c r="Q82">
        <f>IF(ISBLANK(Calculations!Q82),"",Calculations!Q82)-(SUMIFS(BDEQ!C:C,BDEQ!$AG:$AG,About!$B$2,BDEQ!$AH:$AH,$I82)*BDEQ!$C$2*$J82*$K82)</f>
        <v>182300966914.21591</v>
      </c>
      <c r="R82">
        <f>IF(ISBLANK(Calculations!R82),"",Calculations!R82)-(SUMIFS(BDEQ!D:D,BDEQ!$AG:$AG,About!$B$2,BDEQ!$AH:$AH,$I82)*BDEQ!$C$2*$J82*$K82)</f>
        <v>179322869136.06793</v>
      </c>
      <c r="S82" s="99">
        <f>IF(ISBLANK(Calculations!S82),"",Calculations!S82 + ('IRA Buildings Changes'!$C$39/($AB$81-$R$81)*(S81-$R$81)))-(SUMIFS(BDEQ!E:E,BDEQ!$AG:$AG,About!$B$2,BDEQ!$AH:$AH,$I82)*BDEQ!$C$2*$J82*$K82)</f>
        <v>255859773801.48672</v>
      </c>
      <c r="T82" s="99">
        <f>IF(ISBLANK(Calculations!T82),"",Calculations!T82 + ('IRA Buildings Changes'!$C$39/($AB$81-$R$81)*(T81-$R$81)))-(SUMIFS(BDEQ!F:F,BDEQ!$AG:$AG,About!$B$2,BDEQ!$AH:$AH,$I82)*BDEQ!$C$2*$J82*$K82)</f>
        <v>332711071138.68909</v>
      </c>
      <c r="U82" s="99">
        <f>IF(ISBLANK(Calculations!U82),"",Calculations!U82 + ('IRA Buildings Changes'!$C$39/($AB$81-$R$81)*(U81-$R$81)))-(SUMIFS(BDEQ!G:G,BDEQ!$AG:$AG,About!$B$2,BDEQ!$AH:$AH,$I82)*BDEQ!$C$2*$J82*$K82)</f>
        <v>409768970173.4975</v>
      </c>
      <c r="V82" s="99">
        <f>IF(ISBLANK(Calculations!V82),"",Calculations!V82 + ('IRA Buildings Changes'!$C$39/($AB$81-$R$81)*(V81-$R$81)))-(SUMIFS(BDEQ!H:H,BDEQ!$AG:$AG,About!$B$2,BDEQ!$AH:$AH,$I82)*BDEQ!$C$2*$J82*$K82)</f>
        <v>487398705800.98816</v>
      </c>
      <c r="W82" s="99">
        <f>IF(ISBLANK(Calculations!W82),"",Calculations!W82 + ('IRA Buildings Changes'!$C$39/($AB$81-$R$81)*(W81-$R$81)))-(SUMIFS(BDEQ!I:I,BDEQ!$AG:$AG,About!$B$2,BDEQ!$AH:$AH,$I82)*BDEQ!$C$2*$J82*$K82)</f>
        <v>565452621382.32031</v>
      </c>
      <c r="X82" s="99">
        <f>IF(ISBLANK(Calculations!X82),"",Calculations!X82 + ('IRA Buildings Changes'!$C$39/($AB$81-$R$81)*(X81-$R$81)))-(SUMIFS(BDEQ!J:J,BDEQ!$AG:$AG,About!$B$2,BDEQ!$AH:$AH,$I82)*BDEQ!$C$2*$J82*$K82)</f>
        <v>643922477150.70166</v>
      </c>
      <c r="Y82" s="99">
        <f>IF(ISBLANK(Calculations!Y82),"",Calculations!Y82 + ('IRA Buildings Changes'!$C$39/($AB$81-$R$81)*(Y81-$R$81)))-(SUMIFS(BDEQ!K:K,BDEQ!$AG:$AG,About!$B$2,BDEQ!$AH:$AH,$I82)*BDEQ!$C$2*$J82*$K82)</f>
        <v>722762748087.71667</v>
      </c>
      <c r="Z82" s="99">
        <f>IF(ISBLANK(Calculations!Z82),"",Calculations!Z82 + ('IRA Buildings Changes'!$C$39/($AB$81-$R$81)*(Z81-$R$81)))-(SUMIFS(BDEQ!L:L,BDEQ!$AG:$AG,About!$B$2,BDEQ!$AH:$AH,$I82)*BDEQ!$C$2*$J82*$K82)</f>
        <v>801780989634.46667</v>
      </c>
      <c r="AA82" s="99">
        <f>IF(ISBLANK(Calculations!AA82),"",Calculations!AA82 + ('IRA Buildings Changes'!$C$39/($AB$81-$R$81)*(AA81-$R$81)))-(SUMIFS(BDEQ!M:M,BDEQ!$AG:$AG,About!$B$2,BDEQ!$AH:$AH,$I82)*BDEQ!$C$2*$J82*$K82)</f>
        <v>881224213263.05457</v>
      </c>
      <c r="AB82" s="98">
        <f>IF(ISBLANK(Calculations!AB82),"",Calculations!AB82 + 'IRA Buildings Changes'!C39)-(SUMIFS(BDEQ!N:N,BDEQ!$AG:$AG,About!$B$2,BDEQ!$AH:$AH,$I82)*BDEQ!$C$2*$J82*$K82)</f>
        <v>960890729789.58704</v>
      </c>
      <c r="AC82" s="99">
        <f>IF(ISBLANK(Calculations!AC82),"",Calculations!AC82  + 'IRA Buildings Changes'!$C$39)-(SUMIFS(BDEQ!O:O,BDEQ!$AG:$AG,About!$B$2,BDEQ!$AH:$AH,$I82)*BDEQ!$C$2*$J82*$K82)</f>
        <v>961452031983.77698</v>
      </c>
      <c r="AD82" s="99">
        <f>IF(ISBLANK(Calculations!AD82),"",Calculations!AD82  + 'IRA Buildings Changes'!$C$39)-(SUMIFS(BDEQ!P:P,BDEQ!$AG:$AG,About!$B$2,BDEQ!$AH:$AH,$I82)*BDEQ!$C$2*$J82*$K82)</f>
        <v>961978091549.25244</v>
      </c>
      <c r="AE82" s="99">
        <f>IF(ISBLANK(Calculations!AE82),"",Calculations!AE82  + 'IRA Buildings Changes'!$C$39)-(SUMIFS(BDEQ!Q:Q,BDEQ!$AG:$AG,About!$B$2,BDEQ!$AH:$AH,$I82)*BDEQ!$C$2*$J82*$K82)</f>
        <v>962752394389.51733</v>
      </c>
      <c r="AF82" s="99">
        <f>IF(ISBLANK(Calculations!AF82),"",Calculations!AF82  + 'IRA Buildings Changes'!$C$39)-(SUMIFS(BDEQ!R:R,BDEQ!$AG:$AG,About!$B$2,BDEQ!$AH:$AH,$I82)*BDEQ!$C$2*$J82*$K82)</f>
        <v>963579317366.3429</v>
      </c>
      <c r="AG82" s="99">
        <f>IF(ISBLANK(Calculations!AG82),"",Calculations!AG82  + 'IRA Buildings Changes'!$C$39)-(SUMIFS(BDEQ!S:S,BDEQ!$AG:$AG,About!$B$2,BDEQ!$AH:$AH,$I82)*BDEQ!$C$2*$J82*$K82)</f>
        <v>964312390989.71667</v>
      </c>
      <c r="AH82" s="99">
        <f>IF(ISBLANK(Calculations!AH82),"",Calculations!AH82  + 'IRA Buildings Changes'!$C$39)-(SUMIFS(BDEQ!T:T,BDEQ!$AG:$AG,About!$B$2,BDEQ!$AH:$AH,$I82)*BDEQ!$C$2*$J82*$K82)</f>
        <v>965242355957.07117</v>
      </c>
      <c r="AI82" s="99">
        <f>IF(ISBLANK(Calculations!AI82),"",Calculations!AI82  + 'IRA Buildings Changes'!$C$39)-(SUMIFS(BDEQ!U:U,BDEQ!$AG:$AG,About!$B$2,BDEQ!$AH:$AH,$I82)*BDEQ!$C$2*$J82*$K82)</f>
        <v>966196741975.31152</v>
      </c>
      <c r="AJ82" s="99">
        <f>IF(ISBLANK(Calculations!AJ82),"",Calculations!AJ82  + 'IRA Buildings Changes'!$C$39)-(SUMIFS(BDEQ!V:V,BDEQ!$AG:$AG,About!$B$2,BDEQ!$AH:$AH,$I82)*BDEQ!$C$2*$J82*$K82)</f>
        <v>967033757359.58752</v>
      </c>
      <c r="AK82" s="99">
        <f>IF(ISBLANK(Calculations!AK82),"",Calculations!AK82  + 'IRA Buildings Changes'!$C$39)-(SUMIFS(BDEQ!W:W,BDEQ!$AG:$AG,About!$B$2,BDEQ!$AH:$AH,$I82)*BDEQ!$C$2*$J82*$K82)</f>
        <v>968045194933.65125</v>
      </c>
      <c r="AL82" s="99">
        <f>IF(ISBLANK(Calculations!AL82),"",Calculations!AL82  + 'IRA Buildings Changes'!$C$39)-(SUMIFS(BDEQ!X:X,BDEQ!$AG:$AG,About!$B$2,BDEQ!$AH:$AH,$I82)*BDEQ!$C$2*$J82*$K82)</f>
        <v>969077472902.44836</v>
      </c>
      <c r="AM82" s="99">
        <f>IF(ISBLANK(Calculations!AM82),"",Calculations!AM82  + 'IRA Buildings Changes'!$C$39)-(SUMIFS(BDEQ!Y:Y,BDEQ!$AG:$AG,About!$B$2,BDEQ!$AH:$AH,$I82)*BDEQ!$C$2*$J82*$K82)</f>
        <v>969976326878.43481</v>
      </c>
      <c r="AN82" s="99">
        <f>IF(ISBLANK(Calculations!AN82),"",Calculations!AN82  + 'IRA Buildings Changes'!$C$39)-(SUMIFS(BDEQ!Z:Z,BDEQ!$AG:$AG,About!$B$2,BDEQ!$AH:$AH,$I82)*BDEQ!$C$2*$J82*$K82)</f>
        <v>971050978672.53613</v>
      </c>
      <c r="AO82" s="99">
        <f>IF(ISBLANK(Calculations!AO82),"",Calculations!AO82  + 'IRA Buildings Changes'!$C$39)-(SUMIFS(BDEQ!AA:AA,BDEQ!$AG:$AG,About!$B$2,BDEQ!$AH:$AH,$I82)*BDEQ!$C$2*$J82*$K82)</f>
        <v>972123444182.77661</v>
      </c>
      <c r="AP82" s="99">
        <f>IF(ISBLANK(Calculations!AP82),"",Calculations!AP82  + 'IRA Buildings Changes'!$C$39)-(SUMIFS(BDEQ!AB:AB,BDEQ!$AG:$AG,About!$B$2,BDEQ!$AH:$AH,$I82)*BDEQ!$C$2*$J82*$K82)</f>
        <v>973047732483.50439</v>
      </c>
      <c r="AQ82" s="99">
        <f>IF(ISBLANK(Calculations!AQ82),"",Calculations!AQ82  + 'IRA Buildings Changes'!$C$39)-(SUMIFS(BDEQ!AC:AC,BDEQ!$AG:$AG,About!$B$2,BDEQ!$AH:$AH,$I82)*BDEQ!$C$2*$J82*$K82)</f>
        <v>974144019508.67358</v>
      </c>
      <c r="AR82" s="99">
        <f>IF(ISBLANK(Calculations!AR82),"",Calculations!AR82  + 'IRA Buildings Changes'!$C$39)-(SUMIFS(BDEQ!AD:AD,BDEQ!$AG:$AG,About!$B$2,BDEQ!$AH:$AH,$I82)*BDEQ!$C$2*$J82*$K82)</f>
        <v>975083144875.82825</v>
      </c>
      <c r="AS82" s="99">
        <f>IF(ISBLANK(Calculations!AS82),"",Calculations!AS82  + 'IRA Buildings Changes'!$C$39)-(SUMIFS(BDEQ!AE:AE,BDEQ!$AG:$AG,About!$B$2,BDEQ!$AH:$AH,$I82)*BDEQ!$C$2*$J82*$K82)</f>
        <v>976174806150.22998</v>
      </c>
      <c r="AT82" s="99">
        <f>IF(ISBLANK(Calculations!AT82),"",Calculations!AT82  + 'IRA Buildings Changes'!$C$39)-(SUMIFS(BDEQ!AF:AF,BDEQ!$AG:$AG,About!$B$2,BDEQ!$AH:$AH,$I82)*BDEQ!$C$2*$J82*$K82)</f>
        <v>977293621550.42859</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rural residential</v>
      </c>
      <c r="J83">
        <f>IF(ISBLANK(Calculations!J83),"",Calculations!J83)</f>
        <v>0</v>
      </c>
      <c r="K83">
        <f>IF(ISBLANK(Calculations!K83),"",Calculations!K83)</f>
        <v>0.19500167089267209</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rural residential</v>
      </c>
      <c r="J84">
        <f>IF(ISBLANK(Calculations!J84),"",Calculations!J84)</f>
        <v>0</v>
      </c>
      <c r="K84">
        <f>IF(ISBLANK(Calculations!K84),"",Calculations!K84)</f>
        <v>0.19500167089267209</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rural residential</v>
      </c>
      <c r="J85">
        <f>IF(ISBLANK(Calculations!J85),"",Calculations!J85)</f>
        <v>0</v>
      </c>
      <c r="K85">
        <f>IF(ISBLANK(Calculations!K85),"",Calculations!K85)</f>
        <v>0.19500167089267209</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rural residential</v>
      </c>
      <c r="J86">
        <f>IF(ISBLANK(Calculations!J86),"",Calculations!J86)</f>
        <v>0</v>
      </c>
      <c r="K86">
        <f>IF(ISBLANK(Calculations!K86),"",Calculations!K86)</f>
        <v>0.19500167089267209</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rural residential</v>
      </c>
      <c r="J87">
        <f>IF(ISBLANK(Calculations!J87),"",Calculations!J87)</f>
        <v>0</v>
      </c>
      <c r="K87">
        <f>IF(ISBLANK(Calculations!K87),"",Calculations!K87)</f>
        <v>0.19500167089267209</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rural residential</v>
      </c>
      <c r="J88">
        <f>IF(ISBLANK(Calculations!J88),"",Calculations!J88)</f>
        <v>0</v>
      </c>
      <c r="K88">
        <f>IF(ISBLANK(Calculations!K88),"",Calculations!K88)</f>
        <v>0.19500167089267209</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rural residential</v>
      </c>
      <c r="J89">
        <f>IF(ISBLANK(Calculations!J89),"",Calculations!J89)</f>
        <v>0</v>
      </c>
      <c r="K89">
        <f>IF(ISBLANK(Calculations!K89),"",Calculations!K89)</f>
        <v>0.19500167089267209</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rural residential</v>
      </c>
      <c r="J90">
        <f>IF(ISBLANK(Calculations!J90),"",Calculations!J90)</f>
        <v>0</v>
      </c>
      <c r="K90">
        <f>IF(ISBLANK(Calculations!K90),"",Calculations!K90)</f>
        <v>0.19500167089267209</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rural residential</v>
      </c>
      <c r="J91">
        <f>IF(ISBLANK(Calculations!J91),"",Calculations!J91)</f>
        <v>0</v>
      </c>
      <c r="K91">
        <f>IF(ISBLANK(Calculations!K91),"",Calculations!K91)</f>
        <v>0.19500167089267209</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7.9241602742261608E-2</v>
      </c>
      <c r="K95">
        <f>IF(ISBLANK(Calculations!K95),"",Calculations!K95)</f>
        <v>0.19500167089267209</v>
      </c>
      <c r="L95" t="str">
        <f>IF(ISBLANK(Calculations!L95),"",Calculations!L95)</f>
        <v>RESIDENTIAL</v>
      </c>
      <c r="M95" t="str">
        <f>IF(ISBLANK(Calculations!M95),"",Calculations!M95)</f>
        <v>lighting</v>
      </c>
      <c r="N95" t="str">
        <f>IF(ISBLANK(Calculations!N95),"",Calculations!N95)</f>
        <v>electricity</v>
      </c>
      <c r="O95">
        <f t="shared" si="1"/>
        <v>1067865598207.4824</v>
      </c>
      <c r="P95">
        <f>IF(ISBLANK(Calculations!P95),"",Calculations!P95)-(SUMIFS(BDEQ!B:B,BDEQ!$AG:$AG,About!$B$2,BDEQ!$AH:$AH,$I95)*BDEQ!$C$2*$J95*$K95)</f>
        <v>1067865598207.4824</v>
      </c>
      <c r="Q95">
        <f>IF(ISBLANK(Calculations!Q95),"",Calculations!Q95)-(SUMIFS(BDEQ!C:C,BDEQ!$AG:$AG,About!$B$2,BDEQ!$AH:$AH,$I95)*BDEQ!$C$2*$J95*$K95)</f>
        <v>1067865598207.4824</v>
      </c>
      <c r="R95">
        <f>IF(ISBLANK(Calculations!R95),"",Calculations!R95)-(SUMIFS(BDEQ!D:D,BDEQ!$AG:$AG,About!$B$2,BDEQ!$AH:$AH,$I95)*BDEQ!$C$2*$J95*$K95)</f>
        <v>1064649763846.755</v>
      </c>
      <c r="S95">
        <f>IF(ISBLANK(Calculations!S95),"",Calculations!S95)-(SUMIFS(BDEQ!E:E,BDEQ!$AG:$AG,About!$B$2,BDEQ!$AH:$AH,$I95)*BDEQ!$C$2*$J95*$K95)</f>
        <v>1061644163165.2948</v>
      </c>
      <c r="T95">
        <f>IF(ISBLANK(Calculations!T95),"",Calculations!T95)-(SUMIFS(BDEQ!F:F,BDEQ!$AG:$AG,About!$B$2,BDEQ!$AH:$AH,$I95)*BDEQ!$C$2*$J95*$K95)</f>
        <v>1059413661205.4769</v>
      </c>
      <c r="U95">
        <f>IF(ISBLANK(Calculations!U95),"",Calculations!U95)-(SUMIFS(BDEQ!G:G,BDEQ!$AG:$AG,About!$B$2,BDEQ!$AH:$AH,$I95)*BDEQ!$C$2*$J95*$K95)</f>
        <v>1060565469860.3073</v>
      </c>
      <c r="V95">
        <f>IF(ISBLANK(Calculations!V95),"",Calculations!V95)-(SUMIFS(BDEQ!H:H,BDEQ!$AG:$AG,About!$B$2,BDEQ!$AH:$AH,$I95)*BDEQ!$C$2*$J95*$K95)</f>
        <v>1064975727566.3784</v>
      </c>
      <c r="W95">
        <f>IF(ISBLANK(Calculations!W95),"",Calculations!W95)-(SUMIFS(BDEQ!I:I,BDEQ!$AG:$AG,About!$B$2,BDEQ!$AH:$AH,$I95)*BDEQ!$C$2*$J95*$K95)</f>
        <v>1070466623754.6953</v>
      </c>
      <c r="X95">
        <f>IF(ISBLANK(Calculations!X95),"",Calculations!X95)-(SUMIFS(BDEQ!J:J,BDEQ!$AG:$AG,About!$B$2,BDEQ!$AH:$AH,$I95)*BDEQ!$C$2*$J95*$K95)</f>
        <v>1075822577968.052</v>
      </c>
      <c r="Y95">
        <f>IF(ISBLANK(Calculations!Y95),"",Calculations!Y95)-(SUMIFS(BDEQ!K:K,BDEQ!$AG:$AG,About!$B$2,BDEQ!$AH:$AH,$I95)*BDEQ!$C$2*$J95*$K95)</f>
        <v>1081242024364.9503</v>
      </c>
      <c r="Z95">
        <f>IF(ISBLANK(Calculations!Z95),"",Calculations!Z95)-(SUMIFS(BDEQ!L:L,BDEQ!$AG:$AG,About!$B$2,BDEQ!$AH:$AH,$I95)*BDEQ!$C$2*$J95*$K95)</f>
        <v>1087402979932.2483</v>
      </c>
      <c r="AA95">
        <f>IF(ISBLANK(Calculations!AA95),"",Calculations!AA95)-(SUMIFS(BDEQ!M:M,BDEQ!$AG:$AG,About!$B$2,BDEQ!$AH:$AH,$I95)*BDEQ!$C$2*$J95*$K95)</f>
        <v>1095056220988.5665</v>
      </c>
      <c r="AB95">
        <f>IF(ISBLANK(Calculations!AB95),"",Calculations!AB95)-(SUMIFS(BDEQ!N:N,BDEQ!$AG:$AG,About!$B$2,BDEQ!$AH:$AH,$I95)*BDEQ!$C$2*$J95*$K95)</f>
        <v>1104152609818.4124</v>
      </c>
      <c r="AC95">
        <f>IF(ISBLANK(Calculations!AC95),"",Calculations!AC95)-(SUMIFS(BDEQ!O:O,BDEQ!$AG:$AG,About!$B$2,BDEQ!$AH:$AH,$I95)*BDEQ!$C$2*$J95*$K95)</f>
        <v>1114159705113.7212</v>
      </c>
      <c r="AD95">
        <f>IF(ISBLANK(Calculations!AD95),"",Calculations!AD95)-(SUMIFS(BDEQ!P:P,BDEQ!$AG:$AG,About!$B$2,BDEQ!$AH:$AH,$I95)*BDEQ!$C$2*$J95*$K95)</f>
        <v>1124147190093.5686</v>
      </c>
      <c r="AE95">
        <f>IF(ISBLANK(Calculations!AE95),"",Calculations!AE95)-(SUMIFS(BDEQ!Q:Q,BDEQ!$AG:$AG,About!$B$2,BDEQ!$AH:$AH,$I95)*BDEQ!$C$2*$J95*$K95)</f>
        <v>1134218495687.1135</v>
      </c>
      <c r="AF95">
        <f>IF(ISBLANK(Calculations!AF95),"",Calculations!AF95)-(SUMIFS(BDEQ!R:R,BDEQ!$AG:$AG,About!$B$2,BDEQ!$AH:$AH,$I95)*BDEQ!$C$2*$J95*$K95)</f>
        <v>1142449596484.646</v>
      </c>
      <c r="AG95">
        <f>IF(ISBLANK(Calculations!AG95),"",Calculations!AG95)-(SUMIFS(BDEQ!S:S,BDEQ!$AG:$AG,About!$B$2,BDEQ!$AH:$AH,$I95)*BDEQ!$C$2*$J95*$K95)</f>
        <v>1150044783024.3159</v>
      </c>
      <c r="AH95">
        <f>IF(ISBLANK(Calculations!AH95),"",Calculations!AH95)-(SUMIFS(BDEQ!T:T,BDEQ!$AG:$AG,About!$B$2,BDEQ!$AH:$AH,$I95)*BDEQ!$C$2*$J95*$K95)</f>
        <v>1157254526024.1804</v>
      </c>
      <c r="AI95">
        <f>IF(ISBLANK(Calculations!AI95),"",Calculations!AI95)-(SUMIFS(BDEQ!U:U,BDEQ!$AG:$AG,About!$B$2,BDEQ!$AH:$AH,$I95)*BDEQ!$C$2*$J95*$K95)</f>
        <v>1164115755254.1187</v>
      </c>
      <c r="AJ95">
        <f>IF(ISBLANK(Calculations!AJ95),"",Calculations!AJ95)-(SUMIFS(BDEQ!V:V,BDEQ!$AG:$AG,About!$B$2,BDEQ!$AH:$AH,$I95)*BDEQ!$C$2*$J95*$K95)</f>
        <v>1170778277322.4888</v>
      </c>
      <c r="AK95">
        <f>IF(ISBLANK(Calculations!AK95),"",Calculations!AK95)-(SUMIFS(BDEQ!W:W,BDEQ!$AG:$AG,About!$B$2,BDEQ!$AH:$AH,$I95)*BDEQ!$C$2*$J95*$K95)</f>
        <v>1174801060747.1118</v>
      </c>
      <c r="AL95">
        <f>IF(ISBLANK(Calculations!AL95),"",Calculations!AL95)-(SUMIFS(BDEQ!X:X,BDEQ!$AG:$AG,About!$B$2,BDEQ!$AH:$AH,$I95)*BDEQ!$C$2*$J95*$K95)</f>
        <v>1179014424661.0579</v>
      </c>
      <c r="AM95">
        <f>IF(ISBLANK(Calculations!AM95),"",Calculations!AM95)-(SUMIFS(BDEQ!Y:Y,BDEQ!$AG:$AG,About!$B$2,BDEQ!$AH:$AH,$I95)*BDEQ!$C$2*$J95*$K95)</f>
        <v>1183534057174.4172</v>
      </c>
      <c r="AN95">
        <f>IF(ISBLANK(Calculations!AN95),"",Calculations!AN95)-(SUMIFS(BDEQ!Z:Z,BDEQ!$AG:$AG,About!$B$2,BDEQ!$AH:$AH,$I95)*BDEQ!$C$2*$J95*$K95)</f>
        <v>1188520174043.7029</v>
      </c>
      <c r="AO95">
        <f>IF(ISBLANK(Calculations!AO95),"",Calculations!AO95)-(SUMIFS(BDEQ!AA:AA,BDEQ!$AG:$AG,About!$B$2,BDEQ!$AH:$AH,$I95)*BDEQ!$C$2*$J95*$K95)</f>
        <v>1193828870532.488</v>
      </c>
      <c r="AP95">
        <f>IF(ISBLANK(Calculations!AP95),"",Calculations!AP95)-(SUMIFS(BDEQ!AB:AB,BDEQ!$AG:$AG,About!$B$2,BDEQ!$AH:$AH,$I95)*BDEQ!$C$2*$J95*$K95)</f>
        <v>1199409612097.5466</v>
      </c>
      <c r="AQ95">
        <f>IF(ISBLANK(Calculations!AQ95),"",Calculations!AQ95)-(SUMIFS(BDEQ!AC:AC,BDEQ!$AG:$AG,About!$B$2,BDEQ!$AH:$AH,$I95)*BDEQ!$C$2*$J95*$K95)</f>
        <v>1205403041432.8364</v>
      </c>
      <c r="AR95">
        <f>IF(ISBLANK(Calculations!AR95),"",Calculations!AR95)-(SUMIFS(BDEQ!AD:AD,BDEQ!$AG:$AG,About!$B$2,BDEQ!$AH:$AH,$I95)*BDEQ!$C$2*$J95*$K95)</f>
        <v>1211532426070.7034</v>
      </c>
      <c r="AS95">
        <f>IF(ISBLANK(Calculations!AS95),"",Calculations!AS95)-(SUMIFS(BDEQ!AE:AE,BDEQ!$AG:$AG,About!$B$2,BDEQ!$AH:$AH,$I95)*BDEQ!$C$2*$J95*$K95)</f>
        <v>1217840207840.7952</v>
      </c>
      <c r="AT95">
        <f>IF(ISBLANK(Calculations!AT95),"",Calculations!AT95)-(SUMIFS(BDEQ!AF:AF,BDEQ!$AG:$AG,About!$B$2,BDEQ!$AH:$AH,$I95)*BDEQ!$C$2*$J95*$K95)</f>
        <v>1224469229791.5959</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0.19500167089267209</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0.19500167089267209</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0.19500167089267209</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0.19500167089267209</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0.19500167089267209</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0.19500167089267209</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0.19500167089267209</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0.19500167089267209</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0.19500167089267209</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0.31583786169949735</v>
      </c>
      <c r="K108">
        <f>IF(ISBLANK(Calculations!K108),"",Calculations!K108)</f>
        <v>0.19500167089267209</v>
      </c>
      <c r="L108" t="str">
        <f>IF(ISBLANK(Calculations!L108),"",Calculations!L108)</f>
        <v>RESIDENTIAL</v>
      </c>
      <c r="M108" t="str">
        <f>IF(ISBLANK(Calculations!M108),"",Calculations!M108)</f>
        <v>appl</v>
      </c>
      <c r="N108" t="str">
        <f>IF(ISBLANK(Calculations!N108),"",Calculations!N108)</f>
        <v>electricity</v>
      </c>
      <c r="O108">
        <f t="shared" si="1"/>
        <v>4256253980845.2119</v>
      </c>
      <c r="P108">
        <f>IF(ISBLANK(Calculations!P108),"",Calculations!P108)-(SUMIFS(BDEQ!B:B,BDEQ!$AG:$AG,About!$B$2,BDEQ!$AH:$AH,$I108)*BDEQ!$C$2*$J108*$K108)</f>
        <v>4256253980845.2119</v>
      </c>
      <c r="Q108">
        <f>IF(ISBLANK(Calculations!Q108),"",Calculations!Q108)-(SUMIFS(BDEQ!C:C,BDEQ!$AG:$AG,About!$B$2,BDEQ!$AH:$AH,$I108)*BDEQ!$C$2*$J108*$K108)</f>
        <v>4256253980845.2119</v>
      </c>
      <c r="R108">
        <f>IF(ISBLANK(Calculations!R108),"",Calculations!R108)-(SUMIFS(BDEQ!D:D,BDEQ!$AG:$AG,About!$B$2,BDEQ!$AH:$AH,$I108)*BDEQ!$C$2*$J108*$K108)</f>
        <v>4241058006123.1851</v>
      </c>
      <c r="S108">
        <f>IF(ISBLANK(Calculations!S108),"",Calculations!S108)-(SUMIFS(BDEQ!E:E,BDEQ!$AG:$AG,About!$B$2,BDEQ!$AH:$AH,$I108)*BDEQ!$C$2*$J108*$K108)</f>
        <v>4226207199980.8979</v>
      </c>
      <c r="T108">
        <f>IF(ISBLANK(Calculations!T108),"",Calculations!T108)-(SUMIFS(BDEQ!F:F,BDEQ!$AG:$AG,About!$B$2,BDEQ!$AH:$AH,$I108)*BDEQ!$C$2*$J108*$K108)</f>
        <v>4212948829404.2124</v>
      </c>
      <c r="U108">
        <f>IF(ISBLANK(Calculations!U108),"",Calculations!U108)-(SUMIFS(BDEQ!G:G,BDEQ!$AG:$AG,About!$B$2,BDEQ!$AH:$AH,$I108)*BDEQ!$C$2*$J108*$K108)</f>
        <v>4202908977106.166</v>
      </c>
      <c r="V108">
        <f>IF(ISBLANK(Calculations!V108),"",Calculations!V108)-(SUMIFS(BDEQ!H:H,BDEQ!$AG:$AG,About!$B$2,BDEQ!$AH:$AH,$I108)*BDEQ!$C$2*$J108*$K108)</f>
        <v>4197028524382.792</v>
      </c>
      <c r="W108">
        <f>IF(ISBLANK(Calculations!W108),"",Calculations!W108)-(SUMIFS(BDEQ!I:I,BDEQ!$AG:$AG,About!$B$2,BDEQ!$AH:$AH,$I108)*BDEQ!$C$2*$J108*$K108)</f>
        <v>4195812800908.6816</v>
      </c>
      <c r="X108">
        <f>IF(ISBLANK(Calculations!X108),"",Calculations!X108)-(SUMIFS(BDEQ!J:J,BDEQ!$AG:$AG,About!$B$2,BDEQ!$AH:$AH,$I108)*BDEQ!$C$2*$J108*$K108)</f>
        <v>4199104045934.0923</v>
      </c>
      <c r="Y108">
        <f>IF(ISBLANK(Calculations!Y108),"",Calculations!Y108)-(SUMIFS(BDEQ!K:K,BDEQ!$AG:$AG,About!$B$2,BDEQ!$AH:$AH,$I108)*BDEQ!$C$2*$J108*$K108)</f>
        <v>4206119322203.2764</v>
      </c>
      <c r="Z108">
        <f>IF(ISBLANK(Calculations!Z108),"",Calculations!Z108)-(SUMIFS(BDEQ!L:L,BDEQ!$AG:$AG,About!$B$2,BDEQ!$AH:$AH,$I108)*BDEQ!$C$2*$J108*$K108)</f>
        <v>4218002415236.3633</v>
      </c>
      <c r="AA108">
        <f>IF(ISBLANK(Calculations!AA108),"",Calculations!AA108)-(SUMIFS(BDEQ!M:M,BDEQ!$AG:$AG,About!$B$2,BDEQ!$AH:$AH,$I108)*BDEQ!$C$2*$J108*$K108)</f>
        <v>4234811253533.3745</v>
      </c>
      <c r="AB108">
        <f>IF(ISBLANK(Calculations!AB108),"",Calculations!AB108)-(SUMIFS(BDEQ!N:N,BDEQ!$AG:$AG,About!$B$2,BDEQ!$AH:$AH,$I108)*BDEQ!$C$2*$J108*$K108)</f>
        <v>4255782126812.2036</v>
      </c>
      <c r="AC108">
        <f>IF(ISBLANK(Calculations!AC108),"",Calculations!AC108)-(SUMIFS(BDEQ!O:O,BDEQ!$AG:$AG,About!$B$2,BDEQ!$AH:$AH,$I108)*BDEQ!$C$2*$J108*$K108)</f>
        <v>4279712737135.1719</v>
      </c>
      <c r="AD108">
        <f>IF(ISBLANK(Calculations!AD108),"",Calculations!AD108)-(SUMIFS(BDEQ!P:P,BDEQ!$AG:$AG,About!$B$2,BDEQ!$AH:$AH,$I108)*BDEQ!$C$2*$J108*$K108)</f>
        <v>4307098694105.5859</v>
      </c>
      <c r="AE108">
        <f>IF(ISBLANK(Calculations!AE108),"",Calculations!AE108)-(SUMIFS(BDEQ!Q:Q,BDEQ!$AG:$AG,About!$B$2,BDEQ!$AH:$AH,$I108)*BDEQ!$C$2*$J108*$K108)</f>
        <v>4337674801978.2012</v>
      </c>
      <c r="AF108">
        <f>IF(ISBLANK(Calculations!AF108),"",Calculations!AF108)-(SUMIFS(BDEQ!R:R,BDEQ!$AG:$AG,About!$B$2,BDEQ!$AH:$AH,$I108)*BDEQ!$C$2*$J108*$K108)</f>
        <v>4370051692809.5239</v>
      </c>
      <c r="AG108">
        <f>IF(ISBLANK(Calculations!AG108),"",Calculations!AG108)-(SUMIFS(BDEQ!S:S,BDEQ!$AG:$AG,About!$B$2,BDEQ!$AH:$AH,$I108)*BDEQ!$C$2*$J108*$K108)</f>
        <v>4403628431362.457</v>
      </c>
      <c r="AH108">
        <f>IF(ISBLANK(Calculations!AH108),"",Calculations!AH108)-(SUMIFS(BDEQ!T:T,BDEQ!$AG:$AG,About!$B$2,BDEQ!$AH:$AH,$I108)*BDEQ!$C$2*$J108*$K108)</f>
        <v>4438048736303.6289</v>
      </c>
      <c r="AI108">
        <f>IF(ISBLANK(Calculations!AI108),"",Calculations!AI108)-(SUMIFS(BDEQ!U:U,BDEQ!$AG:$AG,About!$B$2,BDEQ!$AH:$AH,$I108)*BDEQ!$C$2*$J108*$K108)</f>
        <v>4472647410320.4326</v>
      </c>
      <c r="AJ108">
        <f>IF(ISBLANK(Calculations!AJ108),"",Calculations!AJ108)-(SUMIFS(BDEQ!V:V,BDEQ!$AG:$AG,About!$B$2,BDEQ!$AH:$AH,$I108)*BDEQ!$C$2*$J108*$K108)</f>
        <v>4507536646137.127</v>
      </c>
      <c r="AK108">
        <f>IF(ISBLANK(Calculations!AK108),"",Calculations!AK108)-(SUMIFS(BDEQ!W:W,BDEQ!$AG:$AG,About!$B$2,BDEQ!$AH:$AH,$I108)*BDEQ!$C$2*$J108*$K108)</f>
        <v>4530634697610.001</v>
      </c>
      <c r="AL108">
        <f>IF(ISBLANK(Calculations!AL108),"",Calculations!AL108)-(SUMIFS(BDEQ!X:X,BDEQ!$AG:$AG,About!$B$2,BDEQ!$AH:$AH,$I108)*BDEQ!$C$2*$J108*$K108)</f>
        <v>4553637158511.6396</v>
      </c>
      <c r="AM108">
        <f>IF(ISBLANK(Calculations!AM108),"",Calculations!AM108)-(SUMIFS(BDEQ!Y:Y,BDEQ!$AG:$AG,About!$B$2,BDEQ!$AH:$AH,$I108)*BDEQ!$C$2*$J108*$K108)</f>
        <v>4576520493640.9238</v>
      </c>
      <c r="AN108">
        <f>IF(ISBLANK(Calculations!AN108),"",Calculations!AN108)-(SUMIFS(BDEQ!Z:Z,BDEQ!$AG:$AG,About!$B$2,BDEQ!$AH:$AH,$I108)*BDEQ!$C$2*$J108*$K108)</f>
        <v>4599579483783.2539</v>
      </c>
      <c r="AO108">
        <f>IF(ISBLANK(Calculations!AO108),"",Calculations!AO108)-(SUMIFS(BDEQ!AA:AA,BDEQ!$AG:$AG,About!$B$2,BDEQ!$AH:$AH,$I108)*BDEQ!$C$2*$J108*$K108)</f>
        <v>4622282871675.7383</v>
      </c>
      <c r="AP108">
        <f>IF(ISBLANK(Calculations!AP108),"",Calculations!AP108)-(SUMIFS(BDEQ!AB:AB,BDEQ!$AG:$AG,About!$B$2,BDEQ!$AH:$AH,$I108)*BDEQ!$C$2*$J108*$K108)</f>
        <v>4644618233281.2627</v>
      </c>
      <c r="AQ108">
        <f>IF(ISBLANK(Calculations!AQ108),"",Calculations!AQ108)-(SUMIFS(BDEQ!AC:AC,BDEQ!$AG:$AG,About!$B$2,BDEQ!$AH:$AH,$I108)*BDEQ!$C$2*$J108*$K108)</f>
        <v>4667409140632.6211</v>
      </c>
      <c r="AR108">
        <f>IF(ISBLANK(Calculations!AR108),"",Calculations!AR108)-(SUMIFS(BDEQ!AD:AD,BDEQ!$AG:$AG,About!$B$2,BDEQ!$AH:$AH,$I108)*BDEQ!$C$2*$J108*$K108)</f>
        <v>4689881226251.9307</v>
      </c>
      <c r="AS108">
        <f>IF(ISBLANK(Calculations!AS108),"",Calculations!AS108)-(SUMIFS(BDEQ!AE:AE,BDEQ!$AG:$AG,About!$B$2,BDEQ!$AH:$AH,$I108)*BDEQ!$C$2*$J108*$K108)</f>
        <v>4712359530116.584</v>
      </c>
      <c r="AT108">
        <f>IF(ISBLANK(Calculations!AT108),"",Calculations!AT108)-(SUMIFS(BDEQ!AF:AF,BDEQ!$AG:$AG,About!$B$2,BDEQ!$AH:$AH,$I108)*BDEQ!$C$2*$J108*$K108)</f>
        <v>4735478418197.4785</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0.19500167089267209</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0.40383032339537173</v>
      </c>
      <c r="K110">
        <f>IF(ISBLANK(Calculations!K110),"",Calculations!K110)</f>
        <v>0.19500167089267209</v>
      </c>
      <c r="L110" t="str">
        <f>IF(ISBLANK(Calculations!L110),"",Calculations!L110)</f>
        <v>RESIDENTIAL</v>
      </c>
      <c r="M110" t="str">
        <f>IF(ISBLANK(Calculations!M110),"",Calculations!M110)</f>
        <v>appl</v>
      </c>
      <c r="N110" t="str">
        <f>IF(ISBLANK(Calculations!N110),"",Calculations!N110)</f>
        <v>natural gas</v>
      </c>
      <c r="O110">
        <f t="shared" si="1"/>
        <v>3847685888435.1826</v>
      </c>
      <c r="P110">
        <f>IF(ISBLANK(Calculations!P110),"",Calculations!P110)</f>
        <v>3847685888435.1826</v>
      </c>
      <c r="Q110">
        <f>IF(ISBLANK(Calculations!Q110),"",Calculations!Q110)</f>
        <v>3847685888435.1826</v>
      </c>
      <c r="R110">
        <f>IF(ISBLANK(Calculations!R110),"",Calculations!R110)</f>
        <v>3863555519357.4399</v>
      </c>
      <c r="S110">
        <f>IF(ISBLANK(Calculations!S110),"",Calculations!S110)</f>
        <v>3879997216263.6318</v>
      </c>
      <c r="T110">
        <f>IF(ISBLANK(Calculations!T110),"",Calculations!T110)</f>
        <v>3897650164675.311</v>
      </c>
      <c r="U110">
        <f>IF(ISBLANK(Calculations!U110),"",Calculations!U110)</f>
        <v>3917359347646.9888</v>
      </c>
      <c r="V110">
        <f>IF(ISBLANK(Calculations!V110),"",Calculations!V110)</f>
        <v>3940029380389.2642</v>
      </c>
      <c r="W110">
        <f>IF(ISBLANK(Calculations!W110),"",Calculations!W110)</f>
        <v>3965343187979.4595</v>
      </c>
      <c r="X110">
        <f>IF(ISBLANK(Calculations!X110),"",Calculations!X110)</f>
        <v>3992451876118.6367</v>
      </c>
      <c r="Y110">
        <f>IF(ISBLANK(Calculations!Y110),"",Calculations!Y110)</f>
        <v>4020528491091.8486</v>
      </c>
      <c r="Z110">
        <f>IF(ISBLANK(Calculations!Z110),"",Calculations!Z110)</f>
        <v>4050263502112.7495</v>
      </c>
      <c r="AA110">
        <f>IF(ISBLANK(Calculations!AA110),"",Calculations!AA110)</f>
        <v>4081557646304.9448</v>
      </c>
      <c r="AB110">
        <f>IF(ISBLANK(Calculations!AB110),"",Calculations!AB110)</f>
        <v>4113312938360.8916</v>
      </c>
      <c r="AC110">
        <f>IF(ISBLANK(Calculations!AC110),"",Calculations!AC110)</f>
        <v>4145127543334.4214</v>
      </c>
      <c r="AD110">
        <f>IF(ISBLANK(Calculations!AD110),"",Calculations!AD110)</f>
        <v>4177871383454.5713</v>
      </c>
      <c r="AE110">
        <f>IF(ISBLANK(Calculations!AE110),"",Calculations!AE110)</f>
        <v>4211602190581.5586</v>
      </c>
      <c r="AF110">
        <f>IF(ISBLANK(Calculations!AF110),"",Calculations!AF110)</f>
        <v>4245975522246.4995</v>
      </c>
      <c r="AG110">
        <f>IF(ISBLANK(Calculations!AG110),"",Calculations!AG110)</f>
        <v>4280432186166.98</v>
      </c>
      <c r="AH110">
        <f>IF(ISBLANK(Calculations!AH110),"",Calculations!AH110)</f>
        <v>4314965110475.8394</v>
      </c>
      <c r="AI110">
        <f>IF(ISBLANK(Calculations!AI110),"",Calculations!AI110)</f>
        <v>4349403294667.1133</v>
      </c>
      <c r="AJ110">
        <f>IF(ISBLANK(Calculations!AJ110),"",Calculations!AJ110)</f>
        <v>4383657272262.1382</v>
      </c>
      <c r="AK110">
        <f>IF(ISBLANK(Calculations!AK110),"",Calculations!AK110)</f>
        <v>4405164191048.2578</v>
      </c>
      <c r="AL110">
        <f>IF(ISBLANK(Calculations!AL110),"",Calculations!AL110)</f>
        <v>4426551381667.0068</v>
      </c>
      <c r="AM110">
        <f>IF(ISBLANK(Calculations!AM110),"",Calculations!AM110)</f>
        <v>4447883824727.6602</v>
      </c>
      <c r="AN110">
        <f>IF(ISBLANK(Calculations!AN110),"",Calculations!AN110)</f>
        <v>4469157313336.7002</v>
      </c>
      <c r="AO110">
        <f>IF(ISBLANK(Calculations!AO110),"",Calculations!AO110)</f>
        <v>4490513671085.3975</v>
      </c>
      <c r="AP110">
        <f>IF(ISBLANK(Calculations!AP110),"",Calculations!AP110)</f>
        <v>4511827452553.9033</v>
      </c>
      <c r="AQ110">
        <f>IF(ISBLANK(Calculations!AQ110),"",Calculations!AQ110)</f>
        <v>4533310661707.2148</v>
      </c>
      <c r="AR110">
        <f>IF(ISBLANK(Calculations!AR110),"",Calculations!AR110)</f>
        <v>4554887232965.4658</v>
      </c>
      <c r="AS110">
        <f>IF(ISBLANK(Calculations!AS110),"",Calculations!AS110)</f>
        <v>4576476595807.8623</v>
      </c>
      <c r="AT110">
        <f>IF(ISBLANK(Calculations!AT110),"",Calculations!AT110)</f>
        <v>4598166961938.4854</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8.0991692891723404E-3</v>
      </c>
      <c r="K111">
        <f>IF(ISBLANK(Calculations!K111),"",Calculations!K111)</f>
        <v>0.19500167089267209</v>
      </c>
      <c r="L111" t="str">
        <f>IF(ISBLANK(Calculations!L111),"",Calculations!L111)</f>
        <v>RESIDENTIAL</v>
      </c>
      <c r="M111" t="str">
        <f>IF(ISBLANK(Calculations!M111),"",Calculations!M111)</f>
        <v>appl</v>
      </c>
      <c r="N111" t="str">
        <f>IF(ISBLANK(Calculations!N111),"",Calculations!N111)</f>
        <v>petroleum diesel</v>
      </c>
      <c r="O111">
        <f t="shared" si="1"/>
        <v>2942331926.9027658</v>
      </c>
      <c r="P111">
        <f>IF(ISBLANK(Calculations!P111),"",Calculations!P111)</f>
        <v>2942331926.9027658</v>
      </c>
      <c r="Q111">
        <f>IF(ISBLANK(Calculations!Q111),"",Calculations!Q111)</f>
        <v>2942331926.9027658</v>
      </c>
      <c r="R111">
        <f>IF(ISBLANK(Calculations!R111),"",Calculations!R111)</f>
        <v>2832625229.1702194</v>
      </c>
      <c r="S111">
        <f>IF(ISBLANK(Calculations!S111),"",Calculations!S111)</f>
        <v>2727357190.8466573</v>
      </c>
      <c r="T111">
        <f>IF(ISBLANK(Calculations!T111),"",Calculations!T111)</f>
        <v>2629376796.7348547</v>
      </c>
      <c r="U111">
        <f>IF(ISBLANK(Calculations!U111),"",Calculations!U111)</f>
        <v>2542066658.0516729</v>
      </c>
      <c r="V111">
        <f>IF(ISBLANK(Calculations!V111),"",Calculations!V111)</f>
        <v>2468977581.2629099</v>
      </c>
      <c r="W111">
        <f>IF(ISBLANK(Calculations!W111),"",Calculations!W111)</f>
        <v>2411672593.9583268</v>
      </c>
      <c r="X111">
        <f>IF(ISBLANK(Calculations!X111),"",Calculations!X111)</f>
        <v>2370075158.4971142</v>
      </c>
      <c r="Y111">
        <f>IF(ISBLANK(Calculations!Y111),"",Calculations!Y111)</f>
        <v>2342769629.6721268</v>
      </c>
      <c r="Z111">
        <f>IF(ISBLANK(Calculations!Z111),"",Calculations!Z111)</f>
        <v>2328440960.7273107</v>
      </c>
      <c r="AA111">
        <f>IF(ISBLANK(Calculations!AA111),"",Calculations!AA111)</f>
        <v>2324703738.4337463</v>
      </c>
      <c r="AB111">
        <f>IF(ISBLANK(Calculations!AB111),"",Calculations!AB111)</f>
        <v>2328360888.9928164</v>
      </c>
      <c r="AC111">
        <f>IF(ISBLANK(Calculations!AC111),"",Calculations!AC111)</f>
        <v>2336844749.0550423</v>
      </c>
      <c r="AD111">
        <f>IF(ISBLANK(Calculations!AD111),"",Calculations!AD111)</f>
        <v>2348983269.7035532</v>
      </c>
      <c r="AE111">
        <f>IF(ISBLANK(Calculations!AE111),"",Calculations!AE111)</f>
        <v>2363519725.8539853</v>
      </c>
      <c r="AF111">
        <f>IF(ISBLANK(Calculations!AF111),"",Calculations!AF111)</f>
        <v>2379410257.9868197</v>
      </c>
      <c r="AG111">
        <f>IF(ISBLANK(Calculations!AG111),"",Calculations!AG111)</f>
        <v>2395757020.8592615</v>
      </c>
      <c r="AH111">
        <f>IF(ISBLANK(Calculations!AH111),"",Calculations!AH111)</f>
        <v>2412342315.4871297</v>
      </c>
      <c r="AI111">
        <f>IF(ISBLANK(Calculations!AI111),"",Calculations!AI111)</f>
        <v>2428973906.6438575</v>
      </c>
      <c r="AJ111">
        <f>IF(ISBLANK(Calculations!AJ111),"",Calculations!AJ111)</f>
        <v>2445550789.9750094</v>
      </c>
      <c r="AK111">
        <f>IF(ISBLANK(Calculations!AK111),"",Calculations!AK111)</f>
        <v>2456735653.9519405</v>
      </c>
      <c r="AL111">
        <f>IF(ISBLANK(Calculations!AL111),"",Calculations!AL111)</f>
        <v>2467917243.6143136</v>
      </c>
      <c r="AM111">
        <f>IF(ISBLANK(Calculations!AM111),"",Calculations!AM111)</f>
        <v>2479145576.267446</v>
      </c>
      <c r="AN111">
        <f>IF(ISBLANK(Calculations!AN111),"",Calculations!AN111)</f>
        <v>2490427686.484776</v>
      </c>
      <c r="AO111">
        <f>IF(ISBLANK(Calculations!AO111),"",Calculations!AO111)</f>
        <v>2501847679.812067</v>
      </c>
      <c r="AP111">
        <f>IF(ISBLANK(Calculations!AP111),"",Calculations!AP111)</f>
        <v>2513317708.2305374</v>
      </c>
      <c r="AQ111">
        <f>IF(ISBLANK(Calculations!AQ111),"",Calculations!AQ111)</f>
        <v>2524952816.869626</v>
      </c>
      <c r="AR111">
        <f>IF(ISBLANK(Calculations!AR111),"",Calculations!AR111)</f>
        <v>2536697863.9100451</v>
      </c>
      <c r="AS111">
        <f>IF(ISBLANK(Calculations!AS111),"",Calculations!AS111)</f>
        <v>2548499314.3672671</v>
      </c>
      <c r="AT111">
        <f>IF(ISBLANK(Calculations!AT111),"",Calculations!AT111)</f>
        <v>2560403755.8727112</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0.19500167089267209</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0.19500167089267209</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0.19500167089267209</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0.19500167089267209</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0.225712008111424</v>
      </c>
      <c r="K116">
        <f>IF(ISBLANK(Calculations!K116),"",Calculations!K116)</f>
        <v>0.19500167089267209</v>
      </c>
      <c r="L116" t="str">
        <f>IF(ISBLANK(Calculations!L116),"",Calculations!L116)</f>
        <v>RESIDENTIAL</v>
      </c>
      <c r="M116" t="str">
        <f>IF(ISBLANK(Calculations!M116),"",Calculations!M116)</f>
        <v>appl</v>
      </c>
      <c r="N116" t="str">
        <f>IF(ISBLANK(Calculations!N116),"",Calculations!N116)</f>
        <v>LPG propane or butane</v>
      </c>
      <c r="O116">
        <f t="shared" si="1"/>
        <v>148636016625.09915</v>
      </c>
      <c r="P116">
        <f>IF(ISBLANK(Calculations!P116),"",Calculations!P116)</f>
        <v>148636016625.09915</v>
      </c>
      <c r="Q116">
        <f>IF(ISBLANK(Calculations!Q116),"",Calculations!Q116)</f>
        <v>148636016625.09915</v>
      </c>
      <c r="R116">
        <f>IF(ISBLANK(Calculations!R116),"",Calculations!R116)</f>
        <v>145674860015.56979</v>
      </c>
      <c r="S116">
        <f>IF(ISBLANK(Calculations!S116),"",Calculations!S116)</f>
        <v>143347940904.90195</v>
      </c>
      <c r="T116">
        <f>IF(ISBLANK(Calculations!T116),"",Calculations!T116)</f>
        <v>141615510921.98138</v>
      </c>
      <c r="U116">
        <f>IF(ISBLANK(Calculations!U116),"",Calculations!U116)</f>
        <v>140419057160.99634</v>
      </c>
      <c r="V116">
        <f>IF(ISBLANK(Calculations!V116),"",Calculations!V116)</f>
        <v>139688663188.70673</v>
      </c>
      <c r="W116">
        <f>IF(ISBLANK(Calculations!W116),"",Calculations!W116)</f>
        <v>139350919551.96954</v>
      </c>
      <c r="X116">
        <f>IF(ISBLANK(Calculations!X116),"",Calculations!X116)</f>
        <v>139332360582.28235</v>
      </c>
      <c r="Y116">
        <f>IF(ISBLANK(Calculations!Y116),"",Calculations!Y116)</f>
        <v>139555179042.16638</v>
      </c>
      <c r="Z116">
        <f>IF(ISBLANK(Calculations!Z116),"",Calculations!Z116)</f>
        <v>139992674898.1377</v>
      </c>
      <c r="AA116">
        <f>IF(ISBLANK(Calculations!AA116),"",Calculations!AA116)</f>
        <v>140592038867.37668</v>
      </c>
      <c r="AB116">
        <f>IF(ISBLANK(Calculations!AB116),"",Calculations!AB116)</f>
        <v>141285474640.20197</v>
      </c>
      <c r="AC116">
        <f>IF(ISBLANK(Calculations!AC116),"",Calculations!AC116)</f>
        <v>142039178567.20227</v>
      </c>
      <c r="AD116">
        <f>IF(ISBLANK(Calculations!AD116),"",Calculations!AD116)</f>
        <v>142854328847.12866</v>
      </c>
      <c r="AE116">
        <f>IF(ISBLANK(Calculations!AE116),"",Calculations!AE116)</f>
        <v>143719049992.18741</v>
      </c>
      <c r="AF116">
        <f>IF(ISBLANK(Calculations!AF116),"",Calculations!AF116)</f>
        <v>144616244857.49075</v>
      </c>
      <c r="AG116">
        <f>IF(ISBLANK(Calculations!AG116),"",Calculations!AG116)</f>
        <v>145526219276.55499</v>
      </c>
      <c r="AH116">
        <f>IF(ISBLANK(Calculations!AH116),"",Calculations!AH116)</f>
        <v>146446910448.79333</v>
      </c>
      <c r="AI116">
        <f>IF(ISBLANK(Calculations!AI116),"",Calculations!AI116)</f>
        <v>147371704154.55954</v>
      </c>
      <c r="AJ116">
        <f>IF(ISBLANK(Calculations!AJ116),"",Calculations!AJ116)</f>
        <v>148299709453.23709</v>
      </c>
      <c r="AK116">
        <f>IF(ISBLANK(Calculations!AK116),"",Calculations!AK116)</f>
        <v>149039380547.24527</v>
      </c>
      <c r="AL116">
        <f>IF(ISBLANK(Calculations!AL116),"",Calculations!AL116)</f>
        <v>149772116849.81241</v>
      </c>
      <c r="AM116">
        <f>IF(ISBLANK(Calculations!AM116),"",Calculations!AM116)</f>
        <v>150499788509.159</v>
      </c>
      <c r="AN116">
        <f>IF(ISBLANK(Calculations!AN116),"",Calculations!AN116)</f>
        <v>151222201716.0965</v>
      </c>
      <c r="AO116">
        <f>IF(ISBLANK(Calculations!AO116),"",Calculations!AO116)</f>
        <v>151943934475.68112</v>
      </c>
      <c r="AP116">
        <f>IF(ISBLANK(Calculations!AP116),"",Calculations!AP116)</f>
        <v>152662454311.95636</v>
      </c>
      <c r="AQ116">
        <f>IF(ISBLANK(Calculations!AQ116),"",Calculations!AQ116)</f>
        <v>153386040542.54703</v>
      </c>
      <c r="AR116">
        <f>IF(ISBLANK(Calculations!AR116),"",Calculations!AR116)</f>
        <v>154112515391.25089</v>
      </c>
      <c r="AS116">
        <f>IF(ISBLANK(Calculations!AS116),"",Calculations!AS116)</f>
        <v>154840239620.79825</v>
      </c>
      <c r="AT116">
        <f>IF(ISBLANK(Calculations!AT116),"",Calculations!AT116)</f>
        <v>155572382947.9184</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0.19500167089267209</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0.43415113340537981</v>
      </c>
      <c r="K121">
        <f>IF(ISBLANK(Calculations!K121),"",Calculations!K121)</f>
        <v>0.19500167089267209</v>
      </c>
      <c r="L121" t="str">
        <f>IF(ISBLANK(Calculations!L121),"",Calculations!L121)</f>
        <v>RESIDENTIAL</v>
      </c>
      <c r="M121" t="str">
        <f>IF(ISBLANK(Calculations!M121),"",Calculations!M121)</f>
        <v>other</v>
      </c>
      <c r="N121" t="str">
        <f>IF(ISBLANK(Calculations!N121),"",Calculations!N121)</f>
        <v>electricity</v>
      </c>
      <c r="O121">
        <f t="shared" si="1"/>
        <v>5850652229919.3027</v>
      </c>
      <c r="P121">
        <f>IF(ISBLANK(Calculations!P121),"",Calculations!P121)-(SUMIFS(BDEQ!B:B,BDEQ!$AG:$AG,About!$B$2,BDEQ!$AH:$AH,$I121)*BDEQ!$C$2*$J121*$K121)</f>
        <v>5850652229919.3027</v>
      </c>
      <c r="Q121">
        <f>IF(ISBLANK(Calculations!Q121),"",Calculations!Q121)-(SUMIFS(BDEQ!C:C,BDEQ!$AG:$AG,About!$B$2,BDEQ!$AH:$AH,$I121)*BDEQ!$C$2*$J121*$K121)</f>
        <v>5850652229919.3027</v>
      </c>
      <c r="R121">
        <f>IF(ISBLANK(Calculations!R121),"",Calculations!R121)-(SUMIFS(BDEQ!D:D,BDEQ!$AG:$AG,About!$B$2,BDEQ!$AH:$AH,$I121)*BDEQ!$C$2*$J121*$K121)</f>
        <v>5764558123582.1055</v>
      </c>
      <c r="S121">
        <f>IF(ISBLANK(Calculations!S121),"",Calculations!S121)-(SUMIFS(BDEQ!E:E,BDEQ!$AG:$AG,About!$B$2,BDEQ!$AH:$AH,$I121)*BDEQ!$C$2*$J121*$K121)</f>
        <v>5650769403866.3066</v>
      </c>
      <c r="T121">
        <f>IF(ISBLANK(Calculations!T121),"",Calculations!T121)-(SUMIFS(BDEQ!F:F,BDEQ!$AG:$AG,About!$B$2,BDEQ!$AH:$AH,$I121)*BDEQ!$C$2*$J121*$K121)</f>
        <v>5558045177766.6104</v>
      </c>
      <c r="U121">
        <f>IF(ISBLANK(Calculations!U121),"",Calculations!U121)-(SUMIFS(BDEQ!G:G,BDEQ!$AG:$AG,About!$B$2,BDEQ!$AH:$AH,$I121)*BDEQ!$C$2*$J121*$K121)</f>
        <v>5473015567184.3369</v>
      </c>
      <c r="V121">
        <f>IF(ISBLANK(Calculations!V121),"",Calculations!V121)-(SUMIFS(BDEQ!H:H,BDEQ!$AG:$AG,About!$B$2,BDEQ!$AH:$AH,$I121)*BDEQ!$C$2*$J121*$K121)</f>
        <v>5377338808250.2188</v>
      </c>
      <c r="W121">
        <f>IF(ISBLANK(Calculations!W121),"",Calculations!W121)-(SUMIFS(BDEQ!I:I,BDEQ!$AG:$AG,About!$B$2,BDEQ!$AH:$AH,$I121)*BDEQ!$C$2*$J121*$K121)</f>
        <v>5289343375086.9365</v>
      </c>
      <c r="X121">
        <f>IF(ISBLANK(Calculations!X121),"",Calculations!X121)-(SUMIFS(BDEQ!J:J,BDEQ!$AG:$AG,About!$B$2,BDEQ!$AH:$AH,$I121)*BDEQ!$C$2*$J121*$K121)</f>
        <v>5212981057590.9082</v>
      </c>
      <c r="Y121">
        <f>IF(ISBLANK(Calculations!Y121),"",Calculations!Y121)-(SUMIFS(BDEQ!K:K,BDEQ!$AG:$AG,About!$B$2,BDEQ!$AH:$AH,$I121)*BDEQ!$C$2*$J121*$K121)</f>
        <v>5141686213812.6963</v>
      </c>
      <c r="Z121">
        <f>IF(ISBLANK(Calculations!Z121),"",Calculations!Z121)-(SUMIFS(BDEQ!L:L,BDEQ!$AG:$AG,About!$B$2,BDEQ!$AH:$AH,$I121)*BDEQ!$C$2*$J121*$K121)</f>
        <v>5067258763809.9473</v>
      </c>
      <c r="AA121">
        <f>IF(ISBLANK(Calculations!AA121),"",Calculations!AA121)-(SUMIFS(BDEQ!M:M,BDEQ!$AG:$AG,About!$B$2,BDEQ!$AH:$AH,$I121)*BDEQ!$C$2*$J121*$K121)</f>
        <v>4988026131520.9189</v>
      </c>
      <c r="AB121">
        <f>IF(ISBLANK(Calculations!AB121),"",Calculations!AB121)-(SUMIFS(BDEQ!N:N,BDEQ!$AG:$AG,About!$B$2,BDEQ!$AH:$AH,$I121)*BDEQ!$C$2*$J121*$K121)</f>
        <v>4908211063037.8877</v>
      </c>
      <c r="AC121">
        <f>IF(ISBLANK(Calculations!AC121),"",Calculations!AC121)-(SUMIFS(BDEQ!O:O,BDEQ!$AG:$AG,About!$B$2,BDEQ!$AH:$AH,$I121)*BDEQ!$C$2*$J121*$K121)</f>
        <v>4833794055660.2754</v>
      </c>
      <c r="AD121">
        <f>IF(ISBLANK(Calculations!AD121),"",Calculations!AD121)-(SUMIFS(BDEQ!P:P,BDEQ!$AG:$AG,About!$B$2,BDEQ!$AH:$AH,$I121)*BDEQ!$C$2*$J121*$K121)</f>
        <v>4764648722043.6865</v>
      </c>
      <c r="AE121">
        <f>IF(ISBLANK(Calculations!AE121),"",Calculations!AE121)-(SUMIFS(BDEQ!Q:Q,BDEQ!$AG:$AG,About!$B$2,BDEQ!$AH:$AH,$I121)*BDEQ!$C$2*$J121*$K121)</f>
        <v>4698513032402.7451</v>
      </c>
      <c r="AF121">
        <f>IF(ISBLANK(Calculations!AF121),"",Calculations!AF121)-(SUMIFS(BDEQ!R:R,BDEQ!$AG:$AG,About!$B$2,BDEQ!$AH:$AH,$I121)*BDEQ!$C$2*$J121*$K121)</f>
        <v>4631460478109.6006</v>
      </c>
      <c r="AG121">
        <f>IF(ISBLANK(Calculations!AG121),"",Calculations!AG121)-(SUMIFS(BDEQ!S:S,BDEQ!$AG:$AG,About!$B$2,BDEQ!$AH:$AH,$I121)*BDEQ!$C$2*$J121*$K121)</f>
        <v>4562307387193.2451</v>
      </c>
      <c r="AH121">
        <f>IF(ISBLANK(Calculations!AH121),"",Calculations!AH121)-(SUMIFS(BDEQ!T:T,BDEQ!$AG:$AG,About!$B$2,BDEQ!$AH:$AH,$I121)*BDEQ!$C$2*$J121*$K121)</f>
        <v>4492951923173.127</v>
      </c>
      <c r="AI121">
        <f>IF(ISBLANK(Calculations!AI121),"",Calculations!AI121)-(SUMIFS(BDEQ!U:U,BDEQ!$AG:$AG,About!$B$2,BDEQ!$AH:$AH,$I121)*BDEQ!$C$2*$J121*$K121)</f>
        <v>4417799757759.4912</v>
      </c>
      <c r="AJ121">
        <f>IF(ISBLANK(Calculations!AJ121),"",Calculations!AJ121)-(SUMIFS(BDEQ!V:V,BDEQ!$AG:$AG,About!$B$2,BDEQ!$AH:$AH,$I121)*BDEQ!$C$2*$J121*$K121)</f>
        <v>4334342978299.2734</v>
      </c>
      <c r="AK121">
        <f>IF(ISBLANK(Calculations!AK121),"",Calculations!AK121)-(SUMIFS(BDEQ!W:W,BDEQ!$AG:$AG,About!$B$2,BDEQ!$AH:$AH,$I121)*BDEQ!$C$2*$J121*$K121)</f>
        <v>4224923500991.3896</v>
      </c>
      <c r="AL121">
        <f>IF(ISBLANK(Calculations!AL121),"",Calculations!AL121)-(SUMIFS(BDEQ!X:X,BDEQ!$AG:$AG,About!$B$2,BDEQ!$AH:$AH,$I121)*BDEQ!$C$2*$J121*$K121)</f>
        <v>4109843313103.1489</v>
      </c>
      <c r="AM121">
        <f>IF(ISBLANK(Calculations!AM121),"",Calculations!AM121)-(SUMIFS(BDEQ!Y:Y,BDEQ!$AG:$AG,About!$B$2,BDEQ!$AH:$AH,$I121)*BDEQ!$C$2*$J121*$K121)</f>
        <v>3991666375085.439</v>
      </c>
      <c r="AN121">
        <f>IF(ISBLANK(Calculations!AN121),"",Calculations!AN121)-(SUMIFS(BDEQ!Z:Z,BDEQ!$AG:$AG,About!$B$2,BDEQ!$AH:$AH,$I121)*BDEQ!$C$2*$J121*$K121)</f>
        <v>3871168759154.5146</v>
      </c>
      <c r="AO121">
        <f>IF(ISBLANK(Calculations!AO121),"",Calculations!AO121)-(SUMIFS(BDEQ!AA:AA,BDEQ!$AG:$AG,About!$B$2,BDEQ!$AH:$AH,$I121)*BDEQ!$C$2*$J121*$K121)</f>
        <v>3747037839371.9878</v>
      </c>
      <c r="AP121">
        <f>IF(ISBLANK(Calculations!AP121),"",Calculations!AP121)-(SUMIFS(BDEQ!AB:AB,BDEQ!$AG:$AG,About!$B$2,BDEQ!$AH:$AH,$I121)*BDEQ!$C$2*$J121*$K121)</f>
        <v>3617276794611.6689</v>
      </c>
      <c r="AQ121">
        <f>IF(ISBLANK(Calculations!AQ121),"",Calculations!AQ121)-(SUMIFS(BDEQ!AC:AC,BDEQ!$AG:$AG,About!$B$2,BDEQ!$AH:$AH,$I121)*BDEQ!$C$2*$J121*$K121)</f>
        <v>3480249932481.0605</v>
      </c>
      <c r="AR121">
        <f>IF(ISBLANK(Calculations!AR121),"",Calculations!AR121)-(SUMIFS(BDEQ!AD:AD,BDEQ!$AG:$AG,About!$B$2,BDEQ!$AH:$AH,$I121)*BDEQ!$C$2*$J121*$K121)</f>
        <v>3460048465989.248</v>
      </c>
      <c r="AS121">
        <f>IF(ISBLANK(Calculations!AS121),"",Calculations!AS121)-(SUMIFS(BDEQ!AE:AE,BDEQ!$AG:$AG,About!$B$2,BDEQ!$AH:$AH,$I121)*BDEQ!$C$2*$J121*$K121)</f>
        <v>3457022269961.5874</v>
      </c>
      <c r="AT121">
        <f>IF(ISBLANK(Calculations!AT121),"",Calculations!AT121)-(SUMIFS(BDEQ!AF:AF,BDEQ!$AG:$AG,About!$B$2,BDEQ!$AH:$AH,$I121)*BDEQ!$C$2*$J121*$K121)</f>
        <v>3453792435761.1792</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0.19500167089267209</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0.19500167089267209</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0.19500167089267209</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0.19500167089267209</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0.19500167089267209</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0.19500167089267209</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0.19500167089267209</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0.19500167089267209</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0.19500167089267209</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4.9867445915268586E-2</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2808933493515.249</v>
      </c>
      <c r="P134">
        <f>IF(ISBLANK(Calculations!P134),"",Calculations!P134)</f>
        <v>2808933493515.249</v>
      </c>
      <c r="Q134">
        <f>IF(ISBLANK(Calculations!Q134),"",Calculations!Q134)</f>
        <v>2808933493515.249</v>
      </c>
      <c r="R134">
        <f>IF(ISBLANK(Calculations!R134),"",Calculations!R134)</f>
        <v>2794325046039.2793</v>
      </c>
      <c r="S134">
        <f>IF(ISBLANK(Calculations!S134),"",Calculations!S134)</f>
        <v>2779560946916.3096</v>
      </c>
      <c r="T134">
        <f>IF(ISBLANK(Calculations!T134),"",Calculations!T134)</f>
        <v>2764551613404.0146</v>
      </c>
      <c r="U134">
        <f>IF(ISBLANK(Calculations!U134),"",Calculations!U134)</f>
        <v>2749226615683.3921</v>
      </c>
      <c r="V134">
        <f>IF(ISBLANK(Calculations!V134),"",Calculations!V134)</f>
        <v>2733836179848.7983</v>
      </c>
      <c r="W134">
        <f>IF(ISBLANK(Calculations!W134),"",Calculations!W134)</f>
        <v>2718639437049.9941</v>
      </c>
      <c r="X134">
        <f>IF(ISBLANK(Calculations!X134),"",Calculations!X134)</f>
        <v>2703495778782.9482</v>
      </c>
      <c r="Y134">
        <f>IF(ISBLANK(Calculations!Y134),"",Calculations!Y134)</f>
        <v>2688611704460.4238</v>
      </c>
      <c r="Z134">
        <f>IF(ISBLANK(Calculations!Z134),"",Calculations!Z134)</f>
        <v>2673700246540.5312</v>
      </c>
      <c r="AA134">
        <f>IF(ISBLANK(Calculations!AA134),"",Calculations!AA134)</f>
        <v>2659531877341.8008</v>
      </c>
      <c r="AB134">
        <f>IF(ISBLANK(Calculations!AB134),"",Calculations!AB134)</f>
        <v>2645382419077.2026</v>
      </c>
      <c r="AC134">
        <f>IF(ISBLANK(Calculations!AC134),"",Calculations!AC134)</f>
        <v>2631743378092.3979</v>
      </c>
      <c r="AD134">
        <f>IF(ISBLANK(Calculations!AD134),"",Calculations!AD134)</f>
        <v>2618515442679.2837</v>
      </c>
      <c r="AE134">
        <f>IF(ISBLANK(Calculations!AE134),"",Calculations!AE134)</f>
        <v>2605378263174.6011</v>
      </c>
      <c r="AF134">
        <f>IF(ISBLANK(Calculations!AF134),"",Calculations!AF134)</f>
        <v>2592468539786.2505</v>
      </c>
      <c r="AG134">
        <f>IF(ISBLANK(Calculations!AG134),"",Calculations!AG134)</f>
        <v>2579102079901.2446</v>
      </c>
      <c r="AH134">
        <f>IF(ISBLANK(Calculations!AH134),"",Calculations!AH134)</f>
        <v>2565724354734.5264</v>
      </c>
      <c r="AI134">
        <f>IF(ISBLANK(Calculations!AI134),"",Calculations!AI134)</f>
        <v>2552077024086.5366</v>
      </c>
      <c r="AJ134">
        <f>IF(ISBLANK(Calculations!AJ134),"",Calculations!AJ134)</f>
        <v>2538237967723.561</v>
      </c>
      <c r="AK134">
        <f>IF(ISBLANK(Calculations!AK134),"",Calculations!AK134)</f>
        <v>2523887053422.5264</v>
      </c>
      <c r="AL134">
        <f>IF(ISBLANK(Calculations!AL134),"",Calculations!AL134)</f>
        <v>2509423588450.645</v>
      </c>
      <c r="AM134">
        <f>IF(ISBLANK(Calculations!AM134),"",Calculations!AM134)</f>
        <v>2494843399729.0806</v>
      </c>
      <c r="AN134">
        <f>IF(ISBLANK(Calculations!AN134),"",Calculations!AN134)</f>
        <v>2479981459910.7007</v>
      </c>
      <c r="AO134">
        <f>IF(ISBLANK(Calculations!AO134),"",Calculations!AO134)</f>
        <v>2465254723889.6885</v>
      </c>
      <c r="AP134">
        <f>IF(ISBLANK(Calculations!AP134),"",Calculations!AP134)</f>
        <v>2450366436730.5825</v>
      </c>
      <c r="AQ134">
        <f>IF(ISBLANK(Calculations!AQ134),"",Calculations!AQ134)</f>
        <v>2435234308893.1475</v>
      </c>
      <c r="AR134">
        <f>IF(ISBLANK(Calculations!AR134),"",Calculations!AR134)</f>
        <v>2419871811849.1104</v>
      </c>
      <c r="AS134">
        <f>IF(ISBLANK(Calculations!AS134),"",Calculations!AS134)</f>
        <v>2404491157450.4536</v>
      </c>
      <c r="AT134">
        <f>IF(ISBLANK(Calculations!AT134),"",Calculations!AT134)</f>
        <v>2388958613651.6646</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0.39860953984813136</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12521521475249.35</v>
      </c>
      <c r="P136">
        <f>IF(ISBLANK(Calculations!P136),"",Calculations!P136)</f>
        <v>12521521475249.35</v>
      </c>
      <c r="Q136">
        <f>IF(ISBLANK(Calculations!Q136),"",Calculations!Q136)</f>
        <v>12521521475249.35</v>
      </c>
      <c r="R136">
        <f>IF(ISBLANK(Calculations!R136),"",Calculations!R136)</f>
        <v>12386208298980.121</v>
      </c>
      <c r="S136" s="99">
        <f>IF(ISBLANK(Calculations!S136),"",Calculations!S136 + ('IRA Buildings Changes'!$F$38/($AB$133-$R$133)*(S133-$R$133)))</f>
        <v>12234829176733.65</v>
      </c>
      <c r="T136" s="99">
        <f>IF(ISBLANK(Calculations!T136),"",Calculations!T136 + ('IRA Buildings Changes'!$F$38/($AB$133-$R$133)*(T133-$R$133)))</f>
        <v>12084443951287.826</v>
      </c>
      <c r="U136" s="99">
        <f>IF(ISBLANK(Calculations!U136),"",Calculations!U136 + ('IRA Buildings Changes'!$F$38/($AB$133-$R$133)*(U133-$R$133)))</f>
        <v>11935317287446.451</v>
      </c>
      <c r="V136" s="99">
        <f>IF(ISBLANK(Calculations!V136),"",Calculations!V136 + ('IRA Buildings Changes'!$F$38/($AB$133-$R$133)*(V133-$R$133)))</f>
        <v>11789192194031.734</v>
      </c>
      <c r="W136" s="99">
        <f>IF(ISBLANK(Calculations!W136),"",Calculations!W136 + ('IRA Buildings Changes'!$F$38/($AB$133-$R$133)*(W133-$R$133)))</f>
        <v>11648040494094.814</v>
      </c>
      <c r="X136" s="99">
        <f>IF(ISBLANK(Calculations!X136),"",Calculations!X136 + ('IRA Buildings Changes'!$F$38/($AB$133-$R$133)*(X133-$R$133)))</f>
        <v>11512098727352.709</v>
      </c>
      <c r="Y136" s="99">
        <f>IF(ISBLANK(Calculations!Y136),"",Calculations!Y136 + ('IRA Buildings Changes'!$F$38/($AB$133-$R$133)*(Y133-$R$133)))</f>
        <v>11383063442158.357</v>
      </c>
      <c r="Z136" s="99">
        <f>IF(ISBLANK(Calculations!Z136),"",Calculations!Z136 + ('IRA Buildings Changes'!$F$38/($AB$133-$R$133)*(Z133-$R$133)))</f>
        <v>11260410034663.711</v>
      </c>
      <c r="AA136" s="99">
        <f>IF(ISBLANK(Calculations!AA136),"",Calculations!AA136 + ('IRA Buildings Changes'!$F$38/($AB$133-$R$133)*(AA133-$R$133)))</f>
        <v>11147556780201.311</v>
      </c>
      <c r="AB136" s="98">
        <f>IF(ISBLANK(Calculations!AB136),"",Calculations!AB136 + 'IRA Buildings Changes'!F38)</f>
        <v>11041500850896.385</v>
      </c>
      <c r="AC136" s="99">
        <f>IF(ISBLANK(Calculations!AC136),"",Calculations!AC136 + 'IRA Buildings Changes'!$F$38)</f>
        <v>10960988450183.613</v>
      </c>
      <c r="AD136" s="99">
        <f>IF(ISBLANK(Calculations!AD136),"",Calculations!AD136 + 'IRA Buildings Changes'!$F$38)</f>
        <v>10888128598418.391</v>
      </c>
      <c r="AE136" s="99">
        <f>IF(ISBLANK(Calculations!AE136),"",Calculations!AE136 + 'IRA Buildings Changes'!$F$38)</f>
        <v>10820834936521.322</v>
      </c>
      <c r="AF136" s="99">
        <f>IF(ISBLANK(Calculations!AF136),"",Calculations!AF136 + 'IRA Buildings Changes'!$F$38)</f>
        <v>10758756005588.482</v>
      </c>
      <c r="AG136" s="99">
        <f>IF(ISBLANK(Calculations!AG136),"",Calculations!AG136 + 'IRA Buildings Changes'!$F$38)</f>
        <v>10698285259493.557</v>
      </c>
      <c r="AH136" s="99">
        <f>IF(ISBLANK(Calculations!AH136),"",Calculations!AH136 + 'IRA Buildings Changes'!$F$38)</f>
        <v>10640695291678.479</v>
      </c>
      <c r="AI136" s="99">
        <f>IF(ISBLANK(Calculations!AI136),"",Calculations!AI136 + 'IRA Buildings Changes'!$F$38)</f>
        <v>10584397693218.926</v>
      </c>
      <c r="AJ136" s="99">
        <f>IF(ISBLANK(Calculations!AJ136),"",Calculations!AJ136 + 'IRA Buildings Changes'!$F$38)</f>
        <v>10529375132570.4</v>
      </c>
      <c r="AK136" s="99">
        <f>IF(ISBLANK(Calculations!AK136),"",Calculations!AK136 + 'IRA Buildings Changes'!$F$38)</f>
        <v>10473731732854.094</v>
      </c>
      <c r="AL136" s="99">
        <f>IF(ISBLANK(Calculations!AL136),"",Calculations!AL136 + 'IRA Buildings Changes'!$F$38)</f>
        <v>10418683679883.783</v>
      </c>
      <c r="AM136" s="99">
        <f>IF(ISBLANK(Calculations!AM136),"",Calculations!AM136 + 'IRA Buildings Changes'!$F$38)</f>
        <v>10363859773784.729</v>
      </c>
      <c r="AN136" s="99">
        <f>IF(ISBLANK(Calculations!AN136),"",Calculations!AN136 + 'IRA Buildings Changes'!$F$38)</f>
        <v>10308185400478.184</v>
      </c>
      <c r="AO136" s="99">
        <f>IF(ISBLANK(Calculations!AO136),"",Calculations!AO136 + 'IRA Buildings Changes'!$F$38)</f>
        <v>10253270790780.076</v>
      </c>
      <c r="AP136" s="99">
        <f>IF(ISBLANK(Calculations!AP136),"",Calculations!AP136 + 'IRA Buildings Changes'!$F$38)</f>
        <v>10197635484951.48</v>
      </c>
      <c r="AQ136" s="99">
        <f>IF(ISBLANK(Calculations!AQ136),"",Calculations!AQ136 + 'IRA Buildings Changes'!$F$38)</f>
        <v>10140972506915.111</v>
      </c>
      <c r="AR136" s="99">
        <f>IF(ISBLANK(Calculations!AR136),"",Calculations!AR136 + 'IRA Buildings Changes'!$F$38)</f>
        <v>10083354270141.775</v>
      </c>
      <c r="AS136" s="99">
        <f>IF(ISBLANK(Calculations!AS136),"",Calculations!AS136 + 'IRA Buildings Changes'!$F$38)</f>
        <v>10025572974695.088</v>
      </c>
      <c r="AT136" s="99">
        <f>IF(ISBLANK(Calculations!AT136),"",Calculations!AT136 + 'IRA Buildings Changes'!$F$38)</f>
        <v>9967157302251.5312</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0</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0</v>
      </c>
      <c r="P137">
        <f>IF(ISBLANK(Calculations!P137),"",Calculations!P137)</f>
        <v>0</v>
      </c>
      <c r="Q137">
        <f>IF(ISBLANK(Calculations!Q137),"",Calculations!Q137)</f>
        <v>0</v>
      </c>
      <c r="R137">
        <f>IF(ISBLANK(Calculations!R137),"",Calculations!R137)</f>
        <v>0</v>
      </c>
      <c r="S137">
        <f>IF(ISBLANK(Calculations!S137),"",Calculations!S137)</f>
        <v>0</v>
      </c>
      <c r="T137">
        <f>IF(ISBLANK(Calculations!T137),"",Calculations!T137)</f>
        <v>0</v>
      </c>
      <c r="U137">
        <f>IF(ISBLANK(Calculations!U137),"",Calculations!U137)</f>
        <v>0</v>
      </c>
      <c r="V137">
        <f>IF(ISBLANK(Calculations!V137),"",Calculations!V137)</f>
        <v>0</v>
      </c>
      <c r="W137">
        <f>IF(ISBLANK(Calculations!W137),"",Calculations!W137)</f>
        <v>0</v>
      </c>
      <c r="X137">
        <f>IF(ISBLANK(Calculations!X137),"",Calculations!X137)</f>
        <v>0</v>
      </c>
      <c r="Y137">
        <f>IF(ISBLANK(Calculations!Y137),"",Calculations!Y137)</f>
        <v>0</v>
      </c>
      <c r="Z137">
        <f>IF(ISBLANK(Calculations!Z137),"",Calculations!Z137)</f>
        <v>0</v>
      </c>
      <c r="AA137">
        <f>IF(ISBLANK(Calculations!AA137),"",Calculations!AA137)</f>
        <v>0</v>
      </c>
      <c r="AB137">
        <f>IF(ISBLANK(Calculations!AB137),"",Calculations!AB137)</f>
        <v>0</v>
      </c>
      <c r="AC137">
        <f>IF(ISBLANK(Calculations!AC137),"",Calculations!AC137)</f>
        <v>0</v>
      </c>
      <c r="AD137">
        <f>IF(ISBLANK(Calculations!AD137),"",Calculations!AD137)</f>
        <v>0</v>
      </c>
      <c r="AE137">
        <f>IF(ISBLANK(Calculations!AE137),"",Calculations!AE137)</f>
        <v>0</v>
      </c>
      <c r="AF137">
        <f>IF(ISBLANK(Calculations!AF137),"",Calculations!AF137)</f>
        <v>0</v>
      </c>
      <c r="AG137">
        <f>IF(ISBLANK(Calculations!AG137),"",Calculations!AG137)</f>
        <v>0</v>
      </c>
      <c r="AH137">
        <f>IF(ISBLANK(Calculations!AH137),"",Calculations!AH137)</f>
        <v>0</v>
      </c>
      <c r="AI137">
        <f>IF(ISBLANK(Calculations!AI137),"",Calculations!AI137)</f>
        <v>0</v>
      </c>
      <c r="AJ137">
        <f>IF(ISBLANK(Calculations!AJ137),"",Calculations!AJ137)</f>
        <v>0</v>
      </c>
      <c r="AK137">
        <f>IF(ISBLANK(Calculations!AK137),"",Calculations!AK137)</f>
        <v>0</v>
      </c>
      <c r="AL137">
        <f>IF(ISBLANK(Calculations!AL137),"",Calculations!AL137)</f>
        <v>0</v>
      </c>
      <c r="AM137">
        <f>IF(ISBLANK(Calculations!AM137),"",Calculations!AM137)</f>
        <v>0</v>
      </c>
      <c r="AN137">
        <f>IF(ISBLANK(Calculations!AN137),"",Calculations!AN137)</f>
        <v>0</v>
      </c>
      <c r="AO137">
        <f>IF(ISBLANK(Calculations!AO137),"",Calculations!AO137)</f>
        <v>0</v>
      </c>
      <c r="AP137">
        <f>IF(ISBLANK(Calculations!AP137),"",Calculations!AP137)</f>
        <v>0</v>
      </c>
      <c r="AQ137">
        <f>IF(ISBLANK(Calculations!AQ137),"",Calculations!AQ137)</f>
        <v>0</v>
      </c>
      <c r="AR137">
        <f>IF(ISBLANK(Calculations!AR137),"",Calculations!AR137)</f>
        <v>0</v>
      </c>
      <c r="AS137">
        <f>IF(ISBLANK(Calculations!AS137),"",Calculations!AS137)</f>
        <v>0</v>
      </c>
      <c r="AT137">
        <f>IF(ISBLANK(Calculations!AT137),"",Calculations!AT137)</f>
        <v>0</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1</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4377000000000</v>
      </c>
      <c r="P139">
        <f>IF(ISBLANK(Calculations!P139),"",Calculations!P139)</f>
        <v>4377000000000</v>
      </c>
      <c r="Q139">
        <f>IF(ISBLANK(Calculations!Q139),"",Calculations!Q139)</f>
        <v>4377000000000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1</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10000000000</v>
      </c>
      <c r="P140">
        <f>IF(ISBLANK(Calculations!P140),"",Calculations!P140)</f>
        <v>10000000000</v>
      </c>
      <c r="Q140">
        <f>IF(ISBLANK(Calculations!Q140),"",Calculations!Q140)</f>
        <v>10000000000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1</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0</v>
      </c>
      <c r="P141">
        <f>IF(ISBLANK(Calculations!P141),"",Calculations!P141)</f>
        <v>0</v>
      </c>
      <c r="Q141">
        <f>IF(ISBLANK(Calculations!Q141),"",Calculations!Q141)</f>
        <v>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1</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4063000000000</v>
      </c>
      <c r="P142">
        <f>IF(ISBLANK(Calculations!P142),"",Calculations!P142)</f>
        <v>4063000000000</v>
      </c>
      <c r="Q142">
        <f>IF(ISBLANK(Calculations!Q142),"",Calculations!Q142)</f>
        <v>4063000000000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0.1274884028134059</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7181166753673.5273</v>
      </c>
      <c r="P147">
        <f>IF(ISBLANK(Calculations!P147),"",Calculations!P147)</f>
        <v>7181166753673.5273</v>
      </c>
      <c r="Q147">
        <f>IF(ISBLANK(Calculations!Q147),"",Calculations!Q147)</f>
        <v>7181166753673.5273</v>
      </c>
      <c r="R147">
        <f>IF(ISBLANK(Calculations!R147),"",Calculations!R147)</f>
        <v>7236366706807.3994</v>
      </c>
      <c r="S147" s="99">
        <f>IF(ISBLANK(Calculations!S147),"",Calculations!S147+('IRA Buildings Changes'!$E$38/($AB$146-$R$146)*(S146-$R$146)))</f>
        <v>7233735470624.7119</v>
      </c>
      <c r="T147" s="99">
        <f>IF(ISBLANK(Calculations!T147),"",Calculations!T147+('IRA Buildings Changes'!$E$38/($AB$146-$R$146)*(T146-$R$146)))</f>
        <v>7222632203086.6631</v>
      </c>
      <c r="U147" s="99">
        <f>IF(ISBLANK(Calculations!U147),"",Calculations!U147+('IRA Buildings Changes'!$E$38/($AB$146-$R$146)*(U146-$R$146)))</f>
        <v>7204246913333.083</v>
      </c>
      <c r="V147" s="99">
        <f>IF(ISBLANK(Calculations!V147),"",Calculations!V147+('IRA Buildings Changes'!$E$38/($AB$146-$R$146)*(V146-$R$146)))</f>
        <v>7175672883716.4873</v>
      </c>
      <c r="W147" s="99">
        <f>IF(ISBLANK(Calculations!W147),"",Calculations!W147+('IRA Buildings Changes'!$E$38/($AB$146-$R$146)*(W146-$R$146)))</f>
        <v>7137649306493.917</v>
      </c>
      <c r="X147" s="99">
        <f>IF(ISBLANK(Calculations!X147),"",Calculations!X147+('IRA Buildings Changes'!$E$38/($AB$146-$R$146)*(X146-$R$146)))</f>
        <v>7092007126976.1553</v>
      </c>
      <c r="Y147" s="99">
        <f>IF(ISBLANK(Calculations!Y147),"",Calculations!Y147+('IRA Buildings Changes'!$E$38/($AB$146-$R$146)*(Y146-$R$146)))</f>
        <v>7037949482280.9297</v>
      </c>
      <c r="Z147" s="99">
        <f>IF(ISBLANK(Calculations!Z147),"",Calculations!Z147+('IRA Buildings Changes'!$E$38/($AB$146-$R$146)*(Z146-$R$146)))</f>
        <v>6973283778444.2705</v>
      </c>
      <c r="AA147" s="99">
        <f>IF(ISBLANK(Calculations!AA147),"",Calculations!AA147+('IRA Buildings Changes'!$E$38/($AB$146-$R$146)*(AA146-$R$146)))</f>
        <v>6909850476845.1064</v>
      </c>
      <c r="AB147" s="98">
        <f>IF(ISBLANK(Calculations!AB147),"",Calculations!AB147 + 'IRA Buildings Changes'!E38)</f>
        <v>6844012574098.3213</v>
      </c>
      <c r="AC147" s="99">
        <f>IF(ISBLANK(Calculations!AC147),"",Calculations!AC147  + 'IRA Buildings Changes'!$E$38)</f>
        <v>6830005203838.7383</v>
      </c>
      <c r="AD147" s="99">
        <f>IF(ISBLANK(Calculations!AD147),"",Calculations!AD147  + 'IRA Buildings Changes'!$E$38)</f>
        <v>6818619839251.0938</v>
      </c>
      <c r="AE147" s="99">
        <f>IF(ISBLANK(Calculations!AE147),"",Calculations!AE147  + 'IRA Buildings Changes'!$E$38)</f>
        <v>6810742499069.375</v>
      </c>
      <c r="AF147" s="99">
        <f>IF(ISBLANK(Calculations!AF147),"",Calculations!AF147  + 'IRA Buildings Changes'!$E$38)</f>
        <v>6807615183463.1748</v>
      </c>
      <c r="AG147" s="99">
        <f>IF(ISBLANK(Calculations!AG147),"",Calculations!AG147  + 'IRA Buildings Changes'!$E$38)</f>
        <v>6808416622410.5</v>
      </c>
      <c r="AH147" s="99">
        <f>IF(ISBLANK(Calculations!AH147),"",Calculations!AH147  + 'IRA Buildings Changes'!$E$38)</f>
        <v>6816279604015.2373</v>
      </c>
      <c r="AI147" s="99">
        <f>IF(ISBLANK(Calculations!AI147),"",Calculations!AI147  + 'IRA Buildings Changes'!$E$38)</f>
        <v>6831177872182.3965</v>
      </c>
      <c r="AJ147" s="99">
        <f>IF(ISBLANK(Calculations!AJ147),"",Calculations!AJ147  + 'IRA Buildings Changes'!$E$38)</f>
        <v>6853451792829.4785</v>
      </c>
      <c r="AK147" s="99">
        <f>IF(ISBLANK(Calculations!AK147),"",Calculations!AK147  + 'IRA Buildings Changes'!$E$38)</f>
        <v>6881046961698.2354</v>
      </c>
      <c r="AL147" s="99">
        <f>IF(ISBLANK(Calculations!AL147),"",Calculations!AL147  + 'IRA Buildings Changes'!$E$38)</f>
        <v>6914768058715.0205</v>
      </c>
      <c r="AM147" s="99">
        <f>IF(ISBLANK(Calculations!AM147),"",Calculations!AM147  + 'IRA Buildings Changes'!$E$38)</f>
        <v>6956825511139.5293</v>
      </c>
      <c r="AN147" s="99">
        <f>IF(ISBLANK(Calculations!AN147),"",Calculations!AN147  + 'IRA Buildings Changes'!$E$38)</f>
        <v>7005892155997.668</v>
      </c>
      <c r="AO147" s="99">
        <f>IF(ISBLANK(Calculations!AO147),"",Calculations!AO147  + 'IRA Buildings Changes'!$E$38)</f>
        <v>7060825110325.5098</v>
      </c>
      <c r="AP147" s="99">
        <f>IF(ISBLANK(Calculations!AP147),"",Calculations!AP147  + 'IRA Buildings Changes'!$E$38)</f>
        <v>7123887883045.7949</v>
      </c>
      <c r="AQ147" s="99">
        <f>IF(ISBLANK(Calculations!AQ147),"",Calculations!AQ147  + 'IRA Buildings Changes'!$E$38)</f>
        <v>7192678814623.1475</v>
      </c>
      <c r="AR147" s="99">
        <f>IF(ISBLANK(Calculations!AR147),"",Calculations!AR147  + 'IRA Buildings Changes'!$E$38)</f>
        <v>7269632654706.9619</v>
      </c>
      <c r="AS147" s="99">
        <f>IF(ISBLANK(Calculations!AS147),"",Calculations!AS147  + 'IRA Buildings Changes'!$E$38)</f>
        <v>7351455421732.9609</v>
      </c>
      <c r="AT147" s="99">
        <f>IF(ISBLANK(Calculations!AT147),"",Calculations!AT147  + 'IRA Buildings Changes'!$E$38)</f>
        <v>7439805386693.5684</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1.4037769971195896E-18</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4.4096846810517669E-5</v>
      </c>
      <c r="P149">
        <f>IF(ISBLANK(Calculations!P149),"",Calculations!P149)</f>
        <v>4.4096846810517669E-5</v>
      </c>
      <c r="Q149">
        <f>IF(ISBLANK(Calculations!Q149),"",Calculations!Q149)</f>
        <v>4.4096846810517669E-5</v>
      </c>
      <c r="R149">
        <f>IF(ISBLANK(Calculations!R149),"",Calculations!R149)</f>
        <v>4.5705023061790525E-5</v>
      </c>
      <c r="S149">
        <f>IF(ISBLANK(Calculations!S149),"",Calculations!S149)</f>
        <v>4.5632753463547663E-5</v>
      </c>
      <c r="T149">
        <f>IF(ISBLANK(Calculations!T149),"",Calculations!T149)</f>
        <v>4.6787286709440956E-5</v>
      </c>
      <c r="U149">
        <f>IF(ISBLANK(Calculations!U149),"",Calculations!U149)</f>
        <v>4.9293946270749228E-5</v>
      </c>
      <c r="V149">
        <f>IF(ISBLANK(Calculations!V149),"",Calculations!V149)</f>
        <v>4.9031490288832881E-5</v>
      </c>
      <c r="W149">
        <f>IF(ISBLANK(Calculations!W149),"",Calculations!W149)</f>
        <v>4.9591018936240739E-5</v>
      </c>
      <c r="X149">
        <f>IF(ISBLANK(Calculations!X149),"",Calculations!X149)</f>
        <v>4.9564346423209348E-5</v>
      </c>
      <c r="Y149">
        <f>IF(ISBLANK(Calculations!Y149),"",Calculations!Y149)</f>
        <v>5.8978118515782783E-5</v>
      </c>
      <c r="Z149">
        <f>IF(ISBLANK(Calculations!Z149),"",Calculations!Z149)</f>
        <v>5.819158798101846E-5</v>
      </c>
      <c r="AA149">
        <f>IF(ISBLANK(Calculations!AA149),"",Calculations!AA149)</f>
        <v>6.2747852270379244E-5</v>
      </c>
      <c r="AB149">
        <f>IF(ISBLANK(Calculations!AB149),"",Calculations!AB149)</f>
        <v>6.1569837511916988E-5</v>
      </c>
      <c r="AC149">
        <f>IF(ISBLANK(Calculations!AC149),"",Calculations!AC149)</f>
        <v>6.0163515966056332E-5</v>
      </c>
      <c r="AD149">
        <f>IF(ISBLANK(Calculations!AD149),"",Calculations!AD149)</f>
        <v>6.061490542063367E-5</v>
      </c>
      <c r="AE149">
        <f>IF(ISBLANK(Calculations!AE149),"",Calculations!AE149)</f>
        <v>5.9687736500675063E-5</v>
      </c>
      <c r="AF149">
        <f>IF(ISBLANK(Calculations!AF149),"",Calculations!AF149)</f>
        <v>6.0270788509909571E-5</v>
      </c>
      <c r="AG149">
        <f>IF(ISBLANK(Calculations!AG149),"",Calculations!AG149)</f>
        <v>5.8186040961453361E-5</v>
      </c>
      <c r="AH149">
        <f>IF(ISBLANK(Calculations!AH149),"",Calculations!AH149)</f>
        <v>6.0206528154475591E-5</v>
      </c>
      <c r="AI149">
        <f>IF(ISBLANK(Calculations!AI149),"",Calculations!AI149)</f>
        <v>5.748070113182454E-5</v>
      </c>
      <c r="AJ149">
        <f>IF(ISBLANK(Calculations!AJ149),"",Calculations!AJ149)</f>
        <v>5.6383834204458344E-5</v>
      </c>
      <c r="AK149">
        <f>IF(ISBLANK(Calculations!AK149),"",Calculations!AK149)</f>
        <v>5.7539598553891644E-5</v>
      </c>
      <c r="AL149">
        <f>IF(ISBLANK(Calculations!AL149),"",Calculations!AL149)</f>
        <v>5.674832551222444E-5</v>
      </c>
      <c r="AM149">
        <f>IF(ISBLANK(Calculations!AM149),"",Calculations!AM149)</f>
        <v>5.3900552680360186E-5</v>
      </c>
      <c r="AN149">
        <f>IF(ISBLANK(Calculations!AN149),"",Calculations!AN149)</f>
        <v>5.3352059875535784E-5</v>
      </c>
      <c r="AO149">
        <f>IF(ISBLANK(Calculations!AO149),"",Calculations!AO149)</f>
        <v>5.0551632813486851E-5</v>
      </c>
      <c r="AP149">
        <f>IF(ISBLANK(Calculations!AP149),"",Calculations!AP149)</f>
        <v>4.981017921778433E-5</v>
      </c>
      <c r="AQ149">
        <f>IF(ISBLANK(Calculations!AQ149),"",Calculations!AQ149)</f>
        <v>5.1859352456913731E-5</v>
      </c>
      <c r="AR149">
        <f>IF(ISBLANK(Calculations!AR149),"",Calculations!AR149)</f>
        <v>5.0910631754969219E-5</v>
      </c>
      <c r="AS149">
        <f>IF(ISBLANK(Calculations!AS149),"",Calculations!AS149)</f>
        <v>4.8674991821209297E-5</v>
      </c>
      <c r="AT149">
        <f>IF(ISBLANK(Calculations!AT149),"",Calculations!AT149)</f>
        <v>5.0441194115454119E-5</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5543479.6299269898</v>
      </c>
      <c r="S158">
        <f>IF(ISBLANK(Calculations!S158),"",Calculations!S158)</f>
        <v>5628851.7041253699</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0.10116897603149275</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5698646081901.9238</v>
      </c>
      <c r="P160">
        <f>IF(ISBLANK(Calculations!P160),"",Calculations!P160)</f>
        <v>5698646081901.9238</v>
      </c>
      <c r="Q160">
        <f>IF(ISBLANK(Calculations!Q160),"",Calculations!Q160)</f>
        <v>5698646081901.9238</v>
      </c>
      <c r="R160">
        <f>IF(ISBLANK(Calculations!R160),"",Calculations!R160)</f>
        <v>5612215445298.3906</v>
      </c>
      <c r="S160">
        <f>IF(ISBLANK(Calculations!S160),"",Calculations!S160)</f>
        <v>5476448089171.0449</v>
      </c>
      <c r="T160">
        <f>IF(ISBLANK(Calculations!T160),"",Calculations!T160)</f>
        <v>5328100440424.4668</v>
      </c>
      <c r="U160">
        <f>IF(ISBLANK(Calculations!U160),"",Calculations!U160)</f>
        <v>5183844789653.4268</v>
      </c>
      <c r="V160">
        <f>IF(ISBLANK(Calculations!V160),"",Calculations!V160)</f>
        <v>5042744567920.8857</v>
      </c>
      <c r="W160">
        <f>IF(ISBLANK(Calculations!W160),"",Calculations!W160)</f>
        <v>4906542235371.4092</v>
      </c>
      <c r="X160">
        <f>IF(ISBLANK(Calculations!X160),"",Calculations!X160)</f>
        <v>4779125357582.0762</v>
      </c>
      <c r="Y160">
        <f>IF(ISBLANK(Calculations!Y160),"",Calculations!Y160)</f>
        <v>4661892379425.7852</v>
      </c>
      <c r="Z160">
        <f>IF(ISBLANK(Calculations!Z160),"",Calculations!Z160)</f>
        <v>4557678928479.8398</v>
      </c>
      <c r="AA160">
        <f>IF(ISBLANK(Calculations!AA160),"",Calculations!AA160)</f>
        <v>4468563170623.0303</v>
      </c>
      <c r="AB160">
        <f>IF(ISBLANK(Calculations!AB160),"",Calculations!AB160)</f>
        <v>4394569764274.7671</v>
      </c>
      <c r="AC160">
        <f>IF(ISBLANK(Calculations!AC160),"",Calculations!AC160)</f>
        <v>4331532699517.6689</v>
      </c>
      <c r="AD160">
        <f>IF(ISBLANK(Calculations!AD160),"",Calculations!AD160)</f>
        <v>4276160133369.2935</v>
      </c>
      <c r="AE160">
        <f>IF(ISBLANK(Calculations!AE160),"",Calculations!AE160)</f>
        <v>4225798388898.5</v>
      </c>
      <c r="AF160">
        <f>IF(ISBLANK(Calculations!AF160),"",Calculations!AF160)</f>
        <v>4178408717079.5752</v>
      </c>
      <c r="AG160">
        <f>IF(ISBLANK(Calculations!AG160),"",Calculations!AG160)</f>
        <v>4135794376292.2012</v>
      </c>
      <c r="AH160">
        <f>IF(ISBLANK(Calculations!AH160),"",Calculations!AH160)</f>
        <v>4098744199925.6562</v>
      </c>
      <c r="AI160">
        <f>IF(ISBLANK(Calculations!AI160),"",Calculations!AI160)</f>
        <v>4065760632622.7466</v>
      </c>
      <c r="AJ160">
        <f>IF(ISBLANK(Calculations!AJ160),"",Calculations!AJ160)</f>
        <v>4035046298483.0825</v>
      </c>
      <c r="AK160">
        <f>IF(ISBLANK(Calculations!AK160),"",Calculations!AK160)</f>
        <v>4009124601226.8979</v>
      </c>
      <c r="AL160">
        <f>IF(ISBLANK(Calculations!AL160),"",Calculations!AL160)</f>
        <v>3990299946011.3291</v>
      </c>
      <c r="AM160">
        <f>IF(ISBLANK(Calculations!AM160),"",Calculations!AM160)</f>
        <v>3976956856352.5195</v>
      </c>
      <c r="AN160">
        <f>IF(ISBLANK(Calculations!AN160),"",Calculations!AN160)</f>
        <v>3968958996945.3989</v>
      </c>
      <c r="AO160">
        <f>IF(ISBLANK(Calculations!AO160),"",Calculations!AO160)</f>
        <v>3965407575172.1782</v>
      </c>
      <c r="AP160">
        <f>IF(ISBLANK(Calculations!AP160),"",Calculations!AP160)</f>
        <v>3966377769525.3823</v>
      </c>
      <c r="AQ160">
        <f>IF(ISBLANK(Calculations!AQ160),"",Calculations!AQ160)</f>
        <v>3971908217672.3662</v>
      </c>
      <c r="AR160">
        <f>IF(ISBLANK(Calculations!AR160),"",Calculations!AR160)</f>
        <v>3982275942251.415</v>
      </c>
      <c r="AS160">
        <f>IF(ISBLANK(Calculations!AS160),"",Calculations!AS160)</f>
        <v>3997345380039.481</v>
      </c>
      <c r="AT160">
        <f>IF(ISBLANK(Calculations!AT160),"",Calculations!AT160)</f>
        <v>4017490399174.0688</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0.19462622778041674</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10962906158415.314</v>
      </c>
      <c r="P173">
        <f>IF(ISBLANK(Calculations!P173),"",Calculations!P173)</f>
        <v>10962906158415.314</v>
      </c>
      <c r="Q173">
        <f>IF(ISBLANK(Calculations!Q173),"",Calculations!Q173)</f>
        <v>10962906158415.314</v>
      </c>
      <c r="R173">
        <f>IF(ISBLANK(Calculations!R173),"",Calculations!R173)</f>
        <v>11112513415158.1</v>
      </c>
      <c r="S173">
        <f>IF(ISBLANK(Calculations!S173),"",Calculations!S173)</f>
        <v>11244335384647.291</v>
      </c>
      <c r="T173">
        <f>IF(ISBLANK(Calculations!T173),"",Calculations!T173)</f>
        <v>11348060894187.125</v>
      </c>
      <c r="U173">
        <f>IF(ISBLANK(Calculations!U173),"",Calculations!U173)</f>
        <v>11417319309435.051</v>
      </c>
      <c r="V173">
        <f>IF(ISBLANK(Calculations!V173),"",Calculations!V173)</f>
        <v>11448645644240.062</v>
      </c>
      <c r="W173">
        <f>IF(ISBLANK(Calculations!W173),"",Calculations!W173)</f>
        <v>11449309679973.871</v>
      </c>
      <c r="X173">
        <f>IF(ISBLANK(Calculations!X173),"",Calculations!X173)</f>
        <v>11429972310098.096</v>
      </c>
      <c r="Y173">
        <f>IF(ISBLANK(Calculations!Y173),"",Calculations!Y173)</f>
        <v>11403422290363.932</v>
      </c>
      <c r="Z173">
        <f>IF(ISBLANK(Calculations!Z173),"",Calculations!Z173)</f>
        <v>11377870289446.482</v>
      </c>
      <c r="AA173">
        <f>IF(ISBLANK(Calculations!AA173),"",Calculations!AA173)</f>
        <v>11362463557846.766</v>
      </c>
      <c r="AB173">
        <f>IF(ISBLANK(Calculations!AB173),"",Calculations!AB173)</f>
        <v>11359720443246.164</v>
      </c>
      <c r="AC173">
        <f>IF(ISBLANK(Calculations!AC173),"",Calculations!AC173)</f>
        <v>11369168083404.773</v>
      </c>
      <c r="AD173">
        <f>IF(ISBLANK(Calculations!AD173),"",Calculations!AD173)</f>
        <v>11390202066782.908</v>
      </c>
      <c r="AE173">
        <f>IF(ISBLANK(Calculations!AE173),"",Calculations!AE173)</f>
        <v>11420001247033.367</v>
      </c>
      <c r="AF173">
        <f>IF(ISBLANK(Calculations!AF173),"",Calculations!AF173)</f>
        <v>11456908966102.322</v>
      </c>
      <c r="AG173">
        <f>IF(ISBLANK(Calculations!AG173),"",Calculations!AG173)</f>
        <v>11499407677672.764</v>
      </c>
      <c r="AH173">
        <f>IF(ISBLANK(Calculations!AH173),"",Calculations!AH173)</f>
        <v>11547193981841.703</v>
      </c>
      <c r="AI173">
        <f>IF(ISBLANK(Calculations!AI173),"",Calculations!AI173)</f>
        <v>11598644543001.803</v>
      </c>
      <c r="AJ173">
        <f>IF(ISBLANK(Calculations!AJ173),"",Calculations!AJ173)</f>
        <v>11651165712613.85</v>
      </c>
      <c r="AK173">
        <f>IF(ISBLANK(Calculations!AK173),"",Calculations!AK173)</f>
        <v>11708281494324.5</v>
      </c>
      <c r="AL173">
        <f>IF(ISBLANK(Calculations!AL173),"",Calculations!AL173)</f>
        <v>11768877675979.756</v>
      </c>
      <c r="AM173">
        <f>IF(ISBLANK(Calculations!AM173),"",Calculations!AM173)</f>
        <v>11833619623303.027</v>
      </c>
      <c r="AN173">
        <f>IF(ISBLANK(Calculations!AN173),"",Calculations!AN173)</f>
        <v>11902317647871.467</v>
      </c>
      <c r="AO173">
        <f>IF(ISBLANK(Calculations!AO173),"",Calculations!AO173)</f>
        <v>11975372645604.309</v>
      </c>
      <c r="AP173">
        <f>IF(ISBLANK(Calculations!AP173),"",Calculations!AP173)</f>
        <v>12052572441349.77</v>
      </c>
      <c r="AQ173">
        <f>IF(ISBLANK(Calculations!AQ173),"",Calculations!AQ173)</f>
        <v>12133282929865.539</v>
      </c>
      <c r="AR173">
        <f>IF(ISBLANK(Calculations!AR173),"",Calculations!AR173)</f>
        <v>12218193584397.082</v>
      </c>
      <c r="AS173">
        <f>IF(ISBLANK(Calculations!AS173),"",Calculations!AS173)</f>
        <v>12305538981378.658</v>
      </c>
      <c r="AT173">
        <f>IF(ISBLANK(Calculations!AT173),"",Calculations!AT173)</f>
        <v>12395639916955.164</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0.36663746815539877</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11517182787165.541</v>
      </c>
      <c r="P175">
        <f>IF(ISBLANK(Calculations!P175),"",Calculations!P175)</f>
        <v>11517182787165.541</v>
      </c>
      <c r="Q175">
        <f>IF(ISBLANK(Calculations!Q175),"",Calculations!Q175)</f>
        <v>11517182787165.541</v>
      </c>
      <c r="R175">
        <f>IF(ISBLANK(Calculations!R175),"",Calculations!R175)</f>
        <v>11613694975844.893</v>
      </c>
      <c r="S175">
        <f>IF(ISBLANK(Calculations!S175),"",Calculations!S175)</f>
        <v>11706913236454.289</v>
      </c>
      <c r="T175">
        <f>IF(ISBLANK(Calculations!T175),"",Calculations!T175)</f>
        <v>11797809958359.133</v>
      </c>
      <c r="U175">
        <f>IF(ISBLANK(Calculations!U175),"",Calculations!U175)</f>
        <v>11888727763292.443</v>
      </c>
      <c r="V175">
        <f>IF(ISBLANK(Calculations!V175),"",Calculations!V175)</f>
        <v>11982004490848.914</v>
      </c>
      <c r="W175">
        <f>IF(ISBLANK(Calculations!W175),"",Calculations!W175)</f>
        <v>12081295077784.738</v>
      </c>
      <c r="X175">
        <f>IF(ISBLANK(Calculations!X175),"",Calculations!X175)</f>
        <v>12186898985295.797</v>
      </c>
      <c r="Y175">
        <f>IF(ISBLANK(Calculations!Y175),"",Calculations!Y175)</f>
        <v>12298906971698.859</v>
      </c>
      <c r="Z175">
        <f>IF(ISBLANK(Calculations!Z175),"",Calculations!Z175)</f>
        <v>12415266911371.668</v>
      </c>
      <c r="AA175">
        <f>IF(ISBLANK(Calculations!AA175),"",Calculations!AA175)</f>
        <v>12534493573093.869</v>
      </c>
      <c r="AB175">
        <f>IF(ISBLANK(Calculations!AB175),"",Calculations!AB175)</f>
        <v>12654942385078.654</v>
      </c>
      <c r="AC175">
        <f>IF(ISBLANK(Calculations!AC175),"",Calculations!AC175)</f>
        <v>12776788065915.93</v>
      </c>
      <c r="AD175">
        <f>IF(ISBLANK(Calculations!AD175),"",Calculations!AD175)</f>
        <v>12897985585747.504</v>
      </c>
      <c r="AE175">
        <f>IF(ISBLANK(Calculations!AE175),"",Calculations!AE175)</f>
        <v>13019269139418.234</v>
      </c>
      <c r="AF175">
        <f>IF(ISBLANK(Calculations!AF175),"",Calculations!AF175)</f>
        <v>13139787437407.918</v>
      </c>
      <c r="AG175">
        <f>IF(ISBLANK(Calculations!AG175),"",Calculations!AG175)</f>
        <v>13259738426944.945</v>
      </c>
      <c r="AH175">
        <f>IF(ISBLANK(Calculations!AH175),"",Calculations!AH175)</f>
        <v>13380309250006.809</v>
      </c>
      <c r="AI175">
        <f>IF(ISBLANK(Calculations!AI175),"",Calculations!AI175)</f>
        <v>13501103703482.986</v>
      </c>
      <c r="AJ175">
        <f>IF(ISBLANK(Calculations!AJ175),"",Calculations!AJ175)</f>
        <v>13621824340399.941</v>
      </c>
      <c r="AK175">
        <f>IF(ISBLANK(Calculations!AK175),"",Calculations!AK175)</f>
        <v>13742952375424.754</v>
      </c>
      <c r="AL175">
        <f>IF(ISBLANK(Calculations!AL175),"",Calculations!AL175)</f>
        <v>13864640596478.318</v>
      </c>
      <c r="AM175">
        <f>IF(ISBLANK(Calculations!AM175),"",Calculations!AM175)</f>
        <v>13988188136392.521</v>
      </c>
      <c r="AN175">
        <f>IF(ISBLANK(Calculations!AN175),"",Calculations!AN175)</f>
        <v>14110212726600.785</v>
      </c>
      <c r="AO175">
        <f>IF(ISBLANK(Calculations!AO175),"",Calculations!AO175)</f>
        <v>14235583147086.262</v>
      </c>
      <c r="AP175">
        <f>IF(ISBLANK(Calculations!AP175),"",Calculations!AP175)</f>
        <v>14358374298723.15</v>
      </c>
      <c r="AQ175">
        <f>IF(ISBLANK(Calculations!AQ175),"",Calculations!AQ175)</f>
        <v>14485108629134.342</v>
      </c>
      <c r="AR175">
        <f>IF(ISBLANK(Calculations!AR175),"",Calculations!AR175)</f>
        <v>14610781049062.281</v>
      </c>
      <c r="AS175">
        <f>IF(ISBLANK(Calculations!AS175),"",Calculations!AS175)</f>
        <v>14737292231002.281</v>
      </c>
      <c r="AT175">
        <f>IF(ISBLANK(Calculations!AT175),"",Calculations!AT175)</f>
        <v>14864490551532.572</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1.0620732545840673E-4</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785084549.78854263</v>
      </c>
      <c r="P176">
        <f>IF(ISBLANK(Calculations!P176),"",Calculations!P176)</f>
        <v>785084549.78854263</v>
      </c>
      <c r="Q176">
        <f>IF(ISBLANK(Calculations!Q176),"",Calculations!Q176)</f>
        <v>785084549.78854263</v>
      </c>
      <c r="R176">
        <f>IF(ISBLANK(Calculations!R176),"",Calculations!R176)</f>
        <v>746387872.65999484</v>
      </c>
      <c r="S176">
        <f>IF(ISBLANK(Calculations!S176),"",Calculations!S176)</f>
        <v>707909334.07586503</v>
      </c>
      <c r="T176">
        <f>IF(ISBLANK(Calculations!T176),"",Calculations!T176)</f>
        <v>670113157.16899109</v>
      </c>
      <c r="U176">
        <f>IF(ISBLANK(Calculations!U176),"",Calculations!U176)</f>
        <v>633847027.84823942</v>
      </c>
      <c r="V176">
        <f>IF(ISBLANK(Calculations!V176),"",Calculations!V176)</f>
        <v>599979729.45710886</v>
      </c>
      <c r="W176">
        <f>IF(ISBLANK(Calculations!W176),"",Calculations!W176)</f>
        <v>569319364.42952824</v>
      </c>
      <c r="X176">
        <f>IF(ISBLANK(Calculations!X176),"",Calculations!X176)</f>
        <v>542709440.76924562</v>
      </c>
      <c r="Y176">
        <f>IF(ISBLANK(Calculations!Y176),"",Calculations!Y176)</f>
        <v>520556112.8312825</v>
      </c>
      <c r="Z176">
        <f>IF(ISBLANK(Calculations!Z176),"",Calculations!Z176)</f>
        <v>503089985.23176283</v>
      </c>
      <c r="AA176">
        <f>IF(ISBLANK(Calculations!AA176),"",Calculations!AA176)</f>
        <v>489979816.86764312</v>
      </c>
      <c r="AB176">
        <f>IF(ISBLANK(Calculations!AB176),"",Calculations!AB176)</f>
        <v>480676067.22843778</v>
      </c>
      <c r="AC176">
        <f>IF(ISBLANK(Calculations!AC176),"",Calculations!AC176)</f>
        <v>474237516.49100053</v>
      </c>
      <c r="AD176">
        <f>IF(ISBLANK(Calculations!AD176),"",Calculations!AD176)</f>
        <v>469733520.26271433</v>
      </c>
      <c r="AE176">
        <f>IF(ISBLANK(Calculations!AE176),"",Calculations!AE176)</f>
        <v>466310589.95759135</v>
      </c>
      <c r="AF176">
        <f>IF(ISBLANK(Calculations!AF176),"",Calculations!AF176)</f>
        <v>463370190.39708692</v>
      </c>
      <c r="AG176">
        <f>IF(ISBLANK(Calculations!AG176),"",Calculations!AG176)</f>
        <v>460604565.14899266</v>
      </c>
      <c r="AH176">
        <f>IF(ISBLANK(Calculations!AH176),"",Calculations!AH176)</f>
        <v>457856337.79514235</v>
      </c>
      <c r="AI176">
        <f>IF(ISBLANK(Calculations!AI176),"",Calculations!AI176)</f>
        <v>455056590.12253696</v>
      </c>
      <c r="AJ176">
        <f>IF(ISBLANK(Calculations!AJ176),"",Calculations!AJ176)</f>
        <v>452156705.89097333</v>
      </c>
      <c r="AK176">
        <f>IF(ISBLANK(Calculations!AK176),"",Calculations!AK176)</f>
        <v>449162356.41467953</v>
      </c>
      <c r="AL176">
        <f>IF(ISBLANK(Calculations!AL176),"",Calculations!AL176)</f>
        <v>446096335.63433868</v>
      </c>
      <c r="AM176">
        <f>IF(ISBLANK(Calculations!AM176),"",Calculations!AM176)</f>
        <v>442957611.0619815</v>
      </c>
      <c r="AN176">
        <f>IF(ISBLANK(Calculations!AN176),"",Calculations!AN176)</f>
        <v>439671925.23845708</v>
      </c>
      <c r="AO176">
        <f>IF(ISBLANK(Calculations!AO176),"",Calculations!AO176)</f>
        <v>436342179.90631878</v>
      </c>
      <c r="AP176">
        <f>IF(ISBLANK(Calculations!AP176),"",Calculations!AP176)</f>
        <v>432834650.21376884</v>
      </c>
      <c r="AQ176">
        <f>IF(ISBLANK(Calculations!AQ176),"",Calculations!AQ176)</f>
        <v>429320831.40834433</v>
      </c>
      <c r="AR176">
        <f>IF(ISBLANK(Calculations!AR176),"",Calculations!AR176)</f>
        <v>425698000.6504029</v>
      </c>
      <c r="AS176">
        <f>IF(ISBLANK(Calculations!AS176),"",Calculations!AS176)</f>
        <v>422010229.26267207</v>
      </c>
      <c r="AT176">
        <f>IF(ISBLANK(Calculations!AT176),"",Calculations!AT176)</f>
        <v>418230155.89831376</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0.52684894745941613</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29676347512493.992</v>
      </c>
      <c r="P186">
        <f>IF(ISBLANK(Calculations!P186),"",Calculations!P186)</f>
        <v>29676347512493.992</v>
      </c>
      <c r="Q186">
        <f>IF(ISBLANK(Calculations!Q186),"",Calculations!Q186)</f>
        <v>29676347512493.992</v>
      </c>
      <c r="R186">
        <f>IF(ISBLANK(Calculations!R186),"",Calculations!R186)</f>
        <v>29969767372001.648</v>
      </c>
      <c r="S186">
        <f>IF(ISBLANK(Calculations!S186),"",Calculations!S186)</f>
        <v>30310320814497.84</v>
      </c>
      <c r="T186">
        <f>IF(ISBLANK(Calculations!T186),"",Calculations!T186)</f>
        <v>30706159833955.812</v>
      </c>
      <c r="U186">
        <f>IF(ISBLANK(Calculations!U186),"",Calculations!U186)</f>
        <v>31112565291461.949</v>
      </c>
      <c r="V186">
        <f>IF(ISBLANK(Calculations!V186),"",Calculations!V186)</f>
        <v>31547230129349.746</v>
      </c>
      <c r="W186">
        <f>IF(ISBLANK(Calculations!W186),"",Calculations!W186)</f>
        <v>32000885997783.418</v>
      </c>
      <c r="X186">
        <f>IF(ISBLANK(Calculations!X186),"",Calculations!X186)</f>
        <v>32466315526302.621</v>
      </c>
      <c r="Y186">
        <f>IF(ISBLANK(Calculations!Y186),"",Calculations!Y186)</f>
        <v>32951579842705.777</v>
      </c>
      <c r="Z186">
        <f>IF(ISBLANK(Calculations!Z186),"",Calculations!Z186)</f>
        <v>33449708213292.75</v>
      </c>
      <c r="AA186">
        <f>IF(ISBLANK(Calculations!AA186),"",Calculations!AA186)</f>
        <v>33958234270460.281</v>
      </c>
      <c r="AB186">
        <f>IF(ISBLANK(Calculations!AB186),"",Calculations!AB186)</f>
        <v>34490748997791.062</v>
      </c>
      <c r="AC186">
        <f>IF(ISBLANK(Calculations!AC186),"",Calculations!AC186)</f>
        <v>35035245079321.297</v>
      </c>
      <c r="AD186">
        <f>IF(ISBLANK(Calculations!AD186),"",Calculations!AD186)</f>
        <v>35599134598743.297</v>
      </c>
      <c r="AE186">
        <f>IF(ISBLANK(Calculations!AE186),"",Calculations!AE186)</f>
        <v>36179444934050.852</v>
      </c>
      <c r="AF186">
        <f>IF(ISBLANK(Calculations!AF186),"",Calculations!AF186)</f>
        <v>36765895226602.594</v>
      </c>
      <c r="AG186">
        <f>IF(ISBLANK(Calculations!AG186),"",Calculations!AG186)</f>
        <v>37378138531932.641</v>
      </c>
      <c r="AH186">
        <f>IF(ISBLANK(Calculations!AH186),"",Calculations!AH186)</f>
        <v>37994392929838.734</v>
      </c>
      <c r="AI186">
        <f>IF(ISBLANK(Calculations!AI186),"",Calculations!AI186)</f>
        <v>38629742205347.672</v>
      </c>
      <c r="AJ186">
        <f>IF(ISBLANK(Calculations!AJ186),"",Calculations!AJ186)</f>
        <v>39282641633486.93</v>
      </c>
      <c r="AK186">
        <f>IF(ISBLANK(Calculations!AK186),"",Calculations!AK186)</f>
        <v>39955427773038.562</v>
      </c>
      <c r="AL186">
        <f>IF(ISBLANK(Calculations!AL186),"",Calculations!AL186)</f>
        <v>40642051532933.219</v>
      </c>
      <c r="AM186">
        <f>IF(ISBLANK(Calculations!AM186),"",Calculations!AM186)</f>
        <v>41350210576269.992</v>
      </c>
      <c r="AN186">
        <f>IF(ISBLANK(Calculations!AN186),"",Calculations!AN186)</f>
        <v>42070286069395.547</v>
      </c>
      <c r="AO186">
        <f>IF(ISBLANK(Calculations!AO186),"",Calculations!AO186)</f>
        <v>42797617875627.938</v>
      </c>
      <c r="AP186">
        <f>IF(ISBLANK(Calculations!AP186),"",Calculations!AP186)</f>
        <v>43551820107854.875</v>
      </c>
      <c r="AQ186">
        <f>IF(ISBLANK(Calculations!AQ186),"",Calculations!AQ186)</f>
        <v>44305035793040.383</v>
      </c>
      <c r="AR186">
        <f>IF(ISBLANK(Calculations!AR186),"",Calculations!AR186)</f>
        <v>45082097358685.906</v>
      </c>
      <c r="AS186">
        <f>IF(ISBLANK(Calculations!AS186),"",Calculations!AS186)</f>
        <v>45876890809311.297</v>
      </c>
      <c r="AT186">
        <f>IF(ISBLANK(Calculations!AT186),"",Calculations!AT186)</f>
        <v>46693842625720.656</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0.23475299199647001</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7374295737585.1123</v>
      </c>
      <c r="P188">
        <f>IF(ISBLANK(Calculations!P188),"",Calculations!P188)</f>
        <v>7374295737585.1123</v>
      </c>
      <c r="Q188">
        <f>IF(ISBLANK(Calculations!Q188),"",Calculations!Q188)</f>
        <v>7374295737585.1123</v>
      </c>
      <c r="R188">
        <f>IF(ISBLANK(Calculations!R188),"",Calculations!R188)</f>
        <v>7348866547014.3525</v>
      </c>
      <c r="S188">
        <f>IF(ISBLANK(Calculations!S188),"",Calculations!S188)</f>
        <v>7340718610535.6309</v>
      </c>
      <c r="T188">
        <f>IF(ISBLANK(Calculations!T188),"",Calculations!T188)</f>
        <v>7329868822558.7686</v>
      </c>
      <c r="U188">
        <f>IF(ISBLANK(Calculations!U188),"",Calculations!U188)</f>
        <v>7315013937067.0205</v>
      </c>
      <c r="V188">
        <f>IF(ISBLANK(Calculations!V188),"",Calculations!V188)</f>
        <v>7299957737149.9043</v>
      </c>
      <c r="W188">
        <f>IF(ISBLANK(Calculations!W188),"",Calculations!W188)</f>
        <v>7266232273155.4307</v>
      </c>
      <c r="X188">
        <f>IF(ISBLANK(Calculations!X188),"",Calculations!X188)</f>
        <v>7237698602235.8184</v>
      </c>
      <c r="Y188">
        <f>IF(ISBLANK(Calculations!Y188),"",Calculations!Y188)</f>
        <v>7217111553369.5684</v>
      </c>
      <c r="Z188">
        <f>IF(ISBLANK(Calculations!Z188),"",Calculations!Z188)</f>
        <v>7207893471787.6582</v>
      </c>
      <c r="AA188">
        <f>IF(ISBLANK(Calculations!AA188),"",Calculations!AA188)</f>
        <v>7202193094901.3838</v>
      </c>
      <c r="AB188">
        <f>IF(ISBLANK(Calculations!AB188),"",Calculations!AB188)</f>
        <v>7200455433545.71</v>
      </c>
      <c r="AC188">
        <f>IF(ISBLANK(Calculations!AC188),"",Calculations!AC188)</f>
        <v>7203475149925.9922</v>
      </c>
      <c r="AD188">
        <f>IF(ISBLANK(Calculations!AD188),"",Calculations!AD188)</f>
        <v>7202913588634.2178</v>
      </c>
      <c r="AE188">
        <f>IF(ISBLANK(Calculations!AE188),"",Calculations!AE188)</f>
        <v>7190283757317.4082</v>
      </c>
      <c r="AF188">
        <f>IF(ISBLANK(Calculations!AF188),"",Calculations!AF188)</f>
        <v>7179857789183.3887</v>
      </c>
      <c r="AG188">
        <f>IF(ISBLANK(Calculations!AG188),"",Calculations!AG188)</f>
        <v>7172387964453.2295</v>
      </c>
      <c r="AH188">
        <f>IF(ISBLANK(Calculations!AH188),"",Calculations!AH188)</f>
        <v>7170247674246.8535</v>
      </c>
      <c r="AI188">
        <f>IF(ISBLANK(Calculations!AI188),"",Calculations!AI188)</f>
        <v>7168361675946.1895</v>
      </c>
      <c r="AJ188">
        <f>IF(ISBLANK(Calculations!AJ188),"",Calculations!AJ188)</f>
        <v>7172409155445.3711</v>
      </c>
      <c r="AK188">
        <f>IF(ISBLANK(Calculations!AK188),"",Calculations!AK188)</f>
        <v>7175778523195.9971</v>
      </c>
      <c r="AL188">
        <f>IF(ISBLANK(Calculations!AL188),"",Calculations!AL188)</f>
        <v>7174273962753.8945</v>
      </c>
      <c r="AM188">
        <f>IF(ISBLANK(Calculations!AM188),"",Calculations!AM188)</f>
        <v>7167355103819.4307</v>
      </c>
      <c r="AN188">
        <f>IF(ISBLANK(Calculations!AN188),"",Calculations!AN188)</f>
        <v>7158338336662.8809</v>
      </c>
      <c r="AO188">
        <f>IF(ISBLANK(Calculations!AO188),"",Calculations!AO188)</f>
        <v>7148145469442.4326</v>
      </c>
      <c r="AP188">
        <f>IF(ISBLANK(Calculations!AP188),"",Calculations!AP188)</f>
        <v>7138885005876.2402</v>
      </c>
      <c r="AQ188">
        <f>IF(ISBLANK(Calculations!AQ188),"",Calculations!AQ188)</f>
        <v>7131966146941.7773</v>
      </c>
      <c r="AR188">
        <f>IF(ISBLANK(Calculations!AR188),"",Calculations!AR188)</f>
        <v>7122493773454.1729</v>
      </c>
      <c r="AS188">
        <f>IF(ISBLANK(Calculations!AS188),"",Calculations!AS188)</f>
        <v>7115913970393.9902</v>
      </c>
      <c r="AT188">
        <f>IF(ISBLANK(Calculations!AT188),"",Calculations!AT188)</f>
        <v>7108613673600.9639</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0.9998937926745417</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7391214915450.2119</v>
      </c>
      <c r="P189">
        <f>IF(ISBLANK(Calculations!P189),"",Calculations!P189)</f>
        <v>7391214915450.2119</v>
      </c>
      <c r="Q189">
        <f>IF(ISBLANK(Calculations!Q189),"",Calculations!Q189)</f>
        <v>7391214915450.2119</v>
      </c>
      <c r="R189">
        <f>IF(ISBLANK(Calculations!R189),"",Calculations!R189)</f>
        <v>7399447519569.0039</v>
      </c>
      <c r="S189">
        <f>IF(ISBLANK(Calculations!S189),"",Calculations!S189)</f>
        <v>7397400032534.2852</v>
      </c>
      <c r="T189">
        <f>IF(ISBLANK(Calculations!T189),"",Calculations!T189)</f>
        <v>7388868836556.2539</v>
      </c>
      <c r="U189">
        <f>IF(ISBLANK(Calculations!U189),"",Calculations!U189)</f>
        <v>7365621327516.1816</v>
      </c>
      <c r="V189">
        <f>IF(ISBLANK(Calculations!V189),"",Calculations!V189)</f>
        <v>7343610841892.918</v>
      </c>
      <c r="W189">
        <f>IF(ISBLANK(Calculations!W189),"",Calculations!W189)</f>
        <v>7330003584307.9941</v>
      </c>
      <c r="X189">
        <f>IF(ISBLANK(Calculations!X189),"",Calculations!X189)</f>
        <v>7331709823503.5869</v>
      </c>
      <c r="Y189">
        <f>IF(ISBLANK(Calculations!Y189),"",Calculations!Y189)</f>
        <v>7331496543604.1211</v>
      </c>
      <c r="Z189">
        <f>IF(ISBLANK(Calculations!Z189),"",Calculations!Z189)</f>
        <v>7319254277375.6963</v>
      </c>
      <c r="AA189">
        <f>IF(ISBLANK(Calculations!AA189),"",Calculations!AA189)</f>
        <v>7302362509339.2129</v>
      </c>
      <c r="AB189">
        <f>IF(ISBLANK(Calculations!AB189),"",Calculations!AB189)</f>
        <v>7283380598288.1572</v>
      </c>
      <c r="AC189">
        <f>IF(ISBLANK(Calculations!AC189),"",Calculations!AC189)</f>
        <v>7282954038489.2578</v>
      </c>
      <c r="AD189">
        <f>IF(ISBLANK(Calculations!AD189),"",Calculations!AD189)</f>
        <v>7282356854770.7812</v>
      </c>
      <c r="AE189">
        <f>IF(ISBLANK(Calculations!AE189),"",Calculations!AE189)</f>
        <v>7284574965725.0781</v>
      </c>
      <c r="AF189">
        <f>IF(ISBLANK(Calculations!AF189),"",Calculations!AF189)</f>
        <v>7273484410953.6562</v>
      </c>
      <c r="AG189">
        <f>IF(ISBLANK(Calculations!AG189),"",Calculations!AG189)</f>
        <v>7272844571255.291</v>
      </c>
      <c r="AH189">
        <f>IF(ISBLANK(Calculations!AH189),"",Calculations!AH189)</f>
        <v>7277750008942.6709</v>
      </c>
      <c r="AI189">
        <f>IF(ISBLANK(Calculations!AI189),"",Calculations!AI189)</f>
        <v>7279242968238.7988</v>
      </c>
      <c r="AJ189">
        <f>IF(ISBLANK(Calculations!AJ189),"",Calculations!AJ189)</f>
        <v>7281247799293.6318</v>
      </c>
      <c r="AK189">
        <f>IF(ISBLANK(Calculations!AK189),"",Calculations!AK189)</f>
        <v>7288797907734.1748</v>
      </c>
      <c r="AL189">
        <f>IF(ISBLANK(Calculations!AL189),"",Calculations!AL189)</f>
        <v>7303045005017.4629</v>
      </c>
      <c r="AM189">
        <f>IF(ISBLANK(Calculations!AM189),"",Calculations!AM189)</f>
        <v>7319040997476.2305</v>
      </c>
      <c r="AN189">
        <f>IF(ISBLANK(Calculations!AN189),"",Calculations!AN189)</f>
        <v>7333885278477.9648</v>
      </c>
      <c r="AO189">
        <f>IF(ISBLANK(Calculations!AO189),"",Calculations!AO189)</f>
        <v>7345359737068.3984</v>
      </c>
      <c r="AP189">
        <f>IF(ISBLANK(Calculations!AP189),"",Calculations!AP189)</f>
        <v>7351843446011.7109</v>
      </c>
      <c r="AQ189">
        <f>IF(ISBLANK(Calculations!AQ189),"",Calculations!AQ189)</f>
        <v>7353464373247.5322</v>
      </c>
      <c r="AR189">
        <f>IF(ISBLANK(Calculations!AR189),"",Calculations!AR189)</f>
        <v>7358369810934.8779</v>
      </c>
      <c r="AS189">
        <f>IF(ISBLANK(Calculations!AS189),"",Calculations!AS189)</f>
        <v>7364469616059.1475</v>
      </c>
      <c r="AT189">
        <f>IF(ISBLANK(Calculations!AT189),"",Calculations!AT189)</f>
        <v>7366773038973.2178</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IF(ISBLANK(Calculations!J199),"",Calculations!J199)</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e">
        <f>IF(ISBLANK(Calculations!#REF!),"",Calculations!#REF!)</f>
        <v>#REF!</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69213999999999.992</v>
      </c>
      <c r="P199">
        <f>IF(ISBLANK(Calculations!P199),"",Calculations!P199)</f>
        <v>69213999999999.992</v>
      </c>
      <c r="Q199">
        <f>IF(ISBLANK(Calculations!Q199),"",Calculations!Q199)</f>
        <v>69213999999999.992</v>
      </c>
      <c r="R199">
        <f>IF(ISBLANK(Calculations!R199),"",Calculations!R199)</f>
        <v>68768045903725.547</v>
      </c>
      <c r="S199">
        <f>IF(ISBLANK(Calculations!S199),"",Calculations!S199)</f>
        <v>68179593677751.219</v>
      </c>
      <c r="T199">
        <f>IF(ISBLANK(Calculations!T199),"",Calculations!T199)</f>
        <v>67717253341464.797</v>
      </c>
      <c r="U199">
        <f>IF(ISBLANK(Calculations!U199),"",Calculations!U199)</f>
        <v>67318560846652.281</v>
      </c>
      <c r="V199">
        <f>IF(ISBLANK(Calculations!V199),"",Calculations!V199)</f>
        <v>66906795245517.703</v>
      </c>
      <c r="W199">
        <f>IF(ISBLANK(Calculations!W199),"",Calculations!W199)</f>
        <v>66566256731229.797</v>
      </c>
      <c r="X199">
        <f>IF(ISBLANK(Calculations!X199),"",Calculations!X199)</f>
        <v>66308071169097.5</v>
      </c>
      <c r="Y199">
        <f>IF(ISBLANK(Calculations!Y199),"",Calculations!Y199)</f>
        <v>66101848117583.953</v>
      </c>
      <c r="Z199">
        <f>IF(ISBLANK(Calculations!Z199),"",Calculations!Z199)</f>
        <v>65908417880265.844</v>
      </c>
      <c r="AA199">
        <f>IF(ISBLANK(Calculations!AA199),"",Calculations!AA199)</f>
        <v>65730317001962.375</v>
      </c>
      <c r="AB199">
        <f>IF(ISBLANK(Calculations!AB199),"",Calculations!AB199)</f>
        <v>65578102925092.883</v>
      </c>
      <c r="AC199">
        <f>IF(ISBLANK(Calculations!AC199),"",Calculations!AC199)</f>
        <v>65483158004787.203</v>
      </c>
      <c r="AD199">
        <f>IF(ISBLANK(Calculations!AD199),"",Calculations!AD199)</f>
        <v>65435123547380.602</v>
      </c>
      <c r="AE199">
        <f>IF(ISBLANK(Calculations!AE199),"",Calculations!AE199)</f>
        <v>65419527344468.203</v>
      </c>
      <c r="AF199">
        <f>IF(ISBLANK(Calculations!AF199),"",Calculations!AF199)</f>
        <v>65407960486080.352</v>
      </c>
      <c r="AG199">
        <f>IF(ISBLANK(Calculations!AG199),"",Calculations!AG199)</f>
        <v>65397192769750.508</v>
      </c>
      <c r="AH199">
        <f>IF(ISBLANK(Calculations!AH199),"",Calculations!AH199)</f>
        <v>65395575825707</v>
      </c>
      <c r="AI199">
        <f>IF(ISBLANK(Calculations!AI199),"",Calculations!AI199)</f>
        <v>65362955260464.875</v>
      </c>
      <c r="AJ199">
        <f>IF(ISBLANK(Calculations!AJ199),"",Calculations!AJ199)</f>
        <v>65286135078901.094</v>
      </c>
      <c r="AK199">
        <f>IF(ISBLANK(Calculations!AK199),"",Calculations!AK199)</f>
        <v>64928131348372.211</v>
      </c>
      <c r="AL199">
        <f>IF(ISBLANK(Calculations!AL199),"",Calculations!AL199)</f>
        <v>64540695982110.375</v>
      </c>
      <c r="AM199">
        <f>IF(ISBLANK(Calculations!AM199),"",Calculations!AM199)</f>
        <v>64138664162408.688</v>
      </c>
      <c r="AN199">
        <f>IF(ISBLANK(Calculations!AN199),"",Calculations!AN199)</f>
        <v>63717885208772.25</v>
      </c>
      <c r="AO199">
        <f>IF(ISBLANK(Calculations!AO199),"",Calculations!AO199)</f>
        <v>63279379165731.625</v>
      </c>
      <c r="AP199">
        <f>IF(ISBLANK(Calculations!AP199),"",Calculations!AP199)</f>
        <v>62810288644837.625</v>
      </c>
      <c r="AQ199">
        <f>IF(ISBLANK(Calculations!AQ199),"",Calculations!AQ199)</f>
        <v>62300395428893.93</v>
      </c>
      <c r="AR199">
        <f>IF(ISBLANK(Calculations!AR199),"",Calculations!AR199)</f>
        <v>62389241140389.945</v>
      </c>
      <c r="AS199">
        <f>IF(ISBLANK(Calculations!AS199),"",Calculations!AS199)</f>
        <v>62562637196875.938</v>
      </c>
      <c r="AT199">
        <f>IF(ISBLANK(Calculations!AT199),"",Calculations!AT199)</f>
        <v>62727609036869.469</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56328000000000.008</v>
      </c>
      <c r="P202">
        <f>IF(ISBLANK(Calculations!P202),"",Calculations!P202)</f>
        <v>56328000000000.008</v>
      </c>
      <c r="Q202">
        <f>IF(ISBLANK(Calculations!Q202),"",Calculations!Q202)</f>
        <v>56328000000000.008</v>
      </c>
      <c r="R202">
        <f>IF(ISBLANK(Calculations!R202),"",Calculations!R202)</f>
        <v>56725187985304.82</v>
      </c>
      <c r="S202">
        <f>IF(ISBLANK(Calculations!S202),"",Calculations!S202)</f>
        <v>57095032571883.281</v>
      </c>
      <c r="T202">
        <f>IF(ISBLANK(Calculations!T202),"",Calculations!T202)</f>
        <v>57470768717110.242</v>
      </c>
      <c r="U202">
        <f>IF(ISBLANK(Calculations!U202),"",Calculations!U202)</f>
        <v>57819098517645.141</v>
      </c>
      <c r="V202">
        <f>IF(ISBLANK(Calculations!V202),"",Calculations!V202)</f>
        <v>58150656869180.297</v>
      </c>
      <c r="W202">
        <f>IF(ISBLANK(Calculations!W202),"",Calculations!W202)</f>
        <v>58466185986803.008</v>
      </c>
      <c r="X202">
        <f>IF(ISBLANK(Calculations!X202),"",Calculations!X202)</f>
        <v>58774707295898.375</v>
      </c>
      <c r="Y202">
        <f>IF(ISBLANK(Calculations!Y202),"",Calculations!Y202)</f>
        <v>59097878761419.406</v>
      </c>
      <c r="Z202">
        <f>IF(ISBLANK(Calculations!Z202),"",Calculations!Z202)</f>
        <v>59437296384412.508</v>
      </c>
      <c r="AA202">
        <f>IF(ISBLANK(Calculations!AA202),"",Calculations!AA202)</f>
        <v>59814330147351.703</v>
      </c>
      <c r="AB202">
        <f>IF(ISBLANK(Calculations!AB202),"",Calculations!AB202)</f>
        <v>60240752858748.312</v>
      </c>
      <c r="AC202">
        <f>IF(ISBLANK(Calculations!AC202),"",Calculations!AC202)</f>
        <v>60704013104435.672</v>
      </c>
      <c r="AD202">
        <f>IF(ISBLANK(Calculations!AD202),"",Calculations!AD202)</f>
        <v>61208950741086.672</v>
      </c>
      <c r="AE202">
        <f>IF(ISBLANK(Calculations!AE202),"",Calculations!AE202)</f>
        <v>61747683992487.484</v>
      </c>
      <c r="AF202">
        <f>IF(ISBLANK(Calculations!AF202),"",Calculations!AF202)</f>
        <v>62307615293294.711</v>
      </c>
      <c r="AG202">
        <f>IF(ISBLANK(Calculations!AG202),"",Calculations!AG202)</f>
        <v>62907177948470.141</v>
      </c>
      <c r="AH202">
        <f>IF(ISBLANK(Calculations!AH202),"",Calculations!AH202)</f>
        <v>63528653730616.648</v>
      </c>
      <c r="AI202">
        <f>IF(ISBLANK(Calculations!AI202),"",Calculations!AI202)</f>
        <v>64183720937501.945</v>
      </c>
      <c r="AJ202">
        <f>IF(ISBLANK(Calculations!AJ202),"",Calculations!AJ202)</f>
        <v>64866862065397.695</v>
      </c>
      <c r="AK202">
        <f>IF(ISBLANK(Calculations!AK202),"",Calculations!AK202)</f>
        <v>65584086543971.516</v>
      </c>
      <c r="AL202">
        <f>IF(ISBLANK(Calculations!AL202),"",Calculations!AL202)</f>
        <v>66331739462350.766</v>
      </c>
      <c r="AM202">
        <f>IF(ISBLANK(Calculations!AM202),"",Calculations!AM202)</f>
        <v>67118774627054.938</v>
      </c>
      <c r="AN202">
        <f>IF(ISBLANK(Calculations!AN202),"",Calculations!AN202)</f>
        <v>67933754990381.578</v>
      </c>
      <c r="AO202">
        <f>IF(ISBLANK(Calculations!AO202),"",Calculations!AO202)</f>
        <v>68770796590880.414</v>
      </c>
      <c r="AP202">
        <f>IF(ISBLANK(Calculations!AP202),"",Calculations!AP202)</f>
        <v>69651343298767.195</v>
      </c>
      <c r="AQ202">
        <f>IF(ISBLANK(Calculations!AQ202),"",Calculations!AQ202)</f>
        <v>70544458724355.375</v>
      </c>
      <c r="AR202">
        <f>IF(ISBLANK(Calculations!AR202),"",Calculations!AR202)</f>
        <v>71478390012151.266</v>
      </c>
      <c r="AS202">
        <f>IF(ISBLANK(Calculations!AS202),"",Calculations!AS202)</f>
        <v>72442040410173.641</v>
      </c>
      <c r="AT202">
        <f>IF(ISBLANK(Calculations!AT202),"",Calculations!AT202)</f>
        <v>73442055602455.906</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12" sqref="B12"/>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8761057301450.0605</v>
      </c>
      <c r="C2" s="7">
        <f>'IRA Calculations'!Q4</f>
        <v>8761002372515.9268</v>
      </c>
      <c r="D2" s="7">
        <f>'IRA Calculations'!R4</f>
        <v>8835588203138.8652</v>
      </c>
      <c r="E2" s="7">
        <f>'IRA Calculations'!S4</f>
        <v>8911661632467.0312</v>
      </c>
      <c r="F2" s="7">
        <f>'IRA Calculations'!T4</f>
        <v>8991421109651.2461</v>
      </c>
      <c r="G2" s="7">
        <f>'IRA Calculations'!U4</f>
        <v>9065643776392.9258</v>
      </c>
      <c r="H2" s="7">
        <f>'IRA Calculations'!V4</f>
        <v>9139428342219.1562</v>
      </c>
      <c r="I2" s="7">
        <f>'IRA Calculations'!W4</f>
        <v>9214576539228.8105</v>
      </c>
      <c r="J2" s="7">
        <f>'IRA Calculations'!X4</f>
        <v>9290002417509.1172</v>
      </c>
      <c r="K2" s="7">
        <f>'IRA Calculations'!Y4</f>
        <v>9367648118415.2363</v>
      </c>
      <c r="L2" s="7">
        <f>'IRA Calculations'!Z4</f>
        <v>9447234107391.8477</v>
      </c>
      <c r="M2" s="7">
        <f>'IRA Calculations'!AA4</f>
        <v>9528596854052.1094</v>
      </c>
      <c r="N2" s="7">
        <f>'IRA Calculations'!AB4</f>
        <v>9611097459050.1738</v>
      </c>
      <c r="O2" s="7">
        <f>'IRA Calculations'!AC4</f>
        <v>9693327311590.9746</v>
      </c>
      <c r="P2" s="7">
        <f>'IRA Calculations'!AD4</f>
        <v>9778296027765.5762</v>
      </c>
      <c r="Q2" s="7">
        <f>'IRA Calculations'!AE4</f>
        <v>9865573249333.1113</v>
      </c>
      <c r="R2" s="7">
        <f>'IRA Calculations'!AF4</f>
        <v>9956006171996.0898</v>
      </c>
      <c r="S2" s="7">
        <f>'IRA Calculations'!AG4</f>
        <v>10053839227482.947</v>
      </c>
      <c r="T2" s="7">
        <f>'IRA Calculations'!AH4</f>
        <v>10157773104657.305</v>
      </c>
      <c r="U2" s="7">
        <f>'IRA Calculations'!AI4</f>
        <v>10258200256178.104</v>
      </c>
      <c r="V2" s="7">
        <f>'IRA Calculations'!AJ4</f>
        <v>10358181650313.471</v>
      </c>
      <c r="W2" s="7">
        <f>'IRA Calculations'!AK4</f>
        <v>10399349886427.242</v>
      </c>
      <c r="X2" s="7">
        <f>'IRA Calculations'!AL4</f>
        <v>10438377585393.092</v>
      </c>
      <c r="Y2" s="7">
        <f>'IRA Calculations'!AM4</f>
        <v>10477372822175.754</v>
      </c>
      <c r="Z2" s="7">
        <f>'IRA Calculations'!AN4</f>
        <v>10510875497046.945</v>
      </c>
      <c r="AA2" s="7">
        <f>'IRA Calculations'!AO4</f>
        <v>10541554085003.525</v>
      </c>
      <c r="AB2" s="7">
        <f>'IRA Calculations'!AP4</f>
        <v>10569343908714.363</v>
      </c>
      <c r="AC2" s="7">
        <f>'IRA Calculations'!AQ4</f>
        <v>10594888839128.357</v>
      </c>
      <c r="AD2" s="7">
        <f>'IRA Calculations'!AR4</f>
        <v>10618210875607.646</v>
      </c>
      <c r="AE2" s="7">
        <f>'IRA Calculations'!AS4</f>
        <v>10639055577588.084</v>
      </c>
      <c r="AF2" s="7">
        <f>'IRA Calculations'!AT4</f>
        <v>10657761894147.625</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23446781762780.688</v>
      </c>
      <c r="C4" s="7">
        <f>'IRA Calculations'!Q6</f>
        <v>23446781762780.688</v>
      </c>
      <c r="D4" s="7">
        <f>'IRA Calculations'!R6</f>
        <v>23561792086256.047</v>
      </c>
      <c r="E4" s="7">
        <f>'IRA Calculations'!S6</f>
        <v>22854328668093.949</v>
      </c>
      <c r="F4" s="7">
        <f>'IRA Calculations'!T6</f>
        <v>22146311909942.883</v>
      </c>
      <c r="G4" s="7">
        <f>'IRA Calculations'!U6</f>
        <v>21421019766615.738</v>
      </c>
      <c r="H4" s="7">
        <f>'IRA Calculations'!V6</f>
        <v>20686960486214.438</v>
      </c>
      <c r="I4" s="7">
        <f>'IRA Calculations'!W6</f>
        <v>19964030645103.477</v>
      </c>
      <c r="J4" s="7">
        <f>'IRA Calculations'!X6</f>
        <v>19239031496092.293</v>
      </c>
      <c r="K4" s="7">
        <f>'IRA Calculations'!Y6</f>
        <v>18503372941159.109</v>
      </c>
      <c r="L4" s="7">
        <f>'IRA Calculations'!Z6</f>
        <v>17785764989536.719</v>
      </c>
      <c r="M4" s="7">
        <f>'IRA Calculations'!AA6</f>
        <v>17071637003870.293</v>
      </c>
      <c r="N4" s="7">
        <f>'IRA Calculations'!AB6</f>
        <v>16365329637678.184</v>
      </c>
      <c r="O4" s="7">
        <f>'IRA Calculations'!AC6</f>
        <v>16452285033911.082</v>
      </c>
      <c r="P4" s="7">
        <f>'IRA Calculations'!AD6</f>
        <v>16566904889993.27</v>
      </c>
      <c r="Q4" s="7">
        <f>'IRA Calculations'!AE6</f>
        <v>16689701248637.852</v>
      </c>
      <c r="R4" s="7">
        <f>'IRA Calculations'!AF6</f>
        <v>16817257837589.207</v>
      </c>
      <c r="S4" s="7">
        <f>'IRA Calculations'!AG6</f>
        <v>16976910841008.547</v>
      </c>
      <c r="T4" s="7">
        <f>'IRA Calculations'!AH6</f>
        <v>17147765226310.363</v>
      </c>
      <c r="U4" s="7">
        <f>'IRA Calculations'!AI6</f>
        <v>17324447334680.777</v>
      </c>
      <c r="V4" s="7">
        <f>'IRA Calculations'!AJ6</f>
        <v>17516428521478.512</v>
      </c>
      <c r="W4" s="7">
        <f>'IRA Calculations'!AK6</f>
        <v>17547290651056.117</v>
      </c>
      <c r="X4" s="7">
        <f>'IRA Calculations'!AL6</f>
        <v>17586899951762.254</v>
      </c>
      <c r="Y4" s="7">
        <f>'IRA Calculations'!AM6</f>
        <v>17641466551824.543</v>
      </c>
      <c r="Z4" s="7">
        <f>'IRA Calculations'!AN6</f>
        <v>17692899294505.355</v>
      </c>
      <c r="AA4" s="7">
        <f>'IRA Calculations'!AO6</f>
        <v>17747741349339.77</v>
      </c>
      <c r="AB4" s="7">
        <f>'IRA Calculations'!AP6</f>
        <v>17802986773131.023</v>
      </c>
      <c r="AC4" s="7">
        <f>'IRA Calculations'!AQ6</f>
        <v>17857197958018.191</v>
      </c>
      <c r="AD4" s="7">
        <f>'IRA Calculations'!AR6</f>
        <v>17908500153904.875</v>
      </c>
      <c r="AE4" s="7">
        <f>'IRA Calculations'!AS6</f>
        <v>17955283882421.691</v>
      </c>
      <c r="AF4" s="7">
        <f>'IRA Calculations'!AT6</f>
        <v>17997426957929.82</v>
      </c>
    </row>
    <row r="5" spans="1:34" x14ac:dyDescent="0.2">
      <c r="A5" s="1" t="s">
        <v>79</v>
      </c>
      <c r="B5" s="7">
        <f>'IRA Calculations'!P7</f>
        <v>1487565466668.1267</v>
      </c>
      <c r="C5" s="7">
        <f>'IRA Calculations'!Q7</f>
        <v>1487565466668.1267</v>
      </c>
      <c r="D5" s="7">
        <f>'IRA Calculations'!R7</f>
        <v>1494772291541.2927</v>
      </c>
      <c r="E5" s="7">
        <f>'IRA Calculations'!S7</f>
        <v>1499063294706.6609</v>
      </c>
      <c r="F5" s="7">
        <f>'IRA Calculations'!T7</f>
        <v>1501503792705.1677</v>
      </c>
      <c r="G5" s="7">
        <f>'IRA Calculations'!U7</f>
        <v>1500461049290.5903</v>
      </c>
      <c r="H5" s="7">
        <f>'IRA Calculations'!V7</f>
        <v>1494872831563.8801</v>
      </c>
      <c r="I5" s="7">
        <f>'IRA Calculations'!W7</f>
        <v>1484569048214.4932</v>
      </c>
      <c r="J5" s="7">
        <f>'IRA Calculations'!X7</f>
        <v>1466986762452.3333</v>
      </c>
      <c r="K5" s="7">
        <f>'IRA Calculations'!Y7</f>
        <v>1439893429797.3318</v>
      </c>
      <c r="L5" s="7">
        <f>'IRA Calculations'!Z7</f>
        <v>1404960714273.4282</v>
      </c>
      <c r="M5" s="7">
        <f>'IRA Calculations'!AA7</f>
        <v>1361120229492.9475</v>
      </c>
      <c r="N5" s="7">
        <f>'IRA Calculations'!AB7</f>
        <v>1309535656575.041</v>
      </c>
      <c r="O5" s="7">
        <f>'IRA Calculations'!AC7</f>
        <v>1250058979030.9827</v>
      </c>
      <c r="P5" s="7">
        <f>'IRA Calculations'!AD7</f>
        <v>1185376148172.5295</v>
      </c>
      <c r="Q5" s="7">
        <f>'IRA Calculations'!AE7</f>
        <v>1115257839930.2288</v>
      </c>
      <c r="R5" s="7">
        <f>'IRA Calculations'!AF7</f>
        <v>1040966467748.9203</v>
      </c>
      <c r="S5" s="7">
        <f>'IRA Calculations'!AG7</f>
        <v>965016269296.82727</v>
      </c>
      <c r="T5" s="7">
        <f>'IRA Calculations'!AH7</f>
        <v>887351721978.89441</v>
      </c>
      <c r="U5" s="7">
        <f>'IRA Calculations'!AI7</f>
        <v>809271799082.3125</v>
      </c>
      <c r="V5" s="7">
        <f>'IRA Calculations'!AJ7</f>
        <v>731950078800.54932</v>
      </c>
      <c r="W5" s="7">
        <f>'IRA Calculations'!AK7</f>
        <v>651825354404.32129</v>
      </c>
      <c r="X5" s="7">
        <f>'IRA Calculations'!AL7</f>
        <v>575410053692.25403</v>
      </c>
      <c r="Y5" s="7">
        <f>'IRA Calculations'!AM7</f>
        <v>503545299141.01648</v>
      </c>
      <c r="Z5" s="7">
        <f>'IRA Calculations'!AN7</f>
        <v>436624906454.79468</v>
      </c>
      <c r="AA5" s="7">
        <f>'IRA Calculations'!AO7</f>
        <v>375563619656.77264</v>
      </c>
      <c r="AB5" s="7">
        <f>'IRA Calculations'!AP7</f>
        <v>320939740862.28247</v>
      </c>
      <c r="AC5" s="7">
        <f>'IRA Calculations'!AQ7</f>
        <v>273122234736.66562</v>
      </c>
      <c r="AD5" s="7">
        <f>'IRA Calculations'!AR7</f>
        <v>232200666201.29706</v>
      </c>
      <c r="AE5" s="7">
        <f>'IRA Calculations'!AS7</f>
        <v>197975565807.55893</v>
      </c>
      <c r="AF5" s="7">
        <f>'IRA Calculations'!AT7</f>
        <v>170030095139.07214</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17627048412463.16</v>
      </c>
      <c r="C7" s="7">
        <f>'IRA Calculations'!Q9</f>
        <v>17627048412463.16</v>
      </c>
      <c r="D7" s="7">
        <f>'IRA Calculations'!R9</f>
        <v>17682792139952.074</v>
      </c>
      <c r="E7" s="7">
        <f>'IRA Calculations'!S9</f>
        <v>17722798832803.352</v>
      </c>
      <c r="F7" s="7">
        <f>'IRA Calculations'!T9</f>
        <v>17760352453224.027</v>
      </c>
      <c r="G7" s="7">
        <f>'IRA Calculations'!U9</f>
        <v>17792353372215.43</v>
      </c>
      <c r="H7" s="7">
        <f>'IRA Calculations'!V9</f>
        <v>17823332238559.898</v>
      </c>
      <c r="I7" s="7">
        <f>'IRA Calculations'!W9</f>
        <v>17863009265531.84</v>
      </c>
      <c r="J7" s="7">
        <f>'IRA Calculations'!X9</f>
        <v>17905403533101.844</v>
      </c>
      <c r="K7" s="7">
        <f>'IRA Calculations'!Y9</f>
        <v>17940097414074.609</v>
      </c>
      <c r="L7" s="7">
        <f>'IRA Calculations'!Z9</f>
        <v>17991004301805.523</v>
      </c>
      <c r="M7" s="7">
        <f>'IRA Calculations'!AA9</f>
        <v>18046532319157.957</v>
      </c>
      <c r="N7" s="7">
        <f>'IRA Calculations'!AB9</f>
        <v>18109155402478.668</v>
      </c>
      <c r="O7" s="7">
        <f>'IRA Calculations'!AC9</f>
        <v>18172697903635.449</v>
      </c>
      <c r="P7" s="7">
        <f>'IRA Calculations'!AD9</f>
        <v>18259249181349.062</v>
      </c>
      <c r="Q7" s="7">
        <f>'IRA Calculations'!AE9</f>
        <v>18356355850220.23</v>
      </c>
      <c r="R7" s="7">
        <f>'IRA Calculations'!AF9</f>
        <v>18467134637866.609</v>
      </c>
      <c r="S7" s="7">
        <f>'IRA Calculations'!AG9</f>
        <v>18606862348195.148</v>
      </c>
      <c r="T7" s="7">
        <f>'IRA Calculations'!AH9</f>
        <v>18756634734362.453</v>
      </c>
      <c r="U7" s="7">
        <f>'IRA Calculations'!AI9</f>
        <v>18915133014535.93</v>
      </c>
      <c r="V7" s="7">
        <f>'IRA Calculations'!AJ9</f>
        <v>19076947883433.508</v>
      </c>
      <c r="W7" s="7">
        <f>'IRA Calculations'!AK9</f>
        <v>19146788462651.992</v>
      </c>
      <c r="X7" s="7">
        <f>'IRA Calculations'!AL9</f>
        <v>19210092708965.504</v>
      </c>
      <c r="Y7" s="7">
        <f>'IRA Calculations'!AM9</f>
        <v>19268899187757.32</v>
      </c>
      <c r="Z7" s="7">
        <f>'IRA Calculations'!AN9</f>
        <v>19309723579091.676</v>
      </c>
      <c r="AA7" s="7">
        <f>'IRA Calculations'!AO9</f>
        <v>19341279960234.402</v>
      </c>
      <c r="AB7" s="7">
        <f>'IRA Calculations'!AP9</f>
        <v>19366886748271.59</v>
      </c>
      <c r="AC7" s="7">
        <f>'IRA Calculations'!AQ9</f>
        <v>19390405201330.176</v>
      </c>
      <c r="AD7" s="7">
        <f>'IRA Calculations'!AR9</f>
        <v>19413260601322.309</v>
      </c>
      <c r="AE7" s="7">
        <f>'IRA Calculations'!AS9</f>
        <v>19435029638059.855</v>
      </c>
      <c r="AF7" s="7">
        <f>'IRA Calculations'!AT9</f>
        <v>19456224604648.445</v>
      </c>
    </row>
    <row r="8" spans="1:34" x14ac:dyDescent="0.2">
      <c r="A8" s="1" t="s">
        <v>344</v>
      </c>
      <c r="B8" s="7">
        <f>'IRA Calculations'!P10</f>
        <v>122359746024.31384</v>
      </c>
      <c r="C8" s="7">
        <f>'IRA Calculations'!Q10</f>
        <v>122359746024.31384</v>
      </c>
      <c r="D8" s="7">
        <f>'IRA Calculations'!R10</f>
        <v>121950396783.44098</v>
      </c>
      <c r="E8" s="7">
        <f>'IRA Calculations'!S10</f>
        <v>121553641413.40468</v>
      </c>
      <c r="F8" s="7">
        <f>'IRA Calculations'!T10</f>
        <v>121093484679.5535</v>
      </c>
      <c r="G8" s="7">
        <f>'IRA Calculations'!U10</f>
        <v>120410406778.24898</v>
      </c>
      <c r="H8" s="7">
        <f>'IRA Calculations'!V10</f>
        <v>119480180867.67101</v>
      </c>
      <c r="I8" s="7">
        <f>'IRA Calculations'!W10</f>
        <v>118125064700.38266</v>
      </c>
      <c r="J8" s="7">
        <f>'IRA Calculations'!X10</f>
        <v>116355454243.74316</v>
      </c>
      <c r="K8" s="7">
        <f>'IRA Calculations'!Y10</f>
        <v>114025042620.71173</v>
      </c>
      <c r="L8" s="7">
        <f>'IRA Calculations'!Z10</f>
        <v>111173042165.05701</v>
      </c>
      <c r="M8" s="7">
        <f>'IRA Calculations'!AA10</f>
        <v>107831415542.31195</v>
      </c>
      <c r="N8" s="7">
        <f>'IRA Calculations'!AB10</f>
        <v>103982126665.12257</v>
      </c>
      <c r="O8" s="7">
        <f>'IRA Calculations'!AC10</f>
        <v>99750010653.593033</v>
      </c>
      <c r="P8" s="7">
        <f>'IRA Calculations'!AD10</f>
        <v>95046291138.501495</v>
      </c>
      <c r="Q8" s="7">
        <f>'IRA Calculations'!AE10</f>
        <v>89915170045.015427</v>
      </c>
      <c r="R8" s="7">
        <f>'IRA Calculations'!AF10</f>
        <v>84478839180.739685</v>
      </c>
      <c r="S8" s="7">
        <f>'IRA Calculations'!AG10</f>
        <v>78788905019.432358</v>
      </c>
      <c r="T8" s="7">
        <f>'IRA Calculations'!AH10</f>
        <v>72926779436.181808</v>
      </c>
      <c r="U8" s="7">
        <f>'IRA Calculations'!AI10</f>
        <v>66913501485.514099</v>
      </c>
      <c r="V8" s="7">
        <f>'IRA Calculations'!AJ10</f>
        <v>60894110895.092903</v>
      </c>
      <c r="W8" s="7">
        <f>'IRA Calculations'!AK10</f>
        <v>54855020199.467941</v>
      </c>
      <c r="X8" s="7">
        <f>'IRA Calculations'!AL10</f>
        <v>49025171558.469658</v>
      </c>
      <c r="Y8" s="7">
        <f>'IRA Calculations'!AM10</f>
        <v>43511332630.521004</v>
      </c>
      <c r="Z8" s="7">
        <f>'IRA Calculations'!AN10</f>
        <v>38370345736.867996</v>
      </c>
      <c r="AA8" s="7">
        <f>'IRA Calculations'!AO10</f>
        <v>33695012957.313713</v>
      </c>
      <c r="AB8" s="7">
        <f>'IRA Calculations'!AP10</f>
        <v>29533008012.279476</v>
      </c>
      <c r="AC8" s="7">
        <f>'IRA Calculations'!AQ10</f>
        <v>25918351005.371418</v>
      </c>
      <c r="AD8" s="7">
        <f>'IRA Calculations'!AR10</f>
        <v>22862025504.162975</v>
      </c>
      <c r="AE8" s="7">
        <f>'IRA Calculations'!AS10</f>
        <v>20346296519.624676</v>
      </c>
      <c r="AF8" s="7">
        <f>'IRA Calculations'!AT10</f>
        <v>18335107986.326443</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2104885922628.2668</v>
      </c>
      <c r="C10" s="7">
        <f>'IRA Calculations'!Q12</f>
        <v>2104885922628.2668</v>
      </c>
      <c r="D10" s="7">
        <f>'IRA Calculations'!R12</f>
        <v>2124883195926.6528</v>
      </c>
      <c r="E10" s="7">
        <f>'IRA Calculations'!S12</f>
        <v>2143218102321.4204</v>
      </c>
      <c r="F10" s="7">
        <f>'IRA Calculations'!T12</f>
        <v>2162068438834.4165</v>
      </c>
      <c r="G10" s="7">
        <f>'IRA Calculations'!U12</f>
        <v>2180593039537.4915</v>
      </c>
      <c r="H10" s="7">
        <f>'IRA Calculations'!V12</f>
        <v>2199386257651.8862</v>
      </c>
      <c r="I10" s="7">
        <f>'IRA Calculations'!W12</f>
        <v>2220106923883.9136</v>
      </c>
      <c r="J10" s="7">
        <f>'IRA Calculations'!X12</f>
        <v>2241649488893.6323</v>
      </c>
      <c r="K10" s="7">
        <f>'IRA Calculations'!Y12</f>
        <v>2262713455824.1309</v>
      </c>
      <c r="L10" s="7">
        <f>'IRA Calculations'!Z12</f>
        <v>2286393908941.812</v>
      </c>
      <c r="M10" s="7">
        <f>'IRA Calculations'!AA12</f>
        <v>2310509153543.2349</v>
      </c>
      <c r="N10" s="7">
        <f>'IRA Calculations'!AB12</f>
        <v>2334804654642.7544</v>
      </c>
      <c r="O10" s="7">
        <f>'IRA Calculations'!AC12</f>
        <v>2357873511068.9473</v>
      </c>
      <c r="P10" s="7">
        <f>'IRA Calculations'!AD12</f>
        <v>2382367030787.5811</v>
      </c>
      <c r="Q10" s="7">
        <f>'IRA Calculations'!AE12</f>
        <v>2405874101137.644</v>
      </c>
      <c r="R10" s="7">
        <f>'IRA Calculations'!AF12</f>
        <v>2427929025346.4722</v>
      </c>
      <c r="S10" s="7">
        <f>'IRA Calculations'!AG12</f>
        <v>2450970635800.1958</v>
      </c>
      <c r="T10" s="7">
        <f>'IRA Calculations'!AH12</f>
        <v>2472986580912.2739</v>
      </c>
      <c r="U10" s="7">
        <f>'IRA Calculations'!AI12</f>
        <v>2494348269577.2373</v>
      </c>
      <c r="V10" s="7">
        <f>'IRA Calculations'!AJ12</f>
        <v>2516025162962.2827</v>
      </c>
      <c r="W10" s="7">
        <f>'IRA Calculations'!AK12</f>
        <v>2523425109292.9673</v>
      </c>
      <c r="X10" s="7">
        <f>'IRA Calculations'!AL12</f>
        <v>2531114675918.9985</v>
      </c>
      <c r="Y10" s="7">
        <f>'IRA Calculations'!AM12</f>
        <v>2539952758845.0664</v>
      </c>
      <c r="Z10" s="7">
        <f>'IRA Calculations'!AN12</f>
        <v>2548324472507.5864</v>
      </c>
      <c r="AA10" s="7">
        <f>'IRA Calculations'!AO12</f>
        <v>2556979137164.5674</v>
      </c>
      <c r="AB10" s="7">
        <f>'IRA Calculations'!AP12</f>
        <v>2565653261439.4438</v>
      </c>
      <c r="AC10" s="7">
        <f>'IRA Calculations'!AQ12</f>
        <v>2574220625755.1294</v>
      </c>
      <c r="AD10" s="7">
        <f>'IRA Calculations'!AR12</f>
        <v>2582491243306.6694</v>
      </c>
      <c r="AE10" s="7">
        <f>'IRA Calculations'!AS12</f>
        <v>2590291879786.625</v>
      </c>
      <c r="AF10" s="7">
        <f>'IRA Calculations'!AT12</f>
        <v>2597622713158.3838</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753727836700.6499</v>
      </c>
      <c r="C2" s="7">
        <f>'IRA Calculations'!P17</f>
        <v>753727836700.6499</v>
      </c>
      <c r="D2" s="7">
        <f>'IRA Calculations'!Q17</f>
        <v>753727836700.6499</v>
      </c>
      <c r="E2" s="7">
        <f>'IRA Calculations'!R17</f>
        <v>741595907496.73901</v>
      </c>
      <c r="F2" s="7">
        <f>'IRA Calculations'!S17</f>
        <v>1057718023619.6689</v>
      </c>
      <c r="G2" s="7">
        <f>'IRA Calculations'!T17</f>
        <v>1375135141849.5662</v>
      </c>
      <c r="H2" s="7">
        <f>'IRA Calculations'!U17</f>
        <v>1693355092274.4089</v>
      </c>
      <c r="I2" s="7">
        <f>'IRA Calculations'!V17</f>
        <v>2013949915571.6602</v>
      </c>
      <c r="J2" s="7">
        <f>'IRA Calculations'!W17</f>
        <v>2336276475462.585</v>
      </c>
      <c r="K2" s="7">
        <f>'IRA Calculations'!X17</f>
        <v>2660291666011.6992</v>
      </c>
      <c r="L2" s="7">
        <f>'IRA Calculations'!Y17</f>
        <v>2985859902153.666</v>
      </c>
      <c r="M2" s="7">
        <f>'IRA Calculations'!Z17</f>
        <v>3312121603957.8335</v>
      </c>
      <c r="N2" s="7">
        <f>'IRA Calculations'!AA17</f>
        <v>3640172974954.2764</v>
      </c>
      <c r="O2" s="7">
        <f>'IRA Calculations'!AB17</f>
        <v>3969114430307.4082</v>
      </c>
      <c r="P2" s="7">
        <f>'IRA Calculations'!AC17</f>
        <v>3971529934689.0439</v>
      </c>
      <c r="Q2" s="7">
        <f>'IRA Calculations'!AD17</f>
        <v>3973787766069.7134</v>
      </c>
      <c r="R2" s="7">
        <f>'IRA Calculations'!AE17</f>
        <v>3977019261121.8438</v>
      </c>
      <c r="S2" s="7">
        <f>'IRA Calculations'!AF17</f>
        <v>3980529310646.897</v>
      </c>
      <c r="T2" s="7">
        <f>'IRA Calculations'!AG17</f>
        <v>3983651505753.7427</v>
      </c>
      <c r="U2" s="7">
        <f>'IRA Calculations'!AH17</f>
        <v>3987576835543.813</v>
      </c>
      <c r="V2" s="7">
        <f>'IRA Calculations'!AI17</f>
        <v>3991651839532.166</v>
      </c>
      <c r="W2" s="7">
        <f>'IRA Calculations'!AJ17</f>
        <v>3995230858388.8452</v>
      </c>
      <c r="X2" s="7">
        <f>'IRA Calculations'!AK17</f>
        <v>3999506467025.4941</v>
      </c>
      <c r="Y2" s="7">
        <f>'IRA Calculations'!AL17</f>
        <v>4003888902885.4697</v>
      </c>
      <c r="Z2" s="7">
        <f>'IRA Calculations'!AM17</f>
        <v>4007734120693.6167</v>
      </c>
      <c r="AA2" s="7">
        <f>'IRA Calculations'!AN17</f>
        <v>4012250538543.0713</v>
      </c>
      <c r="AB2" s="7">
        <f>'IRA Calculations'!AO17</f>
        <v>4016817299915.9771</v>
      </c>
      <c r="AC2" s="7">
        <f>'IRA Calculations'!AP17</f>
        <v>4020812820561.4521</v>
      </c>
      <c r="AD2" s="7">
        <f>'IRA Calculations'!AQ17</f>
        <v>4025439664668.5117</v>
      </c>
      <c r="AE2" s="7">
        <f>'IRA Calculations'!AR17</f>
        <v>4029471275151.3428</v>
      </c>
      <c r="AF2" s="7">
        <f>'IRA Calculations'!AS17</f>
        <v>4034104431914.8848</v>
      </c>
      <c r="AG2" s="7">
        <f>'IRA Calculations'!AT17</f>
        <v>4038723082224.9897</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4415116610998.1074</v>
      </c>
      <c r="C2" s="7">
        <f>'IRA Calculations'!P30</f>
        <v>4415116610998.1074</v>
      </c>
      <c r="D2" s="7">
        <f>'IRA Calculations'!Q30</f>
        <v>4415116610998.1074</v>
      </c>
      <c r="E2" s="7">
        <f>'IRA Calculations'!R30</f>
        <v>4402790887917.4326</v>
      </c>
      <c r="F2" s="7">
        <f>'IRA Calculations'!S30</f>
        <v>4391352364906.0674</v>
      </c>
      <c r="G2" s="7">
        <f>'IRA Calculations'!T30</f>
        <v>4383096812419.688</v>
      </c>
      <c r="H2" s="7">
        <f>'IRA Calculations'!U30</f>
        <v>4388510788042.1489</v>
      </c>
      <c r="I2" s="7">
        <f>'IRA Calculations'!V30</f>
        <v>4407459575889.9795</v>
      </c>
      <c r="J2" s="7">
        <f>'IRA Calculations'!W30</f>
        <v>4430756086704.6904</v>
      </c>
      <c r="K2" s="7">
        <f>'IRA Calculations'!X30</f>
        <v>4453328956890.3633</v>
      </c>
      <c r="L2" s="7">
        <f>'IRA Calculations'!Y30</f>
        <v>4476304002941.2744</v>
      </c>
      <c r="M2" s="7">
        <f>'IRA Calculations'!Z30</f>
        <v>4502098630301.7695</v>
      </c>
      <c r="N2" s="7">
        <f>'IRA Calculations'!AA30</f>
        <v>4534260281292.7314</v>
      </c>
      <c r="O2" s="7">
        <f>'IRA Calculations'!AB30</f>
        <v>4572193761970.2324</v>
      </c>
      <c r="P2" s="7">
        <f>'IRA Calculations'!AC30</f>
        <v>4614080819310.0869</v>
      </c>
      <c r="Q2" s="7">
        <f>'IRA Calculations'!AD30</f>
        <v>4655815541563.0889</v>
      </c>
      <c r="R2" s="7">
        <f>'IRA Calculations'!AE30</f>
        <v>4697596816022.4326</v>
      </c>
      <c r="S2" s="7">
        <f>'IRA Calculations'!AF30</f>
        <v>4732140682015.9287</v>
      </c>
      <c r="T2" s="7">
        <f>'IRA Calculations'!AG30</f>
        <v>4764056877559.2754</v>
      </c>
      <c r="U2" s="7">
        <f>'IRA Calculations'!AH30</f>
        <v>4794325288112.5117</v>
      </c>
      <c r="V2" s="7">
        <f>'IRA Calculations'!AI30</f>
        <v>4823441186157.8271</v>
      </c>
      <c r="W2" s="7">
        <f>'IRA Calculations'!AJ30</f>
        <v>4851669658309.3232</v>
      </c>
      <c r="X2" s="7">
        <f>'IRA Calculations'!AK30</f>
        <v>4868863482268.3203</v>
      </c>
      <c r="Y2" s="7">
        <f>'IRA Calculations'!AL30</f>
        <v>4886965862546.0742</v>
      </c>
      <c r="Z2" s="7">
        <f>'IRA Calculations'!AM30</f>
        <v>4906412103133.5049</v>
      </c>
      <c r="AA2" s="7">
        <f>'IRA Calculations'!AN30</f>
        <v>4927464694274.5332</v>
      </c>
      <c r="AB2" s="7">
        <f>'IRA Calculations'!AO30</f>
        <v>4950196711424.7061</v>
      </c>
      <c r="AC2" s="7">
        <f>'IRA Calculations'!AP30</f>
        <v>4974288769567.3896</v>
      </c>
      <c r="AD2" s="7">
        <f>'IRA Calculations'!AQ30</f>
        <v>4999623379979.9131</v>
      </c>
      <c r="AE2" s="7">
        <f>'IRA Calculations'!AR30</f>
        <v>5025832945468.6973</v>
      </c>
      <c r="AF2" s="7">
        <f>'IRA Calculations'!AS30</f>
        <v>5052614088949.9688</v>
      </c>
      <c r="AG2" s="7">
        <f>'IRA Calculations'!AT30</f>
        <v>5079979760072.5898</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17597586890148.441</v>
      </c>
      <c r="C2" s="7">
        <f>'IRA Calculations'!P43</f>
        <v>17597586890148.441</v>
      </c>
      <c r="D2" s="7">
        <f>'IRA Calculations'!Q43</f>
        <v>17597586890148.441</v>
      </c>
      <c r="E2" s="7">
        <f>'IRA Calculations'!R43</f>
        <v>17538640968788.162</v>
      </c>
      <c r="F2" s="7">
        <f>'IRA Calculations'!S43</f>
        <v>17481196970004.127</v>
      </c>
      <c r="G2" s="7">
        <f>'IRA Calculations'!T43</f>
        <v>17430259992901.617</v>
      </c>
      <c r="H2" s="7">
        <f>'IRA Calculations'!U43</f>
        <v>17391440972520.412</v>
      </c>
      <c r="I2" s="7">
        <f>'IRA Calculations'!V43</f>
        <v>17370125073411.309</v>
      </c>
      <c r="J2" s="7">
        <f>'IRA Calculations'!W43</f>
        <v>17367614235033.467</v>
      </c>
      <c r="K2" s="7">
        <f>'IRA Calculations'!X43</f>
        <v>17383044947851.867</v>
      </c>
      <c r="L2" s="7">
        <f>'IRA Calculations'!Y43</f>
        <v>17414407346640.119</v>
      </c>
      <c r="M2" s="7">
        <f>'IRA Calculations'!Z43</f>
        <v>17464902364631.67</v>
      </c>
      <c r="N2" s="7">
        <f>'IRA Calculations'!AA43</f>
        <v>17536555224638.939</v>
      </c>
      <c r="O2" s="7">
        <f>'IRA Calculations'!AB43</f>
        <v>17624649413118.766</v>
      </c>
      <c r="P2" s="7">
        <f>'IRA Calculations'!AC43</f>
        <v>17725735244101.062</v>
      </c>
      <c r="Q2" s="7">
        <f>'IRA Calculations'!AD43</f>
        <v>17840800797417.898</v>
      </c>
      <c r="R2" s="7">
        <f>'IRA Calculations'!AE43</f>
        <v>17967842181732.805</v>
      </c>
      <c r="S2" s="7">
        <f>'IRA Calculations'!AF43</f>
        <v>18103749386112.059</v>
      </c>
      <c r="T2" s="7">
        <f>'IRA Calculations'!AG43</f>
        <v>18244599735516.828</v>
      </c>
      <c r="U2" s="7">
        <f>'IRA Calculations'!AH43</f>
        <v>18388706821486.289</v>
      </c>
      <c r="V2" s="7">
        <f>'IRA Calculations'!AI43</f>
        <v>18534691001644.258</v>
      </c>
      <c r="W2" s="7">
        <f>'IRA Calculations'!AJ43</f>
        <v>18681607101006.43</v>
      </c>
      <c r="X2" s="7">
        <f>'IRA Calculations'!AK43</f>
        <v>18779299721065.668</v>
      </c>
      <c r="Y2" s="7">
        <f>'IRA Calculations'!AL43</f>
        <v>18877083230404.34</v>
      </c>
      <c r="Z2" s="7">
        <f>'IRA Calculations'!AM43</f>
        <v>18974691973296.922</v>
      </c>
      <c r="AA2" s="7">
        <f>'IRA Calculations'!AN43</f>
        <v>19071752908619.785</v>
      </c>
      <c r="AB2" s="7">
        <f>'IRA Calculations'!AO43</f>
        <v>19168731969082.527</v>
      </c>
      <c r="AC2" s="7">
        <f>'IRA Calculations'!AP43</f>
        <v>19265136362727.355</v>
      </c>
      <c r="AD2" s="7">
        <f>'IRA Calculations'!AQ43</f>
        <v>19361583531955.828</v>
      </c>
      <c r="AE2" s="7">
        <f>'IRA Calculations'!AR43</f>
        <v>19457964924561.77</v>
      </c>
      <c r="AF2" s="7">
        <f>'IRA Calculations'!AS43</f>
        <v>19553714838705.742</v>
      </c>
      <c r="AG2" s="7">
        <f>'IRA Calculations'!AT43</f>
        <v>19649153335159.359</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15883867542986.076</v>
      </c>
      <c r="C4" s="7">
        <f>'IRA Calculations'!P45</f>
        <v>15883867542986.076</v>
      </c>
      <c r="D4" s="7">
        <f>'IRA Calculations'!Q45</f>
        <v>15883867542986.076</v>
      </c>
      <c r="E4" s="7">
        <f>'IRA Calculations'!R45</f>
        <v>15949379937405.498</v>
      </c>
      <c r="F4" s="7">
        <f>'IRA Calculations'!S45</f>
        <v>16017253912415.992</v>
      </c>
      <c r="G4" s="7">
        <f>'IRA Calculations'!T45</f>
        <v>16090128128878.686</v>
      </c>
      <c r="H4" s="7">
        <f>'IRA Calculations'!U45</f>
        <v>16171490813042.574</v>
      </c>
      <c r="I4" s="7">
        <f>'IRA Calculations'!V45</f>
        <v>16265076362308.889</v>
      </c>
      <c r="J4" s="7">
        <f>'IRA Calculations'!W45</f>
        <v>16369575840288.58</v>
      </c>
      <c r="K4" s="7">
        <f>'IRA Calculations'!X45</f>
        <v>16481484874485.217</v>
      </c>
      <c r="L4" s="7">
        <f>'IRA Calculations'!Y45</f>
        <v>16597389666669.613</v>
      </c>
      <c r="M4" s="7">
        <f>'IRA Calculations'!Z45</f>
        <v>16720140585050.143</v>
      </c>
      <c r="N4" s="7">
        <f>'IRA Calculations'!AA45</f>
        <v>16849327856473.199</v>
      </c>
      <c r="O4" s="7">
        <f>'IRA Calculations'!AB45</f>
        <v>16980418820608.691</v>
      </c>
      <c r="P4" s="7">
        <f>'IRA Calculations'!AC45</f>
        <v>17111754638028.416</v>
      </c>
      <c r="Q4" s="7">
        <f>'IRA Calculations'!AD45</f>
        <v>17246926487913.672</v>
      </c>
      <c r="R4" s="7">
        <f>'IRA Calculations'!AE45</f>
        <v>17386172696689.037</v>
      </c>
      <c r="S4" s="7">
        <f>'IRA Calculations'!AF45</f>
        <v>17528071350323.441</v>
      </c>
      <c r="T4" s="7">
        <f>'IRA Calculations'!AG45</f>
        <v>17670314012940.758</v>
      </c>
      <c r="U4" s="7">
        <f>'IRA Calculations'!AH45</f>
        <v>17812871490733.461</v>
      </c>
      <c r="V4" s="7">
        <f>'IRA Calculations'!AI45</f>
        <v>17955037866049.93</v>
      </c>
      <c r="W4" s="7">
        <f>'IRA Calculations'!AJ45</f>
        <v>18096443806845.441</v>
      </c>
      <c r="X4" s="7">
        <f>'IRA Calculations'!AK45</f>
        <v>18185227834222.324</v>
      </c>
      <c r="Y4" s="7">
        <f>'IRA Calculations'!AL45</f>
        <v>18273517604425.727</v>
      </c>
      <c r="Z4" s="7">
        <f>'IRA Calculations'!AM45</f>
        <v>18361581367884.734</v>
      </c>
      <c r="AA4" s="7">
        <f>'IRA Calculations'!AN45</f>
        <v>18449401757864.809</v>
      </c>
      <c r="AB4" s="7">
        <f>'IRA Calculations'!AO45</f>
        <v>18537564245010.785</v>
      </c>
      <c r="AC4" s="7">
        <f>'IRA Calculations'!AP45</f>
        <v>18625550970409.406</v>
      </c>
      <c r="AD4" s="7">
        <f>'IRA Calculations'!AQ45</f>
        <v>18714237120600.383</v>
      </c>
      <c r="AE4" s="7">
        <f>'IRA Calculations'!AR45</f>
        <v>18803308684609.273</v>
      </c>
      <c r="AF4" s="7">
        <f>'IRA Calculations'!AS45</f>
        <v>18892433054339.348</v>
      </c>
      <c r="AG4" s="7">
        <f>'IRA Calculations'!AT45</f>
        <v>18981974381923.602</v>
      </c>
    </row>
    <row r="5" spans="1:35" x14ac:dyDescent="0.2">
      <c r="A5" s="1" t="s">
        <v>79</v>
      </c>
      <c r="B5" s="7">
        <f>'IRA Calculations'!O46</f>
        <v>12146420458.825304</v>
      </c>
      <c r="C5" s="7">
        <f>'IRA Calculations'!P46</f>
        <v>12146420458.825304</v>
      </c>
      <c r="D5" s="7">
        <f>'IRA Calculations'!Q46</f>
        <v>12146420458.825304</v>
      </c>
      <c r="E5" s="7">
        <f>'IRA Calculations'!R46</f>
        <v>11693533527.332344</v>
      </c>
      <c r="F5" s="7">
        <f>'IRA Calculations'!S46</f>
        <v>11258970097.332226</v>
      </c>
      <c r="G5" s="7">
        <f>'IRA Calculations'!T46</f>
        <v>10854491237.309071</v>
      </c>
      <c r="H5" s="7">
        <f>'IRA Calculations'!U46</f>
        <v>10494060911.597788</v>
      </c>
      <c r="I5" s="7">
        <f>'IRA Calculations'!V46</f>
        <v>10192337421.63172</v>
      </c>
      <c r="J5" s="7">
        <f>'IRA Calculations'!W46</f>
        <v>9955773197.2405567</v>
      </c>
      <c r="K5" s="7">
        <f>'IRA Calculations'!X46</f>
        <v>9784052278.7061882</v>
      </c>
      <c r="L5" s="7">
        <f>'IRA Calculations'!Y46</f>
        <v>9671330654.4304409</v>
      </c>
      <c r="M5" s="7">
        <f>'IRA Calculations'!Z46</f>
        <v>9612179599.4363651</v>
      </c>
      <c r="N5" s="7">
        <f>'IRA Calculations'!AA46</f>
        <v>9596751743.4182606</v>
      </c>
      <c r="O5" s="7">
        <f>'IRA Calculations'!AB46</f>
        <v>9611849050.4098816</v>
      </c>
      <c r="P5" s="7">
        <f>'IRA Calculations'!AC46</f>
        <v>9646871792.2315712</v>
      </c>
      <c r="Q5" s="7">
        <f>'IRA Calculations'!AD46</f>
        <v>9696981562.0358734</v>
      </c>
      <c r="R5" s="7">
        <f>'IRA Calculations'!AE46</f>
        <v>9756990396.1072521</v>
      </c>
      <c r="S5" s="7">
        <f>'IRA Calculations'!AF46</f>
        <v>9822589074.0929317</v>
      </c>
      <c r="T5" s="7">
        <f>'IRA Calculations'!AG46</f>
        <v>9890071146.1100082</v>
      </c>
      <c r="U5" s="7">
        <f>'IRA Calculations'!AH46</f>
        <v>9958537915.6616135</v>
      </c>
      <c r="V5" s="7">
        <f>'IRA Calculations'!AI46</f>
        <v>10027195804.746735</v>
      </c>
      <c r="W5" s="7">
        <f>'IRA Calculations'!AJ46</f>
        <v>10095627851.109707</v>
      </c>
      <c r="X5" s="7">
        <f>'IRA Calculations'!AK46</f>
        <v>10141800772.45702</v>
      </c>
      <c r="Y5" s="7">
        <f>'IRA Calculations'!AL46</f>
        <v>10187960176.906063</v>
      </c>
      <c r="Z5" s="7">
        <f>'IRA Calculations'!AM46</f>
        <v>10234312543.955307</v>
      </c>
      <c r="AA5" s="7">
        <f>'IRA Calculations'!AN46</f>
        <v>10280886913.457781</v>
      </c>
      <c r="AB5" s="7">
        <f>'IRA Calculations'!AO46</f>
        <v>10328030486.66309</v>
      </c>
      <c r="AC5" s="7">
        <f>'IRA Calculations'!AP46</f>
        <v>10375380612.789774</v>
      </c>
      <c r="AD5" s="7">
        <f>'IRA Calculations'!AQ46</f>
        <v>10423412216.675896</v>
      </c>
      <c r="AE5" s="7">
        <f>'IRA Calculations'!AR46</f>
        <v>10471897664.003309</v>
      </c>
      <c r="AF5" s="7">
        <f>'IRA Calculations'!AS46</f>
        <v>10520615953.726763</v>
      </c>
      <c r="AG5" s="7">
        <f>'IRA Calculations'!AT46</f>
        <v>10569759407.098057</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613593434767.17969</v>
      </c>
      <c r="C10" s="7">
        <f>'IRA Calculations'!P51</f>
        <v>613593434767.17969</v>
      </c>
      <c r="D10" s="7">
        <f>'IRA Calculations'!Q51</f>
        <v>613593434767.17969</v>
      </c>
      <c r="E10" s="7">
        <f>'IRA Calculations'!R51</f>
        <v>601369302984.18469</v>
      </c>
      <c r="F10" s="7">
        <f>'IRA Calculations'!S51</f>
        <v>591763405827.0957</v>
      </c>
      <c r="G10" s="7">
        <f>'IRA Calculations'!T51</f>
        <v>584611655613.04712</v>
      </c>
      <c r="H10" s="7">
        <f>'IRA Calculations'!U51</f>
        <v>579672501635.34998</v>
      </c>
      <c r="I10" s="7">
        <f>'IRA Calculations'!V51</f>
        <v>576657317587.99475</v>
      </c>
      <c r="J10" s="7">
        <f>'IRA Calculations'!W51</f>
        <v>575263057415.78467</v>
      </c>
      <c r="K10" s="7">
        <f>'IRA Calculations'!X51</f>
        <v>575186442997.45801</v>
      </c>
      <c r="L10" s="7">
        <f>'IRA Calculations'!Y51</f>
        <v>576106273515.21619</v>
      </c>
      <c r="M10" s="7">
        <f>'IRA Calculations'!Z51</f>
        <v>577912326927.1488</v>
      </c>
      <c r="N10" s="7">
        <f>'IRA Calculations'!AA51</f>
        <v>580386598001.62634</v>
      </c>
      <c r="O10" s="7">
        <f>'IRA Calculations'!AB51</f>
        <v>583249212644.42517</v>
      </c>
      <c r="P10" s="7">
        <f>'IRA Calculations'!AC51</f>
        <v>586360623942.07922</v>
      </c>
      <c r="Q10" s="7">
        <f>'IRA Calculations'!AD51</f>
        <v>589725695688.94275</v>
      </c>
      <c r="R10" s="7">
        <f>'IRA Calculations'!AE51</f>
        <v>593295403957.23352</v>
      </c>
      <c r="S10" s="7">
        <f>'IRA Calculations'!AF51</f>
        <v>596999168977.02344</v>
      </c>
      <c r="T10" s="7">
        <f>'IRA Calculations'!AG51</f>
        <v>600755690054.63159</v>
      </c>
      <c r="U10" s="7">
        <f>'IRA Calculations'!AH51</f>
        <v>604556451616.73975</v>
      </c>
      <c r="V10" s="7">
        <f>'IRA Calculations'!AI51</f>
        <v>608374149098.52441</v>
      </c>
      <c r="W10" s="7">
        <f>'IRA Calculations'!AJ51</f>
        <v>612205104553.51294</v>
      </c>
      <c r="X10" s="7">
        <f>'IRA Calculations'!AK51</f>
        <v>615258586054.67041</v>
      </c>
      <c r="Y10" s="7">
        <f>'IRA Calculations'!AL51</f>
        <v>618283439618.96362</v>
      </c>
      <c r="Z10" s="7">
        <f>'IRA Calculations'!AM51</f>
        <v>621287385519.6897</v>
      </c>
      <c r="AA10" s="7">
        <f>'IRA Calculations'!AN51</f>
        <v>624269623681.27869</v>
      </c>
      <c r="AB10" s="7">
        <f>'IRA Calculations'!AO51</f>
        <v>627249052846.51599</v>
      </c>
      <c r="AC10" s="7">
        <f>'IRA Calculations'!AP51</f>
        <v>630215218546.4519</v>
      </c>
      <c r="AD10" s="7">
        <f>'IRA Calculations'!AQ51</f>
        <v>633202299138.75696</v>
      </c>
      <c r="AE10" s="7">
        <f>'IRA Calculations'!AR51</f>
        <v>636201304412.23987</v>
      </c>
      <c r="AF10" s="7">
        <f>'IRA Calculations'!AS51</f>
        <v>639205467331.22827</v>
      </c>
      <c r="AG10" s="7">
        <f>'IRA Calculations'!AT51</f>
        <v>642227872997.29663</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24189665711537.328</v>
      </c>
      <c r="C2" s="7">
        <f>'IRA Calculations'!P56</f>
        <v>24189665711537.328</v>
      </c>
      <c r="D2" s="7">
        <f>'IRA Calculations'!Q56</f>
        <v>24189665711537.328</v>
      </c>
      <c r="E2" s="7">
        <f>'IRA Calculations'!R56</f>
        <v>23839458932612.738</v>
      </c>
      <c r="F2" s="7">
        <f>'IRA Calculations'!S56</f>
        <v>23375030185138.551</v>
      </c>
      <c r="G2" s="7">
        <f>'IRA Calculations'!T56</f>
        <v>22997467226871.215</v>
      </c>
      <c r="H2" s="7">
        <f>'IRA Calculations'!U56</f>
        <v>22650062515075.742</v>
      </c>
      <c r="I2" s="7">
        <f>'IRA Calculations'!V56</f>
        <v>22259161644065.18</v>
      </c>
      <c r="J2" s="7">
        <f>'IRA Calculations'!W56</f>
        <v>21899349625491.703</v>
      </c>
      <c r="K2" s="7">
        <f>'IRA Calculations'!X56</f>
        <v>21586648329017.523</v>
      </c>
      <c r="L2" s="7">
        <f>'IRA Calculations'!Y56</f>
        <v>21295633799773.887</v>
      </c>
      <c r="M2" s="7">
        <f>'IRA Calculations'!Z56</f>
        <v>20990364295451.297</v>
      </c>
      <c r="N2" s="7">
        <f>'IRA Calculations'!AA56</f>
        <v>20666390306709.598</v>
      </c>
      <c r="O2" s="7">
        <f>'IRA Calculations'!AB56</f>
        <v>20338994416263.773</v>
      </c>
      <c r="P2" s="7">
        <f>'IRA Calculations'!AC56</f>
        <v>20034945668815.879</v>
      </c>
      <c r="Q2" s="7">
        <f>'IRA Calculations'!AD56</f>
        <v>19752268158635.91</v>
      </c>
      <c r="R2" s="7">
        <f>'IRA Calculations'!AE56</f>
        <v>19480374183870.766</v>
      </c>
      <c r="S2" s="7">
        <f>'IRA Calculations'!AF56</f>
        <v>19206663532533.277</v>
      </c>
      <c r="T2" s="7">
        <f>'IRA Calculations'!AG56</f>
        <v>18924267754249.727</v>
      </c>
      <c r="U2" s="7">
        <f>'IRA Calculations'!AH56</f>
        <v>18640726380134.418</v>
      </c>
      <c r="V2" s="7">
        <f>'IRA Calculations'!AI56</f>
        <v>18334823375592.637</v>
      </c>
      <c r="W2" s="7">
        <f>'IRA Calculations'!AJ56</f>
        <v>17994269788086.176</v>
      </c>
      <c r="X2" s="7">
        <f>'IRA Calculations'!AK56</f>
        <v>17545785308937.309</v>
      </c>
      <c r="Y2" s="7">
        <f>'IRA Calculations'!AL56</f>
        <v>17074599876536.549</v>
      </c>
      <c r="Z2" s="7">
        <f>'IRA Calculations'!AM56</f>
        <v>16591066314477.818</v>
      </c>
      <c r="AA2" s="7">
        <f>'IRA Calculations'!AN56</f>
        <v>16096202835266.619</v>
      </c>
      <c r="AB2" s="7">
        <f>'IRA Calculations'!AO56</f>
        <v>15588245838716.441</v>
      </c>
      <c r="AC2" s="7">
        <f>'IRA Calculations'!AP56</f>
        <v>15058345234033.85</v>
      </c>
      <c r="AD2" s="7">
        <f>'IRA Calculations'!AQ56</f>
        <v>14495923934642.959</v>
      </c>
      <c r="AE2" s="7">
        <f>'IRA Calculations'!AR56</f>
        <v>14417495460566.766</v>
      </c>
      <c r="AF2" s="7">
        <f>'IRA Calculations'!AS56</f>
        <v>14409065954375.602</v>
      </c>
      <c r="AG2" s="7">
        <f>'IRA Calculations'!AT56</f>
        <v>14395732678190.223</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E1" zoomScale="80" zoomScaleNormal="80" workbookViewId="0">
      <selection activeCell="P4" sqref="P4"/>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2118999908821.8896</v>
      </c>
      <c r="C2" s="7">
        <f>'IRA Calculations'!P69</f>
        <v>2118999908821.8896</v>
      </c>
      <c r="D2" s="7">
        <f>'IRA Calculations'!Q69</f>
        <v>2118999908821.8896</v>
      </c>
      <c r="E2" s="7">
        <f>'IRA Calculations'!R69</f>
        <v>2136618748955.959</v>
      </c>
      <c r="F2" s="7">
        <f>'IRA Calculations'!S69</f>
        <v>2154580850574.9431</v>
      </c>
      <c r="G2" s="7">
        <f>'IRA Calculations'!T69</f>
        <v>2173439801428.5259</v>
      </c>
      <c r="H2" s="7">
        <f>'IRA Calculations'!U69</f>
        <v>2191104428604.2424</v>
      </c>
      <c r="I2" s="7">
        <f>'IRA Calculations'!V69</f>
        <v>2208622262167.7783</v>
      </c>
      <c r="J2" s="7">
        <f>'IRA Calculations'!W69</f>
        <v>2226525059215.1558</v>
      </c>
      <c r="K2" s="7">
        <f>'IRA Calculations'!X69</f>
        <v>2244574961086.1177</v>
      </c>
      <c r="L2" s="7">
        <f>'IRA Calculations'!Y69</f>
        <v>2263104038622.1172</v>
      </c>
      <c r="M2" s="7">
        <f>'IRA Calculations'!Z69</f>
        <v>2282211265933.3149</v>
      </c>
      <c r="N2" s="7">
        <f>'IRA Calculations'!AA69</f>
        <v>2301638257462.604</v>
      </c>
      <c r="O2" s="7">
        <f>'IRA Calculations'!AB69</f>
        <v>2321434908772.4556</v>
      </c>
      <c r="P2" s="7">
        <f>'IRA Calculations'!AC69</f>
        <v>2341077206190.7285</v>
      </c>
      <c r="Q2" s="7">
        <f>'IRA Calculations'!AD69</f>
        <v>2361413162433.4531</v>
      </c>
      <c r="R2" s="7">
        <f>'IRA Calculations'!AE69</f>
        <v>2382458250831.6968</v>
      </c>
      <c r="S2" s="7">
        <f>'IRA Calculations'!AF69</f>
        <v>2404094509893.4785</v>
      </c>
      <c r="T2" s="7">
        <f>'IRA Calculations'!AG69</f>
        <v>2427524740380.6777</v>
      </c>
      <c r="U2" s="7">
        <f>'IRA Calculations'!AH69</f>
        <v>2452459806207.0156</v>
      </c>
      <c r="V2" s="7">
        <f>'IRA Calculations'!AI69</f>
        <v>2476416610467.3853</v>
      </c>
      <c r="W2" s="7">
        <f>'IRA Calculations'!AJ69</f>
        <v>2500289761768.8223</v>
      </c>
      <c r="X2" s="7">
        <f>'IRA Calculations'!AK69</f>
        <v>2509970820171.645</v>
      </c>
      <c r="Y2" s="7">
        <f>'IRA Calculations'!AL69</f>
        <v>2519085174120.3232</v>
      </c>
      <c r="Z2" s="7">
        <f>'IRA Calculations'!AM69</f>
        <v>2528153093599.54</v>
      </c>
      <c r="AA2" s="7">
        <f>'IRA Calculations'!AN69</f>
        <v>2536044339751.1001</v>
      </c>
      <c r="AB2" s="7">
        <f>'IRA Calculations'!AO69</f>
        <v>2543084181018.957</v>
      </c>
      <c r="AC2" s="7">
        <f>'IRA Calculations'!AP69</f>
        <v>2549309796379.751</v>
      </c>
      <c r="AD2" s="7">
        <f>'IRA Calculations'!AQ69</f>
        <v>2555213936030.4321</v>
      </c>
      <c r="AE2" s="7">
        <f>'IRA Calculations'!AR69</f>
        <v>2560428800721.3921</v>
      </c>
      <c r="AF2" s="7">
        <f>'IRA Calculations'!AS69</f>
        <v>2565122716217.1558</v>
      </c>
      <c r="AG2" s="7">
        <f>'IRA Calculations'!AT69</f>
        <v>2569655609434.6465</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5679715665830.25</v>
      </c>
      <c r="C4" s="7">
        <f>'IRA Calculations'!P71</f>
        <v>5679715665830.25</v>
      </c>
      <c r="D4" s="7">
        <f>'IRA Calculations'!Q71</f>
        <v>5679715665830.25</v>
      </c>
      <c r="E4" s="7">
        <f>'IRA Calculations'!R71</f>
        <v>5707575605952.6992</v>
      </c>
      <c r="F4" s="7">
        <f>'IRA Calculations'!S71</f>
        <v>5536200655659.2852</v>
      </c>
      <c r="G4" s="7">
        <f>'IRA Calculations'!T71</f>
        <v>5364691665059.7988</v>
      </c>
      <c r="H4" s="7">
        <f>'IRA Calculations'!U71</f>
        <v>5188997909283.9854</v>
      </c>
      <c r="I4" s="7">
        <f>'IRA Calculations'!V71</f>
        <v>5011180414468.4893</v>
      </c>
      <c r="J4" s="7">
        <f>'IRA Calculations'!W71</f>
        <v>4836058899482.0703</v>
      </c>
      <c r="K4" s="7">
        <f>'IRA Calculations'!X71</f>
        <v>4660436118240.127</v>
      </c>
      <c r="L4" s="7">
        <f>'IRA Calculations'!Y71</f>
        <v>4482231217395.752</v>
      </c>
      <c r="M4" s="7">
        <f>'IRA Calculations'!Z71</f>
        <v>4308398869485.9004</v>
      </c>
      <c r="N4" s="7">
        <f>'IRA Calculations'!AA71</f>
        <v>4135409503668.7129</v>
      </c>
      <c r="O4" s="7">
        <f>'IRA Calculations'!AB71</f>
        <v>3964314593789.8379</v>
      </c>
      <c r="P4" s="7">
        <f>'IRA Calculations'!AC71</f>
        <v>3985378547521.708</v>
      </c>
      <c r="Q4" s="7">
        <f>'IRA Calculations'!AD71</f>
        <v>4013143901368.2051</v>
      </c>
      <c r="R4" s="7">
        <f>'IRA Calculations'!AE71</f>
        <v>4042889919775.2031</v>
      </c>
      <c r="S4" s="7">
        <f>'IRA Calculations'!AF71</f>
        <v>4073789049723.0459</v>
      </c>
      <c r="T4" s="7">
        <f>'IRA Calculations'!AG71</f>
        <v>4112463170282.1885</v>
      </c>
      <c r="U4" s="7">
        <f>'IRA Calculations'!AH71</f>
        <v>4153850697943.4443</v>
      </c>
      <c r="V4" s="7">
        <f>'IRA Calculations'!AI71</f>
        <v>4196649925101.1904</v>
      </c>
      <c r="W4" s="7">
        <f>'IRA Calculations'!AJ71</f>
        <v>4243155179648.7744</v>
      </c>
      <c r="X4" s="7">
        <f>'IRA Calculations'!AK71</f>
        <v>4250631178812.168</v>
      </c>
      <c r="Y4" s="7">
        <f>'IRA Calculations'!AL71</f>
        <v>4260226080492.4639</v>
      </c>
      <c r="Z4" s="7">
        <f>'IRA Calculations'!AM71</f>
        <v>4273444217477.7637</v>
      </c>
      <c r="AA4" s="7">
        <f>'IRA Calculations'!AN71</f>
        <v>4285903213228.0693</v>
      </c>
      <c r="AB4" s="7">
        <f>'IRA Calculations'!AO71</f>
        <v>4299188075992.6377</v>
      </c>
      <c r="AC4" s="7">
        <f>'IRA Calculations'!AP71</f>
        <v>4312570650289.9219</v>
      </c>
      <c r="AD4" s="7">
        <f>'IRA Calculations'!AQ71</f>
        <v>4325702691999.6133</v>
      </c>
      <c r="AE4" s="7">
        <f>'IRA Calculations'!AR71</f>
        <v>4338130064276.8457</v>
      </c>
      <c r="AF4" s="7">
        <f>'IRA Calculations'!AS71</f>
        <v>4349462889329.3955</v>
      </c>
      <c r="AG4" s="7">
        <f>'IRA Calculations'!AT71</f>
        <v>4359671569078.7744</v>
      </c>
    </row>
    <row r="5" spans="1:35" x14ac:dyDescent="0.2">
      <c r="A5" s="1" t="s">
        <v>79</v>
      </c>
      <c r="B5" s="7">
        <f>'IRA Calculations'!O72</f>
        <v>360345780946.14532</v>
      </c>
      <c r="C5" s="7">
        <f>'IRA Calculations'!P72</f>
        <v>360345780946.14532</v>
      </c>
      <c r="D5" s="7">
        <f>'IRA Calculations'!Q72</f>
        <v>360345780946.14532</v>
      </c>
      <c r="E5" s="7">
        <f>'IRA Calculations'!R72</f>
        <v>362091552137.56708</v>
      </c>
      <c r="F5" s="7">
        <f>'IRA Calculations'!S72</f>
        <v>363130998751.05316</v>
      </c>
      <c r="G5" s="7">
        <f>'IRA Calculations'!T72</f>
        <v>363722181577.54028</v>
      </c>
      <c r="H5" s="7">
        <f>'IRA Calculations'!U72</f>
        <v>363469588869.20459</v>
      </c>
      <c r="I5" s="7">
        <f>'IRA Calculations'!V72</f>
        <v>362115906812.21332</v>
      </c>
      <c r="J5" s="7">
        <f>'IRA Calculations'!W72</f>
        <v>359619932725.06879</v>
      </c>
      <c r="K5" s="7">
        <f>'IRA Calculations'!X72</f>
        <v>355360824379.4209</v>
      </c>
      <c r="L5" s="7">
        <f>'IRA Calculations'!Y72</f>
        <v>348797773318.638</v>
      </c>
      <c r="M5" s="7">
        <f>'IRA Calculations'!Z72</f>
        <v>340335721101.04718</v>
      </c>
      <c r="N5" s="7">
        <f>'IRA Calculations'!AA72</f>
        <v>329715863300.32532</v>
      </c>
      <c r="O5" s="7">
        <f>'IRA Calculations'!AB72</f>
        <v>317220088405.4491</v>
      </c>
      <c r="P5" s="7">
        <f>'IRA Calculations'!AC72</f>
        <v>302812541108.92578</v>
      </c>
      <c r="Q5" s="7">
        <f>'IRA Calculations'!AD72</f>
        <v>287143862505.01685</v>
      </c>
      <c r="R5" s="7">
        <f>'IRA Calculations'!AE72</f>
        <v>270158501451.43747</v>
      </c>
      <c r="S5" s="7">
        <f>'IRA Calculations'!AF72</f>
        <v>252162263217.83856</v>
      </c>
      <c r="T5" s="7">
        <f>'IRA Calculations'!AG72</f>
        <v>233764193225.30624</v>
      </c>
      <c r="U5" s="7">
        <f>'IRA Calculations'!AH72</f>
        <v>214950841757.96341</v>
      </c>
      <c r="V5" s="7">
        <f>'IRA Calculations'!AI72</f>
        <v>196036870290.60837</v>
      </c>
      <c r="W5" s="7">
        <f>'IRA Calculations'!AJ72</f>
        <v>177306564765.67685</v>
      </c>
      <c r="X5" s="7">
        <f>'IRA Calculations'!AK72</f>
        <v>157897263439.04498</v>
      </c>
      <c r="Y5" s="7">
        <f>'IRA Calculations'!AL72</f>
        <v>139386527724.6701</v>
      </c>
      <c r="Z5" s="7">
        <f>'IRA Calculations'!AM72</f>
        <v>121978109956.49525</v>
      </c>
      <c r="AA5" s="7">
        <f>'IRA Calculations'!AN72</f>
        <v>105767407500.65556</v>
      </c>
      <c r="AB5" s="7">
        <f>'IRA Calculations'!AO72</f>
        <v>90976006671.693817</v>
      </c>
      <c r="AC5" s="7">
        <f>'IRA Calculations'!AP72</f>
        <v>77743994566.306931</v>
      </c>
      <c r="AD5" s="7">
        <f>'IRA Calculations'!AQ72</f>
        <v>66160748669.690086</v>
      </c>
      <c r="AE5" s="7">
        <f>'IRA Calculations'!AR72</f>
        <v>56247965063.300827</v>
      </c>
      <c r="AF5" s="7">
        <f>'IRA Calculations'!AS72</f>
        <v>47957324546.507202</v>
      </c>
      <c r="AG5" s="7">
        <f>'IRA Calculations'!AT72</f>
        <v>41187852763.528473</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4269951587536.8408</v>
      </c>
      <c r="C7" s="7">
        <f>'IRA Calculations'!P74</f>
        <v>4269951587536.8408</v>
      </c>
      <c r="D7" s="7">
        <f>'IRA Calculations'!Q74</f>
        <v>4269951587536.8408</v>
      </c>
      <c r="E7" s="7">
        <f>'IRA Calculations'!R74</f>
        <v>4283454870225.8594</v>
      </c>
      <c r="F7" s="7">
        <f>'IRA Calculations'!S74</f>
        <v>4293146035624.3516</v>
      </c>
      <c r="G7" s="7">
        <f>'IRA Calculations'!T74</f>
        <v>4302242972183.4893</v>
      </c>
      <c r="H7" s="7">
        <f>'IRA Calculations'!U74</f>
        <v>4309994830103.9199</v>
      </c>
      <c r="I7" s="7">
        <f>'IRA Calculations'!V74</f>
        <v>4317499107418.6704</v>
      </c>
      <c r="J7" s="7">
        <f>'IRA Calculations'!W74</f>
        <v>4327110415015</v>
      </c>
      <c r="K7" s="7">
        <f>'IRA Calculations'!X74</f>
        <v>4337379943178.604</v>
      </c>
      <c r="L7" s="7">
        <f>'IRA Calculations'!Y74</f>
        <v>4345784140448.1099</v>
      </c>
      <c r="M7" s="7">
        <f>'IRA Calculations'!Z74</f>
        <v>4358115753829.8193</v>
      </c>
      <c r="N7" s="7">
        <f>'IRA Calculations'!AA74</f>
        <v>4371566783196.6621</v>
      </c>
      <c r="O7" s="7">
        <f>'IRA Calculations'!AB74</f>
        <v>4386736511433.9014</v>
      </c>
      <c r="P7" s="7">
        <f>'IRA Calculations'!AC74</f>
        <v>4402128958163.5889</v>
      </c>
      <c r="Q7" s="7">
        <f>'IRA Calculations'!AD74</f>
        <v>4423095018789.7842</v>
      </c>
      <c r="R7" s="7">
        <f>'IRA Calculations'!AE74</f>
        <v>4446618002627.1514</v>
      </c>
      <c r="S7" s="7">
        <f>'IRA Calculations'!AF74</f>
        <v>4473452901420.623</v>
      </c>
      <c r="T7" s="7">
        <f>'IRA Calculations'!AG74</f>
        <v>4507300346811.332</v>
      </c>
      <c r="U7" s="7">
        <f>'IRA Calculations'!AH74</f>
        <v>4543581000447.7109</v>
      </c>
      <c r="V7" s="7">
        <f>'IRA Calculations'!AI74</f>
        <v>4581975402460.5908</v>
      </c>
      <c r="W7" s="7">
        <f>'IRA Calculations'!AJ74</f>
        <v>4621173210293.6787</v>
      </c>
      <c r="X7" s="7">
        <f>'IRA Calculations'!AK74</f>
        <v>4638091294656.4355</v>
      </c>
      <c r="Y7" s="7">
        <f>'IRA Calculations'!AL74</f>
        <v>4653426026865.6621</v>
      </c>
      <c r="Z7" s="7">
        <f>'IRA Calculations'!AM74</f>
        <v>4667671226152.5166</v>
      </c>
      <c r="AA7" s="7">
        <f>'IRA Calculations'!AN74</f>
        <v>4677560469689.4609</v>
      </c>
      <c r="AB7" s="7">
        <f>'IRA Calculations'!AO74</f>
        <v>4685204643382.3203</v>
      </c>
      <c r="AC7" s="7">
        <f>'IRA Calculations'!AP74</f>
        <v>4691407595951.1572</v>
      </c>
      <c r="AD7" s="7">
        <f>'IRA Calculations'!AQ74</f>
        <v>4697104673171.5791</v>
      </c>
      <c r="AE7" s="7">
        <f>'IRA Calculations'!AR74</f>
        <v>4702641133343.2773</v>
      </c>
      <c r="AF7" s="7">
        <f>'IRA Calculations'!AS74</f>
        <v>4707914434397.5205</v>
      </c>
      <c r="AG7" s="7">
        <f>'IRA Calculations'!AT74</f>
        <v>4713048673500.6904</v>
      </c>
    </row>
    <row r="8" spans="1:35" x14ac:dyDescent="0.2">
      <c r="A8" s="1" t="s">
        <v>344</v>
      </c>
      <c r="B8" s="7">
        <f>'IRA Calculations'!O75</f>
        <v>29640253975.686157</v>
      </c>
      <c r="C8" s="7">
        <f>'IRA Calculations'!P75</f>
        <v>29640253975.686157</v>
      </c>
      <c r="D8" s="7">
        <f>'IRA Calculations'!Q75</f>
        <v>29640253975.686157</v>
      </c>
      <c r="E8" s="7">
        <f>'IRA Calculations'!R75</f>
        <v>29541093787.319839</v>
      </c>
      <c r="F8" s="7">
        <f>'IRA Calculations'!S75</f>
        <v>29444984320.634964</v>
      </c>
      <c r="G8" s="7">
        <f>'IRA Calculations'!T75</f>
        <v>29333516596.132977</v>
      </c>
      <c r="H8" s="7">
        <f>'IRA Calculations'!U75</f>
        <v>29168048759.383614</v>
      </c>
      <c r="I8" s="7">
        <f>'IRA Calculations'!V75</f>
        <v>28942712134.062275</v>
      </c>
      <c r="J8" s="7">
        <f>'IRA Calculations'!W75</f>
        <v>28614450686.404453</v>
      </c>
      <c r="K8" s="7">
        <f>'IRA Calculations'!X75</f>
        <v>28185782721.023075</v>
      </c>
      <c r="L8" s="7">
        <f>'IRA Calculations'!Y75</f>
        <v>27621267064.372257</v>
      </c>
      <c r="M8" s="7">
        <f>'IRA Calculations'!Z75</f>
        <v>26930402457.415806</v>
      </c>
      <c r="N8" s="7">
        <f>'IRA Calculations'!AA75</f>
        <v>26120931491.60981</v>
      </c>
      <c r="O8" s="7">
        <f>'IRA Calculations'!AB75</f>
        <v>25188485130.344845</v>
      </c>
      <c r="P8" s="7">
        <f>'IRA Calculations'!AC75</f>
        <v>24163303258.75631</v>
      </c>
      <c r="Q8" s="7">
        <f>'IRA Calculations'!AD75</f>
        <v>23023880813.158878</v>
      </c>
      <c r="R8" s="7">
        <f>'IRA Calculations'!AE75</f>
        <v>21780925206.167782</v>
      </c>
      <c r="S8" s="7">
        <f>'IRA Calculations'!AF75</f>
        <v>20464036010.590542</v>
      </c>
      <c r="T8" s="7">
        <f>'IRA Calculations'!AG75</f>
        <v>19085714306.550964</v>
      </c>
      <c r="U8" s="7">
        <f>'IRA Calculations'!AH75</f>
        <v>17665681192.961571</v>
      </c>
      <c r="V8" s="7">
        <f>'IRA Calculations'!AI75</f>
        <v>16209033141.00527</v>
      </c>
      <c r="W8" s="7">
        <f>'IRA Calculations'!AJ75</f>
        <v>14750904371.732677</v>
      </c>
      <c r="X8" s="7">
        <f>'IRA Calculations'!AK75</f>
        <v>13288003476.490885</v>
      </c>
      <c r="Y8" s="7">
        <f>'IRA Calculations'!AL75</f>
        <v>11875789084.31111</v>
      </c>
      <c r="Z8" s="7">
        <f>'IRA Calculations'!AM75</f>
        <v>10540124443.646132</v>
      </c>
      <c r="AA8" s="7">
        <f>'IRA Calculations'!AN75</f>
        <v>9294778959.0022697</v>
      </c>
      <c r="AB8" s="7">
        <f>'IRA Calculations'!AO75</f>
        <v>8162232876.5733061</v>
      </c>
      <c r="AC8" s="7">
        <f>'IRA Calculations'!AP75</f>
        <v>7154034611.8076754</v>
      </c>
      <c r="AD8" s="7">
        <f>'IRA Calculations'!AQ75</f>
        <v>6278425147.0866632</v>
      </c>
      <c r="AE8" s="7">
        <f>'IRA Calculations'!AR75</f>
        <v>5538065126.4783859</v>
      </c>
      <c r="AF8" s="7">
        <f>'IRA Calculations'!AS75</f>
        <v>4928658451.0110044</v>
      </c>
      <c r="AG8" s="7">
        <f>'IRA Calculations'!AT75</f>
        <v>4441470949.754652</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509884625979.45453</v>
      </c>
      <c r="C10" s="7">
        <f>'IRA Calculations'!P77</f>
        <v>509884625979.45453</v>
      </c>
      <c r="D10" s="7">
        <f>'IRA Calculations'!Q77</f>
        <v>509884625979.45453</v>
      </c>
      <c r="E10" s="7">
        <f>'IRA Calculations'!R77</f>
        <v>514728737532.83734</v>
      </c>
      <c r="F10" s="7">
        <f>'IRA Calculations'!S77</f>
        <v>519170159649.33435</v>
      </c>
      <c r="G10" s="7">
        <f>'IRA Calculations'!T77</f>
        <v>523736438837.76398</v>
      </c>
      <c r="H10" s="7">
        <f>'IRA Calculations'!U77</f>
        <v>528223812238.55719</v>
      </c>
      <c r="I10" s="7">
        <f>'IRA Calculations'!V77</f>
        <v>532776255145.88751</v>
      </c>
      <c r="J10" s="7">
        <f>'IRA Calculations'!W77</f>
        <v>537795600393.14447</v>
      </c>
      <c r="K10" s="7">
        <f>'IRA Calculations'!X77</f>
        <v>543014041252.35413</v>
      </c>
      <c r="L10" s="7">
        <f>'IRA Calculations'!Y77</f>
        <v>548116547181.31689</v>
      </c>
      <c r="M10" s="7">
        <f>'IRA Calculations'!Z77</f>
        <v>553852867069.78687</v>
      </c>
      <c r="N10" s="7">
        <f>'IRA Calculations'!AA77</f>
        <v>559694510240.00012</v>
      </c>
      <c r="O10" s="7">
        <f>'IRA Calculations'!AB77</f>
        <v>565579818492.54602</v>
      </c>
      <c r="P10" s="7">
        <f>'IRA Calculations'!AC77</f>
        <v>571167986052.69385</v>
      </c>
      <c r="Q10" s="7">
        <f>'IRA Calculations'!AD77</f>
        <v>577101262058.95923</v>
      </c>
      <c r="R10" s="7">
        <f>'IRA Calculations'!AE77</f>
        <v>582795581947.96692</v>
      </c>
      <c r="S10" s="7">
        <f>'IRA Calculations'!AF77</f>
        <v>588138135983.95093</v>
      </c>
      <c r="T10" s="7">
        <f>'IRA Calculations'!AG77</f>
        <v>593719703517.78247</v>
      </c>
      <c r="U10" s="7">
        <f>'IRA Calculations'!AH77</f>
        <v>599052815311.81226</v>
      </c>
      <c r="V10" s="7">
        <f>'IRA Calculations'!AI77</f>
        <v>604227440937.90039</v>
      </c>
      <c r="W10" s="7">
        <f>'IRA Calculations'!AJ77</f>
        <v>609478421315.1311</v>
      </c>
      <c r="X10" s="7">
        <f>'IRA Calculations'!AK77</f>
        <v>611270973978.68726</v>
      </c>
      <c r="Y10" s="7">
        <f>'IRA Calculations'!AL77</f>
        <v>613133683858.07214</v>
      </c>
      <c r="Z10" s="7">
        <f>'IRA Calculations'!AM77</f>
        <v>615274608721.83228</v>
      </c>
      <c r="AA10" s="7">
        <f>'IRA Calculations'!AN77</f>
        <v>617302560946.57385</v>
      </c>
      <c r="AB10" s="7">
        <f>'IRA Calculations'!AO77</f>
        <v>619399054825.0127</v>
      </c>
      <c r="AC10" s="7">
        <f>'IRA Calculations'!AP77</f>
        <v>621500262574.11108</v>
      </c>
      <c r="AD10" s="7">
        <f>'IRA Calculations'!AQ77</f>
        <v>623575608939.80786</v>
      </c>
      <c r="AE10" s="7">
        <f>'IRA Calculations'!AR77</f>
        <v>625579071783.82764</v>
      </c>
      <c r="AF10" s="7">
        <f>'IRA Calculations'!AS77</f>
        <v>627468687069.49475</v>
      </c>
      <c r="AG10" s="7">
        <f>'IRA Calculations'!AT77</f>
        <v>629244497906.41162</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182300966914.21591</v>
      </c>
      <c r="C2" s="7">
        <f>'IRA Calculations'!P82</f>
        <v>182300966914.21591</v>
      </c>
      <c r="D2" s="7">
        <f>'IRA Calculations'!Q82</f>
        <v>182300966914.21591</v>
      </c>
      <c r="E2" s="7">
        <f>'IRA Calculations'!R82</f>
        <v>179322869136.06793</v>
      </c>
      <c r="F2" s="7">
        <f>'IRA Calculations'!S82</f>
        <v>255859773801.48672</v>
      </c>
      <c r="G2" s="7">
        <f>'IRA Calculations'!T82</f>
        <v>332711071138.68909</v>
      </c>
      <c r="H2" s="7">
        <f>'IRA Calculations'!U82</f>
        <v>409768970173.4975</v>
      </c>
      <c r="I2" s="7">
        <f>'IRA Calculations'!V82</f>
        <v>487398705800.98816</v>
      </c>
      <c r="J2" s="7">
        <f>'IRA Calculations'!W82</f>
        <v>565452621382.32031</v>
      </c>
      <c r="K2" s="7">
        <f>'IRA Calculations'!X82</f>
        <v>643922477150.70166</v>
      </c>
      <c r="L2" s="7">
        <f>'IRA Calculations'!Y82</f>
        <v>722762748087.71667</v>
      </c>
      <c r="M2" s="7">
        <f>'IRA Calculations'!Z82</f>
        <v>801780989634.46667</v>
      </c>
      <c r="N2" s="7">
        <f>'IRA Calculations'!AA82</f>
        <v>881224213263.05457</v>
      </c>
      <c r="O2" s="7">
        <f>'IRA Calculations'!AB82</f>
        <v>960890729789.58704</v>
      </c>
      <c r="P2" s="7">
        <f>'IRA Calculations'!AC82</f>
        <v>961452031983.77698</v>
      </c>
      <c r="Q2" s="7">
        <f>'IRA Calculations'!AD82</f>
        <v>961978091549.25244</v>
      </c>
      <c r="R2" s="7">
        <f>'IRA Calculations'!AE82</f>
        <v>962752394389.51733</v>
      </c>
      <c r="S2" s="7">
        <f>'IRA Calculations'!AF82</f>
        <v>963579317366.3429</v>
      </c>
      <c r="T2" s="7">
        <f>'IRA Calculations'!AG82</f>
        <v>964312390989.71667</v>
      </c>
      <c r="U2" s="7">
        <f>'IRA Calculations'!AH82</f>
        <v>965242355957.07117</v>
      </c>
      <c r="V2" s="7">
        <f>'IRA Calculations'!AI82</f>
        <v>966196741975.31152</v>
      </c>
      <c r="W2" s="7">
        <f>'IRA Calculations'!AJ82</f>
        <v>967033757359.58752</v>
      </c>
      <c r="X2" s="7">
        <f>'IRA Calculations'!AK82</f>
        <v>968045194933.65125</v>
      </c>
      <c r="Y2" s="7">
        <f>'IRA Calculations'!AL82</f>
        <v>969077472902.44836</v>
      </c>
      <c r="Z2" s="7">
        <f>'IRA Calculations'!AM82</f>
        <v>969976326878.43481</v>
      </c>
      <c r="AA2" s="7">
        <f>'IRA Calculations'!AN82</f>
        <v>971050978672.53613</v>
      </c>
      <c r="AB2" s="7">
        <f>'IRA Calculations'!AO82</f>
        <v>972123444182.77661</v>
      </c>
      <c r="AC2" s="7">
        <f>'IRA Calculations'!AP82</f>
        <v>973047732483.50439</v>
      </c>
      <c r="AD2" s="7">
        <f>'IRA Calculations'!AQ82</f>
        <v>974144019508.67358</v>
      </c>
      <c r="AE2" s="7">
        <f>'IRA Calculations'!AR82</f>
        <v>975083144875.82825</v>
      </c>
      <c r="AF2" s="7">
        <f>'IRA Calculations'!AS82</f>
        <v>976174806150.22998</v>
      </c>
      <c r="AG2" s="7">
        <f>'IRA Calculations'!AT82</f>
        <v>977293621550.42859</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1067865598207.4824</v>
      </c>
      <c r="C2" s="7">
        <f>'IRA Calculations'!P95</f>
        <v>1067865598207.4824</v>
      </c>
      <c r="D2" s="7">
        <f>'IRA Calculations'!Q95</f>
        <v>1067865598207.4824</v>
      </c>
      <c r="E2" s="7">
        <f>'IRA Calculations'!R95</f>
        <v>1064649763846.755</v>
      </c>
      <c r="F2" s="7">
        <f>'IRA Calculations'!S95</f>
        <v>1061644163165.2948</v>
      </c>
      <c r="G2" s="7">
        <f>'IRA Calculations'!T95</f>
        <v>1059413661205.4769</v>
      </c>
      <c r="H2" s="7">
        <f>'IRA Calculations'!U95</f>
        <v>1060565469860.3073</v>
      </c>
      <c r="I2" s="7">
        <f>'IRA Calculations'!V95</f>
        <v>1064975727566.3784</v>
      </c>
      <c r="J2" s="7">
        <f>'IRA Calculations'!W95</f>
        <v>1070466623754.6953</v>
      </c>
      <c r="K2" s="7">
        <f>'IRA Calculations'!X95</f>
        <v>1075822577968.052</v>
      </c>
      <c r="L2" s="7">
        <f>'IRA Calculations'!Y95</f>
        <v>1081242024364.9503</v>
      </c>
      <c r="M2" s="7">
        <f>'IRA Calculations'!Z95</f>
        <v>1087402979932.2483</v>
      </c>
      <c r="N2" s="7">
        <f>'IRA Calculations'!AA95</f>
        <v>1095056220988.5665</v>
      </c>
      <c r="O2" s="7">
        <f>'IRA Calculations'!AB95</f>
        <v>1104152609818.4124</v>
      </c>
      <c r="P2" s="7">
        <f>'IRA Calculations'!AC95</f>
        <v>1114159705113.7212</v>
      </c>
      <c r="Q2" s="7">
        <f>'IRA Calculations'!AD95</f>
        <v>1124147190093.5686</v>
      </c>
      <c r="R2" s="7">
        <f>'IRA Calculations'!AE95</f>
        <v>1134218495687.1135</v>
      </c>
      <c r="S2" s="7">
        <f>'IRA Calculations'!AF95</f>
        <v>1142449596484.646</v>
      </c>
      <c r="T2" s="7">
        <f>'IRA Calculations'!AG95</f>
        <v>1150044783024.3159</v>
      </c>
      <c r="U2" s="7">
        <f>'IRA Calculations'!AH95</f>
        <v>1157254526024.1804</v>
      </c>
      <c r="V2" s="7">
        <f>'IRA Calculations'!AI95</f>
        <v>1164115755254.1187</v>
      </c>
      <c r="W2" s="7">
        <f>'IRA Calculations'!AJ95</f>
        <v>1170778277322.4888</v>
      </c>
      <c r="X2" s="7">
        <f>'IRA Calculations'!AK95</f>
        <v>1174801060747.1118</v>
      </c>
      <c r="Y2" s="7">
        <f>'IRA Calculations'!AL95</f>
        <v>1179014424661.0579</v>
      </c>
      <c r="Z2" s="7">
        <f>'IRA Calculations'!AM95</f>
        <v>1183534057174.4172</v>
      </c>
      <c r="AA2" s="7">
        <f>'IRA Calculations'!AN95</f>
        <v>1188520174043.7029</v>
      </c>
      <c r="AB2" s="7">
        <f>'IRA Calculations'!AO95</f>
        <v>1193828870532.488</v>
      </c>
      <c r="AC2" s="7">
        <f>'IRA Calculations'!AP95</f>
        <v>1199409612097.5466</v>
      </c>
      <c r="AD2" s="7">
        <f>'IRA Calculations'!AQ95</f>
        <v>1205403041432.8364</v>
      </c>
      <c r="AE2" s="7">
        <f>'IRA Calculations'!AR95</f>
        <v>1211532426070.7034</v>
      </c>
      <c r="AF2" s="7">
        <f>'IRA Calculations'!AS95</f>
        <v>1217840207840.7952</v>
      </c>
      <c r="AG2" s="7">
        <f>'IRA Calculations'!AT95</f>
        <v>1224469229791.5959</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4256253980845.2119</v>
      </c>
      <c r="C2" s="7">
        <f>'IRA Calculations'!P108</f>
        <v>4256253980845.2119</v>
      </c>
      <c r="D2" s="7">
        <f>'IRA Calculations'!Q108</f>
        <v>4256253980845.2119</v>
      </c>
      <c r="E2" s="7">
        <f>'IRA Calculations'!R108</f>
        <v>4241058006123.1851</v>
      </c>
      <c r="F2" s="7">
        <f>'IRA Calculations'!S108</f>
        <v>4226207199980.8979</v>
      </c>
      <c r="G2" s="7">
        <f>'IRA Calculations'!T108</f>
        <v>4212948829404.2124</v>
      </c>
      <c r="H2" s="7">
        <f>'IRA Calculations'!U108</f>
        <v>4202908977106.166</v>
      </c>
      <c r="I2" s="7">
        <f>'IRA Calculations'!V108</f>
        <v>4197028524382.792</v>
      </c>
      <c r="J2" s="7">
        <f>'IRA Calculations'!W108</f>
        <v>4195812800908.6816</v>
      </c>
      <c r="K2" s="7">
        <f>'IRA Calculations'!X108</f>
        <v>4199104045934.0923</v>
      </c>
      <c r="L2" s="7">
        <f>'IRA Calculations'!Y108</f>
        <v>4206119322203.2764</v>
      </c>
      <c r="M2" s="7">
        <f>'IRA Calculations'!Z108</f>
        <v>4218002415236.3633</v>
      </c>
      <c r="N2" s="7">
        <f>'IRA Calculations'!AA108</f>
        <v>4234811253533.3745</v>
      </c>
      <c r="O2" s="7">
        <f>'IRA Calculations'!AB108</f>
        <v>4255782126812.2036</v>
      </c>
      <c r="P2" s="7">
        <f>'IRA Calculations'!AC108</f>
        <v>4279712737135.1719</v>
      </c>
      <c r="Q2" s="7">
        <f>'IRA Calculations'!AD108</f>
        <v>4307098694105.5859</v>
      </c>
      <c r="R2" s="7">
        <f>'IRA Calculations'!AE108</f>
        <v>4337674801978.2012</v>
      </c>
      <c r="S2" s="7">
        <f>'IRA Calculations'!AF108</f>
        <v>4370051692809.5239</v>
      </c>
      <c r="T2" s="7">
        <f>'IRA Calculations'!AG108</f>
        <v>4403628431362.457</v>
      </c>
      <c r="U2" s="7">
        <f>'IRA Calculations'!AH108</f>
        <v>4438048736303.6289</v>
      </c>
      <c r="V2" s="7">
        <f>'IRA Calculations'!AI108</f>
        <v>4472647410320.4326</v>
      </c>
      <c r="W2" s="7">
        <f>'IRA Calculations'!AJ108</f>
        <v>4507536646137.127</v>
      </c>
      <c r="X2" s="7">
        <f>'IRA Calculations'!AK108</f>
        <v>4530634697610.001</v>
      </c>
      <c r="Y2" s="7">
        <f>'IRA Calculations'!AL108</f>
        <v>4553637158511.6396</v>
      </c>
      <c r="Z2" s="7">
        <f>'IRA Calculations'!AM108</f>
        <v>4576520493640.9238</v>
      </c>
      <c r="AA2" s="7">
        <f>'IRA Calculations'!AN108</f>
        <v>4599579483783.2539</v>
      </c>
      <c r="AB2" s="7">
        <f>'IRA Calculations'!AO108</f>
        <v>4622282871675.7383</v>
      </c>
      <c r="AC2" s="7">
        <f>'IRA Calculations'!AP108</f>
        <v>4644618233281.2627</v>
      </c>
      <c r="AD2" s="7">
        <f>'IRA Calculations'!AQ108</f>
        <v>4667409140632.6211</v>
      </c>
      <c r="AE2" s="7">
        <f>'IRA Calculations'!AR108</f>
        <v>4689881226251.9307</v>
      </c>
      <c r="AF2" s="7">
        <f>'IRA Calculations'!AS108</f>
        <v>4712359530116.584</v>
      </c>
      <c r="AG2" s="7">
        <f>'IRA Calculations'!AT108</f>
        <v>4735478418197.4785</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3847685888435.1826</v>
      </c>
      <c r="C4" s="7">
        <f>'IRA Calculations'!P110</f>
        <v>3847685888435.1826</v>
      </c>
      <c r="D4" s="7">
        <f>'IRA Calculations'!Q110</f>
        <v>3847685888435.1826</v>
      </c>
      <c r="E4" s="7">
        <f>'IRA Calculations'!R110</f>
        <v>3863555519357.4399</v>
      </c>
      <c r="F4" s="7">
        <f>'IRA Calculations'!S110</f>
        <v>3879997216263.6318</v>
      </c>
      <c r="G4" s="7">
        <f>'IRA Calculations'!T110</f>
        <v>3897650164675.311</v>
      </c>
      <c r="H4" s="7">
        <f>'IRA Calculations'!U110</f>
        <v>3917359347646.9888</v>
      </c>
      <c r="I4" s="7">
        <f>'IRA Calculations'!V110</f>
        <v>3940029380389.2642</v>
      </c>
      <c r="J4" s="7">
        <f>'IRA Calculations'!W110</f>
        <v>3965343187979.4595</v>
      </c>
      <c r="K4" s="7">
        <f>'IRA Calculations'!X110</f>
        <v>3992451876118.6367</v>
      </c>
      <c r="L4" s="7">
        <f>'IRA Calculations'!Y110</f>
        <v>4020528491091.8486</v>
      </c>
      <c r="M4" s="7">
        <f>'IRA Calculations'!Z110</f>
        <v>4050263502112.7495</v>
      </c>
      <c r="N4" s="7">
        <f>'IRA Calculations'!AA110</f>
        <v>4081557646304.9448</v>
      </c>
      <c r="O4" s="7">
        <f>'IRA Calculations'!AB110</f>
        <v>4113312938360.8916</v>
      </c>
      <c r="P4" s="7">
        <f>'IRA Calculations'!AC110</f>
        <v>4145127543334.4214</v>
      </c>
      <c r="Q4" s="7">
        <f>'IRA Calculations'!AD110</f>
        <v>4177871383454.5713</v>
      </c>
      <c r="R4" s="7">
        <f>'IRA Calculations'!AE110</f>
        <v>4211602190581.5586</v>
      </c>
      <c r="S4" s="7">
        <f>'IRA Calculations'!AF110</f>
        <v>4245975522246.4995</v>
      </c>
      <c r="T4" s="7">
        <f>'IRA Calculations'!AG110</f>
        <v>4280432186166.98</v>
      </c>
      <c r="U4" s="7">
        <f>'IRA Calculations'!AH110</f>
        <v>4314965110475.8394</v>
      </c>
      <c r="V4" s="7">
        <f>'IRA Calculations'!AI110</f>
        <v>4349403294667.1133</v>
      </c>
      <c r="W4" s="7">
        <f>'IRA Calculations'!AJ110</f>
        <v>4383657272262.1382</v>
      </c>
      <c r="X4" s="7">
        <f>'IRA Calculations'!AK110</f>
        <v>4405164191048.2578</v>
      </c>
      <c r="Y4" s="7">
        <f>'IRA Calculations'!AL110</f>
        <v>4426551381667.0068</v>
      </c>
      <c r="Z4" s="7">
        <f>'IRA Calculations'!AM110</f>
        <v>4447883824727.6602</v>
      </c>
      <c r="AA4" s="7">
        <f>'IRA Calculations'!AN110</f>
        <v>4469157313336.7002</v>
      </c>
      <c r="AB4" s="7">
        <f>'IRA Calculations'!AO110</f>
        <v>4490513671085.3975</v>
      </c>
      <c r="AC4" s="7">
        <f>'IRA Calculations'!AP110</f>
        <v>4511827452553.9033</v>
      </c>
      <c r="AD4" s="7">
        <f>'IRA Calculations'!AQ110</f>
        <v>4533310661707.2148</v>
      </c>
      <c r="AE4" s="7">
        <f>'IRA Calculations'!AR110</f>
        <v>4554887232965.4658</v>
      </c>
      <c r="AF4" s="7">
        <f>'IRA Calculations'!AS110</f>
        <v>4576476595807.8623</v>
      </c>
      <c r="AG4" s="7">
        <f>'IRA Calculations'!AT110</f>
        <v>4598166961938.4854</v>
      </c>
    </row>
    <row r="5" spans="1:35" x14ac:dyDescent="0.2">
      <c r="A5" s="1" t="s">
        <v>79</v>
      </c>
      <c r="B5" s="7">
        <f>'IRA Calculations'!O111</f>
        <v>2942331926.9027658</v>
      </c>
      <c r="C5" s="7">
        <f>'IRA Calculations'!P111</f>
        <v>2942331926.9027658</v>
      </c>
      <c r="D5" s="7">
        <f>'IRA Calculations'!Q111</f>
        <v>2942331926.9027658</v>
      </c>
      <c r="E5" s="7">
        <f>'IRA Calculations'!R111</f>
        <v>2832625229.1702194</v>
      </c>
      <c r="F5" s="7">
        <f>'IRA Calculations'!S111</f>
        <v>2727357190.8466573</v>
      </c>
      <c r="G5" s="7">
        <f>'IRA Calculations'!T111</f>
        <v>2629376796.7348547</v>
      </c>
      <c r="H5" s="7">
        <f>'IRA Calculations'!U111</f>
        <v>2542066658.0516729</v>
      </c>
      <c r="I5" s="7">
        <f>'IRA Calculations'!V111</f>
        <v>2468977581.2629099</v>
      </c>
      <c r="J5" s="7">
        <f>'IRA Calculations'!W111</f>
        <v>2411672593.9583268</v>
      </c>
      <c r="K5" s="7">
        <f>'IRA Calculations'!X111</f>
        <v>2370075158.4971142</v>
      </c>
      <c r="L5" s="7">
        <f>'IRA Calculations'!Y111</f>
        <v>2342769629.6721268</v>
      </c>
      <c r="M5" s="7">
        <f>'IRA Calculations'!Z111</f>
        <v>2328440960.7273107</v>
      </c>
      <c r="N5" s="7">
        <f>'IRA Calculations'!AA111</f>
        <v>2324703738.4337463</v>
      </c>
      <c r="O5" s="7">
        <f>'IRA Calculations'!AB111</f>
        <v>2328360888.9928164</v>
      </c>
      <c r="P5" s="7">
        <f>'IRA Calculations'!AC111</f>
        <v>2336844749.0550423</v>
      </c>
      <c r="Q5" s="7">
        <f>'IRA Calculations'!AD111</f>
        <v>2348983269.7035532</v>
      </c>
      <c r="R5" s="7">
        <f>'IRA Calculations'!AE111</f>
        <v>2363519725.8539853</v>
      </c>
      <c r="S5" s="7">
        <f>'IRA Calculations'!AF111</f>
        <v>2379410257.9868197</v>
      </c>
      <c r="T5" s="7">
        <f>'IRA Calculations'!AG111</f>
        <v>2395757020.8592615</v>
      </c>
      <c r="U5" s="7">
        <f>'IRA Calculations'!AH111</f>
        <v>2412342315.4871297</v>
      </c>
      <c r="V5" s="7">
        <f>'IRA Calculations'!AI111</f>
        <v>2428973906.6438575</v>
      </c>
      <c r="W5" s="7">
        <f>'IRA Calculations'!AJ111</f>
        <v>2445550789.9750094</v>
      </c>
      <c r="X5" s="7">
        <f>'IRA Calculations'!AK111</f>
        <v>2456735653.9519405</v>
      </c>
      <c r="Y5" s="7">
        <f>'IRA Calculations'!AL111</f>
        <v>2467917243.6143136</v>
      </c>
      <c r="Z5" s="7">
        <f>'IRA Calculations'!AM111</f>
        <v>2479145576.267446</v>
      </c>
      <c r="AA5" s="7">
        <f>'IRA Calculations'!AN111</f>
        <v>2490427686.484776</v>
      </c>
      <c r="AB5" s="7">
        <f>'IRA Calculations'!AO111</f>
        <v>2501847679.812067</v>
      </c>
      <c r="AC5" s="7">
        <f>'IRA Calculations'!AP111</f>
        <v>2513317708.2305374</v>
      </c>
      <c r="AD5" s="7">
        <f>'IRA Calculations'!AQ111</f>
        <v>2524952816.869626</v>
      </c>
      <c r="AE5" s="7">
        <f>'IRA Calculations'!AR111</f>
        <v>2536697863.9100451</v>
      </c>
      <c r="AF5" s="7">
        <f>'IRA Calculations'!AS111</f>
        <v>2548499314.3672671</v>
      </c>
      <c r="AG5" s="7">
        <f>'IRA Calculations'!AT111</f>
        <v>2560403755.8727112</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148636016625.09915</v>
      </c>
      <c r="C10" s="7">
        <f>'IRA Calculations'!P116</f>
        <v>148636016625.09915</v>
      </c>
      <c r="D10" s="7">
        <f>'IRA Calculations'!Q116</f>
        <v>148636016625.09915</v>
      </c>
      <c r="E10" s="7">
        <f>'IRA Calculations'!R116</f>
        <v>145674860015.56979</v>
      </c>
      <c r="F10" s="7">
        <f>'IRA Calculations'!S116</f>
        <v>143347940904.90195</v>
      </c>
      <c r="G10" s="7">
        <f>'IRA Calculations'!T116</f>
        <v>141615510921.98138</v>
      </c>
      <c r="H10" s="7">
        <f>'IRA Calculations'!U116</f>
        <v>140419057160.99634</v>
      </c>
      <c r="I10" s="7">
        <f>'IRA Calculations'!V116</f>
        <v>139688663188.70673</v>
      </c>
      <c r="J10" s="7">
        <f>'IRA Calculations'!W116</f>
        <v>139350919551.96954</v>
      </c>
      <c r="K10" s="7">
        <f>'IRA Calculations'!X116</f>
        <v>139332360582.28235</v>
      </c>
      <c r="L10" s="7">
        <f>'IRA Calculations'!Y116</f>
        <v>139555179042.16638</v>
      </c>
      <c r="M10" s="7">
        <f>'IRA Calculations'!Z116</f>
        <v>139992674898.1377</v>
      </c>
      <c r="N10" s="7">
        <f>'IRA Calculations'!AA116</f>
        <v>140592038867.37668</v>
      </c>
      <c r="O10" s="7">
        <f>'IRA Calculations'!AB116</f>
        <v>141285474640.20197</v>
      </c>
      <c r="P10" s="7">
        <f>'IRA Calculations'!AC116</f>
        <v>142039178567.20227</v>
      </c>
      <c r="Q10" s="7">
        <f>'IRA Calculations'!AD116</f>
        <v>142854328847.12866</v>
      </c>
      <c r="R10" s="7">
        <f>'IRA Calculations'!AE116</f>
        <v>143719049992.18741</v>
      </c>
      <c r="S10" s="7">
        <f>'IRA Calculations'!AF116</f>
        <v>144616244857.49075</v>
      </c>
      <c r="T10" s="7">
        <f>'IRA Calculations'!AG116</f>
        <v>145526219276.55499</v>
      </c>
      <c r="U10" s="7">
        <f>'IRA Calculations'!AH116</f>
        <v>146446910448.79333</v>
      </c>
      <c r="V10" s="7">
        <f>'IRA Calculations'!AI116</f>
        <v>147371704154.55954</v>
      </c>
      <c r="W10" s="7">
        <f>'IRA Calculations'!AJ116</f>
        <v>148299709453.23709</v>
      </c>
      <c r="X10" s="7">
        <f>'IRA Calculations'!AK116</f>
        <v>149039380547.24527</v>
      </c>
      <c r="Y10" s="7">
        <f>'IRA Calculations'!AL116</f>
        <v>149772116849.81241</v>
      </c>
      <c r="Z10" s="7">
        <f>'IRA Calculations'!AM116</f>
        <v>150499788509.159</v>
      </c>
      <c r="AA10" s="7">
        <f>'IRA Calculations'!AN116</f>
        <v>151222201716.0965</v>
      </c>
      <c r="AB10" s="7">
        <f>'IRA Calculations'!AO116</f>
        <v>151943934475.68112</v>
      </c>
      <c r="AC10" s="7">
        <f>'IRA Calculations'!AP116</f>
        <v>152662454311.95636</v>
      </c>
      <c r="AD10" s="7">
        <f>'IRA Calculations'!AQ116</f>
        <v>153386040542.54703</v>
      </c>
      <c r="AE10" s="7">
        <f>'IRA Calculations'!AR116</f>
        <v>154112515391.25089</v>
      </c>
      <c r="AF10" s="7">
        <f>'IRA Calculations'!AS116</f>
        <v>154840239620.79825</v>
      </c>
      <c r="AG10" s="7">
        <f>'IRA Calculations'!AT116</f>
        <v>155572382947.9184</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5850652229919.3027</v>
      </c>
      <c r="C2" s="7">
        <f>'IRA Calculations'!P121</f>
        <v>5850652229919.3027</v>
      </c>
      <c r="D2" s="7">
        <f>'IRA Calculations'!Q121</f>
        <v>5850652229919.3027</v>
      </c>
      <c r="E2" s="7">
        <f>'IRA Calculations'!R121</f>
        <v>5764558123582.1055</v>
      </c>
      <c r="F2" s="7">
        <f>'IRA Calculations'!S121</f>
        <v>5650769403866.3066</v>
      </c>
      <c r="G2" s="7">
        <f>'IRA Calculations'!T121</f>
        <v>5558045177766.6104</v>
      </c>
      <c r="H2" s="7">
        <f>'IRA Calculations'!U121</f>
        <v>5473015567184.3369</v>
      </c>
      <c r="I2" s="7">
        <f>'IRA Calculations'!V121</f>
        <v>5377338808250.2188</v>
      </c>
      <c r="J2" s="7">
        <f>'IRA Calculations'!W121</f>
        <v>5289343375086.9365</v>
      </c>
      <c r="K2" s="7">
        <f>'IRA Calculations'!X121</f>
        <v>5212981057590.9082</v>
      </c>
      <c r="L2" s="7">
        <f>'IRA Calculations'!Y121</f>
        <v>5141686213812.6963</v>
      </c>
      <c r="M2" s="7">
        <f>'IRA Calculations'!Z121</f>
        <v>5067258763809.9473</v>
      </c>
      <c r="N2" s="7">
        <f>'IRA Calculations'!AA121</f>
        <v>4988026131520.9189</v>
      </c>
      <c r="O2" s="7">
        <f>'IRA Calculations'!AB121</f>
        <v>4908211063037.8877</v>
      </c>
      <c r="P2" s="7">
        <f>'IRA Calculations'!AC121</f>
        <v>4833794055660.2754</v>
      </c>
      <c r="Q2" s="7">
        <f>'IRA Calculations'!AD121</f>
        <v>4764648722043.6865</v>
      </c>
      <c r="R2" s="7">
        <f>'IRA Calculations'!AE121</f>
        <v>4698513032402.7451</v>
      </c>
      <c r="S2" s="7">
        <f>'IRA Calculations'!AF121</f>
        <v>4631460478109.6006</v>
      </c>
      <c r="T2" s="7">
        <f>'IRA Calculations'!AG121</f>
        <v>4562307387193.2451</v>
      </c>
      <c r="U2" s="7">
        <f>'IRA Calculations'!AH121</f>
        <v>4492951923173.127</v>
      </c>
      <c r="V2" s="7">
        <f>'IRA Calculations'!AI121</f>
        <v>4417799757759.4912</v>
      </c>
      <c r="W2" s="7">
        <f>'IRA Calculations'!AJ121</f>
        <v>4334342978299.2734</v>
      </c>
      <c r="X2" s="7">
        <f>'IRA Calculations'!AK121</f>
        <v>4224923500991.3896</v>
      </c>
      <c r="Y2" s="7">
        <f>'IRA Calculations'!AL121</f>
        <v>4109843313103.1489</v>
      </c>
      <c r="Z2" s="7">
        <f>'IRA Calculations'!AM121</f>
        <v>3991666375085.439</v>
      </c>
      <c r="AA2" s="7">
        <f>'IRA Calculations'!AN121</f>
        <v>3871168759154.5146</v>
      </c>
      <c r="AB2" s="7">
        <f>'IRA Calculations'!AO121</f>
        <v>3747037839371.9878</v>
      </c>
      <c r="AC2" s="7">
        <f>'IRA Calculations'!AP121</f>
        <v>3617276794611.6689</v>
      </c>
      <c r="AD2" s="7">
        <f>'IRA Calculations'!AQ121</f>
        <v>3480249932481.0605</v>
      </c>
      <c r="AE2" s="7">
        <f>'IRA Calculations'!AR121</f>
        <v>3460048465989.248</v>
      </c>
      <c r="AF2" s="7">
        <f>'IRA Calculations'!AS121</f>
        <v>3457022269961.5874</v>
      </c>
      <c r="AG2" s="7">
        <f>'IRA Calculations'!AT121</f>
        <v>3453792435761.1792</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2808933493515.249</v>
      </c>
      <c r="C2" s="7">
        <f>'IRA Calculations'!P134</f>
        <v>2808933493515.249</v>
      </c>
      <c r="D2" s="7">
        <f>'IRA Calculations'!Q134</f>
        <v>2808933493515.249</v>
      </c>
      <c r="E2" s="7">
        <f>'IRA Calculations'!R134</f>
        <v>2794325046039.2793</v>
      </c>
      <c r="F2" s="7">
        <f>'IRA Calculations'!S134</f>
        <v>2779560946916.3096</v>
      </c>
      <c r="G2" s="7">
        <f>'IRA Calculations'!T134</f>
        <v>2764551613404.0146</v>
      </c>
      <c r="H2" s="7">
        <f>'IRA Calculations'!U134</f>
        <v>2749226615683.3921</v>
      </c>
      <c r="I2" s="7">
        <f>'IRA Calculations'!V134</f>
        <v>2733836179848.7983</v>
      </c>
      <c r="J2" s="7">
        <f>'IRA Calculations'!W134</f>
        <v>2718639437049.9941</v>
      </c>
      <c r="K2" s="7">
        <f>'IRA Calculations'!X134</f>
        <v>2703495778782.9482</v>
      </c>
      <c r="L2" s="7">
        <f>'IRA Calculations'!Y134</f>
        <v>2688611704460.4238</v>
      </c>
      <c r="M2" s="7">
        <f>'IRA Calculations'!Z134</f>
        <v>2673700246540.5312</v>
      </c>
      <c r="N2" s="7">
        <f>'IRA Calculations'!AA134</f>
        <v>2659531877341.8008</v>
      </c>
      <c r="O2" s="7">
        <f>'IRA Calculations'!AB134</f>
        <v>2645382419077.2026</v>
      </c>
      <c r="P2" s="7">
        <f>'IRA Calculations'!AC134</f>
        <v>2631743378092.3979</v>
      </c>
      <c r="Q2" s="7">
        <f>'IRA Calculations'!AD134</f>
        <v>2618515442679.2837</v>
      </c>
      <c r="R2" s="7">
        <f>'IRA Calculations'!AE134</f>
        <v>2605378263174.6011</v>
      </c>
      <c r="S2" s="7">
        <f>'IRA Calculations'!AF134</f>
        <v>2592468539786.2505</v>
      </c>
      <c r="T2" s="7">
        <f>'IRA Calculations'!AG134</f>
        <v>2579102079901.2446</v>
      </c>
      <c r="U2" s="7">
        <f>'IRA Calculations'!AH134</f>
        <v>2565724354734.5264</v>
      </c>
      <c r="V2" s="7">
        <f>'IRA Calculations'!AI134</f>
        <v>2552077024086.5366</v>
      </c>
      <c r="W2" s="7">
        <f>'IRA Calculations'!AJ134</f>
        <v>2538237967723.561</v>
      </c>
      <c r="X2" s="7">
        <f>'IRA Calculations'!AK134</f>
        <v>2523887053422.5264</v>
      </c>
      <c r="Y2" s="7">
        <f>'IRA Calculations'!AL134</f>
        <v>2509423588450.645</v>
      </c>
      <c r="Z2" s="7">
        <f>'IRA Calculations'!AM134</f>
        <v>2494843399729.0806</v>
      </c>
      <c r="AA2" s="7">
        <f>'IRA Calculations'!AN134</f>
        <v>2479981459910.7007</v>
      </c>
      <c r="AB2" s="7">
        <f>'IRA Calculations'!AO134</f>
        <v>2465254723889.6885</v>
      </c>
      <c r="AC2" s="7">
        <f>'IRA Calculations'!AP134</f>
        <v>2450366436730.5825</v>
      </c>
      <c r="AD2" s="7">
        <f>'IRA Calculations'!AQ134</f>
        <v>2435234308893.1475</v>
      </c>
      <c r="AE2" s="7">
        <f>'IRA Calculations'!AR134</f>
        <v>2419871811849.1104</v>
      </c>
      <c r="AF2" s="7">
        <f>'IRA Calculations'!AS134</f>
        <v>2404491157450.4536</v>
      </c>
      <c r="AG2" s="7">
        <f>'IRA Calculations'!AT134</f>
        <v>2388958613651.6646</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12521521475249.35</v>
      </c>
      <c r="C4" s="7">
        <f>'IRA Calculations'!P136</f>
        <v>12521521475249.35</v>
      </c>
      <c r="D4" s="7">
        <f>'IRA Calculations'!Q136</f>
        <v>12521521475249.35</v>
      </c>
      <c r="E4" s="7">
        <f>'IRA Calculations'!R136</f>
        <v>12386208298980.121</v>
      </c>
      <c r="F4" s="7">
        <f>'IRA Calculations'!S136</f>
        <v>12234829176733.65</v>
      </c>
      <c r="G4" s="7">
        <f>'IRA Calculations'!T136</f>
        <v>12084443951287.826</v>
      </c>
      <c r="H4" s="7">
        <f>'IRA Calculations'!U136</f>
        <v>11935317287446.451</v>
      </c>
      <c r="I4" s="7">
        <f>'IRA Calculations'!V136</f>
        <v>11789192194031.734</v>
      </c>
      <c r="J4" s="7">
        <f>'IRA Calculations'!W136</f>
        <v>11648040494094.814</v>
      </c>
      <c r="K4" s="7">
        <f>'IRA Calculations'!X136</f>
        <v>11512098727352.709</v>
      </c>
      <c r="L4" s="7">
        <f>'IRA Calculations'!Y136</f>
        <v>11383063442158.357</v>
      </c>
      <c r="M4" s="7">
        <f>'IRA Calculations'!Z136</f>
        <v>11260410034663.711</v>
      </c>
      <c r="N4" s="7">
        <f>'IRA Calculations'!AA136</f>
        <v>11147556780201.311</v>
      </c>
      <c r="O4" s="7">
        <f>'IRA Calculations'!AB136</f>
        <v>11041500850896.385</v>
      </c>
      <c r="P4" s="7">
        <f>'IRA Calculations'!AC136</f>
        <v>10960988450183.613</v>
      </c>
      <c r="Q4" s="7">
        <f>'IRA Calculations'!AD136</f>
        <v>10888128598418.391</v>
      </c>
      <c r="R4" s="7">
        <f>'IRA Calculations'!AE136</f>
        <v>10820834936521.322</v>
      </c>
      <c r="S4" s="7">
        <f>'IRA Calculations'!AF136</f>
        <v>10758756005588.482</v>
      </c>
      <c r="T4" s="7">
        <f>'IRA Calculations'!AG136</f>
        <v>10698285259493.557</v>
      </c>
      <c r="U4" s="7">
        <f>'IRA Calculations'!AH136</f>
        <v>10640695291678.479</v>
      </c>
      <c r="V4" s="7">
        <f>'IRA Calculations'!AI136</f>
        <v>10584397693218.926</v>
      </c>
      <c r="W4" s="7">
        <f>'IRA Calculations'!AJ136</f>
        <v>10529375132570.4</v>
      </c>
      <c r="X4" s="7">
        <f>'IRA Calculations'!AK136</f>
        <v>10473731732854.094</v>
      </c>
      <c r="Y4" s="7">
        <f>'IRA Calculations'!AL136</f>
        <v>10418683679883.783</v>
      </c>
      <c r="Z4" s="7">
        <f>'IRA Calculations'!AM136</f>
        <v>10363859773784.729</v>
      </c>
      <c r="AA4" s="7">
        <f>'IRA Calculations'!AN136</f>
        <v>10308185400478.184</v>
      </c>
      <c r="AB4" s="7">
        <f>'IRA Calculations'!AO136</f>
        <v>10253270790780.076</v>
      </c>
      <c r="AC4" s="7">
        <f>'IRA Calculations'!AP136</f>
        <v>10197635484951.48</v>
      </c>
      <c r="AD4" s="7">
        <f>'IRA Calculations'!AQ136</f>
        <v>10140972506915.111</v>
      </c>
      <c r="AE4" s="7">
        <f>'IRA Calculations'!AR136</f>
        <v>10083354270141.775</v>
      </c>
      <c r="AF4" s="7">
        <f>'IRA Calculations'!AS136</f>
        <v>10025572974695.088</v>
      </c>
      <c r="AG4" s="7">
        <f>'IRA Calculations'!AT136</f>
        <v>9967157302251.5312</v>
      </c>
    </row>
    <row r="5" spans="1:35" x14ac:dyDescent="0.2">
      <c r="A5" s="1" t="s">
        <v>79</v>
      </c>
      <c r="B5" s="7">
        <f>'IRA Calculations'!O137</f>
        <v>0</v>
      </c>
      <c r="C5" s="7">
        <f>'IRA Calculations'!P137</f>
        <v>0</v>
      </c>
      <c r="D5" s="7">
        <f>'IRA Calculations'!Q137</f>
        <v>0</v>
      </c>
      <c r="E5" s="7">
        <f>'IRA Calculations'!R137</f>
        <v>0</v>
      </c>
      <c r="F5" s="7">
        <f>'IRA Calculations'!S137</f>
        <v>0</v>
      </c>
      <c r="G5" s="7">
        <f>'IRA Calculations'!T137</f>
        <v>0</v>
      </c>
      <c r="H5" s="7">
        <f>'IRA Calculations'!U137</f>
        <v>0</v>
      </c>
      <c r="I5" s="7">
        <f>'IRA Calculations'!V137</f>
        <v>0</v>
      </c>
      <c r="J5" s="7">
        <f>'IRA Calculations'!W137</f>
        <v>0</v>
      </c>
      <c r="K5" s="7">
        <f>'IRA Calculations'!X137</f>
        <v>0</v>
      </c>
      <c r="L5" s="7">
        <f>'IRA Calculations'!Y137</f>
        <v>0</v>
      </c>
      <c r="M5" s="7">
        <f>'IRA Calculations'!Z137</f>
        <v>0</v>
      </c>
      <c r="N5" s="7">
        <f>'IRA Calculations'!AA137</f>
        <v>0</v>
      </c>
      <c r="O5" s="7">
        <f>'IRA Calculations'!AB137</f>
        <v>0</v>
      </c>
      <c r="P5" s="7">
        <f>'IRA Calculations'!AC137</f>
        <v>0</v>
      </c>
      <c r="Q5" s="7">
        <f>'IRA Calculations'!AD137</f>
        <v>0</v>
      </c>
      <c r="R5" s="7">
        <f>'IRA Calculations'!AE137</f>
        <v>0</v>
      </c>
      <c r="S5" s="7">
        <f>'IRA Calculations'!AF137</f>
        <v>0</v>
      </c>
      <c r="T5" s="7">
        <f>'IRA Calculations'!AG137</f>
        <v>0</v>
      </c>
      <c r="U5" s="7">
        <f>'IRA Calculations'!AH137</f>
        <v>0</v>
      </c>
      <c r="V5" s="7">
        <f>'IRA Calculations'!AI137</f>
        <v>0</v>
      </c>
      <c r="W5" s="7">
        <f>'IRA Calculations'!AJ137</f>
        <v>0</v>
      </c>
      <c r="X5" s="7">
        <f>'IRA Calculations'!AK137</f>
        <v>0</v>
      </c>
      <c r="Y5" s="7">
        <f>'IRA Calculations'!AL137</f>
        <v>0</v>
      </c>
      <c r="Z5" s="7">
        <f>'IRA Calculations'!AM137</f>
        <v>0</v>
      </c>
      <c r="AA5" s="7">
        <f>'IRA Calculations'!AN137</f>
        <v>0</v>
      </c>
      <c r="AB5" s="7">
        <f>'IRA Calculations'!AO137</f>
        <v>0</v>
      </c>
      <c r="AC5" s="7">
        <f>'IRA Calculations'!AP137</f>
        <v>0</v>
      </c>
      <c r="AD5" s="7">
        <f>'IRA Calculations'!AQ137</f>
        <v>0</v>
      </c>
      <c r="AE5" s="7">
        <f>'IRA Calculations'!AR137</f>
        <v>0</v>
      </c>
      <c r="AF5" s="7">
        <f>'IRA Calculations'!AS137</f>
        <v>0</v>
      </c>
      <c r="AG5" s="7">
        <f>'IRA Calculations'!AT137</f>
        <v>0</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4377000000000</v>
      </c>
      <c r="C7" s="7">
        <f>'IRA Calculations'!P139</f>
        <v>4377000000000</v>
      </c>
      <c r="D7" s="7">
        <f>'IRA Calculations'!Q139</f>
        <v>4377000000000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10000000000</v>
      </c>
      <c r="C8" s="7">
        <f>'IRA Calculations'!P140</f>
        <v>10000000000</v>
      </c>
      <c r="D8" s="7">
        <f>'IRA Calculations'!Q140</f>
        <v>10000000000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0</v>
      </c>
      <c r="C9" s="7">
        <f>'IRA Calculations'!P141</f>
        <v>0</v>
      </c>
      <c r="D9" s="7">
        <f>'IRA Calculations'!Q141</f>
        <v>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4063000000000</v>
      </c>
      <c r="C10" s="7">
        <f>'IRA Calculations'!P142</f>
        <v>4063000000000</v>
      </c>
      <c r="D10" s="7">
        <f>'IRA Calculations'!Q142</f>
        <v>4063000000000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7181166753673.5273</v>
      </c>
      <c r="C2" s="7">
        <f>'IRA Calculations'!P147</f>
        <v>7181166753673.5273</v>
      </c>
      <c r="D2" s="7">
        <f>'IRA Calculations'!Q147</f>
        <v>7181166753673.5273</v>
      </c>
      <c r="E2" s="7">
        <f>'IRA Calculations'!R147</f>
        <v>7236366706807.3994</v>
      </c>
      <c r="F2" s="7">
        <f>'IRA Calculations'!S147</f>
        <v>7233735470624.7119</v>
      </c>
      <c r="G2" s="7">
        <f>'IRA Calculations'!T147</f>
        <v>7222632203086.6631</v>
      </c>
      <c r="H2" s="7">
        <f>'IRA Calculations'!U147</f>
        <v>7204246913333.083</v>
      </c>
      <c r="I2" s="7">
        <f>'IRA Calculations'!V147</f>
        <v>7175672883716.4873</v>
      </c>
      <c r="J2" s="7">
        <f>'IRA Calculations'!W147</f>
        <v>7137649306493.917</v>
      </c>
      <c r="K2" s="7">
        <f>'IRA Calculations'!X147</f>
        <v>7092007126976.1553</v>
      </c>
      <c r="L2" s="7">
        <f>'IRA Calculations'!Y147</f>
        <v>7037949482280.9297</v>
      </c>
      <c r="M2" s="7">
        <f>'IRA Calculations'!Z147</f>
        <v>6973283778444.2705</v>
      </c>
      <c r="N2" s="7">
        <f>'IRA Calculations'!AA147</f>
        <v>6909850476845.1064</v>
      </c>
      <c r="O2" s="7">
        <f>'IRA Calculations'!AB147</f>
        <v>6844012574098.3213</v>
      </c>
      <c r="P2" s="7">
        <f>'IRA Calculations'!AC147</f>
        <v>6830005203838.7383</v>
      </c>
      <c r="Q2" s="7">
        <f>'IRA Calculations'!AD147</f>
        <v>6818619839251.0938</v>
      </c>
      <c r="R2" s="7">
        <f>'IRA Calculations'!AE147</f>
        <v>6810742499069.375</v>
      </c>
      <c r="S2" s="7">
        <f>'IRA Calculations'!AF147</f>
        <v>6807615183463.1748</v>
      </c>
      <c r="T2" s="7">
        <f>'IRA Calculations'!AG147</f>
        <v>6808416622410.5</v>
      </c>
      <c r="U2" s="7">
        <f>'IRA Calculations'!AH147</f>
        <v>6816279604015.2373</v>
      </c>
      <c r="V2" s="7">
        <f>'IRA Calculations'!AI147</f>
        <v>6831177872182.3965</v>
      </c>
      <c r="W2" s="7">
        <f>'IRA Calculations'!AJ147</f>
        <v>6853451792829.4785</v>
      </c>
      <c r="X2" s="7">
        <f>'IRA Calculations'!AK147</f>
        <v>6881046961698.2354</v>
      </c>
      <c r="Y2" s="7">
        <f>'IRA Calculations'!AL147</f>
        <v>6914768058715.0205</v>
      </c>
      <c r="Z2" s="7">
        <f>'IRA Calculations'!AM147</f>
        <v>6956825511139.5293</v>
      </c>
      <c r="AA2" s="7">
        <f>'IRA Calculations'!AN147</f>
        <v>7005892155997.668</v>
      </c>
      <c r="AB2" s="7">
        <f>'IRA Calculations'!AO147</f>
        <v>7060825110325.5098</v>
      </c>
      <c r="AC2" s="7">
        <f>'IRA Calculations'!AP147</f>
        <v>7123887883045.7949</v>
      </c>
      <c r="AD2" s="7">
        <f>'IRA Calculations'!AQ147</f>
        <v>7192678814623.1475</v>
      </c>
      <c r="AE2" s="7">
        <f>'IRA Calculations'!AR147</f>
        <v>7269632654706.9619</v>
      </c>
      <c r="AF2" s="7">
        <f>'IRA Calculations'!AS147</f>
        <v>7351455421732.9609</v>
      </c>
      <c r="AG2" s="7">
        <f>'IRA Calculations'!AT147</f>
        <v>7439805386693.5684</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4.4096846810517669E-5</v>
      </c>
      <c r="C4" s="7">
        <f>'IRA Calculations'!P149</f>
        <v>4.4096846810517669E-5</v>
      </c>
      <c r="D4" s="7">
        <f>'IRA Calculations'!Q149</f>
        <v>4.4096846810517669E-5</v>
      </c>
      <c r="E4" s="7">
        <f>'IRA Calculations'!R149</f>
        <v>4.5705023061790525E-5</v>
      </c>
      <c r="F4" s="7">
        <f>'IRA Calculations'!S149</f>
        <v>4.5632753463547663E-5</v>
      </c>
      <c r="G4" s="7">
        <f>'IRA Calculations'!T149</f>
        <v>4.6787286709440956E-5</v>
      </c>
      <c r="H4" s="7">
        <f>'IRA Calculations'!U149</f>
        <v>4.9293946270749228E-5</v>
      </c>
      <c r="I4" s="7">
        <f>'IRA Calculations'!V149</f>
        <v>4.9031490288832881E-5</v>
      </c>
      <c r="J4" s="7">
        <f>'IRA Calculations'!W149</f>
        <v>4.9591018936240739E-5</v>
      </c>
      <c r="K4" s="7">
        <f>'IRA Calculations'!X149</f>
        <v>4.9564346423209348E-5</v>
      </c>
      <c r="L4" s="7">
        <f>'IRA Calculations'!Y149</f>
        <v>5.8978118515782783E-5</v>
      </c>
      <c r="M4" s="7">
        <f>'IRA Calculations'!Z149</f>
        <v>5.819158798101846E-5</v>
      </c>
      <c r="N4" s="7">
        <f>'IRA Calculations'!AA149</f>
        <v>6.2747852270379244E-5</v>
      </c>
      <c r="O4" s="7">
        <f>'IRA Calculations'!AB149</f>
        <v>6.1569837511916988E-5</v>
      </c>
      <c r="P4" s="7">
        <f>'IRA Calculations'!AC149</f>
        <v>6.0163515966056332E-5</v>
      </c>
      <c r="Q4" s="7">
        <f>'IRA Calculations'!AD149</f>
        <v>6.061490542063367E-5</v>
      </c>
      <c r="R4" s="7">
        <f>'IRA Calculations'!AE149</f>
        <v>5.9687736500675063E-5</v>
      </c>
      <c r="S4" s="7">
        <f>'IRA Calculations'!AF149</f>
        <v>6.0270788509909571E-5</v>
      </c>
      <c r="T4" s="7">
        <f>'IRA Calculations'!AG149</f>
        <v>5.8186040961453361E-5</v>
      </c>
      <c r="U4" s="7">
        <f>'IRA Calculations'!AH149</f>
        <v>6.0206528154475591E-5</v>
      </c>
      <c r="V4" s="7">
        <f>'IRA Calculations'!AI149</f>
        <v>5.748070113182454E-5</v>
      </c>
      <c r="W4" s="7">
        <f>'IRA Calculations'!AJ149</f>
        <v>5.6383834204458344E-5</v>
      </c>
      <c r="X4" s="7">
        <f>'IRA Calculations'!AK149</f>
        <v>5.7539598553891644E-5</v>
      </c>
      <c r="Y4" s="7">
        <f>'IRA Calculations'!AL149</f>
        <v>5.674832551222444E-5</v>
      </c>
      <c r="Z4" s="7">
        <f>'IRA Calculations'!AM149</f>
        <v>5.3900552680360186E-5</v>
      </c>
      <c r="AA4" s="7">
        <f>'IRA Calculations'!AN149</f>
        <v>5.3352059875535784E-5</v>
      </c>
      <c r="AB4" s="7">
        <f>'IRA Calculations'!AO149</f>
        <v>5.0551632813486851E-5</v>
      </c>
      <c r="AC4" s="7">
        <f>'IRA Calculations'!AP149</f>
        <v>4.981017921778433E-5</v>
      </c>
      <c r="AD4" s="7">
        <f>'IRA Calculations'!AQ149</f>
        <v>5.1859352456913731E-5</v>
      </c>
      <c r="AE4" s="7">
        <f>'IRA Calculations'!AR149</f>
        <v>5.0910631754969219E-5</v>
      </c>
      <c r="AF4" s="7">
        <f>'IRA Calculations'!AS149</f>
        <v>4.8674991821209297E-5</v>
      </c>
      <c r="AG4" s="7">
        <f>'IRA Calculations'!AT149</f>
        <v>5.0441194115454119E-5</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5698646081901.9238</v>
      </c>
      <c r="C2" s="7">
        <f>'IRA Calculations'!P160</f>
        <v>5698646081901.9238</v>
      </c>
      <c r="D2" s="7">
        <f>'IRA Calculations'!Q160</f>
        <v>5698646081901.9238</v>
      </c>
      <c r="E2" s="7">
        <f>'IRA Calculations'!R160</f>
        <v>5612215445298.3906</v>
      </c>
      <c r="F2" s="7">
        <f>'IRA Calculations'!S160</f>
        <v>5476448089171.0449</v>
      </c>
      <c r="G2" s="7">
        <f>'IRA Calculations'!T160</f>
        <v>5328100440424.4668</v>
      </c>
      <c r="H2" s="7">
        <f>'IRA Calculations'!U160</f>
        <v>5183844789653.4268</v>
      </c>
      <c r="I2" s="7">
        <f>'IRA Calculations'!V160</f>
        <v>5042744567920.8857</v>
      </c>
      <c r="J2" s="7">
        <f>'IRA Calculations'!W160</f>
        <v>4906542235371.4092</v>
      </c>
      <c r="K2" s="7">
        <f>'IRA Calculations'!X160</f>
        <v>4779125357582.0762</v>
      </c>
      <c r="L2" s="7">
        <f>'IRA Calculations'!Y160</f>
        <v>4661892379425.7852</v>
      </c>
      <c r="M2" s="7">
        <f>'IRA Calculations'!Z160</f>
        <v>4557678928479.8398</v>
      </c>
      <c r="N2" s="7">
        <f>'IRA Calculations'!AA160</f>
        <v>4468563170623.0303</v>
      </c>
      <c r="O2" s="7">
        <f>'IRA Calculations'!AB160</f>
        <v>4394569764274.7671</v>
      </c>
      <c r="P2" s="7">
        <f>'IRA Calculations'!AC160</f>
        <v>4331532699517.6689</v>
      </c>
      <c r="Q2" s="7">
        <f>'IRA Calculations'!AD160</f>
        <v>4276160133369.2935</v>
      </c>
      <c r="R2" s="7">
        <f>'IRA Calculations'!AE160</f>
        <v>4225798388898.5</v>
      </c>
      <c r="S2" s="7">
        <f>'IRA Calculations'!AF160</f>
        <v>4178408717079.5752</v>
      </c>
      <c r="T2" s="7">
        <f>'IRA Calculations'!AG160</f>
        <v>4135794376292.2012</v>
      </c>
      <c r="U2" s="7">
        <f>'IRA Calculations'!AH160</f>
        <v>4098744199925.6562</v>
      </c>
      <c r="V2" s="7">
        <f>'IRA Calculations'!AI160</f>
        <v>4065760632622.7466</v>
      </c>
      <c r="W2" s="7">
        <f>'IRA Calculations'!AJ160</f>
        <v>4035046298483.0825</v>
      </c>
      <c r="X2" s="7">
        <f>'IRA Calculations'!AK160</f>
        <v>4009124601226.8979</v>
      </c>
      <c r="Y2" s="7">
        <f>'IRA Calculations'!AL160</f>
        <v>3990299946011.3291</v>
      </c>
      <c r="Z2" s="7">
        <f>'IRA Calculations'!AM160</f>
        <v>3976956856352.5195</v>
      </c>
      <c r="AA2" s="7">
        <f>'IRA Calculations'!AN160</f>
        <v>3968958996945.3989</v>
      </c>
      <c r="AB2" s="7">
        <f>'IRA Calculations'!AO160</f>
        <v>3965407575172.1782</v>
      </c>
      <c r="AC2" s="7">
        <f>'IRA Calculations'!AP160</f>
        <v>3966377769525.3823</v>
      </c>
      <c r="AD2" s="7">
        <f>'IRA Calculations'!AQ160</f>
        <v>3971908217672.3662</v>
      </c>
      <c r="AE2" s="7">
        <f>'IRA Calculations'!AR160</f>
        <v>3982275942251.415</v>
      </c>
      <c r="AF2" s="7">
        <f>'IRA Calculations'!AS160</f>
        <v>3997345380039.481</v>
      </c>
      <c r="AG2" s="7">
        <f>'IRA Calculations'!AT160</f>
        <v>4017490399174.0688</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10962906158415.314</v>
      </c>
      <c r="C2" s="7">
        <f>'IRA Calculations'!P173</f>
        <v>10962906158415.314</v>
      </c>
      <c r="D2" s="7">
        <f>'IRA Calculations'!Q173</f>
        <v>10962906158415.314</v>
      </c>
      <c r="E2" s="7">
        <f>'IRA Calculations'!R173</f>
        <v>11112513415158.1</v>
      </c>
      <c r="F2" s="7">
        <f>'IRA Calculations'!S173</f>
        <v>11244335384647.291</v>
      </c>
      <c r="G2" s="7">
        <f>'IRA Calculations'!T173</f>
        <v>11348060894187.125</v>
      </c>
      <c r="H2" s="7">
        <f>'IRA Calculations'!U173</f>
        <v>11417319309435.051</v>
      </c>
      <c r="I2" s="7">
        <f>'IRA Calculations'!V173</f>
        <v>11448645644240.062</v>
      </c>
      <c r="J2" s="7">
        <f>'IRA Calculations'!W173</f>
        <v>11449309679973.871</v>
      </c>
      <c r="K2" s="7">
        <f>'IRA Calculations'!X173</f>
        <v>11429972310098.096</v>
      </c>
      <c r="L2" s="7">
        <f>'IRA Calculations'!Y173</f>
        <v>11403422290363.932</v>
      </c>
      <c r="M2" s="7">
        <f>'IRA Calculations'!Z173</f>
        <v>11377870289446.482</v>
      </c>
      <c r="N2" s="7">
        <f>'IRA Calculations'!AA173</f>
        <v>11362463557846.766</v>
      </c>
      <c r="O2" s="7">
        <f>'IRA Calculations'!AB173</f>
        <v>11359720443246.164</v>
      </c>
      <c r="P2" s="7">
        <f>'IRA Calculations'!AC173</f>
        <v>11369168083404.773</v>
      </c>
      <c r="Q2" s="7">
        <f>'IRA Calculations'!AD173</f>
        <v>11390202066782.908</v>
      </c>
      <c r="R2" s="7">
        <f>'IRA Calculations'!AE173</f>
        <v>11420001247033.367</v>
      </c>
      <c r="S2" s="7">
        <f>'IRA Calculations'!AF173</f>
        <v>11456908966102.322</v>
      </c>
      <c r="T2" s="7">
        <f>'IRA Calculations'!AG173</f>
        <v>11499407677672.764</v>
      </c>
      <c r="U2" s="7">
        <f>'IRA Calculations'!AH173</f>
        <v>11547193981841.703</v>
      </c>
      <c r="V2" s="7">
        <f>'IRA Calculations'!AI173</f>
        <v>11598644543001.803</v>
      </c>
      <c r="W2" s="7">
        <f>'IRA Calculations'!AJ173</f>
        <v>11651165712613.85</v>
      </c>
      <c r="X2" s="7">
        <f>'IRA Calculations'!AK173</f>
        <v>11708281494324.5</v>
      </c>
      <c r="Y2" s="7">
        <f>'IRA Calculations'!AL173</f>
        <v>11768877675979.756</v>
      </c>
      <c r="Z2" s="7">
        <f>'IRA Calculations'!AM173</f>
        <v>11833619623303.027</v>
      </c>
      <c r="AA2" s="7">
        <f>'IRA Calculations'!AN173</f>
        <v>11902317647871.467</v>
      </c>
      <c r="AB2" s="7">
        <f>'IRA Calculations'!AO173</f>
        <v>11975372645604.309</v>
      </c>
      <c r="AC2" s="7">
        <f>'IRA Calculations'!AP173</f>
        <v>12052572441349.77</v>
      </c>
      <c r="AD2" s="7">
        <f>'IRA Calculations'!AQ173</f>
        <v>12133282929865.539</v>
      </c>
      <c r="AE2" s="7">
        <f>'IRA Calculations'!AR173</f>
        <v>12218193584397.082</v>
      </c>
      <c r="AF2" s="7">
        <f>'IRA Calculations'!AS173</f>
        <v>12305538981378.658</v>
      </c>
      <c r="AG2" s="7">
        <f>'IRA Calculations'!AT173</f>
        <v>12395639916955.164</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11517182787165.541</v>
      </c>
      <c r="C4" s="7">
        <f>'IRA Calculations'!P175</f>
        <v>11517182787165.541</v>
      </c>
      <c r="D4" s="7">
        <f>'IRA Calculations'!Q175</f>
        <v>11517182787165.541</v>
      </c>
      <c r="E4" s="7">
        <f>'IRA Calculations'!R175</f>
        <v>11613694975844.893</v>
      </c>
      <c r="F4" s="7">
        <f>'IRA Calculations'!S175</f>
        <v>11706913236454.289</v>
      </c>
      <c r="G4" s="7">
        <f>'IRA Calculations'!T175</f>
        <v>11797809958359.133</v>
      </c>
      <c r="H4" s="7">
        <f>'IRA Calculations'!U175</f>
        <v>11888727763292.443</v>
      </c>
      <c r="I4" s="7">
        <f>'IRA Calculations'!V175</f>
        <v>11982004490848.914</v>
      </c>
      <c r="J4" s="7">
        <f>'IRA Calculations'!W175</f>
        <v>12081295077784.738</v>
      </c>
      <c r="K4" s="7">
        <f>'IRA Calculations'!X175</f>
        <v>12186898985295.797</v>
      </c>
      <c r="L4" s="7">
        <f>'IRA Calculations'!Y175</f>
        <v>12298906971698.859</v>
      </c>
      <c r="M4" s="7">
        <f>'IRA Calculations'!Z175</f>
        <v>12415266911371.668</v>
      </c>
      <c r="N4" s="7">
        <f>'IRA Calculations'!AA175</f>
        <v>12534493573093.869</v>
      </c>
      <c r="O4" s="7">
        <f>'IRA Calculations'!AB175</f>
        <v>12654942385078.654</v>
      </c>
      <c r="P4" s="7">
        <f>'IRA Calculations'!AC175</f>
        <v>12776788065915.93</v>
      </c>
      <c r="Q4" s="7">
        <f>'IRA Calculations'!AD175</f>
        <v>12897985585747.504</v>
      </c>
      <c r="R4" s="7">
        <f>'IRA Calculations'!AE175</f>
        <v>13019269139418.234</v>
      </c>
      <c r="S4" s="7">
        <f>'IRA Calculations'!AF175</f>
        <v>13139787437407.918</v>
      </c>
      <c r="T4" s="7">
        <f>'IRA Calculations'!AG175</f>
        <v>13259738426944.945</v>
      </c>
      <c r="U4" s="7">
        <f>'IRA Calculations'!AH175</f>
        <v>13380309250006.809</v>
      </c>
      <c r="V4" s="7">
        <f>'IRA Calculations'!AI175</f>
        <v>13501103703482.986</v>
      </c>
      <c r="W4" s="7">
        <f>'IRA Calculations'!AJ175</f>
        <v>13621824340399.941</v>
      </c>
      <c r="X4" s="7">
        <f>'IRA Calculations'!AK175</f>
        <v>13742952375424.754</v>
      </c>
      <c r="Y4" s="7">
        <f>'IRA Calculations'!AL175</f>
        <v>13864640596478.318</v>
      </c>
      <c r="Z4" s="7">
        <f>'IRA Calculations'!AM175</f>
        <v>13988188136392.521</v>
      </c>
      <c r="AA4" s="7">
        <f>'IRA Calculations'!AN175</f>
        <v>14110212726600.785</v>
      </c>
      <c r="AB4" s="7">
        <f>'IRA Calculations'!AO175</f>
        <v>14235583147086.262</v>
      </c>
      <c r="AC4" s="7">
        <f>'IRA Calculations'!AP175</f>
        <v>14358374298723.15</v>
      </c>
      <c r="AD4" s="7">
        <f>'IRA Calculations'!AQ175</f>
        <v>14485108629134.342</v>
      </c>
      <c r="AE4" s="7">
        <f>'IRA Calculations'!AR175</f>
        <v>14610781049062.281</v>
      </c>
      <c r="AF4" s="7">
        <f>'IRA Calculations'!AS175</f>
        <v>14737292231002.281</v>
      </c>
      <c r="AG4" s="7">
        <f>'IRA Calculations'!AT175</f>
        <v>14864490551532.572</v>
      </c>
    </row>
    <row r="5" spans="1:35" x14ac:dyDescent="0.2">
      <c r="A5" s="1" t="s">
        <v>79</v>
      </c>
      <c r="B5" s="7">
        <f>'IRA Calculations'!O176</f>
        <v>785084549.78854263</v>
      </c>
      <c r="C5" s="7">
        <f>'IRA Calculations'!P176</f>
        <v>785084549.78854263</v>
      </c>
      <c r="D5" s="7">
        <f>'IRA Calculations'!Q176</f>
        <v>785084549.78854263</v>
      </c>
      <c r="E5" s="7">
        <f>'IRA Calculations'!R176</f>
        <v>746387872.65999484</v>
      </c>
      <c r="F5" s="7">
        <f>'IRA Calculations'!S176</f>
        <v>707909334.07586503</v>
      </c>
      <c r="G5" s="7">
        <f>'IRA Calculations'!T176</f>
        <v>670113157.16899109</v>
      </c>
      <c r="H5" s="7">
        <f>'IRA Calculations'!U176</f>
        <v>633847027.84823942</v>
      </c>
      <c r="I5" s="7">
        <f>'IRA Calculations'!V176</f>
        <v>599979729.45710886</v>
      </c>
      <c r="J5" s="7">
        <f>'IRA Calculations'!W176</f>
        <v>569319364.42952824</v>
      </c>
      <c r="K5" s="7">
        <f>'IRA Calculations'!X176</f>
        <v>542709440.76924562</v>
      </c>
      <c r="L5" s="7">
        <f>'IRA Calculations'!Y176</f>
        <v>520556112.8312825</v>
      </c>
      <c r="M5" s="7">
        <f>'IRA Calculations'!Z176</f>
        <v>503089985.23176283</v>
      </c>
      <c r="N5" s="7">
        <f>'IRA Calculations'!AA176</f>
        <v>489979816.86764312</v>
      </c>
      <c r="O5" s="7">
        <f>'IRA Calculations'!AB176</f>
        <v>480676067.22843778</v>
      </c>
      <c r="P5" s="7">
        <f>'IRA Calculations'!AC176</f>
        <v>474237516.49100053</v>
      </c>
      <c r="Q5" s="7">
        <f>'IRA Calculations'!AD176</f>
        <v>469733520.26271433</v>
      </c>
      <c r="R5" s="7">
        <f>'IRA Calculations'!AE176</f>
        <v>466310589.95759135</v>
      </c>
      <c r="S5" s="7">
        <f>'IRA Calculations'!AF176</f>
        <v>463370190.39708692</v>
      </c>
      <c r="T5" s="7">
        <f>'IRA Calculations'!AG176</f>
        <v>460604565.14899266</v>
      </c>
      <c r="U5" s="7">
        <f>'IRA Calculations'!AH176</f>
        <v>457856337.79514235</v>
      </c>
      <c r="V5" s="7">
        <f>'IRA Calculations'!AI176</f>
        <v>455056590.12253696</v>
      </c>
      <c r="W5" s="7">
        <f>'IRA Calculations'!AJ176</f>
        <v>452156705.89097333</v>
      </c>
      <c r="X5" s="7">
        <f>'IRA Calculations'!AK176</f>
        <v>449162356.41467953</v>
      </c>
      <c r="Y5" s="7">
        <f>'IRA Calculations'!AL176</f>
        <v>446096335.63433868</v>
      </c>
      <c r="Z5" s="7">
        <f>'IRA Calculations'!AM176</f>
        <v>442957611.0619815</v>
      </c>
      <c r="AA5" s="7">
        <f>'IRA Calculations'!AN176</f>
        <v>439671925.23845708</v>
      </c>
      <c r="AB5" s="7">
        <f>'IRA Calculations'!AO176</f>
        <v>436342179.90631878</v>
      </c>
      <c r="AC5" s="7">
        <f>'IRA Calculations'!AP176</f>
        <v>432834650.21376884</v>
      </c>
      <c r="AD5" s="7">
        <f>'IRA Calculations'!AQ176</f>
        <v>429320831.40834433</v>
      </c>
      <c r="AE5" s="7">
        <f>'IRA Calculations'!AR176</f>
        <v>425698000.6504029</v>
      </c>
      <c r="AF5" s="7">
        <f>'IRA Calculations'!AS176</f>
        <v>422010229.26267207</v>
      </c>
      <c r="AG5" s="7">
        <f>'IRA Calculations'!AT176</f>
        <v>418230155.89831376</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29676347512493.992</v>
      </c>
      <c r="C2" s="7">
        <f>'IRA Calculations'!P186</f>
        <v>29676347512493.992</v>
      </c>
      <c r="D2" s="7">
        <f>'IRA Calculations'!Q186</f>
        <v>29676347512493.992</v>
      </c>
      <c r="E2" s="7">
        <f>'IRA Calculations'!R186</f>
        <v>29969767372001.648</v>
      </c>
      <c r="F2" s="7">
        <f>'IRA Calculations'!S186</f>
        <v>30310320814497.84</v>
      </c>
      <c r="G2" s="7">
        <f>'IRA Calculations'!T186</f>
        <v>30706159833955.812</v>
      </c>
      <c r="H2" s="7">
        <f>'IRA Calculations'!U186</f>
        <v>31112565291461.949</v>
      </c>
      <c r="I2" s="7">
        <f>'IRA Calculations'!V186</f>
        <v>31547230129349.746</v>
      </c>
      <c r="J2" s="7">
        <f>'IRA Calculations'!W186</f>
        <v>32000885997783.418</v>
      </c>
      <c r="K2" s="7">
        <f>'IRA Calculations'!X186</f>
        <v>32466315526302.621</v>
      </c>
      <c r="L2" s="7">
        <f>'IRA Calculations'!Y186</f>
        <v>32951579842705.777</v>
      </c>
      <c r="M2" s="7">
        <f>'IRA Calculations'!Z186</f>
        <v>33449708213292.75</v>
      </c>
      <c r="N2" s="7">
        <f>'IRA Calculations'!AA186</f>
        <v>33958234270460.281</v>
      </c>
      <c r="O2" s="7">
        <f>'IRA Calculations'!AB186</f>
        <v>34490748997791.062</v>
      </c>
      <c r="P2" s="7">
        <f>'IRA Calculations'!AC186</f>
        <v>35035245079321.297</v>
      </c>
      <c r="Q2" s="7">
        <f>'IRA Calculations'!AD186</f>
        <v>35599134598743.297</v>
      </c>
      <c r="R2" s="7">
        <f>'IRA Calculations'!AE186</f>
        <v>36179444934050.852</v>
      </c>
      <c r="S2" s="7">
        <f>'IRA Calculations'!AF186</f>
        <v>36765895226602.594</v>
      </c>
      <c r="T2" s="7">
        <f>'IRA Calculations'!AG186</f>
        <v>37378138531932.641</v>
      </c>
      <c r="U2" s="7">
        <f>'IRA Calculations'!AH186</f>
        <v>37994392929838.734</v>
      </c>
      <c r="V2" s="7">
        <f>'IRA Calculations'!AI186</f>
        <v>38629742205347.672</v>
      </c>
      <c r="W2" s="7">
        <f>'IRA Calculations'!AJ186</f>
        <v>39282641633486.93</v>
      </c>
      <c r="X2" s="7">
        <f>'IRA Calculations'!AK186</f>
        <v>39955427773038.562</v>
      </c>
      <c r="Y2" s="7">
        <f>'IRA Calculations'!AL186</f>
        <v>40642051532933.219</v>
      </c>
      <c r="Z2" s="7">
        <f>'IRA Calculations'!AM186</f>
        <v>41350210576269.992</v>
      </c>
      <c r="AA2" s="7">
        <f>'IRA Calculations'!AN186</f>
        <v>42070286069395.547</v>
      </c>
      <c r="AB2" s="7">
        <f>'IRA Calculations'!AO186</f>
        <v>42797617875627.938</v>
      </c>
      <c r="AC2" s="7">
        <f>'IRA Calculations'!AP186</f>
        <v>43551820107854.875</v>
      </c>
      <c r="AD2" s="7">
        <f>'IRA Calculations'!AQ186</f>
        <v>44305035793040.383</v>
      </c>
      <c r="AE2" s="7">
        <f>'IRA Calculations'!AR186</f>
        <v>45082097358685.906</v>
      </c>
      <c r="AF2" s="7">
        <f>'IRA Calculations'!AS186</f>
        <v>45876890809311.297</v>
      </c>
      <c r="AG2" s="7">
        <f>'IRA Calculations'!AT186</f>
        <v>46693842625720.656</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7374295737585.1123</v>
      </c>
      <c r="C4" s="7">
        <f>'IRA Calculations'!P188</f>
        <v>7374295737585.1123</v>
      </c>
      <c r="D4" s="7">
        <f>'IRA Calculations'!Q188</f>
        <v>7374295737585.1123</v>
      </c>
      <c r="E4" s="7">
        <f>'IRA Calculations'!R188</f>
        <v>7348866547014.3525</v>
      </c>
      <c r="F4" s="7">
        <f>'IRA Calculations'!S188</f>
        <v>7340718610535.6309</v>
      </c>
      <c r="G4" s="7">
        <f>'IRA Calculations'!T188</f>
        <v>7329868822558.7686</v>
      </c>
      <c r="H4" s="7">
        <f>'IRA Calculations'!U188</f>
        <v>7315013937067.0205</v>
      </c>
      <c r="I4" s="7">
        <f>'IRA Calculations'!V188</f>
        <v>7299957737149.9043</v>
      </c>
      <c r="J4" s="7">
        <f>'IRA Calculations'!W188</f>
        <v>7266232273155.4307</v>
      </c>
      <c r="K4" s="7">
        <f>'IRA Calculations'!X188</f>
        <v>7237698602235.8184</v>
      </c>
      <c r="L4" s="7">
        <f>'IRA Calculations'!Y188</f>
        <v>7217111553369.5684</v>
      </c>
      <c r="M4" s="7">
        <f>'IRA Calculations'!Z188</f>
        <v>7207893471787.6582</v>
      </c>
      <c r="N4" s="7">
        <f>'IRA Calculations'!AA188</f>
        <v>7202193094901.3838</v>
      </c>
      <c r="O4" s="7">
        <f>'IRA Calculations'!AB188</f>
        <v>7200455433545.71</v>
      </c>
      <c r="P4" s="7">
        <f>'IRA Calculations'!AC188</f>
        <v>7203475149925.9922</v>
      </c>
      <c r="Q4" s="7">
        <f>'IRA Calculations'!AD188</f>
        <v>7202913588634.2178</v>
      </c>
      <c r="R4" s="7">
        <f>'IRA Calculations'!AE188</f>
        <v>7190283757317.4082</v>
      </c>
      <c r="S4" s="7">
        <f>'IRA Calculations'!AF188</f>
        <v>7179857789183.3887</v>
      </c>
      <c r="T4" s="7">
        <f>'IRA Calculations'!AG188</f>
        <v>7172387964453.2295</v>
      </c>
      <c r="U4" s="7">
        <f>'IRA Calculations'!AH188</f>
        <v>7170247674246.8535</v>
      </c>
      <c r="V4" s="7">
        <f>'IRA Calculations'!AI188</f>
        <v>7168361675946.1895</v>
      </c>
      <c r="W4" s="7">
        <f>'IRA Calculations'!AJ188</f>
        <v>7172409155445.3711</v>
      </c>
      <c r="X4" s="7">
        <f>'IRA Calculations'!AK188</f>
        <v>7175778523195.9971</v>
      </c>
      <c r="Y4" s="7">
        <f>'IRA Calculations'!AL188</f>
        <v>7174273962753.8945</v>
      </c>
      <c r="Z4" s="7">
        <f>'IRA Calculations'!AM188</f>
        <v>7167355103819.4307</v>
      </c>
      <c r="AA4" s="7">
        <f>'IRA Calculations'!AN188</f>
        <v>7158338336662.8809</v>
      </c>
      <c r="AB4" s="7">
        <f>'IRA Calculations'!AO188</f>
        <v>7148145469442.4326</v>
      </c>
      <c r="AC4" s="7">
        <f>'IRA Calculations'!AP188</f>
        <v>7138885005876.2402</v>
      </c>
      <c r="AD4" s="7">
        <f>'IRA Calculations'!AQ188</f>
        <v>7131966146941.7773</v>
      </c>
      <c r="AE4" s="7">
        <f>'IRA Calculations'!AR188</f>
        <v>7122493773454.1729</v>
      </c>
      <c r="AF4" s="7">
        <f>'IRA Calculations'!AS188</f>
        <v>7115913970393.9902</v>
      </c>
      <c r="AG4" s="7">
        <f>'IRA Calculations'!AT188</f>
        <v>7108613673600.9639</v>
      </c>
    </row>
    <row r="5" spans="1:35" x14ac:dyDescent="0.2">
      <c r="A5" s="1" t="s">
        <v>79</v>
      </c>
      <c r="B5" s="7">
        <f>'IRA Calculations'!O189</f>
        <v>7391214915450.2119</v>
      </c>
      <c r="C5" s="7">
        <f>'IRA Calculations'!P189</f>
        <v>7391214915450.2119</v>
      </c>
      <c r="D5" s="7">
        <f>'IRA Calculations'!Q189</f>
        <v>7391214915450.2119</v>
      </c>
      <c r="E5" s="7">
        <f>'IRA Calculations'!R189</f>
        <v>7399447519569.0039</v>
      </c>
      <c r="F5" s="7">
        <f>'IRA Calculations'!S189</f>
        <v>7397400032534.2852</v>
      </c>
      <c r="G5" s="7">
        <f>'IRA Calculations'!T189</f>
        <v>7388868836556.2539</v>
      </c>
      <c r="H5" s="7">
        <f>'IRA Calculations'!U189</f>
        <v>7365621327516.1816</v>
      </c>
      <c r="I5" s="7">
        <f>'IRA Calculations'!V189</f>
        <v>7343610841892.918</v>
      </c>
      <c r="J5" s="7">
        <f>'IRA Calculations'!W189</f>
        <v>7330003584307.9941</v>
      </c>
      <c r="K5" s="7">
        <f>'IRA Calculations'!X189</f>
        <v>7331709823503.5869</v>
      </c>
      <c r="L5" s="7">
        <f>'IRA Calculations'!Y189</f>
        <v>7331496543604.1211</v>
      </c>
      <c r="M5" s="7">
        <f>'IRA Calculations'!Z189</f>
        <v>7319254277375.6963</v>
      </c>
      <c r="N5" s="7">
        <f>'IRA Calculations'!AA189</f>
        <v>7302362509339.2129</v>
      </c>
      <c r="O5" s="7">
        <f>'IRA Calculations'!AB189</f>
        <v>7283380598288.1572</v>
      </c>
      <c r="P5" s="7">
        <f>'IRA Calculations'!AC189</f>
        <v>7282954038489.2578</v>
      </c>
      <c r="Q5" s="7">
        <f>'IRA Calculations'!AD189</f>
        <v>7282356854770.7812</v>
      </c>
      <c r="R5" s="7">
        <f>'IRA Calculations'!AE189</f>
        <v>7284574965725.0781</v>
      </c>
      <c r="S5" s="7">
        <f>'IRA Calculations'!AF189</f>
        <v>7273484410953.6562</v>
      </c>
      <c r="T5" s="7">
        <f>'IRA Calculations'!AG189</f>
        <v>7272844571255.291</v>
      </c>
      <c r="U5" s="7">
        <f>'IRA Calculations'!AH189</f>
        <v>7277750008942.6709</v>
      </c>
      <c r="V5" s="7">
        <f>'IRA Calculations'!AI189</f>
        <v>7279242968238.7988</v>
      </c>
      <c r="W5" s="7">
        <f>'IRA Calculations'!AJ189</f>
        <v>7281247799293.6318</v>
      </c>
      <c r="X5" s="7">
        <f>'IRA Calculations'!AK189</f>
        <v>7288797907734.1748</v>
      </c>
      <c r="Y5" s="7">
        <f>'IRA Calculations'!AL189</f>
        <v>7303045005017.4629</v>
      </c>
      <c r="Z5" s="7">
        <f>'IRA Calculations'!AM189</f>
        <v>7319040997476.2305</v>
      </c>
      <c r="AA5" s="7">
        <f>'IRA Calculations'!AN189</f>
        <v>7333885278477.9648</v>
      </c>
      <c r="AB5" s="7">
        <f>'IRA Calculations'!AO189</f>
        <v>7345359737068.3984</v>
      </c>
      <c r="AC5" s="7">
        <f>'IRA Calculations'!AP189</f>
        <v>7351843446011.7109</v>
      </c>
      <c r="AD5" s="7">
        <f>'IRA Calculations'!AQ189</f>
        <v>7353464373247.5322</v>
      </c>
      <c r="AE5" s="7">
        <f>'IRA Calculations'!AR189</f>
        <v>7358369810934.8779</v>
      </c>
      <c r="AF5" s="7">
        <f>'IRA Calculations'!AS189</f>
        <v>7364469616059.1475</v>
      </c>
      <c r="AG5" s="7">
        <f>'IRA Calculations'!AT189</f>
        <v>7366773038973.2178</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2023-12-15T19:21:00Z</dcterms:modified>
</cp:coreProperties>
</file>