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bldgs\CiDESCTY\"/>
    </mc:Choice>
  </mc:AlternateContent>
  <xr:revisionPtr revIDLastSave="0" documentId="8_{3682D45C-4765-474C-B7F9-94A82247F487}"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Q8" i="10" s="1"/>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U8" i="7" s="1"/>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41" i="22"/>
  <c r="O8" i="7"/>
  <c r="AC8" i="7"/>
  <c r="I8" i="7"/>
  <c r="W8" i="6"/>
  <c r="U8" i="6"/>
  <c r="S8" i="10"/>
  <c r="W8" i="7"/>
  <c r="S30" i="14"/>
  <c r="S41" i="14"/>
  <c r="Q8" i="6"/>
  <c r="AC8" i="6"/>
  <c r="K8" i="6"/>
  <c r="I8" i="6"/>
  <c r="U8" i="10"/>
  <c r="C8" i="7"/>
  <c r="G8" i="7"/>
  <c r="AE8" i="6"/>
  <c r="G8" i="6"/>
  <c r="M8" i="6"/>
  <c r="O8" i="6"/>
  <c r="E8" i="7"/>
  <c r="C8" i="10"/>
  <c r="O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<sst xmlns="http://schemas.openxmlformats.org/spreadsheetml/2006/main" count="55111" uniqueCount="1381">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</sst>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1308</v>
      </c>
      <c r="C1" s="71">
        <v>45686</v>
      </c>
      <c r="D1" s="13"/>
      <c r="E1" s="13"/>
      <c r="F1" s="72" t="s">
        <v>59</v>
      </c>
      <c r="G1" s="72" t="s">
        <v>59</v>
      </c>
    </row>
    <row r="2" spans="1:7" x14ac:dyDescent="0.75">
      <c r="B2" t="str">
        <f>LOOKUP(B1,F2:G51,G2:G51)</f>
        <v>OR</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b">
        <f>IF(A41=About!$B$1,SUM('BDESC-rural-residential'!$AF$8,'BDESC-urban-residential'!$AF$8,'BDESC-commercial'!$AF$8)='REEDS calc'!Q41,"NA")</f>
        <v>1</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b">
        <f>IF(A41=About!$B$1,SUM('DESC-rural-residential'!$AF$8,'DESC-urban-residential'!$AF$8,'DESC-commercial'!$AF$8)='REEDS calc-noIRA'!Q41,"NA")</f>
        <v>1</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OREGON</v>
      </c>
    </row>
    <row r="3" spans="1:7" x14ac:dyDescent="0.65">
      <c r="A3" s="52" t="s">
        <v>1327</v>
      </c>
      <c r="B3" s="52">
        <v>0.59</v>
      </c>
      <c r="C3" s="52">
        <v>0.41</v>
      </c>
      <c r="F3" s="52" t="s">
        <v>10</v>
      </c>
      <c r="G3" s="52">
        <f>SUMIFS(B:B,A:A,G2)</f>
        <v>0.81</v>
      </c>
    </row>
    <row r="4" spans="1:7" x14ac:dyDescent="0.65">
      <c r="A4" s="52" t="s">
        <v>1328</v>
      </c>
      <c r="B4" s="52">
        <v>0.66</v>
      </c>
      <c r="C4" s="52">
        <v>0.33999999999999903</v>
      </c>
      <c r="F4" s="52" t="s">
        <v>11</v>
      </c>
      <c r="G4" s="52">
        <f>SUMIFS(C:C,A:A,G2)</f>
        <v>0.189999999999999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28.541845218884312</v>
      </c>
      <c r="C8" s="65">
        <f>INDEX('REEDS calc'!$C$64:$AG$113,MATCH(About!$B$2,'REEDS calc'!$B$64:$B$113,0),MATCH(C$1,'REEDS calc'!$C$63:$AG$63,0))*SUMIFS('res v com'!$E$3:$E$52,'res v com'!$B$3:$B$52,About!$B$2)*SUMIFS('Urban and Rural'!$C$2:$C$53,'Urban and Rural'!$A$2:$A$53,About!$B$1)</f>
        <v>28.541845218884312</v>
      </c>
      <c r="D8" s="65">
        <f>INDEX('REEDS calc'!$C$64:$AG$113,MATCH(About!$B$2,'REEDS calc'!$B$64:$B$113,0),MATCH(D$1,'REEDS calc'!$C$63:$AG$63,0))*SUMIFS('res v com'!$E$3:$E$52,'res v com'!$B$3:$B$52,About!$B$2)*SUMIFS('Urban and Rural'!$C$2:$C$53,'Urban and Rural'!$A$2:$A$53,About!$B$1)</f>
        <v>28.541845218884312</v>
      </c>
      <c r="E8" s="65">
        <f>INDEX('REEDS calc'!$C$64:$AG$113,MATCH(About!$B$2,'REEDS calc'!$B$64:$B$113,0),MATCH(E$1,'REEDS calc'!$C$63:$AG$63,0))*SUMIFS('res v com'!$E$3:$E$52,'res v com'!$B$3:$B$52,About!$B$2)*SUMIFS('Urban and Rural'!$C$2:$C$53,'Urban and Rural'!$A$2:$A$53,About!$B$1)</f>
        <v>33.789801134460475</v>
      </c>
      <c r="F8" s="65">
        <f>INDEX('REEDS calc'!$C$64:$AG$113,MATCH(About!$B$2,'REEDS calc'!$B$64:$B$113,0),MATCH(F$1,'REEDS calc'!$C$63:$AG$63,0))*SUMIFS('res v com'!$E$3:$E$52,'res v com'!$B$3:$B$52,About!$B$2)*SUMIFS('Urban and Rural'!$C$2:$C$53,'Urban and Rural'!$A$2:$A$53,About!$B$1)</f>
        <v>39.037757050036639</v>
      </c>
      <c r="G8" s="65">
        <f>INDEX('REEDS calc'!$C$64:$AG$113,MATCH(About!$B$2,'REEDS calc'!$B$64:$B$113,0),MATCH(G$1,'REEDS calc'!$C$63:$AG$63,0))*SUMIFS('res v com'!$E$3:$E$52,'res v com'!$B$3:$B$52,About!$B$2)*SUMIFS('Urban and Rural'!$C$2:$C$53,'Urban and Rural'!$A$2:$A$53,About!$B$1)</f>
        <v>46.347836157813404</v>
      </c>
      <c r="H8" s="65">
        <f>INDEX('REEDS calc'!$C$64:$AG$113,MATCH(About!$B$2,'REEDS calc'!$B$64:$B$113,0),MATCH(H$1,'REEDS calc'!$C$63:$AG$63,0))*SUMIFS('res v com'!$E$3:$E$52,'res v com'!$B$3:$B$52,About!$B$2)*SUMIFS('Urban and Rural'!$C$2:$C$53,'Urban and Rural'!$A$2:$A$53,About!$B$1)</f>
        <v>53.657915265590184</v>
      </c>
      <c r="I8" s="65">
        <f>INDEX('REEDS calc'!$C$64:$AG$113,MATCH(About!$B$2,'REEDS calc'!$B$64:$B$113,0),MATCH(I$1,'REEDS calc'!$C$63:$AG$63,0))*SUMIFS('res v com'!$E$3:$E$52,'res v com'!$B$3:$B$52,About!$B$2)*SUMIFS('Urban and Rural'!$C$2:$C$53,'Urban and Rural'!$A$2:$A$53,About!$B$1)</f>
        <v>63.82155077366167</v>
      </c>
      <c r="J8" s="65">
        <f>INDEX('REEDS calc'!$C$64:$AG$113,MATCH(About!$B$2,'REEDS calc'!$B$64:$B$113,0),MATCH(J$1,'REEDS calc'!$C$63:$AG$63,0))*SUMIFS('res v com'!$E$3:$E$52,'res v com'!$B$3:$B$52,About!$B$2)*SUMIFS('Urban and Rural'!$C$2:$C$53,'Urban and Rural'!$A$2:$A$53,About!$B$1)</f>
        <v>73.985186281733149</v>
      </c>
      <c r="K8" s="65">
        <f>INDEX('REEDS calc'!$C$64:$AG$113,MATCH(About!$B$2,'REEDS calc'!$B$64:$B$113,0),MATCH(K$1,'REEDS calc'!$C$63:$AG$63,0))*SUMIFS('res v com'!$E$3:$E$52,'res v com'!$B$3:$B$52,About!$B$2)*SUMIFS('Urban and Rural'!$C$2:$C$53,'Urban and Rural'!$A$2:$A$53,About!$B$1)</f>
        <v>88.563888472100814</v>
      </c>
      <c r="L8" s="65">
        <f>INDEX('REEDS calc'!$C$64:$AG$113,MATCH(About!$B$2,'REEDS calc'!$B$64:$B$113,0),MATCH(L$1,'REEDS calc'!$C$63:$AG$63,0))*SUMIFS('res v com'!$E$3:$E$52,'res v com'!$B$3:$B$52,About!$B$2)*SUMIFS('Urban and Rural'!$C$2:$C$53,'Urban and Rural'!$A$2:$A$53,About!$B$1)</f>
        <v>103.14259066246848</v>
      </c>
      <c r="M8" s="65">
        <f>INDEX('REEDS calc'!$C$64:$AG$113,MATCH(About!$B$2,'REEDS calc'!$B$64:$B$113,0),MATCH(M$1,'REEDS calc'!$C$63:$AG$63,0))*SUMIFS('res v com'!$E$3:$E$52,'res v com'!$B$3:$B$52,About!$B$2)*SUMIFS('Urban and Rural'!$C$2:$C$53,'Urban and Rural'!$A$2:$A$53,About!$B$1)</f>
        <v>119.91846218768775</v>
      </c>
      <c r="N8" s="65">
        <f>INDEX('REEDS calc'!$C$64:$AG$113,MATCH(About!$B$2,'REEDS calc'!$B$64:$B$113,0),MATCH(N$1,'REEDS calc'!$C$63:$AG$63,0))*SUMIFS('res v com'!$E$3:$E$52,'res v com'!$B$3:$B$52,About!$B$2)*SUMIFS('Urban and Rural'!$C$2:$C$53,'Urban and Rural'!$A$2:$A$53,About!$B$1)</f>
        <v>136.69433371290705</v>
      </c>
      <c r="O8" s="65">
        <f>INDEX('REEDS calc'!$C$64:$AG$113,MATCH(About!$B$2,'REEDS calc'!$B$64:$B$113,0),MATCH(O$1,'REEDS calc'!$C$63:$AG$63,0))*SUMIFS('res v com'!$E$3:$E$52,'res v com'!$B$3:$B$52,About!$B$2)*SUMIFS('Urban and Rural'!$C$2:$C$53,'Urban and Rural'!$A$2:$A$53,About!$B$1)</f>
        <v>145.0477227878618</v>
      </c>
      <c r="P8" s="65">
        <f>INDEX('REEDS calc'!$C$64:$AG$113,MATCH(About!$B$2,'REEDS calc'!$B$64:$B$113,0),MATCH(P$1,'REEDS calc'!$C$63:$AG$63,0))*SUMIFS('res v com'!$E$3:$E$52,'res v com'!$B$3:$B$52,About!$B$2)*SUMIFS('Urban and Rural'!$C$2:$C$53,'Urban and Rural'!$A$2:$A$53,About!$B$1)</f>
        <v>153.40111186281652</v>
      </c>
      <c r="Q8" s="65">
        <f>INDEX('REEDS calc'!$C$64:$AG$113,MATCH(About!$B$2,'REEDS calc'!$B$64:$B$113,0),MATCH(Q$1,'REEDS calc'!$C$63:$AG$63,0))*SUMIFS('res v com'!$E$3:$E$52,'res v com'!$B$3:$B$52,About!$B$2)*SUMIFS('Urban and Rural'!$C$2:$C$53,'Urban and Rural'!$A$2:$A$53,About!$B$1)</f>
        <v>156.04738813718185</v>
      </c>
      <c r="R8" s="65">
        <f>INDEX('REEDS calc'!$C$64:$AG$113,MATCH(About!$B$2,'REEDS calc'!$B$64:$B$113,0),MATCH(R$1,'REEDS calc'!$C$63:$AG$63,0))*SUMIFS('res v com'!$E$3:$E$52,'res v com'!$B$3:$B$52,About!$B$2)*SUMIFS('Urban and Rural'!$C$2:$C$53,'Urban and Rural'!$A$2:$A$53,About!$B$1)</f>
        <v>158.69366441154719</v>
      </c>
      <c r="S8" s="65">
        <f>INDEX('REEDS calc'!$C$64:$AG$113,MATCH(About!$B$2,'REEDS calc'!$B$64:$B$113,0),MATCH(S$1,'REEDS calc'!$C$63:$AG$63,0))*SUMIFS('res v com'!$E$3:$E$52,'res v com'!$B$3:$B$52,About!$B$2)*SUMIFS('Urban and Rural'!$C$2:$C$53,'Urban and Rural'!$A$2:$A$53,About!$B$1)</f>
        <v>161.30539399825761</v>
      </c>
      <c r="T8" s="65">
        <f>INDEX('REEDS calc'!$C$64:$AG$113,MATCH(About!$B$2,'REEDS calc'!$B$64:$B$113,0),MATCH(T$1,'REEDS calc'!$C$63:$AG$63,0))*SUMIFS('res v com'!$E$3:$E$52,'res v com'!$B$3:$B$52,About!$B$2)*SUMIFS('Urban and Rural'!$C$2:$C$53,'Urban and Rural'!$A$2:$A$53,About!$B$1)</f>
        <v>163.91712358496798</v>
      </c>
      <c r="U8" s="65">
        <f>INDEX('REEDS calc'!$C$64:$AG$113,MATCH(About!$B$2,'REEDS calc'!$B$64:$B$113,0),MATCH(U$1,'REEDS calc'!$C$63:$AG$63,0))*SUMIFS('res v com'!$E$3:$E$52,'res v com'!$B$3:$B$52,About!$B$2)*SUMIFS('Urban and Rural'!$C$2:$C$53,'Urban and Rural'!$A$2:$A$53,About!$B$1)</f>
        <v>166.4943064840235</v>
      </c>
      <c r="V8" s="65">
        <f>INDEX('REEDS calc'!$C$64:$AG$113,MATCH(About!$B$2,'REEDS calc'!$B$64:$B$113,0),MATCH(V$1,'REEDS calc'!$C$63:$AG$63,0))*SUMIFS('res v com'!$E$3:$E$52,'res v com'!$B$3:$B$52,About!$B$2)*SUMIFS('Urban and Rural'!$C$2:$C$53,'Urban and Rural'!$A$2:$A$53,About!$B$1)</f>
        <v>169.07148938307901</v>
      </c>
      <c r="W8" s="65">
        <f>INDEX('REEDS calc'!$C$64:$AG$113,MATCH(About!$B$2,'REEDS calc'!$B$64:$B$113,0),MATCH(W$1,'REEDS calc'!$C$63:$AG$63,0))*SUMIFS('res v com'!$E$3:$E$52,'res v com'!$B$3:$B$52,About!$B$2)*SUMIFS('Urban and Rural'!$C$2:$C$53,'Urban and Rural'!$A$2:$A$53,About!$B$1)</f>
        <v>171.53812288163886</v>
      </c>
      <c r="X8" s="65">
        <f>INDEX('REEDS calc'!$C$64:$AG$113,MATCH(About!$B$2,'REEDS calc'!$B$64:$B$113,0),MATCH(X$1,'REEDS calc'!$C$63:$AG$63,0))*SUMIFS('res v com'!$E$3:$E$52,'res v com'!$B$3:$B$52,About!$B$2)*SUMIFS('Urban and Rural'!$C$2:$C$53,'Urban and Rural'!$A$2:$A$53,About!$B$1)</f>
        <v>174.0047563801987</v>
      </c>
      <c r="Y8" s="65">
        <f>INDEX('REEDS calc'!$C$64:$AG$113,MATCH(About!$B$2,'REEDS calc'!$B$64:$B$113,0),MATCH(Y$1,'REEDS calc'!$C$63:$AG$63,0))*SUMIFS('res v com'!$E$3:$E$52,'res v com'!$B$3:$B$52,About!$B$2)*SUMIFS('Urban and Rural'!$C$2:$C$53,'Urban and Rural'!$A$2:$A$53,About!$B$1)</f>
        <v>176.42993385357266</v>
      </c>
      <c r="Z8" s="65">
        <f>INDEX('REEDS calc'!$C$64:$AG$113,MATCH(About!$B$2,'REEDS calc'!$B$64:$B$113,0),MATCH(Z$1,'REEDS calc'!$C$63:$AG$63,0))*SUMIFS('res v com'!$E$3:$E$52,'res v com'!$B$3:$B$52,About!$B$2)*SUMIFS('Urban and Rural'!$C$2:$C$53,'Urban and Rural'!$A$2:$A$53,About!$B$1)</f>
        <v>178.85511132694663</v>
      </c>
      <c r="AA8" s="65">
        <f>INDEX('REEDS calc'!$C$64:$AG$113,MATCH(About!$B$2,'REEDS calc'!$B$64:$B$113,0),MATCH(AA$1,'REEDS calc'!$C$63:$AG$63,0))*SUMIFS('res v com'!$E$3:$E$52,'res v com'!$B$3:$B$52,About!$B$2)*SUMIFS('Urban and Rural'!$C$2:$C$53,'Urban and Rural'!$A$2:$A$53,About!$B$1)</f>
        <v>181.43920356353311</v>
      </c>
      <c r="AB8" s="65">
        <f>INDEX('REEDS calc'!$C$64:$AG$113,MATCH(About!$B$2,'REEDS calc'!$B$64:$B$113,0),MATCH(AB$1,'REEDS calc'!$C$63:$AG$63,0))*SUMIFS('res v com'!$E$3:$E$52,'res v com'!$B$3:$B$52,About!$B$2)*SUMIFS('Urban and Rural'!$C$2:$C$53,'Urban and Rural'!$A$2:$A$53,About!$B$1)</f>
        <v>184.0232958001196</v>
      </c>
      <c r="AC8" s="65">
        <f>INDEX('REEDS calc'!$C$64:$AG$113,MATCH(About!$B$2,'REEDS calc'!$B$64:$B$113,0),MATCH(AC$1,'REEDS calc'!$C$63:$AG$63,0))*SUMIFS('res v com'!$E$3:$E$52,'res v com'!$B$3:$B$52,About!$B$2)*SUMIFS('Urban and Rural'!$C$2:$C$53,'Urban and Rural'!$A$2:$A$53,About!$B$1)</f>
        <v>187.03576696362686</v>
      </c>
      <c r="AD8" s="65">
        <f>INDEX('REEDS calc'!$C$64:$AG$113,MATCH(About!$B$2,'REEDS calc'!$B$64:$B$113,0),MATCH(AD$1,'REEDS calc'!$C$63:$AG$63,0))*SUMIFS('res v com'!$E$3:$E$52,'res v com'!$B$3:$B$52,About!$B$2)*SUMIFS('Urban and Rural'!$C$2:$C$53,'Urban and Rural'!$A$2:$A$53,About!$B$1)</f>
        <v>190.04823812713411</v>
      </c>
      <c r="AE8" s="65">
        <f>INDEX('REEDS calc'!$C$64:$AG$113,MATCH(About!$B$2,'REEDS calc'!$B$64:$B$113,0),MATCH(AE$1,'REEDS calc'!$C$63:$AG$63,0))*SUMIFS('res v com'!$E$3:$E$52,'res v com'!$B$3:$B$52,About!$B$2)*SUMIFS('Urban and Rural'!$C$2:$C$53,'Urban and Rural'!$A$2:$A$53,About!$B$1)</f>
        <v>193.82764575658015</v>
      </c>
      <c r="AF8" s="65">
        <f>INDEX('REEDS calc'!$C$64:$AG$113,MATCH(About!$B$2,'REEDS calc'!$B$64:$B$113,0),MATCH(AF$1,'REEDS calc'!$C$63:$AG$63,0))*SUMIFS('res v com'!$E$3:$E$52,'res v com'!$B$3:$B$52,About!$B$2)*SUMIFS('Urban and Rural'!$C$2:$C$53,'Urban and Rural'!$A$2:$A$53,About!$B$1)</f>
        <v>197.60705338602617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121.67839277524429</v>
      </c>
      <c r="C8" s="65">
        <f>INDEX('REEDS calc'!$C$64:$AG$113,MATCH(About!$B$2,'REEDS calc'!$B$64:$B$113,0),MATCH(C$1,'REEDS calc'!$C$63:$AG$63,0))*SUMIFS('res v com'!$E$3:$E$52,'res v com'!$B$3:$B$52,About!$B$2)*SUMIFS('Urban and Rural'!$B$2:$B$53,'Urban and Rural'!$A$2:$A$53,About!$B$1)</f>
        <v>121.67839277524429</v>
      </c>
      <c r="D8" s="65">
        <f>INDEX('REEDS calc'!$C$64:$AG$113,MATCH(About!$B$2,'REEDS calc'!$B$64:$B$113,0),MATCH(D$1,'REEDS calc'!$C$63:$AG$63,0))*SUMIFS('res v com'!$E$3:$E$52,'res v com'!$B$3:$B$52,About!$B$2)*SUMIFS('Urban and Rural'!$B$2:$B$53,'Urban and Rural'!$A$2:$A$53,About!$B$1)</f>
        <v>121.67839277524429</v>
      </c>
      <c r="E8" s="65">
        <f>INDEX('REEDS calc'!$C$64:$AG$113,MATCH(About!$B$2,'REEDS calc'!$B$64:$B$113,0),MATCH(E$1,'REEDS calc'!$C$63:$AG$63,0))*SUMIFS('res v com'!$E$3:$E$52,'res v com'!$B$3:$B$52,About!$B$2)*SUMIFS('Urban and Rural'!$B$2:$B$53,'Urban and Rural'!$A$2:$A$53,About!$B$1)</f>
        <v>144.05125746796384</v>
      </c>
      <c r="F8" s="65">
        <f>INDEX('REEDS calc'!$C$64:$AG$113,MATCH(About!$B$2,'REEDS calc'!$B$64:$B$113,0),MATCH(F$1,'REEDS calc'!$C$63:$AG$63,0))*SUMIFS('res v com'!$E$3:$E$52,'res v com'!$B$3:$B$52,About!$B$2)*SUMIFS('Urban and Rural'!$B$2:$B$53,'Urban and Rural'!$A$2:$A$53,About!$B$1)</f>
        <v>166.4241221606834</v>
      </c>
      <c r="G8" s="65">
        <f>INDEX('REEDS calc'!$C$64:$AG$113,MATCH(About!$B$2,'REEDS calc'!$B$64:$B$113,0),MATCH(G$1,'REEDS calc'!$C$63:$AG$63,0))*SUMIFS('res v com'!$E$3:$E$52,'res v com'!$B$3:$B$52,About!$B$2)*SUMIFS('Urban and Rural'!$B$2:$B$53,'Urban and Rural'!$A$2:$A$53,About!$B$1)</f>
        <v>197.58814362015292</v>
      </c>
      <c r="H8" s="65">
        <f>INDEX('REEDS calc'!$C$64:$AG$113,MATCH(About!$B$2,'REEDS calc'!$B$64:$B$113,0),MATCH(H$1,'REEDS calc'!$C$63:$AG$63,0))*SUMIFS('res v com'!$E$3:$E$52,'res v com'!$B$3:$B$52,About!$B$2)*SUMIFS('Urban and Rural'!$B$2:$B$53,'Urban and Rural'!$A$2:$A$53,About!$B$1)</f>
        <v>228.75216507962253</v>
      </c>
      <c r="I8" s="65">
        <f>INDEX('REEDS calc'!$C$64:$AG$113,MATCH(About!$B$2,'REEDS calc'!$B$64:$B$113,0),MATCH(I$1,'REEDS calc'!$C$63:$AG$63,0))*SUMIFS('res v com'!$E$3:$E$52,'res v com'!$B$3:$B$52,About!$B$2)*SUMIFS('Urban and Rural'!$B$2:$B$53,'Urban and Rural'!$A$2:$A$53,About!$B$1)</f>
        <v>272.0813480350854</v>
      </c>
      <c r="J8" s="65">
        <f>INDEX('REEDS calc'!$C$64:$AG$113,MATCH(About!$B$2,'REEDS calc'!$B$64:$B$113,0),MATCH(J$1,'REEDS calc'!$C$63:$AG$63,0))*SUMIFS('res v com'!$E$3:$E$52,'res v com'!$B$3:$B$52,About!$B$2)*SUMIFS('Urban and Rural'!$B$2:$B$53,'Urban and Rural'!$A$2:$A$53,About!$B$1)</f>
        <v>315.4105309905483</v>
      </c>
      <c r="K8" s="65">
        <f>INDEX('REEDS calc'!$C$64:$AG$113,MATCH(About!$B$2,'REEDS calc'!$B$64:$B$113,0),MATCH(K$1,'REEDS calc'!$C$63:$AG$63,0))*SUMIFS('res v com'!$E$3:$E$52,'res v com'!$B$3:$B$52,About!$B$2)*SUMIFS('Urban and Rural'!$B$2:$B$53,'Urban and Rural'!$A$2:$A$53,About!$B$1)</f>
        <v>377.5618403284318</v>
      </c>
      <c r="L8" s="65">
        <f>INDEX('REEDS calc'!$C$64:$AG$113,MATCH(About!$B$2,'REEDS calc'!$B$64:$B$113,0),MATCH(L$1,'REEDS calc'!$C$63:$AG$63,0))*SUMIFS('res v com'!$E$3:$E$52,'res v com'!$B$3:$B$52,About!$B$2)*SUMIFS('Urban and Rural'!$B$2:$B$53,'Urban and Rural'!$A$2:$A$53,About!$B$1)</f>
        <v>439.71314966631536</v>
      </c>
      <c r="M8" s="65">
        <f>INDEX('REEDS calc'!$C$64:$AG$113,MATCH(About!$B$2,'REEDS calc'!$B$64:$B$113,0),MATCH(M$1,'REEDS calc'!$C$63:$AG$63,0))*SUMIFS('res v com'!$E$3:$E$52,'res v com'!$B$3:$B$52,About!$B$2)*SUMIFS('Urban and Rural'!$B$2:$B$53,'Urban and Rural'!$A$2:$A$53,About!$B$1)</f>
        <v>511.23133880014524</v>
      </c>
      <c r="N8" s="65">
        <f>INDEX('REEDS calc'!$C$64:$AG$113,MATCH(About!$B$2,'REEDS calc'!$B$64:$B$113,0),MATCH(N$1,'REEDS calc'!$C$63:$AG$63,0))*SUMIFS('res v com'!$E$3:$E$52,'res v com'!$B$3:$B$52,About!$B$2)*SUMIFS('Urban and Rural'!$B$2:$B$53,'Urban and Rural'!$A$2:$A$53,About!$B$1)</f>
        <v>582.74952793397529</v>
      </c>
      <c r="O8" s="65">
        <f>INDEX('REEDS calc'!$C$64:$AG$113,MATCH(About!$B$2,'REEDS calc'!$B$64:$B$113,0),MATCH(O$1,'REEDS calc'!$C$63:$AG$63,0))*SUMIFS('res v com'!$E$3:$E$52,'res v com'!$B$3:$B$52,About!$B$2)*SUMIFS('Urban and Rural'!$B$2:$B$53,'Urban and Rural'!$A$2:$A$53,About!$B$1)</f>
        <v>618.36134451667726</v>
      </c>
      <c r="P8" s="65">
        <f>INDEX('REEDS calc'!$C$64:$AG$113,MATCH(About!$B$2,'REEDS calc'!$B$64:$B$113,0),MATCH(P$1,'REEDS calc'!$C$63:$AG$63,0))*SUMIFS('res v com'!$E$3:$E$52,'res v com'!$B$3:$B$52,About!$B$2)*SUMIFS('Urban and Rural'!$B$2:$B$53,'Urban and Rural'!$A$2:$A$53,About!$B$1)</f>
        <v>653.97316109937913</v>
      </c>
      <c r="Q8" s="65">
        <f>INDEX('REEDS calc'!$C$64:$AG$113,MATCH(About!$B$2,'REEDS calc'!$B$64:$B$113,0),MATCH(Q$1,'REEDS calc'!$C$63:$AG$63,0))*SUMIFS('res v com'!$E$3:$E$52,'res v com'!$B$3:$B$52,About!$B$2)*SUMIFS('Urban and Rural'!$B$2:$B$53,'Urban and Rural'!$A$2:$A$53,About!$B$1)</f>
        <v>665.25465469009453</v>
      </c>
      <c r="R8" s="65">
        <f>INDEX('REEDS calc'!$C$64:$AG$113,MATCH(About!$B$2,'REEDS calc'!$B$64:$B$113,0),MATCH(R$1,'REEDS calc'!$C$63:$AG$63,0))*SUMIFS('res v com'!$E$3:$E$52,'res v com'!$B$3:$B$52,About!$B$2)*SUMIFS('Urban and Rural'!$B$2:$B$53,'Urban and Rural'!$A$2:$A$53,About!$B$1)</f>
        <v>676.53614828081004</v>
      </c>
      <c r="S8" s="65">
        <f>INDEX('REEDS calc'!$C$64:$AG$113,MATCH(About!$B$2,'REEDS calc'!$B$64:$B$113,0),MATCH(S$1,'REEDS calc'!$C$63:$AG$63,0))*SUMIFS('res v com'!$E$3:$E$52,'res v com'!$B$3:$B$52,About!$B$2)*SUMIFS('Urban and Rural'!$B$2:$B$53,'Urban and Rural'!$A$2:$A$53,About!$B$1)</f>
        <v>687.67036388731242</v>
      </c>
      <c r="T8" s="65">
        <f>INDEX('REEDS calc'!$C$64:$AG$113,MATCH(About!$B$2,'REEDS calc'!$B$64:$B$113,0),MATCH(T$1,'REEDS calc'!$C$63:$AG$63,0))*SUMIFS('res v com'!$E$3:$E$52,'res v com'!$B$3:$B$52,About!$B$2)*SUMIFS('Urban and Rural'!$B$2:$B$53,'Urban and Rural'!$A$2:$A$53,About!$B$1)</f>
        <v>698.80457949381457</v>
      </c>
      <c r="U8" s="65">
        <f>INDEX('REEDS calc'!$C$64:$AG$113,MATCH(About!$B$2,'REEDS calc'!$B$64:$B$113,0),MATCH(U$1,'REEDS calc'!$C$63:$AG$63,0))*SUMIFS('res v com'!$E$3:$E$52,'res v com'!$B$3:$B$52,About!$B$2)*SUMIFS('Urban and Rural'!$B$2:$B$53,'Urban and Rural'!$A$2:$A$53,About!$B$1)</f>
        <v>709.79151711610393</v>
      </c>
      <c r="V8" s="65">
        <f>INDEX('REEDS calc'!$C$64:$AG$113,MATCH(About!$B$2,'REEDS calc'!$B$64:$B$113,0),MATCH(V$1,'REEDS calc'!$C$63:$AG$63,0))*SUMIFS('res v com'!$E$3:$E$52,'res v com'!$B$3:$B$52,About!$B$2)*SUMIFS('Urban and Rural'!$B$2:$B$53,'Urban and Rural'!$A$2:$A$53,About!$B$1)</f>
        <v>720.77845473839329</v>
      </c>
      <c r="W8" s="65">
        <f>INDEX('REEDS calc'!$C$64:$AG$113,MATCH(About!$B$2,'REEDS calc'!$B$64:$B$113,0),MATCH(W$1,'REEDS calc'!$C$63:$AG$63,0))*SUMIFS('res v com'!$E$3:$E$52,'res v com'!$B$3:$B$52,About!$B$2)*SUMIFS('Urban and Rural'!$B$2:$B$53,'Urban and Rural'!$A$2:$A$53,About!$B$1)</f>
        <v>731.29410281120113</v>
      </c>
      <c r="X8" s="65">
        <f>INDEX('REEDS calc'!$C$64:$AG$113,MATCH(About!$B$2,'REEDS calc'!$B$64:$B$113,0),MATCH(X$1,'REEDS calc'!$C$63:$AG$63,0))*SUMIFS('res v com'!$E$3:$E$52,'res v com'!$B$3:$B$52,About!$B$2)*SUMIFS('Urban and Rural'!$B$2:$B$53,'Urban and Rural'!$A$2:$A$53,About!$B$1)</f>
        <v>741.80975088400896</v>
      </c>
      <c r="Y8" s="65">
        <f>INDEX('REEDS calc'!$C$64:$AG$113,MATCH(About!$B$2,'REEDS calc'!$B$64:$B$113,0),MATCH(Y$1,'REEDS calc'!$C$63:$AG$63,0))*SUMIFS('res v com'!$E$3:$E$52,'res v com'!$B$3:$B$52,About!$B$2)*SUMIFS('Urban and Rural'!$B$2:$B$53,'Urban and Rural'!$A$2:$A$53,About!$B$1)</f>
        <v>752.1486653757612</v>
      </c>
      <c r="Z8" s="65">
        <f>INDEX('REEDS calc'!$C$64:$AG$113,MATCH(About!$B$2,'REEDS calc'!$B$64:$B$113,0),MATCH(Z$1,'REEDS calc'!$C$63:$AG$63,0))*SUMIFS('res v com'!$E$3:$E$52,'res v com'!$B$3:$B$52,About!$B$2)*SUMIFS('Urban and Rural'!$B$2:$B$53,'Urban and Rural'!$A$2:$A$53,About!$B$1)</f>
        <v>762.48757986751332</v>
      </c>
      <c r="AA8" s="65">
        <f>INDEX('REEDS calc'!$C$64:$AG$113,MATCH(About!$B$2,'REEDS calc'!$B$64:$B$113,0),MATCH(AA$1,'REEDS calc'!$C$63:$AG$63,0))*SUMIFS('res v com'!$E$3:$E$52,'res v com'!$B$3:$B$52,About!$B$2)*SUMIFS('Urban and Rural'!$B$2:$B$53,'Urban and Rural'!$A$2:$A$53,About!$B$1)</f>
        <v>773.50397308664526</v>
      </c>
      <c r="AB8" s="65">
        <f>INDEX('REEDS calc'!$C$64:$AG$113,MATCH(About!$B$2,'REEDS calc'!$B$64:$B$113,0),MATCH(AB$1,'REEDS calc'!$C$63:$AG$63,0))*SUMIFS('res v com'!$E$3:$E$52,'res v com'!$B$3:$B$52,About!$B$2)*SUMIFS('Urban and Rural'!$B$2:$B$53,'Urban and Rural'!$A$2:$A$53,About!$B$1)</f>
        <v>784.5203663057772</v>
      </c>
      <c r="AC8" s="65">
        <f>INDEX('REEDS calc'!$C$64:$AG$113,MATCH(About!$B$2,'REEDS calc'!$B$64:$B$113,0),MATCH(AC$1,'REEDS calc'!$C$63:$AG$63,0))*SUMIFS('res v com'!$E$3:$E$52,'res v com'!$B$3:$B$52,About!$B$2)*SUMIFS('Urban and Rural'!$B$2:$B$53,'Urban and Rural'!$A$2:$A$53,About!$B$1)</f>
        <v>797.36300652915031</v>
      </c>
      <c r="AD8" s="65">
        <f>INDEX('REEDS calc'!$C$64:$AG$113,MATCH(About!$B$2,'REEDS calc'!$B$64:$B$113,0),MATCH(AD$1,'REEDS calc'!$C$63:$AG$63,0))*SUMIFS('res v com'!$E$3:$E$52,'res v com'!$B$3:$B$52,About!$B$2)*SUMIFS('Urban and Rural'!$B$2:$B$53,'Urban and Rural'!$A$2:$A$53,About!$B$1)</f>
        <v>810.20564675252342</v>
      </c>
      <c r="AE8" s="65">
        <f>INDEX('REEDS calc'!$C$64:$AG$113,MATCH(About!$B$2,'REEDS calc'!$B$64:$B$113,0),MATCH(AE$1,'REEDS calc'!$C$63:$AG$63,0))*SUMIFS('res v com'!$E$3:$E$52,'res v com'!$B$3:$B$52,About!$B$2)*SUMIFS('Urban and Rural'!$B$2:$B$53,'Urban and Rural'!$A$2:$A$53,About!$B$1)</f>
        <v>826.31785822542508</v>
      </c>
      <c r="AF8" s="65">
        <f>INDEX('REEDS calc'!$C$64:$AG$113,MATCH(About!$B$2,'REEDS calc'!$B$64:$B$113,0),MATCH(AF$1,'REEDS calc'!$C$63:$AG$63,0))*SUMIFS('res v com'!$E$3:$E$52,'res v com'!$B$3:$B$52,About!$B$2)*SUMIFS('Urban and Rural'!$B$2:$B$53,'Urban and Rural'!$A$2:$A$53,About!$B$1)</f>
        <v>842.43006969832652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56.325216551325241</v>
      </c>
      <c r="C8" s="65">
        <f>INDEX('REEDS calc'!$C$64:$AG$113,MATCH(About!$B$2,'REEDS calc'!$B$64:$B$113,0),MATCH(C$1,'REEDS calc'!$C$63:$AG$63,0))*SUMIFS('res v com'!$F$3:$F$52,'res v com'!$B$3:$B$52,About!$B$2)</f>
        <v>56.325216551325241</v>
      </c>
      <c r="D8" s="65">
        <f>INDEX('REEDS calc'!$C$64:$AG$113,MATCH(About!$B$2,'REEDS calc'!$B$64:$B$113,0),MATCH(D$1,'REEDS calc'!$C$63:$AG$63,0))*SUMIFS('res v com'!$F$3:$F$52,'res v com'!$B$3:$B$52,About!$B$2)</f>
        <v>56.325216551325241</v>
      </c>
      <c r="E8" s="65">
        <f>INDEX('REEDS calc'!$C$64:$AG$113,MATCH(About!$B$2,'REEDS calc'!$B$64:$B$113,0),MATCH(E$1,'REEDS calc'!$C$63:$AG$63,0))*SUMIFS('res v com'!$F$3:$F$52,'res v com'!$B$3:$B$52,About!$B$2)</f>
        <v>66.681668670302514</v>
      </c>
      <c r="F8" s="65">
        <f>INDEX('REEDS calc'!$C$64:$AG$113,MATCH(About!$B$2,'REEDS calc'!$B$64:$B$113,0),MATCH(F$1,'REEDS calc'!$C$63:$AG$63,0))*SUMIFS('res v com'!$F$3:$F$52,'res v com'!$B$3:$B$52,About!$B$2)</f>
        <v>77.038120789279773</v>
      </c>
      <c r="G8" s="65">
        <f>INDEX('REEDS calc'!$C$64:$AG$113,MATCH(About!$B$2,'REEDS calc'!$B$64:$B$113,0),MATCH(G$1,'REEDS calc'!$C$63:$AG$63,0))*SUMIFS('res v com'!$F$3:$F$52,'res v com'!$B$3:$B$52,About!$B$2)</f>
        <v>91.464020222033398</v>
      </c>
      <c r="H8" s="65">
        <f>INDEX('REEDS calc'!$C$64:$AG$113,MATCH(About!$B$2,'REEDS calc'!$B$64:$B$113,0),MATCH(H$1,'REEDS calc'!$C$63:$AG$63,0))*SUMIFS('res v com'!$F$3:$F$52,'res v com'!$B$3:$B$52,About!$B$2)</f>
        <v>105.88991965478704</v>
      </c>
      <c r="I8" s="65">
        <f>INDEX('REEDS calc'!$C$64:$AG$113,MATCH(About!$B$2,'REEDS calc'!$B$64:$B$113,0),MATCH(I$1,'REEDS calc'!$C$63:$AG$63,0))*SUMIFS('res v com'!$F$3:$F$52,'res v com'!$B$3:$B$52,About!$B$2)</f>
        <v>125.94710119125263</v>
      </c>
      <c r="J8" s="65">
        <f>INDEX('REEDS calc'!$C$64:$AG$113,MATCH(About!$B$2,'REEDS calc'!$B$64:$B$113,0),MATCH(J$1,'REEDS calc'!$C$63:$AG$63,0))*SUMIFS('res v com'!$F$3:$F$52,'res v com'!$B$3:$B$52,About!$B$2)</f>
        <v>146.00428272771819</v>
      </c>
      <c r="K8" s="65">
        <f>INDEX('REEDS calc'!$C$64:$AG$113,MATCH(About!$B$2,'REEDS calc'!$B$64:$B$113,0),MATCH(K$1,'REEDS calc'!$C$63:$AG$63,0))*SUMIFS('res v com'!$F$3:$F$52,'res v com'!$B$3:$B$52,About!$B$2)</f>
        <v>174.77427119946694</v>
      </c>
      <c r="L8" s="65">
        <f>INDEX('REEDS calc'!$C$64:$AG$113,MATCH(About!$B$2,'REEDS calc'!$B$64:$B$113,0),MATCH(L$1,'REEDS calc'!$C$63:$AG$63,0))*SUMIFS('res v com'!$F$3:$F$52,'res v com'!$B$3:$B$52,About!$B$2)</f>
        <v>203.54425967121566</v>
      </c>
      <c r="M8" s="65">
        <f>INDEX('REEDS calc'!$C$64:$AG$113,MATCH(About!$B$2,'REEDS calc'!$B$64:$B$113,0),MATCH(M$1,'REEDS calc'!$C$63:$AG$63,0))*SUMIFS('res v com'!$F$3:$F$52,'res v com'!$B$3:$B$52,About!$B$2)</f>
        <v>236.65019901216633</v>
      </c>
      <c r="N8" s="65">
        <f>INDEX('REEDS calc'!$C$64:$AG$113,MATCH(About!$B$2,'REEDS calc'!$B$64:$B$113,0),MATCH(N$1,'REEDS calc'!$C$63:$AG$63,0))*SUMIFS('res v com'!$F$3:$F$52,'res v com'!$B$3:$B$52,About!$B$2)</f>
        <v>269.75613835311702</v>
      </c>
      <c r="O8" s="65">
        <f>INDEX('REEDS calc'!$C$64:$AG$113,MATCH(About!$B$2,'REEDS calc'!$B$64:$B$113,0),MATCH(O$1,'REEDS calc'!$C$63:$AG$63,0))*SUMIFS('res v com'!$F$3:$F$52,'res v com'!$B$3:$B$52,About!$B$2)</f>
        <v>286.24093269546029</v>
      </c>
      <c r="P8" s="65">
        <f>INDEX('REEDS calc'!$C$64:$AG$113,MATCH(About!$B$2,'REEDS calc'!$B$64:$B$113,0),MATCH(P$1,'REEDS calc'!$C$63:$AG$63,0))*SUMIFS('res v com'!$F$3:$F$52,'res v com'!$B$3:$B$52,About!$B$2)</f>
        <v>302.72572703780344</v>
      </c>
      <c r="Q8" s="65">
        <f>INDEX('REEDS calc'!$C$64:$AG$113,MATCH(About!$B$2,'REEDS calc'!$B$64:$B$113,0),MATCH(Q$1,'REEDS calc'!$C$63:$AG$63,0))*SUMIFS('res v com'!$F$3:$F$52,'res v com'!$B$3:$B$52,About!$B$2)</f>
        <v>307.94795717272279</v>
      </c>
      <c r="R8" s="65">
        <f>INDEX('REEDS calc'!$C$64:$AG$113,MATCH(About!$B$2,'REEDS calc'!$B$64:$B$113,0),MATCH(R$1,'REEDS calc'!$C$63:$AG$63,0))*SUMIFS('res v com'!$F$3:$F$52,'res v com'!$B$3:$B$52,About!$B$2)</f>
        <v>313.17018730764215</v>
      </c>
      <c r="S8" s="65">
        <f>INDEX('REEDS calc'!$C$64:$AG$113,MATCH(About!$B$2,'REEDS calc'!$B$64:$B$113,0),MATCH(S$1,'REEDS calc'!$C$63:$AG$63,0))*SUMIFS('res v com'!$F$3:$F$52,'res v com'!$B$3:$B$52,About!$B$2)</f>
        <v>318.32424211442941</v>
      </c>
      <c r="T8" s="65">
        <f>INDEX('REEDS calc'!$C$64:$AG$113,MATCH(About!$B$2,'REEDS calc'!$B$64:$B$113,0),MATCH(T$1,'REEDS calc'!$C$63:$AG$63,0))*SUMIFS('res v com'!$F$3:$F$52,'res v com'!$B$3:$B$52,About!$B$2)</f>
        <v>323.47829692121655</v>
      </c>
      <c r="U8" s="65">
        <f>INDEX('REEDS calc'!$C$64:$AG$113,MATCH(About!$B$2,'REEDS calc'!$B$64:$B$113,0),MATCH(U$1,'REEDS calc'!$C$63:$AG$63,0))*SUMIFS('res v com'!$F$3:$F$52,'res v com'!$B$3:$B$52,About!$B$2)</f>
        <v>328.56417639987166</v>
      </c>
      <c r="V8" s="65">
        <f>INDEX('REEDS calc'!$C$64:$AG$113,MATCH(About!$B$2,'REEDS calc'!$B$64:$B$113,0),MATCH(V$1,'REEDS calc'!$C$63:$AG$63,0))*SUMIFS('res v com'!$F$3:$F$52,'res v com'!$B$3:$B$52,About!$B$2)</f>
        <v>333.65005587852676</v>
      </c>
      <c r="W8" s="65">
        <f>INDEX('REEDS calc'!$C$64:$AG$113,MATCH(About!$B$2,'REEDS calc'!$B$64:$B$113,0),MATCH(W$1,'REEDS calc'!$C$63:$AG$63,0))*SUMIFS('res v com'!$F$3:$F$52,'res v com'!$B$3:$B$52,About!$B$2)</f>
        <v>338.51777430715913</v>
      </c>
      <c r="X8" s="65">
        <f>INDEX('REEDS calc'!$C$64:$AG$113,MATCH(About!$B$2,'REEDS calc'!$B$64:$B$113,0),MATCH(X$1,'REEDS calc'!$C$63:$AG$63,0))*SUMIFS('res v com'!$F$3:$F$52,'res v com'!$B$3:$B$52,About!$B$2)</f>
        <v>343.3854927357915</v>
      </c>
      <c r="Y8" s="65">
        <f>INDEX('REEDS calc'!$C$64:$AG$113,MATCH(About!$B$2,'REEDS calc'!$B$64:$B$113,0),MATCH(Y$1,'REEDS calc'!$C$63:$AG$63,0))*SUMIFS('res v com'!$F$3:$F$52,'res v com'!$B$3:$B$52,About!$B$2)</f>
        <v>348.17140077066534</v>
      </c>
      <c r="Z8" s="65">
        <f>INDEX('REEDS calc'!$C$64:$AG$113,MATCH(About!$B$2,'REEDS calc'!$B$64:$B$113,0),MATCH(Z$1,'REEDS calc'!$C$63:$AG$63,0))*SUMIFS('res v com'!$F$3:$F$52,'res v com'!$B$3:$B$52,About!$B$2)</f>
        <v>352.95730880553918</v>
      </c>
      <c r="AA8" s="65">
        <f>INDEX('REEDS calc'!$C$64:$AG$113,MATCH(About!$B$2,'REEDS calc'!$B$64:$B$113,0),MATCH(AA$1,'REEDS calc'!$C$63:$AG$63,0))*SUMIFS('res v com'!$F$3:$F$52,'res v com'!$B$3:$B$52,About!$B$2)</f>
        <v>358.05682334982072</v>
      </c>
      <c r="AB8" s="65">
        <f>INDEX('REEDS calc'!$C$64:$AG$113,MATCH(About!$B$2,'REEDS calc'!$B$64:$B$113,0),MATCH(AB$1,'REEDS calc'!$C$63:$AG$63,0))*SUMIFS('res v com'!$F$3:$F$52,'res v com'!$B$3:$B$52,About!$B$2)</f>
        <v>363.15633789410225</v>
      </c>
      <c r="AC8" s="65">
        <f>INDEX('REEDS calc'!$C$64:$AG$113,MATCH(About!$B$2,'REEDS calc'!$B$64:$B$113,0),MATCH(AC$1,'REEDS calc'!$C$63:$AG$63,0))*SUMIFS('res v com'!$F$3:$F$52,'res v com'!$B$3:$B$52,About!$B$2)</f>
        <v>369.1012265072219</v>
      </c>
      <c r="AD8" s="65">
        <f>INDEX('REEDS calc'!$C$64:$AG$113,MATCH(About!$B$2,'REEDS calc'!$B$64:$B$113,0),MATCH(AD$1,'REEDS calc'!$C$63:$AG$63,0))*SUMIFS('res v com'!$F$3:$F$52,'res v com'!$B$3:$B$52,About!$B$2)</f>
        <v>375.04611512034154</v>
      </c>
      <c r="AE8" s="65">
        <f>INDEX('REEDS calc'!$C$64:$AG$113,MATCH(About!$B$2,'REEDS calc'!$B$64:$B$113,0),MATCH(AE$1,'REEDS calc'!$C$63:$AG$63,0))*SUMIFS('res v com'!$F$3:$F$52,'res v com'!$B$3:$B$52,About!$B$2)</f>
        <v>382.50449601799397</v>
      </c>
      <c r="AF8" s="65">
        <f>INDEX('REEDS calc'!$C$64:$AG$113,MATCH(About!$B$2,'REEDS calc'!$B$64:$B$113,0),MATCH(AF$1,'REEDS calc'!$C$63:$AG$63,0))*SUMIFS('res v com'!$F$3:$F$52,'res v com'!$B$3:$B$52,About!$B$2)</f>
        <v>389.96287691564635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28.541845218884312</v>
      </c>
      <c r="C8" s="65">
        <f>INDEX('REEDS calc-noIRA'!$C$64:$AG$113,MATCH(About!$B$2,'REEDS calc-noIRA'!$B$64:$B$113,0),MATCH(C$1,'REEDS calc-noIRA'!$C$63:$AG$63,0))*SUMIFS('res v com'!$E$3:$E$52,'res v com'!$B$3:$B$52,About!$B$2)*SUMIFS('Urban and Rural'!$C$2:$C$53,'Urban and Rural'!$A$2:$A$53,About!$B$1)</f>
        <v>28.541845218884312</v>
      </c>
      <c r="D8" s="65">
        <f>INDEX('REEDS calc-noIRA'!$C$64:$AG$113,MATCH(About!$B$2,'REEDS calc-noIRA'!$B$64:$B$113,0),MATCH(D$1,'REEDS calc-noIRA'!$C$63:$AG$63,0))*SUMIFS('res v com'!$E$3:$E$52,'res v com'!$B$3:$B$52,About!$B$2)*SUMIFS('Urban and Rural'!$C$2:$C$53,'Urban and Rural'!$A$2:$A$53,About!$B$1)</f>
        <v>28.541845218884312</v>
      </c>
      <c r="E8" s="65">
        <f>INDEX('REEDS calc-noIRA'!$C$64:$AG$113,MATCH(About!$B$2,'REEDS calc-noIRA'!$B$64:$B$113,0),MATCH(E$1,'REEDS calc-noIRA'!$C$63:$AG$63,0))*SUMIFS('res v com'!$E$3:$E$52,'res v com'!$B$3:$B$52,About!$B$2)*SUMIFS('Urban and Rural'!$C$2:$C$53,'Urban and Rural'!$A$2:$A$53,About!$B$1)</f>
        <v>31.550547652829245</v>
      </c>
      <c r="F8" s="65">
        <f>INDEX('REEDS calc-noIRA'!$C$64:$AG$113,MATCH(About!$B$2,'REEDS calc-noIRA'!$B$64:$B$113,0),MATCH(F$1,'REEDS calc-noIRA'!$C$63:$AG$63,0))*SUMIFS('res v com'!$E$3:$E$52,'res v com'!$B$3:$B$52,About!$B$2)*SUMIFS('Urban and Rural'!$C$2:$C$53,'Urban and Rural'!$A$2:$A$53,About!$B$1)</f>
        <v>34.559250086774178</v>
      </c>
      <c r="G8" s="65">
        <f>INDEX('REEDS calc-noIRA'!$C$64:$AG$113,MATCH(About!$B$2,'REEDS calc-noIRA'!$B$64:$B$113,0),MATCH(G$1,'REEDS calc-noIRA'!$C$63:$AG$63,0))*SUMIFS('res v com'!$E$3:$E$52,'res v com'!$B$3:$B$52,About!$B$2)*SUMIFS('Urban and Rural'!$C$2:$C$53,'Urban and Rural'!$A$2:$A$53,About!$B$1)</f>
        <v>39.245037175965969</v>
      </c>
      <c r="H8" s="65">
        <f>INDEX('REEDS calc-noIRA'!$C$64:$AG$113,MATCH(About!$B$2,'REEDS calc-noIRA'!$B$64:$B$113,0),MATCH(H$1,'REEDS calc-noIRA'!$C$63:$AG$63,0))*SUMIFS('res v com'!$E$3:$E$52,'res v com'!$B$3:$B$52,About!$B$2)*SUMIFS('Urban and Rural'!$C$2:$C$53,'Urban and Rural'!$A$2:$A$53,About!$B$1)</f>
        <v>43.93082426515776</v>
      </c>
      <c r="I8" s="65">
        <f>INDEX('REEDS calc-noIRA'!$C$64:$AG$113,MATCH(About!$B$2,'REEDS calc-noIRA'!$B$64:$B$113,0),MATCH(I$1,'REEDS calc-noIRA'!$C$63:$AG$63,0))*SUMIFS('res v com'!$E$3:$E$52,'res v com'!$B$3:$B$52,About!$B$2)*SUMIFS('Urban and Rural'!$C$2:$C$53,'Urban and Rural'!$A$2:$A$53,About!$B$1)</f>
        <v>50.852724228012256</v>
      </c>
      <c r="J8" s="65">
        <f>INDEX('REEDS calc-noIRA'!$C$64:$AG$113,MATCH(About!$B$2,'REEDS calc-noIRA'!$B$64:$B$113,0),MATCH(J$1,'REEDS calc-noIRA'!$C$63:$AG$63,0))*SUMIFS('res v com'!$E$3:$E$52,'res v com'!$B$3:$B$52,About!$B$2)*SUMIFS('Urban and Rural'!$C$2:$C$53,'Urban and Rural'!$A$2:$A$53,About!$B$1)</f>
        <v>57.774624190866767</v>
      </c>
      <c r="K8" s="65">
        <f>INDEX('REEDS calc-noIRA'!$C$64:$AG$113,MATCH(About!$B$2,'REEDS calc-noIRA'!$B$64:$B$113,0),MATCH(K$1,'REEDS calc-noIRA'!$C$63:$AG$63,0))*SUMIFS('res v com'!$E$3:$E$52,'res v com'!$B$3:$B$52,About!$B$2)*SUMIFS('Urban and Rural'!$C$2:$C$53,'Urban and Rural'!$A$2:$A$53,About!$B$1)</f>
        <v>67.661258076105312</v>
      </c>
      <c r="L8" s="65">
        <f>INDEX('REEDS calc-noIRA'!$C$64:$AG$113,MATCH(About!$B$2,'REEDS calc-noIRA'!$B$64:$B$113,0),MATCH(L$1,'REEDS calc-noIRA'!$C$63:$AG$63,0))*SUMIFS('res v com'!$E$3:$E$52,'res v com'!$B$3:$B$52,About!$B$2)*SUMIFS('Urban and Rural'!$C$2:$C$53,'Urban and Rural'!$A$2:$A$53,About!$B$1)</f>
        <v>77.547891961343879</v>
      </c>
      <c r="M8" s="65">
        <f>INDEX('REEDS calc-noIRA'!$C$64:$AG$113,MATCH(About!$B$2,'REEDS calc-noIRA'!$B$64:$B$113,0),MATCH(M$1,'REEDS calc-noIRA'!$C$63:$AG$63,0))*SUMIFS('res v com'!$E$3:$E$52,'res v com'!$B$3:$B$52,About!$B$2)*SUMIFS('Urban and Rural'!$C$2:$C$53,'Urban and Rural'!$A$2:$A$53,About!$B$1)</f>
        <v>88.89176794402546</v>
      </c>
      <c r="N8" s="65">
        <f>INDEX('REEDS calc-noIRA'!$C$64:$AG$113,MATCH(About!$B$2,'REEDS calc-noIRA'!$B$64:$B$113,0),MATCH(N$1,'REEDS calc-noIRA'!$C$63:$AG$63,0))*SUMIFS('res v com'!$E$3:$E$52,'res v com'!$B$3:$B$52,About!$B$2)*SUMIFS('Urban and Rural'!$C$2:$C$53,'Urban and Rural'!$A$2:$A$53,About!$B$1)</f>
        <v>100.23564392670706</v>
      </c>
      <c r="O8" s="65">
        <f>INDEX('REEDS calc-noIRA'!$C$64:$AG$113,MATCH(About!$B$2,'REEDS calc-noIRA'!$B$64:$B$113,0),MATCH(O$1,'REEDS calc-noIRA'!$C$63:$AG$63,0))*SUMIFS('res v com'!$E$3:$E$52,'res v com'!$B$3:$B$52,About!$B$2)*SUMIFS('Urban and Rural'!$C$2:$C$53,'Urban and Rural'!$A$2:$A$53,About!$B$1)</f>
        <v>104.9025873680871</v>
      </c>
      <c r="P8" s="65">
        <f>INDEX('REEDS calc-noIRA'!$C$64:$AG$113,MATCH(About!$B$2,'REEDS calc-noIRA'!$B$64:$B$113,0),MATCH(P$1,'REEDS calc-noIRA'!$C$63:$AG$63,0))*SUMIFS('res v com'!$E$3:$E$52,'res v com'!$B$3:$B$52,About!$B$2)*SUMIFS('Urban and Rural'!$C$2:$C$53,'Urban and Rural'!$A$2:$A$53,About!$B$1)</f>
        <v>109.56953080946714</v>
      </c>
      <c r="Q8" s="65">
        <f>INDEX('REEDS calc-noIRA'!$C$64:$AG$113,MATCH(About!$B$2,'REEDS calc-noIRA'!$B$64:$B$113,0),MATCH(Q$1,'REEDS calc-noIRA'!$C$63:$AG$63,0))*SUMIFS('res v com'!$E$3:$E$52,'res v com'!$B$3:$B$52,About!$B$2)*SUMIFS('Urban and Rural'!$C$2:$C$53,'Urban and Rural'!$A$2:$A$53,About!$B$1)</f>
        <v>114.45003559271397</v>
      </c>
      <c r="R8" s="65">
        <f>INDEX('REEDS calc-noIRA'!$C$64:$AG$113,MATCH(About!$B$2,'REEDS calc-noIRA'!$B$64:$B$113,0),MATCH(R$1,'REEDS calc-noIRA'!$C$63:$AG$63,0))*SUMIFS('res v com'!$E$3:$E$52,'res v com'!$B$3:$B$52,About!$B$2)*SUMIFS('Urban and Rural'!$C$2:$C$53,'Urban and Rural'!$A$2:$A$53,About!$B$1)</f>
        <v>119.33054037596081</v>
      </c>
      <c r="S8" s="65">
        <f>INDEX('REEDS calc-noIRA'!$C$64:$AG$113,MATCH(About!$B$2,'REEDS calc-noIRA'!$B$64:$B$113,0),MATCH(S$1,'REEDS calc-noIRA'!$C$63:$AG$63,0))*SUMIFS('res v com'!$E$3:$E$52,'res v com'!$B$3:$B$52,About!$B$2)*SUMIFS('Urban and Rural'!$C$2:$C$53,'Urban and Rural'!$A$2:$A$53,About!$B$1)</f>
        <v>124.12938935202314</v>
      </c>
      <c r="T8" s="65">
        <f>INDEX('REEDS calc-noIRA'!$C$64:$AG$113,MATCH(About!$B$2,'REEDS calc-noIRA'!$B$64:$B$113,0),MATCH(T$1,'REEDS calc-noIRA'!$C$63:$AG$63,0))*SUMIFS('res v com'!$E$3:$E$52,'res v com'!$B$3:$B$52,About!$B$2)*SUMIFS('Urban and Rural'!$C$2:$C$53,'Urban and Rural'!$A$2:$A$53,About!$B$1)</f>
        <v>128.92823832808546</v>
      </c>
      <c r="U8" s="65">
        <f>INDEX('REEDS calc-noIRA'!$C$64:$AG$113,MATCH(About!$B$2,'REEDS calc-noIRA'!$B$64:$B$113,0),MATCH(U$1,'REEDS calc-noIRA'!$C$63:$AG$63,0))*SUMIFS('res v com'!$E$3:$E$52,'res v com'!$B$3:$B$52,About!$B$2)*SUMIFS('Urban and Rural'!$C$2:$C$53,'Urban and Rural'!$A$2:$A$53,About!$B$1)</f>
        <v>133.76477459977079</v>
      </c>
      <c r="V8" s="65">
        <f>INDEX('REEDS calc-noIRA'!$C$64:$AG$113,MATCH(About!$B$2,'REEDS calc-noIRA'!$B$64:$B$113,0),MATCH(V$1,'REEDS calc-noIRA'!$C$63:$AG$63,0))*SUMIFS('res v com'!$E$3:$E$52,'res v com'!$B$3:$B$52,About!$B$2)*SUMIFS('Urban and Rural'!$C$2:$C$53,'Urban and Rural'!$A$2:$A$53,About!$B$1)</f>
        <v>138.60131087145612</v>
      </c>
      <c r="W8" s="65">
        <f>INDEX('REEDS calc-noIRA'!$C$64:$AG$113,MATCH(About!$B$2,'REEDS calc-noIRA'!$B$64:$B$113,0),MATCH(W$1,'REEDS calc-noIRA'!$C$63:$AG$63,0))*SUMIFS('res v com'!$E$3:$E$52,'res v com'!$B$3:$B$52,About!$B$2)*SUMIFS('Urban and Rural'!$C$2:$C$53,'Urban and Rural'!$A$2:$A$53,About!$B$1)</f>
        <v>143.18659850565214</v>
      </c>
      <c r="X8" s="65">
        <f>INDEX('REEDS calc-noIRA'!$C$64:$AG$113,MATCH(About!$B$2,'REEDS calc-noIRA'!$B$64:$B$113,0),MATCH(X$1,'REEDS calc-noIRA'!$C$63:$AG$63,0))*SUMIFS('res v com'!$E$3:$E$52,'res v com'!$B$3:$B$52,About!$B$2)*SUMIFS('Urban and Rural'!$C$2:$C$53,'Urban and Rural'!$A$2:$A$53,About!$B$1)</f>
        <v>147.77188613984816</v>
      </c>
      <c r="Y8" s="65">
        <f>INDEX('REEDS calc-noIRA'!$C$64:$AG$113,MATCH(About!$B$2,'REEDS calc-noIRA'!$B$64:$B$113,0),MATCH(Y$1,'REEDS calc-noIRA'!$C$63:$AG$63,0))*SUMIFS('res v com'!$E$3:$E$52,'res v com'!$B$3:$B$52,About!$B$2)*SUMIFS('Urban and Rural'!$C$2:$C$53,'Urban and Rural'!$A$2:$A$53,About!$B$1)</f>
        <v>151.9488947381227</v>
      </c>
      <c r="Z8" s="65">
        <f>INDEX('REEDS calc-noIRA'!$C$64:$AG$113,MATCH(About!$B$2,'REEDS calc-noIRA'!$B$64:$B$113,0),MATCH(Z$1,'REEDS calc-noIRA'!$C$63:$AG$63,0))*SUMIFS('res v com'!$E$3:$E$52,'res v com'!$B$3:$B$52,About!$B$2)*SUMIFS('Urban and Rural'!$C$2:$C$53,'Urban and Rural'!$A$2:$A$53,About!$B$1)</f>
        <v>156.12590333639727</v>
      </c>
      <c r="AA8" s="65">
        <f>INDEX('REEDS calc-noIRA'!$C$64:$AG$113,MATCH(About!$B$2,'REEDS calc-noIRA'!$B$64:$B$113,0),MATCH(AA$1,'REEDS calc-noIRA'!$C$63:$AG$63,0))*SUMIFS('res v com'!$E$3:$E$52,'res v com'!$B$3:$B$52,About!$B$2)*SUMIFS('Urban and Rural'!$C$2:$C$53,'Urban and Rural'!$A$2:$A$53,About!$B$1)</f>
        <v>159.16601185002844</v>
      </c>
      <c r="AB8" s="65">
        <f>INDEX('REEDS calc-noIRA'!$C$64:$AG$113,MATCH(About!$B$2,'REEDS calc-noIRA'!$B$64:$B$113,0),MATCH(AB$1,'REEDS calc-noIRA'!$C$63:$AG$63,0))*SUMIFS('res v com'!$E$3:$E$52,'res v com'!$B$3:$B$52,About!$B$2)*SUMIFS('Urban and Rural'!$C$2:$C$53,'Urban and Rural'!$A$2:$A$53,About!$B$1)</f>
        <v>162.20612036365961</v>
      </c>
      <c r="AC8" s="65">
        <f>INDEX('REEDS calc-noIRA'!$C$64:$AG$113,MATCH(About!$B$2,'REEDS calc-noIRA'!$B$64:$B$113,0),MATCH(AC$1,'REEDS calc-noIRA'!$C$63:$AG$63,0))*SUMIFS('res v com'!$E$3:$E$52,'res v com'!$B$3:$B$52,About!$B$2)*SUMIFS('Urban and Rural'!$C$2:$C$53,'Urban and Rural'!$A$2:$A$53,About!$B$1)</f>
        <v>165.96228749413737</v>
      </c>
      <c r="AD8" s="65">
        <f>INDEX('REEDS calc-noIRA'!$C$64:$AG$113,MATCH(About!$B$2,'REEDS calc-noIRA'!$B$64:$B$113,0),MATCH(AD$1,'REEDS calc-noIRA'!$C$63:$AG$63,0))*SUMIFS('res v com'!$E$3:$E$52,'res v com'!$B$3:$B$52,About!$B$2)*SUMIFS('Urban and Rural'!$C$2:$C$53,'Urban and Rural'!$A$2:$A$53,About!$B$1)</f>
        <v>169.71845462461511</v>
      </c>
      <c r="AE8" s="65">
        <f>INDEX('REEDS calc-noIRA'!$C$64:$AG$113,MATCH(About!$B$2,'REEDS calc-noIRA'!$B$64:$B$113,0),MATCH(AE$1,'REEDS calc-noIRA'!$C$63:$AG$63,0))*SUMIFS('res v com'!$E$3:$E$52,'res v com'!$B$3:$B$52,About!$B$2)*SUMIFS('Urban and Rural'!$C$2:$C$53,'Urban and Rural'!$A$2:$A$53,About!$B$1)</f>
        <v>173.5688399941526</v>
      </c>
      <c r="AF8" s="65">
        <f>INDEX('REEDS calc-noIRA'!$C$64:$AG$113,MATCH(About!$B$2,'REEDS calc-noIRA'!$B$64:$B$113,0),MATCH(AF$1,'REEDS calc-noIRA'!$C$63:$AG$63,0))*SUMIFS('res v com'!$E$3:$E$52,'res v com'!$B$3:$B$52,About!$B$2)*SUMIFS('Urban and Rural'!$C$2:$C$53,'Urban and Rural'!$A$2:$A$53,About!$B$1)</f>
        <v>177.41922536369015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121.67839277524429</v>
      </c>
      <c r="C8" s="65">
        <f>INDEX('REEDS calc-noIRA'!$C$64:$AG$113,MATCH(About!$B$2,'REEDS calc-noIRA'!$B$64:$B$113,0),MATCH(C$1,'REEDS calc-noIRA'!$C$63:$AG$63,0))*SUMIFS('res v com'!$E$3:$E$52,'res v com'!$B$3:$B$52,About!$B$2)*SUMIFS('Urban and Rural'!$B$2:$B$53,'Urban and Rural'!$A$2:$A$53,About!$B$1)</f>
        <v>121.67839277524429</v>
      </c>
      <c r="D8" s="65">
        <f>INDEX('REEDS calc-noIRA'!$C$64:$AG$113,MATCH(About!$B$2,'REEDS calc-noIRA'!$B$64:$B$113,0),MATCH(D$1,'REEDS calc-noIRA'!$C$63:$AG$63,0))*SUMIFS('res v com'!$E$3:$E$52,'res v com'!$B$3:$B$52,About!$B$2)*SUMIFS('Urban and Rural'!$B$2:$B$53,'Urban and Rural'!$A$2:$A$53,About!$B$1)</f>
        <v>121.67839277524429</v>
      </c>
      <c r="E8" s="65">
        <f>INDEX('REEDS calc-noIRA'!$C$64:$AG$113,MATCH(About!$B$2,'REEDS calc-noIRA'!$B$64:$B$113,0),MATCH(E$1,'REEDS calc-noIRA'!$C$63:$AG$63,0))*SUMIFS('res v com'!$E$3:$E$52,'res v com'!$B$3:$B$52,About!$B$2)*SUMIFS('Urban and Rural'!$B$2:$B$53,'Urban and Rural'!$A$2:$A$53,About!$B$1)</f>
        <v>134.50496630943064</v>
      </c>
      <c r="F8" s="65">
        <f>INDEX('REEDS calc-noIRA'!$C$64:$AG$113,MATCH(About!$B$2,'REEDS calc-noIRA'!$B$64:$B$113,0),MATCH(F$1,'REEDS calc-noIRA'!$C$63:$AG$63,0))*SUMIFS('res v com'!$E$3:$E$52,'res v com'!$B$3:$B$52,About!$B$2)*SUMIFS('Urban and Rural'!$B$2:$B$53,'Urban and Rural'!$A$2:$A$53,About!$B$1)</f>
        <v>147.33153984361701</v>
      </c>
      <c r="G8" s="65">
        <f>INDEX('REEDS calc-noIRA'!$C$64:$AG$113,MATCH(About!$B$2,'REEDS calc-noIRA'!$B$64:$B$113,0),MATCH(G$1,'REEDS calc-noIRA'!$C$63:$AG$63,0))*SUMIFS('res v com'!$E$3:$E$52,'res v com'!$B$3:$B$52,About!$B$2)*SUMIFS('Urban and Rural'!$B$2:$B$53,'Urban and Rural'!$A$2:$A$53,About!$B$1)</f>
        <v>167.30779006596109</v>
      </c>
      <c r="H8" s="65">
        <f>INDEX('REEDS calc-noIRA'!$C$64:$AG$113,MATCH(About!$B$2,'REEDS calc-noIRA'!$B$64:$B$113,0),MATCH(H$1,'REEDS calc-noIRA'!$C$63:$AG$63,0))*SUMIFS('res v com'!$E$3:$E$52,'res v com'!$B$3:$B$52,About!$B$2)*SUMIFS('Urban and Rural'!$B$2:$B$53,'Urban and Rural'!$A$2:$A$53,About!$B$1)</f>
        <v>187.28404028830514</v>
      </c>
      <c r="I8" s="65">
        <f>INDEX('REEDS calc-noIRA'!$C$64:$AG$113,MATCH(About!$B$2,'REEDS calc-noIRA'!$B$64:$B$113,0),MATCH(I$1,'REEDS calc-noIRA'!$C$63:$AG$63,0))*SUMIFS('res v com'!$E$3:$E$52,'res v com'!$B$3:$B$52,About!$B$2)*SUMIFS('Urban and Rural'!$B$2:$B$53,'Urban and Rural'!$A$2:$A$53,About!$B$1)</f>
        <v>216.79319276152711</v>
      </c>
      <c r="J8" s="65">
        <f>INDEX('REEDS calc-noIRA'!$C$64:$AG$113,MATCH(About!$B$2,'REEDS calc-noIRA'!$B$64:$B$113,0),MATCH(J$1,'REEDS calc-noIRA'!$C$63:$AG$63,0))*SUMIFS('res v com'!$E$3:$E$52,'res v com'!$B$3:$B$52,About!$B$2)*SUMIFS('Urban and Rural'!$B$2:$B$53,'Urban and Rural'!$A$2:$A$53,About!$B$1)</f>
        <v>246.30234523474908</v>
      </c>
      <c r="K8" s="65">
        <f>INDEX('REEDS calc-noIRA'!$C$64:$AG$113,MATCH(About!$B$2,'REEDS calc-noIRA'!$B$64:$B$113,0),MATCH(K$1,'REEDS calc-noIRA'!$C$63:$AG$63,0))*SUMIFS('res v com'!$E$3:$E$52,'res v com'!$B$3:$B$52,About!$B$2)*SUMIFS('Urban and Rural'!$B$2:$B$53,'Urban and Rural'!$A$2:$A$53,About!$B$1)</f>
        <v>288.45062653497683</v>
      </c>
      <c r="L8" s="65">
        <f>INDEX('REEDS calc-noIRA'!$C$64:$AG$113,MATCH(About!$B$2,'REEDS calc-noIRA'!$B$64:$B$113,0),MATCH(L$1,'REEDS calc-noIRA'!$C$63:$AG$63,0))*SUMIFS('res v com'!$E$3:$E$52,'res v com'!$B$3:$B$52,About!$B$2)*SUMIFS('Urban and Rural'!$B$2:$B$53,'Urban and Rural'!$A$2:$A$53,About!$B$1)</f>
        <v>330.59890783520461</v>
      </c>
      <c r="M8" s="65">
        <f>INDEX('REEDS calc-noIRA'!$C$64:$AG$113,MATCH(About!$B$2,'REEDS calc-noIRA'!$B$64:$B$113,0),MATCH(M$1,'REEDS calc-noIRA'!$C$63:$AG$63,0))*SUMIFS('res v com'!$E$3:$E$52,'res v com'!$B$3:$B$52,About!$B$2)*SUMIFS('Urban and Rural'!$B$2:$B$53,'Urban and Rural'!$A$2:$A$53,About!$B$1)</f>
        <v>378.95964228768952</v>
      </c>
      <c r="N8" s="65">
        <f>INDEX('REEDS calc-noIRA'!$C$64:$AG$113,MATCH(About!$B$2,'REEDS calc-noIRA'!$B$64:$B$113,0),MATCH(N$1,'REEDS calc-noIRA'!$C$63:$AG$63,0))*SUMIFS('res v com'!$E$3:$E$52,'res v com'!$B$3:$B$52,About!$B$2)*SUMIFS('Urban and Rural'!$B$2:$B$53,'Urban and Rural'!$A$2:$A$53,About!$B$1)</f>
        <v>427.32037674017442</v>
      </c>
      <c r="O8" s="65">
        <f>INDEX('REEDS calc-noIRA'!$C$64:$AG$113,MATCH(About!$B$2,'REEDS calc-noIRA'!$B$64:$B$113,0),MATCH(O$1,'REEDS calc-noIRA'!$C$63:$AG$63,0))*SUMIFS('res v com'!$E$3:$E$52,'res v com'!$B$3:$B$52,About!$B$2)*SUMIFS('Urban and Rural'!$B$2:$B$53,'Urban and Rural'!$A$2:$A$53,About!$B$1)</f>
        <v>447.21629351658424</v>
      </c>
      <c r="P8" s="65">
        <f>INDEX('REEDS calc-noIRA'!$C$64:$AG$113,MATCH(About!$B$2,'REEDS calc-noIRA'!$B$64:$B$113,0),MATCH(P$1,'REEDS calc-noIRA'!$C$63:$AG$63,0))*SUMIFS('res v com'!$E$3:$E$52,'res v com'!$B$3:$B$52,About!$B$2)*SUMIFS('Urban and Rural'!$B$2:$B$53,'Urban and Rural'!$A$2:$A$53,About!$B$1)</f>
        <v>467.11221029299395</v>
      </c>
      <c r="Q8" s="65">
        <f>INDEX('REEDS calc-noIRA'!$C$64:$AG$113,MATCH(About!$B$2,'REEDS calc-noIRA'!$B$64:$B$113,0),MATCH(Q$1,'REEDS calc-noIRA'!$C$63:$AG$63,0))*SUMIFS('res v com'!$E$3:$E$52,'res v com'!$B$3:$B$52,About!$B$2)*SUMIFS('Urban and Rural'!$B$2:$B$53,'Urban and Rural'!$A$2:$A$53,About!$B$1)</f>
        <v>487.91857278999379</v>
      </c>
      <c r="R8" s="65">
        <f>INDEX('REEDS calc-noIRA'!$C$64:$AG$113,MATCH(About!$B$2,'REEDS calc-noIRA'!$B$64:$B$113,0),MATCH(R$1,'REEDS calc-noIRA'!$C$63:$AG$63,0))*SUMIFS('res v com'!$E$3:$E$52,'res v com'!$B$3:$B$52,About!$B$2)*SUMIFS('Urban and Rural'!$B$2:$B$53,'Urban and Rural'!$A$2:$A$53,About!$B$1)</f>
        <v>508.72493528699351</v>
      </c>
      <c r="S8" s="65">
        <f>INDEX('REEDS calc-noIRA'!$C$64:$AG$113,MATCH(About!$B$2,'REEDS calc-noIRA'!$B$64:$B$113,0),MATCH(S$1,'REEDS calc-noIRA'!$C$63:$AG$63,0))*SUMIFS('res v com'!$E$3:$E$52,'res v com'!$B$3:$B$52,About!$B$2)*SUMIFS('Urban and Rural'!$B$2:$B$53,'Urban and Rural'!$A$2:$A$53,About!$B$1)</f>
        <v>529.18318618494357</v>
      </c>
      <c r="T8" s="65">
        <f>INDEX('REEDS calc-noIRA'!$C$64:$AG$113,MATCH(About!$B$2,'REEDS calc-noIRA'!$B$64:$B$113,0),MATCH(T$1,'REEDS calc-noIRA'!$C$63:$AG$63,0))*SUMIFS('res v com'!$E$3:$E$52,'res v com'!$B$3:$B$52,About!$B$2)*SUMIFS('Urban and Rural'!$B$2:$B$53,'Urban and Rural'!$A$2:$A$53,About!$B$1)</f>
        <v>549.64143708289362</v>
      </c>
      <c r="U8" s="65">
        <f>INDEX('REEDS calc-noIRA'!$C$64:$AG$113,MATCH(About!$B$2,'REEDS calc-noIRA'!$B$64:$B$113,0),MATCH(U$1,'REEDS calc-noIRA'!$C$63:$AG$63,0))*SUMIFS('res v com'!$E$3:$E$52,'res v com'!$B$3:$B$52,About!$B$2)*SUMIFS('Urban and Rural'!$B$2:$B$53,'Urban and Rural'!$A$2:$A$53,About!$B$1)</f>
        <v>570.26035487271008</v>
      </c>
      <c r="V8" s="65">
        <f>INDEX('REEDS calc-noIRA'!$C$64:$AG$113,MATCH(About!$B$2,'REEDS calc-noIRA'!$B$64:$B$113,0),MATCH(V$1,'REEDS calc-noIRA'!$C$63:$AG$63,0))*SUMIFS('res v com'!$E$3:$E$52,'res v com'!$B$3:$B$52,About!$B$2)*SUMIFS('Urban and Rural'!$B$2:$B$53,'Urban and Rural'!$A$2:$A$53,About!$B$1)</f>
        <v>590.87927266252666</v>
      </c>
      <c r="W8" s="65">
        <f>INDEX('REEDS calc-noIRA'!$C$64:$AG$113,MATCH(About!$B$2,'REEDS calc-noIRA'!$B$64:$B$113,0),MATCH(W$1,'REEDS calc-noIRA'!$C$63:$AG$63,0))*SUMIFS('res v com'!$E$3:$E$52,'res v com'!$B$3:$B$52,About!$B$2)*SUMIFS('Urban and Rural'!$B$2:$B$53,'Urban and Rural'!$A$2:$A$53,About!$B$1)</f>
        <v>610.42707783988874</v>
      </c>
      <c r="X8" s="65">
        <f>INDEX('REEDS calc-noIRA'!$C$64:$AG$113,MATCH(About!$B$2,'REEDS calc-noIRA'!$B$64:$B$113,0),MATCH(X$1,'REEDS calc-noIRA'!$C$63:$AG$63,0))*SUMIFS('res v com'!$E$3:$E$52,'res v com'!$B$3:$B$52,About!$B$2)*SUMIFS('Urban and Rural'!$B$2:$B$53,'Urban and Rural'!$A$2:$A$53,About!$B$1)</f>
        <v>629.97488301725082</v>
      </c>
      <c r="Y8" s="65">
        <f>INDEX('REEDS calc-noIRA'!$C$64:$AG$113,MATCH(About!$B$2,'REEDS calc-noIRA'!$B$64:$B$113,0),MATCH(Y$1,'REEDS calc-noIRA'!$C$63:$AG$63,0))*SUMIFS('res v com'!$E$3:$E$52,'res v com'!$B$3:$B$52,About!$B$2)*SUMIFS('Urban and Rural'!$B$2:$B$53,'Urban and Rural'!$A$2:$A$53,About!$B$1)</f>
        <v>647.78213019936868</v>
      </c>
      <c r="Z8" s="65">
        <f>INDEX('REEDS calc-noIRA'!$C$64:$AG$113,MATCH(About!$B$2,'REEDS calc-noIRA'!$B$64:$B$113,0),MATCH(Z$1,'REEDS calc-noIRA'!$C$63:$AG$63,0))*SUMIFS('res v com'!$E$3:$E$52,'res v com'!$B$3:$B$52,About!$B$2)*SUMIFS('Urban and Rural'!$B$2:$B$53,'Urban and Rural'!$A$2:$A$53,About!$B$1)</f>
        <v>665.58937738148666</v>
      </c>
      <c r="AA8" s="65">
        <f>INDEX('REEDS calc-noIRA'!$C$64:$AG$113,MATCH(About!$B$2,'REEDS calc-noIRA'!$B$64:$B$113,0),MATCH(AA$1,'REEDS calc-noIRA'!$C$63:$AG$63,0))*SUMIFS('res v com'!$E$3:$E$52,'res v com'!$B$3:$B$52,About!$B$2)*SUMIFS('Urban and Rural'!$B$2:$B$53,'Urban and Rural'!$A$2:$A$53,About!$B$1)</f>
        <v>678.54983999223009</v>
      </c>
      <c r="AB8" s="65">
        <f>INDEX('REEDS calc-noIRA'!$C$64:$AG$113,MATCH(About!$B$2,'REEDS calc-noIRA'!$B$64:$B$113,0),MATCH(AB$1,'REEDS calc-noIRA'!$C$63:$AG$63,0))*SUMIFS('res v com'!$E$3:$E$52,'res v com'!$B$3:$B$52,About!$B$2)*SUMIFS('Urban and Rural'!$B$2:$B$53,'Urban and Rural'!$A$2:$A$53,About!$B$1)</f>
        <v>691.51030260297364</v>
      </c>
      <c r="AC8" s="65">
        <f>INDEX('REEDS calc-noIRA'!$C$64:$AG$113,MATCH(About!$B$2,'REEDS calc-noIRA'!$B$64:$B$113,0),MATCH(AC$1,'REEDS calc-noIRA'!$C$63:$AG$63,0))*SUMIFS('res v com'!$E$3:$E$52,'res v com'!$B$3:$B$52,About!$B$2)*SUMIFS('Urban and Rural'!$B$2:$B$53,'Urban and Rural'!$A$2:$A$53,About!$B$1)</f>
        <v>707.52343615922098</v>
      </c>
      <c r="AD8" s="65">
        <f>INDEX('REEDS calc-noIRA'!$C$64:$AG$113,MATCH(About!$B$2,'REEDS calc-noIRA'!$B$64:$B$113,0),MATCH(AD$1,'REEDS calc-noIRA'!$C$63:$AG$63,0))*SUMIFS('res v com'!$E$3:$E$52,'res v com'!$B$3:$B$52,About!$B$2)*SUMIFS('Urban and Rural'!$B$2:$B$53,'Urban and Rural'!$A$2:$A$53,About!$B$1)</f>
        <v>723.53656971546832</v>
      </c>
      <c r="AE8" s="65">
        <f>INDEX('REEDS calc-noIRA'!$C$64:$AG$113,MATCH(About!$B$2,'REEDS calc-noIRA'!$B$64:$B$113,0),MATCH(AE$1,'REEDS calc-noIRA'!$C$63:$AG$63,0))*SUMIFS('res v com'!$E$3:$E$52,'res v com'!$B$3:$B$52,About!$B$2)*SUMIFS('Urban and Rural'!$B$2:$B$53,'Urban and Rural'!$A$2:$A$53,About!$B$1)</f>
        <v>739.95137050139135</v>
      </c>
      <c r="AF8" s="65">
        <f>INDEX('REEDS calc-noIRA'!$C$64:$AG$113,MATCH(About!$B$2,'REEDS calc-noIRA'!$B$64:$B$113,0),MATCH(AF$1,'REEDS calc-noIRA'!$C$63:$AG$63,0))*SUMIFS('res v com'!$E$3:$E$52,'res v com'!$B$3:$B$52,About!$B$2)*SUMIFS('Urban and Rural'!$B$2:$B$53,'Urban and Rural'!$A$2:$A$53,About!$B$1)</f>
        <v>756.36617128731461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56.325216551325241</v>
      </c>
      <c r="C8" s="65">
        <f>INDEX('REEDS calc-noIRA'!$C$64:$AG$113,MATCH(About!$B$2,'REEDS calc-noIRA'!$B$64:$B$113,0),MATCH(C$1,'REEDS calc-noIRA'!$C$63:$AG$63,0))*SUMIFS('res v com'!$F$3:$F$52,'res v com'!$B$3:$B$52,About!$B$2)</f>
        <v>56.325216551325241</v>
      </c>
      <c r="D8" s="65">
        <f>INDEX('REEDS calc-noIRA'!$C$64:$AG$113,MATCH(About!$B$2,'REEDS calc-noIRA'!$B$64:$B$113,0),MATCH(D$1,'REEDS calc-noIRA'!$C$63:$AG$63,0))*SUMIFS('res v com'!$F$3:$F$52,'res v com'!$B$3:$B$52,About!$B$2)</f>
        <v>56.325216551325241</v>
      </c>
      <c r="E8" s="65">
        <f>INDEX('REEDS calc-noIRA'!$C$64:$AG$113,MATCH(About!$B$2,'REEDS calc-noIRA'!$B$64:$B$113,0),MATCH(E$1,'REEDS calc-noIRA'!$C$63:$AG$63,0))*SUMIFS('res v com'!$F$3:$F$52,'res v com'!$B$3:$B$52,About!$B$2)</f>
        <v>62.26266785592145</v>
      </c>
      <c r="F8" s="65">
        <f>INDEX('REEDS calc-noIRA'!$C$64:$AG$113,MATCH(About!$B$2,'REEDS calc-noIRA'!$B$64:$B$113,0),MATCH(F$1,'REEDS calc-noIRA'!$C$63:$AG$63,0))*SUMIFS('res v com'!$F$3:$F$52,'res v com'!$B$3:$B$52,About!$B$2)</f>
        <v>68.200119160517659</v>
      </c>
      <c r="G8" s="65">
        <f>INDEX('REEDS calc-noIRA'!$C$64:$AG$113,MATCH(About!$B$2,'REEDS calc-noIRA'!$B$64:$B$113,0),MATCH(G$1,'REEDS calc-noIRA'!$C$63:$AG$63,0))*SUMIFS('res v com'!$F$3:$F$52,'res v com'!$B$3:$B$52,About!$B$2)</f>
        <v>77.447172758072298</v>
      </c>
      <c r="H8" s="65">
        <f>INDEX('REEDS calc-noIRA'!$C$64:$AG$113,MATCH(About!$B$2,'REEDS calc-noIRA'!$B$64:$B$113,0),MATCH(H$1,'REEDS calc-noIRA'!$C$63:$AG$63,0))*SUMIFS('res v com'!$F$3:$F$52,'res v com'!$B$3:$B$52,About!$B$2)</f>
        <v>86.69422635562691</v>
      </c>
      <c r="I8" s="65">
        <f>INDEX('REEDS calc-noIRA'!$C$64:$AG$113,MATCH(About!$B$2,'REEDS calc-noIRA'!$B$64:$B$113,0),MATCH(I$1,'REEDS calc-noIRA'!$C$63:$AG$63,0))*SUMIFS('res v com'!$F$3:$F$52,'res v com'!$B$3:$B$52,About!$B$2)</f>
        <v>100.3540830104599</v>
      </c>
      <c r="J8" s="65">
        <f>INDEX('REEDS calc-noIRA'!$C$64:$AG$113,MATCH(About!$B$2,'REEDS calc-noIRA'!$B$64:$B$113,0),MATCH(J$1,'REEDS calc-noIRA'!$C$63:$AG$63,0))*SUMIFS('res v com'!$F$3:$F$52,'res v com'!$B$3:$B$52,About!$B$2)</f>
        <v>114.01393966529288</v>
      </c>
      <c r="K8" s="65">
        <f>INDEX('REEDS calc-noIRA'!$C$64:$AG$113,MATCH(About!$B$2,'REEDS calc-noIRA'!$B$64:$B$113,0),MATCH(K$1,'REEDS calc-noIRA'!$C$63:$AG$63,0))*SUMIFS('res v com'!$F$3:$F$52,'res v com'!$B$3:$B$52,About!$B$2)</f>
        <v>133.52447902528104</v>
      </c>
      <c r="L8" s="65">
        <f>INDEX('REEDS calc-noIRA'!$C$64:$AG$113,MATCH(About!$B$2,'REEDS calc-noIRA'!$B$64:$B$113,0),MATCH(L$1,'REEDS calc-noIRA'!$C$63:$AG$63,0))*SUMIFS('res v com'!$F$3:$F$52,'res v com'!$B$3:$B$52,About!$B$2)</f>
        <v>153.03501838526918</v>
      </c>
      <c r="M8" s="65">
        <f>INDEX('REEDS calc-noIRA'!$C$64:$AG$113,MATCH(About!$B$2,'REEDS calc-noIRA'!$B$64:$B$113,0),MATCH(M$1,'REEDS calc-noIRA'!$C$63:$AG$63,0))*SUMIFS('res v com'!$F$3:$F$52,'res v com'!$B$3:$B$52,About!$B$2)</f>
        <v>175.42131704101158</v>
      </c>
      <c r="N8" s="65">
        <f>INDEX('REEDS calc-noIRA'!$C$64:$AG$113,MATCH(About!$B$2,'REEDS calc-noIRA'!$B$64:$B$113,0),MATCH(N$1,'REEDS calc-noIRA'!$C$63:$AG$63,0))*SUMIFS('res v com'!$F$3:$F$52,'res v com'!$B$3:$B$52,About!$B$2)</f>
        <v>197.807615696754</v>
      </c>
      <c r="O8" s="65">
        <f>INDEX('REEDS calc-noIRA'!$C$64:$AG$113,MATCH(About!$B$2,'REEDS calc-noIRA'!$B$64:$B$113,0),MATCH(O$1,'REEDS calc-noIRA'!$C$63:$AG$63,0))*SUMIFS('res v com'!$F$3:$F$52,'res v com'!$B$3:$B$52,About!$B$2)</f>
        <v>207.01748275169118</v>
      </c>
      <c r="P8" s="65">
        <f>INDEX('REEDS calc-noIRA'!$C$64:$AG$113,MATCH(About!$B$2,'REEDS calc-noIRA'!$B$64:$B$113,0),MATCH(P$1,'REEDS calc-noIRA'!$C$63:$AG$63,0))*SUMIFS('res v com'!$F$3:$F$52,'res v com'!$B$3:$B$52,About!$B$2)</f>
        <v>216.2273498066283</v>
      </c>
      <c r="Q8" s="65">
        <f>INDEX('REEDS calc-noIRA'!$C$64:$AG$113,MATCH(About!$B$2,'REEDS calc-noIRA'!$B$64:$B$113,0),MATCH(Q$1,'REEDS calc-noIRA'!$C$63:$AG$63,0))*SUMIFS('res v com'!$F$3:$F$52,'res v com'!$B$3:$B$52,About!$B$2)</f>
        <v>225.8586643445642</v>
      </c>
      <c r="R8" s="65">
        <f>INDEX('REEDS calc-noIRA'!$C$64:$AG$113,MATCH(About!$B$2,'REEDS calc-noIRA'!$B$64:$B$113,0),MATCH(R$1,'REEDS calc-noIRA'!$C$63:$AG$63,0))*SUMIFS('res v com'!$F$3:$F$52,'res v com'!$B$3:$B$52,About!$B$2)</f>
        <v>235.48997888250008</v>
      </c>
      <c r="S8" s="65">
        <f>INDEX('REEDS calc-noIRA'!$C$64:$AG$113,MATCH(About!$B$2,'REEDS calc-noIRA'!$B$64:$B$113,0),MATCH(S$1,'REEDS calc-noIRA'!$C$63:$AG$63,0))*SUMIFS('res v com'!$F$3:$F$52,'res v com'!$B$3:$B$52,About!$B$2)</f>
        <v>244.96015173575972</v>
      </c>
      <c r="T8" s="65">
        <f>INDEX('REEDS calc-noIRA'!$C$64:$AG$113,MATCH(About!$B$2,'REEDS calc-noIRA'!$B$64:$B$113,0),MATCH(T$1,'REEDS calc-noIRA'!$C$63:$AG$63,0))*SUMIFS('res v com'!$F$3:$F$52,'res v com'!$B$3:$B$52,About!$B$2)</f>
        <v>254.43032458901931</v>
      </c>
      <c r="U8" s="65">
        <f>INDEX('REEDS calc-noIRA'!$C$64:$AG$113,MATCH(About!$B$2,'REEDS calc-noIRA'!$B$64:$B$113,0),MATCH(U$1,'REEDS calc-noIRA'!$C$63:$AG$63,0))*SUMIFS('res v com'!$F$3:$F$52,'res v com'!$B$3:$B$52,About!$B$2)</f>
        <v>263.97487052751296</v>
      </c>
      <c r="V8" s="65">
        <f>INDEX('REEDS calc-noIRA'!$C$64:$AG$113,MATCH(About!$B$2,'REEDS calc-noIRA'!$B$64:$B$113,0),MATCH(V$1,'REEDS calc-noIRA'!$C$63:$AG$63,0))*SUMIFS('res v com'!$F$3:$F$52,'res v com'!$B$3:$B$52,About!$B$2)</f>
        <v>273.51941646600653</v>
      </c>
      <c r="W8" s="65">
        <f>INDEX('REEDS calc-noIRA'!$C$64:$AG$113,MATCH(About!$B$2,'REEDS calc-noIRA'!$B$64:$B$113,0),MATCH(W$1,'REEDS calc-noIRA'!$C$63:$AG$63,0))*SUMIFS('res v com'!$F$3:$F$52,'res v com'!$B$3:$B$52,About!$B$2)</f>
        <v>282.56814183626835</v>
      </c>
      <c r="X8" s="65">
        <f>INDEX('REEDS calc-noIRA'!$C$64:$AG$113,MATCH(About!$B$2,'REEDS calc-noIRA'!$B$64:$B$113,0),MATCH(X$1,'REEDS calc-noIRA'!$C$63:$AG$63,0))*SUMIFS('res v com'!$F$3:$F$52,'res v com'!$B$3:$B$52,About!$B$2)</f>
        <v>291.61686720653017</v>
      </c>
      <c r="Y8" s="65">
        <f>INDEX('REEDS calc-noIRA'!$C$64:$AG$113,MATCH(About!$B$2,'REEDS calc-noIRA'!$B$64:$B$113,0),MATCH(Y$1,'REEDS calc-noIRA'!$C$63:$AG$63,0))*SUMIFS('res v com'!$F$3:$F$52,'res v com'!$B$3:$B$52,About!$B$2)</f>
        <v>299.85988415341274</v>
      </c>
      <c r="Z8" s="65">
        <f>INDEX('REEDS calc-noIRA'!$C$64:$AG$113,MATCH(About!$B$2,'REEDS calc-noIRA'!$B$64:$B$113,0),MATCH(Z$1,'REEDS calc-noIRA'!$C$63:$AG$63,0))*SUMIFS('res v com'!$F$3:$F$52,'res v com'!$B$3:$B$52,About!$B$2)</f>
        <v>308.10290110029524</v>
      </c>
      <c r="AA8" s="65">
        <f>INDEX('REEDS calc-noIRA'!$C$64:$AG$113,MATCH(About!$B$2,'REEDS calc-noIRA'!$B$64:$B$113,0),MATCH(AA$1,'REEDS calc-noIRA'!$C$63:$AG$63,0))*SUMIFS('res v com'!$F$3:$F$52,'res v com'!$B$3:$B$52,About!$B$2)</f>
        <v>314.10232997592061</v>
      </c>
      <c r="AB8" s="65">
        <f>INDEX('REEDS calc-noIRA'!$C$64:$AG$113,MATCH(About!$B$2,'REEDS calc-noIRA'!$B$64:$B$113,0),MATCH(AB$1,'REEDS calc-noIRA'!$C$63:$AG$63,0))*SUMIFS('res v com'!$F$3:$F$52,'res v com'!$B$3:$B$52,About!$B$2)</f>
        <v>320.10175885154592</v>
      </c>
      <c r="AC8" s="65">
        <f>INDEX('REEDS calc-noIRA'!$C$64:$AG$113,MATCH(About!$B$2,'REEDS calc-noIRA'!$B$64:$B$113,0),MATCH(AC$1,'REEDS calc-noIRA'!$C$63:$AG$63,0))*SUMIFS('res v com'!$F$3:$F$52,'res v com'!$B$3:$B$52,About!$B$2)</f>
        <v>327.51427634663588</v>
      </c>
      <c r="AD8" s="65">
        <f>INDEX('REEDS calc-noIRA'!$C$64:$AG$113,MATCH(About!$B$2,'REEDS calc-noIRA'!$B$64:$B$113,0),MATCH(AD$1,'REEDS calc-noIRA'!$C$63:$AG$63,0))*SUMIFS('res v com'!$F$3:$F$52,'res v com'!$B$3:$B$52,About!$B$2)</f>
        <v>334.92679384172578</v>
      </c>
      <c r="AE8" s="65">
        <f>INDEX('REEDS calc-noIRA'!$C$64:$AG$113,MATCH(About!$B$2,'REEDS calc-noIRA'!$B$64:$B$113,0),MATCH(AE$1,'REEDS calc-noIRA'!$C$63:$AG$63,0))*SUMIFS('res v com'!$F$3:$F$52,'res v com'!$B$3:$B$52,About!$B$2)</f>
        <v>342.52524404990515</v>
      </c>
      <c r="AF8" s="65">
        <f>INDEX('REEDS calc-noIRA'!$C$64:$AG$113,MATCH(About!$B$2,'REEDS calc-noIRA'!$B$64:$B$113,0),MATCH(AF$1,'REEDS calc-noIRA'!$C$63:$AG$63,0))*SUMIFS('res v com'!$F$3:$F$52,'res v com'!$B$3:$B$52,About!$B$2)</f>
        <v>350.12369425808453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-9.5462911585331938</v>
      </c>
      <c r="E8" s="74">
        <f>'DESC-urban-residential'!F8-'BDESC-urban-residential'!F8</f>
        <v>-19.092582317066388</v>
      </c>
      <c r="F8" s="74">
        <f>'DESC-urban-residential'!G8-'BDESC-urban-residential'!G8</f>
        <v>-30.280353554191834</v>
      </c>
      <c r="G8" s="74">
        <f>'DESC-urban-residential'!H8-'BDESC-urban-residential'!H8</f>
        <v>-41.468124791317393</v>
      </c>
      <c r="H8" s="74">
        <f>'DESC-urban-residential'!I8-'BDESC-urban-residential'!I8</f>
        <v>-55.288155273558289</v>
      </c>
      <c r="I8" s="74">
        <f>'DESC-urban-residential'!J8-'BDESC-urban-residential'!J8</f>
        <v>-69.108185755799212</v>
      </c>
      <c r="J8" s="74">
        <f>'DESC-urban-residential'!K8-'BDESC-urban-residential'!K8</f>
        <v>-89.111213793454965</v>
      </c>
      <c r="K8" s="74">
        <f>'DESC-urban-residential'!L8-'BDESC-urban-residential'!L8</f>
        <v>-109.11424183111075</v>
      </c>
      <c r="L8" s="74">
        <f>'DESC-urban-residential'!M8-'BDESC-urban-residential'!M8</f>
        <v>-132.27169651245572</v>
      </c>
      <c r="M8" s="74">
        <f>'DESC-urban-residential'!N8-'BDESC-urban-residential'!N8</f>
        <v>-155.42915119380086</v>
      </c>
      <c r="N8" s="74">
        <f>'DESC-urban-residential'!O8-'BDESC-urban-residential'!O8</f>
        <v>-171.14505100009302</v>
      </c>
      <c r="O8" s="74">
        <f>'DESC-urban-residential'!P8-'BDESC-urban-residential'!P8</f>
        <v>-186.86095080638518</v>
      </c>
      <c r="P8" s="74">
        <f>'DESC-urban-residential'!Q8-'BDESC-urban-residential'!Q8</f>
        <v>-177.33608190010074</v>
      </c>
      <c r="Q8" s="74">
        <f>'DESC-urban-residential'!R8-'BDESC-urban-residential'!R8</f>
        <v>-167.81121299381653</v>
      </c>
      <c r="R8" s="74">
        <f>'DESC-urban-residential'!S8-'BDESC-urban-residential'!S8</f>
        <v>-158.48717770236885</v>
      </c>
      <c r="S8" s="74">
        <f>'DESC-urban-residential'!T8-'BDESC-urban-residential'!T8</f>
        <v>-149.16314241092095</v>
      </c>
      <c r="T8" s="74">
        <f>'DESC-urban-residential'!U8-'BDESC-urban-residential'!U8</f>
        <v>-139.53116224339385</v>
      </c>
      <c r="U8" s="74">
        <f>'DESC-urban-residential'!V8-'BDESC-urban-residential'!V8</f>
        <v>-129.89918207586663</v>
      </c>
      <c r="V8" s="74">
        <f>'DESC-urban-residential'!W8-'BDESC-urban-residential'!W8</f>
        <v>-120.86702497131239</v>
      </c>
      <c r="W8" s="74">
        <f>'DESC-urban-residential'!X8-'BDESC-urban-residential'!X8</f>
        <v>-111.83486786675815</v>
      </c>
      <c r="X8" s="74">
        <f>'DESC-urban-residential'!Y8-'BDESC-urban-residential'!Y8</f>
        <v>-104.36653517639252</v>
      </c>
      <c r="Y8" s="74">
        <f>'DESC-urban-residential'!Z8-'BDESC-urban-residential'!Z8</f>
        <v>-96.898202486026662</v>
      </c>
      <c r="Z8" s="74">
        <f>'DESC-urban-residential'!AA8-'BDESC-urban-residential'!AA8</f>
        <v>-94.95413309441517</v>
      </c>
      <c r="AA8" s="74">
        <f>'DESC-urban-residential'!AB8-'BDESC-urban-residential'!AB8</f>
        <v>-93.010063702803564</v>
      </c>
      <c r="AB8" s="74">
        <f>'DESC-urban-residential'!AC8-'BDESC-urban-residential'!AC8</f>
        <v>-89.839570369929334</v>
      </c>
      <c r="AC8" s="74">
        <f>'DESC-urban-residential'!AD8-'BDESC-urban-residential'!AD8</f>
        <v>-86.669077037055104</v>
      </c>
      <c r="AD8" s="74">
        <f>'DESC-urban-residential'!AE8-'BDESC-urban-residential'!AE8</f>
        <v>-86.366487724033732</v>
      </c>
      <c r="AE8" s="74">
        <f>'DESC-urban-residential'!AF8-'BDESC-urban-residential'!AF8</f>
        <v>-86.063898411011905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-2.2392534816312306</v>
      </c>
      <c r="E8" s="74">
        <f>'DESC-rural-residential'!F8-'BDESC-rural-residential'!F8</f>
        <v>-4.4785069632624612</v>
      </c>
      <c r="F8" s="74">
        <f>'DESC-rural-residential'!G8-'BDESC-rural-residential'!G8</f>
        <v>-7.1027989818474353</v>
      </c>
      <c r="G8" s="74">
        <f>'DESC-rural-residential'!H8-'BDESC-rural-residential'!H8</f>
        <v>-9.7270910004324236</v>
      </c>
      <c r="H8" s="74">
        <f>'DESC-rural-residential'!I8-'BDESC-rural-residential'!I8</f>
        <v>-12.968826545649414</v>
      </c>
      <c r="I8" s="74">
        <f>'DESC-rural-residential'!J8-'BDESC-rural-residential'!J8</f>
        <v>-16.210562090866382</v>
      </c>
      <c r="J8" s="74">
        <f>'DESC-rural-residential'!K8-'BDESC-rural-residential'!K8</f>
        <v>-20.902630395995502</v>
      </c>
      <c r="K8" s="74">
        <f>'DESC-rural-residential'!L8-'BDESC-rural-residential'!L8</f>
        <v>-25.594698701124599</v>
      </c>
      <c r="L8" s="74">
        <f>'DESC-rural-residential'!M8-'BDESC-rural-residential'!M8</f>
        <v>-31.026694243662291</v>
      </c>
      <c r="M8" s="74">
        <f>'DESC-rural-residential'!N8-'BDESC-rural-residential'!N8</f>
        <v>-36.458689786199997</v>
      </c>
      <c r="N8" s="74">
        <f>'DESC-rural-residential'!O8-'BDESC-rural-residential'!O8</f>
        <v>-40.145135419774704</v>
      </c>
      <c r="O8" s="74">
        <f>'DESC-rural-residential'!P8-'BDESC-rural-residential'!P8</f>
        <v>-43.831581053349382</v>
      </c>
      <c r="P8" s="74">
        <f>'DESC-rural-residential'!Q8-'BDESC-rural-residential'!Q8</f>
        <v>-41.597352544467881</v>
      </c>
      <c r="Q8" s="74">
        <f>'DESC-rural-residential'!R8-'BDESC-rural-residential'!R8</f>
        <v>-39.363124035586381</v>
      </c>
      <c r="R8" s="74">
        <f>'DESC-rural-residential'!S8-'BDESC-rural-residential'!S8</f>
        <v>-37.176004646234475</v>
      </c>
      <c r="S8" s="74">
        <f>'DESC-rural-residential'!T8-'BDESC-rural-residential'!T8</f>
        <v>-34.988885256882526</v>
      </c>
      <c r="T8" s="74">
        <f>'DESC-rural-residential'!U8-'BDESC-rural-residential'!U8</f>
        <v>-32.729531884252708</v>
      </c>
      <c r="U8" s="74">
        <f>'DESC-rural-residential'!V8-'BDESC-rural-residential'!V8</f>
        <v>-30.47017851162289</v>
      </c>
      <c r="V8" s="74">
        <f>'DESC-rural-residential'!W8-'BDESC-rural-residential'!W8</f>
        <v>-28.351524375986713</v>
      </c>
      <c r="W8" s="74">
        <f>'DESC-rural-residential'!X8-'BDESC-rural-residential'!X8</f>
        <v>-26.232870240350536</v>
      </c>
      <c r="X8" s="74">
        <f>'DESC-rural-residential'!Y8-'BDESC-rural-residential'!Y8</f>
        <v>-24.48103911544996</v>
      </c>
      <c r="Y8" s="74">
        <f>'DESC-rural-residential'!Z8-'BDESC-rural-residential'!Z8</f>
        <v>-22.729207990549355</v>
      </c>
      <c r="Z8" s="74">
        <f>'DESC-rural-residential'!AA8-'BDESC-rural-residential'!AA8</f>
        <v>-22.273191713504673</v>
      </c>
      <c r="AA8" s="74">
        <f>'DESC-rural-residential'!AB8-'BDESC-rural-residential'!AB8</f>
        <v>-21.817175436459991</v>
      </c>
      <c r="AB8" s="74">
        <f>'DESC-rural-residential'!AC8-'BDESC-rural-residential'!AC8</f>
        <v>-21.073479469489484</v>
      </c>
      <c r="AC8" s="74">
        <f>'DESC-rural-residential'!AD8-'BDESC-rural-residential'!AD8</f>
        <v>-20.329783502519007</v>
      </c>
      <c r="AD8" s="74">
        <f>'DESC-rural-residential'!AE8-'BDESC-rural-residential'!AE8</f>
        <v>-20.258805762427556</v>
      </c>
      <c r="AE8" s="74">
        <f>'DESC-rural-residential'!AF8-'BDESC-rural-residential'!AF8</f>
        <v>-20.187828022336021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-4.4190008143810644</v>
      </c>
      <c r="E8" s="74">
        <f>'DESC-commercial'!F8-'BDESC-commercial'!F8</f>
        <v>-8.8380016287621146</v>
      </c>
      <c r="F8" s="74">
        <f>'DESC-commercial'!G8-'BDESC-commercial'!G8</f>
        <v>-14.016847463961099</v>
      </c>
      <c r="G8" s="74">
        <f>'DESC-commercial'!H8-'BDESC-commercial'!H8</f>
        <v>-19.195693299160126</v>
      </c>
      <c r="H8" s="74">
        <f>'DESC-commercial'!I8-'BDESC-commercial'!I8</f>
        <v>-25.593018180792726</v>
      </c>
      <c r="I8" s="74">
        <f>'DESC-commercial'!J8-'BDESC-commercial'!J8</f>
        <v>-31.99034306242531</v>
      </c>
      <c r="J8" s="74">
        <f>'DESC-commercial'!K8-'BDESC-commercial'!K8</f>
        <v>-41.249792174185899</v>
      </c>
      <c r="K8" s="74">
        <f>'DESC-commercial'!L8-'BDESC-commercial'!L8</f>
        <v>-50.509241285946473</v>
      </c>
      <c r="L8" s="74">
        <f>'DESC-commercial'!M8-'BDESC-commercial'!M8</f>
        <v>-61.228881971154749</v>
      </c>
      <c r="M8" s="74">
        <f>'DESC-commercial'!N8-'BDESC-commercial'!N8</f>
        <v>-71.948522656363025</v>
      </c>
      <c r="N8" s="74">
        <f>'DESC-commercial'!O8-'BDESC-commercial'!O8</f>
        <v>-79.223449943769111</v>
      </c>
      <c r="O8" s="74">
        <f>'DESC-commercial'!P8-'BDESC-commercial'!P8</f>
        <v>-86.498377231175141</v>
      </c>
      <c r="P8" s="74">
        <f>'DESC-commercial'!Q8-'BDESC-commercial'!Q8</f>
        <v>-82.089292828158591</v>
      </c>
      <c r="Q8" s="74">
        <f>'DESC-commercial'!R8-'BDESC-commercial'!R8</f>
        <v>-77.680208425142069</v>
      </c>
      <c r="R8" s="74">
        <f>'DESC-commercial'!S8-'BDESC-commercial'!S8</f>
        <v>-73.364090378669687</v>
      </c>
      <c r="S8" s="74">
        <f>'DESC-commercial'!T8-'BDESC-commercial'!T8</f>
        <v>-69.047972332197247</v>
      </c>
      <c r="T8" s="74">
        <f>'DESC-commercial'!U8-'BDESC-commercial'!U8</f>
        <v>-64.589305872358693</v>
      </c>
      <c r="U8" s="74">
        <f>'DESC-commercial'!V8-'BDESC-commercial'!V8</f>
        <v>-60.130639412520225</v>
      </c>
      <c r="V8" s="74">
        <f>'DESC-commercial'!W8-'BDESC-commercial'!W8</f>
        <v>-55.949632470890776</v>
      </c>
      <c r="W8" s="74">
        <f>'DESC-commercial'!X8-'BDESC-commercial'!X8</f>
        <v>-51.768625529261328</v>
      </c>
      <c r="X8" s="74">
        <f>'DESC-commercial'!Y8-'BDESC-commercial'!Y8</f>
        <v>-48.311516617252607</v>
      </c>
      <c r="Y8" s="74">
        <f>'DESC-commercial'!Z8-'BDESC-commercial'!Z8</f>
        <v>-44.854407705243943</v>
      </c>
      <c r="Z8" s="74">
        <f>'DESC-commercial'!AA8-'BDESC-commercial'!AA8</f>
        <v>-43.954493373900107</v>
      </c>
      <c r="AA8" s="74">
        <f>'DESC-commercial'!AB8-'BDESC-commercial'!AB8</f>
        <v>-43.054579042556327</v>
      </c>
      <c r="AB8" s="74">
        <f>'DESC-commercial'!AC8-'BDESC-commercial'!AC8</f>
        <v>-41.586950160586014</v>
      </c>
      <c r="AC8" s="74">
        <f>'DESC-commercial'!AD8-'BDESC-commercial'!AD8</f>
        <v>-40.119321278615757</v>
      </c>
      <c r="AD8" s="74">
        <f>'DESC-commercial'!AE8-'BDESC-commercial'!AE8</f>
        <v>-39.979251968088818</v>
      </c>
      <c r="AE8" s="74">
        <f>'DESC-commercial'!AF8-'BDESC-commercial'!AF8</f>
        <v>-39.839182657561821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2025-01-29T23:39:49Z</dcterms:modified>
</cp:coreProperties>
</file>