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OR\webappdata\"/>
    </mc:Choice>
  </mc:AlternateContent>
  <xr:revisionPtr revIDLastSave="0" documentId="8_{BB07FBFC-9024-4499-BFEE-DA6E2162F469}" xr6:coauthVersionLast="47" xr6:coauthVersionMax="47" xr10:uidLastSave="{00000000-0000-0000-0000-000000000000}"/>
  <bookViews>
    <workbookView xWindow="-120" yWindow="-120" windowWidth="29040" windowHeight="17520"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70" i="1" l="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G131" i="26"/>
  <c r="F131" i="26"/>
  <c r="G130" i="26"/>
  <c r="F130" i="26"/>
  <c r="I129" i="26"/>
  <c r="G129" i="26"/>
  <c r="F129" i="26"/>
  <c r="H128" i="26"/>
  <c r="G128" i="26"/>
  <c r="F128" i="26"/>
  <c r="I127" i="26"/>
  <c r="H127" i="26"/>
  <c r="G127" i="26"/>
  <c r="F127" i="26"/>
  <c r="I126" i="26"/>
  <c r="H126" i="26"/>
  <c r="G126" i="26"/>
  <c r="F126" i="26"/>
  <c r="I125" i="26"/>
  <c r="I131" i="26" s="1"/>
  <c r="H125" i="26"/>
  <c r="H131" i="26" s="1"/>
  <c r="F125" i="26"/>
  <c r="I124" i="26"/>
  <c r="I130" i="26" s="1"/>
  <c r="H124" i="26"/>
  <c r="H130" i="26" s="1"/>
  <c r="F124" i="26"/>
  <c r="I123" i="26"/>
  <c r="H123" i="26"/>
  <c r="H129" i="26" s="1"/>
  <c r="F123" i="26"/>
  <c r="I122" i="26"/>
  <c r="I128" i="26" s="1"/>
  <c r="H122" i="26"/>
  <c r="F122" i="26"/>
  <c r="I121" i="26"/>
  <c r="H121" i="26"/>
  <c r="F121" i="26"/>
  <c r="F120" i="26"/>
  <c r="F119" i="26"/>
  <c r="F118" i="26"/>
  <c r="F117" i="26"/>
  <c r="F116"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G39" i="23" s="1"/>
  <c r="N1" i="25"/>
  <c r="G8" i="23" s="1"/>
  <c r="AC1" i="25"/>
  <c r="W1" i="25"/>
  <c r="J1" i="25"/>
  <c r="I1" i="25"/>
  <c r="AB1" i="25"/>
  <c r="AF1" i="25"/>
  <c r="Y1" i="25"/>
  <c r="AH1" i="25"/>
  <c r="V1" i="25"/>
  <c r="D1" i="25"/>
  <c r="AE1" i="25"/>
  <c r="K1" i="25"/>
  <c r="U1" i="25"/>
  <c r="P1" i="25"/>
  <c r="Z1" i="25"/>
  <c r="G1" i="25"/>
  <c r="Q1" i="25"/>
  <c r="AA1" i="25"/>
  <c r="M1" i="25"/>
  <c r="J39" i="23" l="1"/>
  <c r="K39" i="23" s="1"/>
  <c r="N39" i="23"/>
  <c r="O39" i="23" s="1"/>
  <c r="N20" i="23"/>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0" i="1"/>
  <c r="O2010" i="1"/>
  <c r="N2010" i="1"/>
  <c r="M2010" i="1"/>
  <c r="L2010" i="1"/>
  <c r="K2010" i="1"/>
  <c r="J2010" i="1"/>
  <c r="B2010" i="1"/>
  <c r="A2010" i="1"/>
  <c r="O2000" i="1"/>
  <c r="N2000" i="1"/>
  <c r="M2000" i="1"/>
  <c r="L2000" i="1"/>
  <c r="K2000" i="1"/>
  <c r="J2000" i="1"/>
  <c r="B2000" i="1"/>
  <c r="A2000" i="1"/>
  <c r="Q2010" i="1"/>
  <c r="P2000" i="1"/>
  <c r="O533" i="1" l="1"/>
  <c r="K533" i="1"/>
  <c r="L533" i="1"/>
  <c r="P533" i="1"/>
  <c r="R533" i="1"/>
  <c r="B533" i="1"/>
  <c r="A533" i="1"/>
  <c r="M533" i="1"/>
  <c r="Q533" i="1"/>
  <c r="J533" i="1"/>
  <c r="N533" i="1"/>
  <c r="Q2000" i="1"/>
  <c r="P2010"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5" i="1"/>
  <c r="B2005" i="1"/>
  <c r="A2035" i="1"/>
  <c r="B2035" i="1"/>
  <c r="A2050" i="1"/>
  <c r="B2050" i="1"/>
  <c r="A2025" i="1"/>
  <c r="B2025" i="1"/>
  <c r="A2020" i="1"/>
  <c r="B2020" i="1"/>
  <c r="A2015" i="1"/>
  <c r="B2015" i="1"/>
  <c r="A2030" i="1"/>
  <c r="B2030" i="1"/>
  <c r="A2040" i="1"/>
  <c r="B2040" i="1"/>
  <c r="A2045" i="1"/>
  <c r="B2045"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5" i="1"/>
  <c r="K2005" i="1"/>
  <c r="L2005" i="1"/>
  <c r="M2005" i="1"/>
  <c r="N2005" i="1"/>
  <c r="O2005" i="1"/>
  <c r="P2005" i="1"/>
  <c r="Q2005" i="1"/>
  <c r="R2005" i="1"/>
  <c r="J2035" i="1"/>
  <c r="K2035" i="1"/>
  <c r="L2035" i="1"/>
  <c r="M2035" i="1"/>
  <c r="N2035" i="1"/>
  <c r="O2035" i="1"/>
  <c r="R2035" i="1"/>
  <c r="J2050" i="1"/>
  <c r="K2050" i="1"/>
  <c r="L2050" i="1"/>
  <c r="M2050" i="1"/>
  <c r="N2050" i="1"/>
  <c r="O2050" i="1"/>
  <c r="R2050" i="1"/>
  <c r="J2025" i="1"/>
  <c r="K2025" i="1"/>
  <c r="L2025" i="1"/>
  <c r="M2025" i="1"/>
  <c r="N2025" i="1"/>
  <c r="O2025" i="1"/>
  <c r="R2025" i="1"/>
  <c r="J2020" i="1"/>
  <c r="K2020" i="1"/>
  <c r="L2020" i="1"/>
  <c r="M2020" i="1"/>
  <c r="N2020" i="1"/>
  <c r="O2020" i="1"/>
  <c r="R2020" i="1"/>
  <c r="J2015" i="1"/>
  <c r="K2015" i="1"/>
  <c r="L2015" i="1"/>
  <c r="M2015" i="1"/>
  <c r="N2015" i="1"/>
  <c r="O2015" i="1"/>
  <c r="R2015" i="1"/>
  <c r="J2030" i="1"/>
  <c r="K2030" i="1"/>
  <c r="L2030" i="1"/>
  <c r="M2030" i="1"/>
  <c r="N2030" i="1"/>
  <c r="O2030" i="1"/>
  <c r="R2030" i="1"/>
  <c r="J2040" i="1"/>
  <c r="K2040" i="1"/>
  <c r="L2040" i="1"/>
  <c r="M2040" i="1"/>
  <c r="N2040" i="1"/>
  <c r="O2040" i="1"/>
  <c r="R2040" i="1"/>
  <c r="J2045" i="1"/>
  <c r="K2045" i="1"/>
  <c r="L2045" i="1"/>
  <c r="M2045" i="1"/>
  <c r="N2045" i="1"/>
  <c r="O2045" i="1"/>
  <c r="R2045" i="1"/>
  <c r="Q2045" i="1"/>
  <c r="Q2040" i="1"/>
  <c r="Q2030" i="1"/>
  <c r="Q2015" i="1"/>
  <c r="Q2020" i="1"/>
  <c r="Q2025" i="1"/>
  <c r="Q2050" i="1"/>
  <c r="Q2035" i="1"/>
  <c r="P2045" i="1"/>
  <c r="P2040" i="1"/>
  <c r="P2030" i="1"/>
  <c r="P2015" i="1"/>
  <c r="P2020" i="1"/>
  <c r="P2025" i="1"/>
  <c r="P2050" i="1"/>
  <c r="P2035"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7" i="1"/>
  <c r="M2028" i="1"/>
  <c r="L2029" i="1"/>
  <c r="A2026" i="1"/>
  <c r="J2042" i="1"/>
  <c r="O2044" i="1"/>
  <c r="B2041" i="1"/>
  <c r="A2047" i="1"/>
  <c r="K2048"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29" i="1"/>
  <c r="M2047" i="1"/>
  <c r="K2047" i="1"/>
  <c r="Q398" i="1"/>
  <c r="P2044" i="1"/>
  <c r="P2043" i="1"/>
  <c r="N2041" i="1"/>
  <c r="M2041" i="1"/>
  <c r="N2026" i="1"/>
  <c r="A2041" i="1"/>
  <c r="K398" i="1"/>
  <c r="K409" i="1"/>
  <c r="R2047" i="1"/>
  <c r="L398" i="1"/>
  <c r="N398" i="1"/>
  <c r="M398" i="1"/>
  <c r="B398" i="1"/>
  <c r="J437" i="1"/>
  <c r="N2028" i="1"/>
  <c r="L2041" i="1"/>
  <c r="K397" i="1"/>
  <c r="K2041" i="1"/>
  <c r="R2041" i="1"/>
  <c r="J2041" i="1"/>
  <c r="P2041" i="1"/>
  <c r="Q2041" i="1"/>
  <c r="O2041" i="1"/>
  <c r="R2026" i="1"/>
  <c r="R413" i="1"/>
  <c r="N405" i="1"/>
  <c r="M397" i="1"/>
  <c r="R437" i="1"/>
  <c r="L2048" i="1"/>
  <c r="K429" i="1"/>
  <c r="B2048"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6" i="1"/>
  <c r="O2026"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7"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6"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7"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7" i="1"/>
  <c r="R2048" i="1"/>
  <c r="N2047" i="1"/>
  <c r="P409" i="1"/>
  <c r="R432" i="1"/>
  <c r="P432" i="1"/>
  <c r="P431" i="1"/>
  <c r="J423" i="1"/>
  <c r="O407" i="1"/>
  <c r="J2047" i="1"/>
  <c r="B2047" i="1"/>
  <c r="O2048" i="1"/>
  <c r="B423" i="1"/>
  <c r="P2047" i="1"/>
  <c r="N2048" i="1"/>
  <c r="P2026" i="1"/>
  <c r="M2026" i="1"/>
  <c r="M2029" i="1"/>
  <c r="M2044" i="1"/>
  <c r="N2044" i="1"/>
  <c r="N404" i="1"/>
  <c r="Q356" i="1"/>
  <c r="K356" i="1"/>
  <c r="B413" i="1"/>
  <c r="Q413" i="1"/>
  <c r="A437" i="1"/>
  <c r="O437" i="1"/>
  <c r="A2043" i="1"/>
  <c r="M2043" i="1"/>
  <c r="Q2029" i="1"/>
  <c r="J2029" i="1"/>
  <c r="K2044" i="1"/>
  <c r="A2044" i="1"/>
  <c r="P2029" i="1"/>
  <c r="B2029" i="1"/>
  <c r="R2044" i="1"/>
  <c r="R2029" i="1"/>
  <c r="L2044" i="1"/>
  <c r="B2044" i="1"/>
  <c r="O2029" i="1"/>
  <c r="A2029" i="1"/>
  <c r="J2044" i="1"/>
  <c r="N2029" i="1"/>
  <c r="Q2044"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6" i="1"/>
  <c r="R2046" i="1"/>
  <c r="N2046" i="1"/>
  <c r="O2046" i="1"/>
  <c r="K2046" i="1"/>
  <c r="A2046" i="1"/>
  <c r="Q2046"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6" i="1"/>
  <c r="P2046" i="1"/>
  <c r="M2046" i="1"/>
  <c r="B442" i="1"/>
  <c r="B2046" i="1"/>
  <c r="A434" i="1"/>
  <c r="Q2048" i="1"/>
  <c r="J2048" i="1"/>
  <c r="B2043" i="1"/>
  <c r="B400" i="1"/>
  <c r="P2048" i="1"/>
  <c r="A2048" i="1"/>
  <c r="O416" i="1"/>
  <c r="L416" i="1"/>
  <c r="N356" i="1"/>
  <c r="P356" i="1"/>
  <c r="J356" i="1"/>
  <c r="B356" i="1"/>
  <c r="M356" i="1"/>
  <c r="L356" i="1"/>
  <c r="K2043" i="1"/>
  <c r="O2043" i="1"/>
  <c r="Q2043" i="1"/>
  <c r="L2043" i="1"/>
  <c r="N2043" i="1"/>
  <c r="J2043" i="1"/>
  <c r="B2028" i="1"/>
  <c r="J2028" i="1"/>
  <c r="P2028" i="1"/>
  <c r="A2028" i="1"/>
  <c r="R2028" i="1"/>
  <c r="K2028" i="1"/>
  <c r="O2028"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2" i="1"/>
  <c r="A2042" i="1"/>
  <c r="L2042" i="1"/>
  <c r="M2042" i="1"/>
  <c r="N2042" i="1"/>
  <c r="B2042" i="1"/>
  <c r="K2042" i="1"/>
  <c r="N2027" i="1"/>
  <c r="O2027" i="1"/>
  <c r="P2027" i="1"/>
  <c r="R2027" i="1"/>
  <c r="L2027" i="1"/>
  <c r="Q2027" i="1"/>
  <c r="M2048" i="1"/>
  <c r="R356" i="1"/>
  <c r="Q2028" i="1"/>
  <c r="O2042"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8" i="1"/>
  <c r="R2043" i="1"/>
  <c r="O432" i="1"/>
  <c r="M400" i="1"/>
  <c r="R422" i="1"/>
  <c r="P2042" i="1"/>
  <c r="R424" i="1"/>
  <c r="P1711" i="1"/>
  <c r="O1711" i="1"/>
  <c r="K417" i="1"/>
  <c r="A417" i="1"/>
  <c r="N441" i="1"/>
  <c r="L441" i="1"/>
  <c r="N1709" i="1"/>
  <c r="N1712" i="1"/>
  <c r="P407" i="1"/>
  <c r="Q407" i="1"/>
  <c r="B431" i="1"/>
  <c r="O431" i="1"/>
  <c r="M2049" i="1"/>
  <c r="A2049" i="1"/>
  <c r="N2049" i="1"/>
  <c r="B2049" i="1"/>
  <c r="O2049" i="1"/>
  <c r="Q2049" i="1"/>
  <c r="P2049" i="1"/>
  <c r="J2049" i="1"/>
  <c r="R2049" i="1"/>
  <c r="K2049" i="1"/>
  <c r="Q439" i="1"/>
  <c r="M431" i="1"/>
  <c r="M423" i="1"/>
  <c r="A423" i="1"/>
  <c r="J415" i="1"/>
  <c r="L407" i="1"/>
  <c r="R399" i="1"/>
  <c r="R439" i="1"/>
  <c r="L431" i="1"/>
  <c r="P423" i="1"/>
  <c r="M415" i="1"/>
  <c r="A415" i="1"/>
  <c r="B407" i="1"/>
  <c r="Q399" i="1"/>
  <c r="L2049"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6"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7" i="1"/>
  <c r="J2027" i="1"/>
  <c r="L417" i="1"/>
  <c r="Q417" i="1"/>
  <c r="J441" i="1"/>
  <c r="P441" i="1"/>
  <c r="K2027" i="1"/>
  <c r="B2027" i="1"/>
  <c r="Q2042" i="1"/>
  <c r="P433" i="1"/>
  <c r="P401" i="1"/>
  <c r="O440" i="1"/>
  <c r="L424" i="1"/>
  <c r="N408" i="1"/>
  <c r="N396" i="1"/>
  <c r="P440" i="1"/>
  <c r="P424" i="1"/>
  <c r="P408" i="1"/>
  <c r="B412" i="1"/>
  <c r="K412" i="1"/>
  <c r="L412" i="1"/>
  <c r="L428" i="1"/>
  <c r="A428" i="1"/>
  <c r="Q428" i="1"/>
  <c r="B2026" i="1"/>
  <c r="K2026"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2" i="1"/>
  <c r="A2002" i="1"/>
  <c r="L2002" i="1"/>
  <c r="M2002" i="1"/>
  <c r="N2002" i="1"/>
  <c r="B2002" i="1"/>
  <c r="O2002" i="1"/>
  <c r="P2002" i="1"/>
  <c r="Q2002" i="1"/>
  <c r="K2002"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3" i="1"/>
  <c r="O2023" i="1"/>
  <c r="B2023"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7" i="1"/>
  <c r="R2017" i="1"/>
  <c r="O2017" i="1"/>
  <c r="L2017" i="1"/>
  <c r="K2017" i="1"/>
  <c r="J2017" i="1"/>
  <c r="Q2017" i="1"/>
  <c r="A2017"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7" i="1"/>
  <c r="R2007" i="1"/>
  <c r="M2007" i="1"/>
  <c r="A2007"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19" i="1"/>
  <c r="N2019" i="1"/>
  <c r="Q2019" i="1"/>
  <c r="B2019" i="1"/>
  <c r="K2019" i="1"/>
  <c r="A2019" i="1"/>
  <c r="J2019" i="1"/>
  <c r="R2019" i="1"/>
  <c r="O2019"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1" i="1"/>
  <c r="J2021" i="1"/>
  <c r="Q2021" i="1"/>
  <c r="R2021" i="1"/>
  <c r="A2021" i="1"/>
  <c r="O2021" i="1"/>
  <c r="P2021" i="1"/>
  <c r="B2021" i="1"/>
  <c r="L2021" i="1"/>
  <c r="M2021" i="1"/>
  <c r="K2021"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2" i="1"/>
  <c r="Q2012" i="1"/>
  <c r="N2012" i="1"/>
  <c r="M2012" i="1"/>
  <c r="O2012" i="1"/>
  <c r="L2012" i="1"/>
  <c r="R2012"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39" i="1"/>
  <c r="M2039" i="1"/>
  <c r="J2039" i="1"/>
  <c r="A2039"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3" i="1"/>
  <c r="K2003" i="1"/>
  <c r="P2003" i="1"/>
  <c r="N2003"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7" i="1"/>
  <c r="P2037" i="1"/>
  <c r="Q2037" i="1"/>
  <c r="M2037" i="1"/>
  <c r="K2037" i="1"/>
  <c r="B2037" i="1"/>
  <c r="A2037" i="1"/>
  <c r="O2037" i="1"/>
  <c r="J2037" i="1"/>
  <c r="L2037" i="1"/>
  <c r="R2037" i="1"/>
  <c r="O2031" i="1"/>
  <c r="B2031" i="1"/>
  <c r="N2031" i="1"/>
  <c r="M2031" i="1"/>
  <c r="K2031" i="1"/>
  <c r="J2031" i="1"/>
  <c r="L2031" i="1"/>
  <c r="P2031" i="1"/>
  <c r="R2031" i="1"/>
  <c r="Q2031"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3" i="1"/>
  <c r="B2033" i="1"/>
  <c r="P2033" i="1"/>
  <c r="R2033"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4"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6" i="1"/>
  <c r="P2016" i="1"/>
  <c r="R2016" i="1"/>
  <c r="Q2016" i="1"/>
  <c r="M2016" i="1"/>
  <c r="L2016" i="1"/>
  <c r="K2016" i="1"/>
  <c r="N2016" i="1"/>
  <c r="O2016"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4" i="1"/>
  <c r="O2024" i="1"/>
  <c r="J2024"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3" i="1"/>
  <c r="J2053" i="1"/>
  <c r="R2053" i="1"/>
  <c r="K2053"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1" i="1"/>
  <c r="M2001" i="1"/>
  <c r="N2001" i="1"/>
  <c r="O2001" i="1"/>
  <c r="Q2001" i="1"/>
  <c r="A2001" i="1"/>
  <c r="K2004" i="1"/>
  <c r="B2004" i="1"/>
  <c r="A2004" i="1"/>
  <c r="N2004" i="1"/>
  <c r="O2004" i="1"/>
  <c r="P2004" i="1"/>
  <c r="Q2004" i="1"/>
  <c r="J2004" i="1"/>
  <c r="K2011"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09" i="1"/>
  <c r="Q2009" i="1"/>
  <c r="J2009" i="1"/>
  <c r="K2009" i="1"/>
  <c r="O2009" i="1"/>
  <c r="A2009" i="1"/>
  <c r="R2009" i="1"/>
  <c r="N2009" i="1"/>
  <c r="L2009" i="1"/>
  <c r="M2009" i="1"/>
  <c r="B2009"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3" i="1"/>
  <c r="M2013" i="1"/>
  <c r="N2013" i="1"/>
  <c r="R2013" i="1"/>
  <c r="Q2013" i="1"/>
  <c r="O2013" i="1"/>
  <c r="P2013" i="1"/>
  <c r="K2013" i="1"/>
  <c r="A2013" i="1"/>
  <c r="L2013" i="1"/>
  <c r="B2013"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6" i="1"/>
  <c r="J2006" i="1"/>
  <c r="L2006" i="1"/>
  <c r="M2006" i="1"/>
  <c r="K2006" i="1"/>
  <c r="B2006" i="1"/>
  <c r="P2006" i="1"/>
  <c r="Q2006" i="1"/>
  <c r="A2006"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4" i="1"/>
  <c r="P2054" i="1"/>
  <c r="J2054" i="1"/>
  <c r="N2054" i="1"/>
  <c r="O2054" i="1"/>
  <c r="Q2054" i="1"/>
  <c r="K2054" i="1"/>
  <c r="L2054" i="1"/>
  <c r="M2054"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2" i="1"/>
  <c r="J2022" i="1"/>
  <c r="O2022" i="1"/>
  <c r="K2022" i="1"/>
  <c r="M2022" i="1"/>
  <c r="R516" i="1"/>
  <c r="P2022" i="1"/>
  <c r="A2018" i="1"/>
  <c r="O2018" i="1"/>
  <c r="Q2018" i="1"/>
  <c r="L2018" i="1"/>
  <c r="J2018" i="1"/>
  <c r="K2018" i="1"/>
  <c r="B2018" i="1"/>
  <c r="M2018" i="1"/>
  <c r="P2018" i="1"/>
  <c r="N2018" i="1"/>
  <c r="R2018"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1" i="1"/>
  <c r="P2051" i="1"/>
  <c r="J2051" i="1"/>
  <c r="B2051" i="1"/>
  <c r="R2051" i="1"/>
  <c r="A2051" i="1"/>
  <c r="K2051" i="1"/>
  <c r="N2051" i="1"/>
  <c r="M2051"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8" i="1"/>
  <c r="P2008" i="1"/>
  <c r="R2008" i="1"/>
  <c r="L2008" i="1"/>
  <c r="Q2008" i="1"/>
  <c r="O2008" i="1"/>
  <c r="M2008" i="1"/>
  <c r="N2008" i="1"/>
  <c r="N493" i="1"/>
  <c r="B2008"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2" i="1"/>
  <c r="R2052" i="1"/>
  <c r="J2052" i="1"/>
  <c r="K2052" i="1"/>
  <c r="A2052" i="1"/>
  <c r="O2052" i="1"/>
  <c r="B2052" i="1"/>
  <c r="P2052" i="1"/>
  <c r="L2052"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2" i="1"/>
  <c r="P2032" i="1"/>
  <c r="N2032" i="1"/>
  <c r="L2032" i="1"/>
  <c r="R2032" i="1"/>
  <c r="J2032" i="1"/>
  <c r="K2032" i="1"/>
  <c r="M2032"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6" i="1"/>
  <c r="N2036" i="1"/>
  <c r="A2036" i="1"/>
  <c r="M2036" i="1"/>
  <c r="R2036" i="1"/>
  <c r="L2036"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4" i="1"/>
  <c r="N2034" i="1"/>
  <c r="P2034" i="1"/>
  <c r="A2038" i="1"/>
  <c r="Q2038" i="1"/>
  <c r="M2038" i="1"/>
  <c r="R2038" i="1"/>
  <c r="K2038" i="1"/>
  <c r="L2038" i="1"/>
  <c r="O2038" i="1"/>
  <c r="P2038" i="1"/>
  <c r="J2038"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4" i="1"/>
  <c r="Q2034" i="1"/>
  <c r="K2034" i="1"/>
  <c r="R2034"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6" i="1"/>
  <c r="Q2036" i="1"/>
  <c r="J2036"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4"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4" i="1"/>
  <c r="O1402" i="1"/>
  <c r="A1724" i="1"/>
  <c r="M663" i="1"/>
  <c r="O663" i="1"/>
  <c r="Q663" i="1"/>
  <c r="N663" i="1"/>
  <c r="K2036"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4"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4" i="1"/>
  <c r="B2036"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8" i="1"/>
  <c r="N2038"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1" i="1"/>
  <c r="J2011" i="1"/>
  <c r="B2011" i="1"/>
  <c r="R2011" i="1"/>
  <c r="Q2011" i="1"/>
  <c r="O2011" i="1"/>
  <c r="N2011" i="1"/>
  <c r="P2011" i="1"/>
  <c r="L2011" i="1"/>
  <c r="M2011"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8" i="1"/>
  <c r="K2008" i="1"/>
  <c r="J601" i="1"/>
  <c r="M601" i="1"/>
  <c r="B601" i="1"/>
  <c r="L601" i="1"/>
  <c r="A81" i="1"/>
  <c r="B2022" i="1"/>
  <c r="Q2022" i="1"/>
  <c r="A2022" i="1"/>
  <c r="N2022" i="1"/>
  <c r="L2022"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2" i="1"/>
  <c r="Q2032" i="1"/>
  <c r="O2032"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2"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2"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4" i="1"/>
  <c r="O1356" i="1"/>
  <c r="N1325" i="1"/>
  <c r="O1541" i="1"/>
  <c r="P1572" i="1"/>
  <c r="N1572" i="1"/>
  <c r="K1572" i="1"/>
  <c r="R2006"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4" i="1"/>
  <c r="M2014" i="1"/>
  <c r="O2014" i="1"/>
  <c r="Q2014" i="1"/>
  <c r="L2014" i="1"/>
  <c r="N2014" i="1"/>
  <c r="B2014" i="1"/>
  <c r="P2014" i="1"/>
  <c r="R2014" i="1"/>
  <c r="J2014"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4" i="1"/>
  <c r="L1356" i="1"/>
  <c r="L1325" i="1"/>
  <c r="M1541" i="1"/>
  <c r="B667" i="1"/>
  <c r="N667" i="1"/>
  <c r="O2006"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1" i="1"/>
  <c r="Q2051"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4" i="1"/>
  <c r="L2024" i="1"/>
  <c r="M2024" i="1"/>
  <c r="R2024" i="1"/>
  <c r="A2024" i="1"/>
  <c r="N2024"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4"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4"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4" i="1"/>
  <c r="L2004"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3" i="1"/>
  <c r="M2033" i="1"/>
  <c r="Q2033" i="1"/>
  <c r="L2033" i="1"/>
  <c r="A2033" i="1"/>
  <c r="O2033"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3"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3" i="1"/>
  <c r="N2053" i="1"/>
  <c r="A2053" i="1"/>
  <c r="L2053" i="1"/>
  <c r="B2053"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3"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1" i="1"/>
  <c r="L2001" i="1"/>
  <c r="B2001" i="1"/>
  <c r="R1775" i="1"/>
  <c r="K1775" i="1"/>
  <c r="M1775" i="1"/>
  <c r="P1775" i="1"/>
  <c r="P926" i="1"/>
  <c r="Q1033" i="1"/>
  <c r="P1050" i="1"/>
  <c r="J1050" i="1"/>
  <c r="N864" i="1"/>
  <c r="J864" i="1"/>
  <c r="P864" i="1"/>
  <c r="K864" i="1"/>
  <c r="N1586" i="1"/>
  <c r="M2053"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1"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39" i="1"/>
  <c r="K2039" i="1"/>
  <c r="L2039" i="1"/>
  <c r="Q2039" i="1"/>
  <c r="O2039" i="1"/>
  <c r="N2039" i="1"/>
  <c r="R2039"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3" i="1"/>
  <c r="L2003" i="1"/>
  <c r="B2003" i="1"/>
  <c r="O2003" i="1"/>
  <c r="A2003"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3"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6" i="1"/>
  <c r="J2016"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1"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2" i="1"/>
  <c r="P2012" i="1"/>
  <c r="J2012" i="1"/>
  <c r="B2012"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3" i="1"/>
  <c r="M2023" i="1"/>
  <c r="L2023" i="1"/>
  <c r="A2023" i="1"/>
  <c r="J2023" i="1"/>
  <c r="Q2023" i="1"/>
  <c r="R2023" i="1"/>
  <c r="P2023" i="1"/>
  <c r="P1314" i="1"/>
  <c r="L1314" i="1"/>
  <c r="O1314" i="1"/>
  <c r="J1314" i="1"/>
  <c r="K1314" i="1"/>
  <c r="B1314" i="1"/>
  <c r="N1314" i="1"/>
  <c r="A1314" i="1"/>
  <c r="B1511" i="1"/>
  <c r="P1469" i="1"/>
  <c r="N237" i="1"/>
  <c r="L574" i="1"/>
  <c r="B574" i="1"/>
  <c r="J574" i="1"/>
  <c r="P574" i="1"/>
  <c r="M574" i="1"/>
  <c r="B1585" i="1"/>
  <c r="L1585" i="1"/>
  <c r="P2019"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19"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7" i="1"/>
  <c r="N2007" i="1"/>
  <c r="Q2007" i="1"/>
  <c r="J2007" i="1"/>
  <c r="O2007"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7" i="1"/>
  <c r="K1195" i="1"/>
  <c r="K1789" i="1"/>
  <c r="R753" i="1"/>
  <c r="A753" i="1"/>
  <c r="P753" i="1"/>
  <c r="M1001" i="1"/>
  <c r="K1830" i="1"/>
  <c r="P1202" i="1"/>
  <c r="P655" i="1"/>
  <c r="R1446" i="1"/>
  <c r="Q781" i="1"/>
  <c r="Q622" i="1"/>
  <c r="P622" i="1"/>
  <c r="L622" i="1"/>
  <c r="N622" i="1"/>
  <c r="A622" i="1"/>
  <c r="B622" i="1"/>
  <c r="O622" i="1"/>
  <c r="B233" i="1"/>
  <c r="P1273" i="1"/>
  <c r="K1273" i="1"/>
  <c r="K2007"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7"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7" i="1"/>
  <c r="O477" i="1"/>
  <c r="Q1436" i="1"/>
  <c r="O338" i="1"/>
  <c r="J59" i="1"/>
  <c r="A122" i="1"/>
  <c r="K1536" i="1"/>
  <c r="Q1382" i="1"/>
  <c r="A118" i="1"/>
  <c r="J1690" i="1"/>
  <c r="M777" i="1"/>
  <c r="P1035" i="1"/>
  <c r="N1258" i="1"/>
  <c r="J1663" i="1"/>
  <c r="L953" i="1"/>
  <c r="L1085" i="1"/>
  <c r="Q664" i="1"/>
  <c r="M888" i="1"/>
  <c r="O326" i="1"/>
  <c r="N85" i="1"/>
  <c r="R1528" i="1"/>
  <c r="B1847" i="1"/>
  <c r="B2017"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<sst xmlns="http://schemas.openxmlformats.org/spreadsheetml/2006/main" count="42862" uniqueCount="4483">
  <si>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</si>
  <si>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</si>
  <si>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</si>
  <si>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</si>
  <si>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</si>
  <si>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</si>
  <si>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</si>
  <si>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</si>
  <si>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</si>
  <si>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</si>
  <si>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</si>
  <si>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</si>
  <si>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</si>
  <si>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</si>
  <si>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</si>
  <si>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</si>
  <si>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</si>
  <si>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</si>
  <si>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</si>
  <si>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</si>
  <si>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</si>
  <si>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</si>
  <si>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</si>
  <si>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</si>
  <si>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</si>
  <si>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</si>
  <si>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</si>
  <si>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</si>
  <si>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</si>
  <si>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</si>
  <si>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</si>
  <si>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</si>
  <si>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</si>
  <si>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</si>
  <si>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</si>
  <si>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</si>
  <si>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</si>
  <si>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</si>
  <si>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</si>
  <si>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</si>
  <si>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</si>
  <si>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</si>
  <si>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</si>
  <si>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</si>
  <si>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</si>
  <si>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</si>
  <si>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</si>
  <si>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</si>
  <si>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</si>
  <si>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</si>
  <si>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</si>
  <si>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</si>
  <si>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</si>
  <si>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</si>
  <si>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</si>
  <si>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</si>
  <si>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</si>
  <si>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</si>
  <si>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</si>
  <si>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</si>
  <si>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</si>
  <si>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</si>
  <si>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</si>
  <si>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</si>
  <si>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</si>
  <si>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</si>
  <si>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</si>
  <si>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</si>
  <si>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</si>
  <si>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</si>
  <si>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</si>
  <si>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</si>
  <si>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</si>
  <si>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</si>
  <si>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</si>
  <si>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</si>
  <si>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</si>
  <si>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</si>
  <si>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</si>
  <si>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</si>
  <si>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</si>
  <si>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</si>
  <si>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</si>
  <si>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</si>
  <si>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</si>
  <si>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</si>
  <si>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</si>
  <si>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</si>
  <si>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</si>
  <si>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</si>
  <si>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</si>
  <si>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</si>
  <si>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</si>
  <si>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</si>
  <si>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</si>
  <si>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</si>
  <si>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</si>
  <si>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</si>
  <si>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</si>
  <si>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</si>
  <si>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</si>
  <si>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</si>
  <si>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</si>
  <si>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</si>
  <si>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</si>
  <si>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</si>
  <si>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</si>
  <si>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</si>
  <si>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</si>
  <si>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</si>
  <si>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</si>
  <si>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</si>
  <si>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</si>
  <si>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</si>
  <si>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</si>
  <si>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</si>
  <si>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</si>
  <si>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</si>
  <si>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</si>
  <si>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</si>
  <si>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</si>
  <si>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</si>
  <si>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</si>
  <si>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</si>
  <si>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</si>
  <si>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</si>
  <si>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</si>
  <si>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</si>
  <si>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</si>
  <si>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</si>
  <si>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</si>
  <si>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</si>
  <si>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</si>
  <si>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</si>
  <si>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</si>
  <si>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</si>
  <si>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</si>
  <si>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</si>
  <si>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</si>
  <si>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</si>
  <si>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</si>
  <si>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</si>
  <si>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</si>
  <si>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</si>
  <si>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</si>
  <si>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</si>
  <si>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</si>
  <si>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</si>
  <si>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</si>
  <si>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</si>
  <si>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</si>
  <si>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</si>
  <si>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</si>
  <si>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</si>
  <si>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</si>
  <si>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</si>
  <si>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</si>
  <si>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</si>
  <si>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</si>
  <si>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</si>
  <si>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</si>
  <si>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</si>
  <si>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</si>
  <si>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</si>
  <si>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</si>
  <si>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</si>
  <si>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</si>
  <si>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</si>
  <si>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</si>
  <si>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</si>
  <si>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</si>
  <si>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</si>
  <si>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</si>
  <si>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</si>
  <si>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</si>
  <si>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</si>
  <si>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</si>
  <si>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</si>
  <si>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</si>
  <si>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</si>
  <si>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</si>
  <si>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</si>
  <si>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</si>
  <si>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</si>
  <si>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</si>
  <si>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</si>
  <si>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</si>
  <si>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</si>
  <si>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</si>
  <si>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</si>
  <si>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</si>
  <si>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</si>
  <si>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</si>
  <si>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</si>
  <si>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</si>
  <si>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</si>
  <si>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</si>
  <si>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</si>
  <si>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</si>
  <si>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</si>
  <si>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</si>
  <si>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</si>
  <si>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</si>
  <si>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</si>
  <si>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</si>
  <si>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</si>
  <si>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</si>
  <si>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</si>
  <si>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</si>
  <si>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</si>
  <si>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</si>
  <si>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</si>
  <si>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</si>
  <si>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</si>
  <si>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</si>
  <si>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</si>
  <si>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</si>
  <si>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</si>
  <si>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</si>
  <si>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</si>
  <si>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</si>
  <si>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</si>
  <si>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</si>
  <si>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</si>
  <si>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</si>
  <si>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</si>
  <si>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</si>
  <si>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</si>
  <si>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</si>
  <si>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</si>
  <si>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</si>
  <si>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</si>
  <si>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</si>
  <si>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</si>
  <si>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</si>
  <si>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</si>
  <si>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</si>
  <si>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</si>
  <si>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</si>
  <si>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</si>
  <si>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</si>
  <si>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</si>
  <si>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</si>
  <si>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</si>
  <si>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</si>
  <si>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</si>
  <si>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</si>
  <si>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</si>
  <si>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</si>
  <si>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</si>
  <si>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</si>
  <si>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</si>
  <si>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</si>
  <si>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</si>
  <si>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</si>
  <si>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</si>
  <si>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</si>
  <si>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</si>
  <si>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</si>
  <si>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</si>
  <si>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</si>
  <si>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</si>
  <si>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</si>
  <si>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</si>
  <si>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</si>
  <si>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</si>
  <si>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</si>
  <si>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</si>
  <si>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</si>
  <si>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</si>
  <si>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</si>
  <si>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</si>
  <si>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</si>
  <si>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</si>
  <si>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</si>
  <si>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</si>
  <si>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</si>
  <si>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</si>
  <si>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</si>
  <si>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</si>
  <si>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</si>
  <si>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</si>
  <si>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</si>
  <si>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</si>
  <si>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</si>
  <si>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</si>
  <si>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</si>
  <si>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</si>
  <si>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</si>
  <si>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</si>
  <si>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</si>
  <si>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</si>
  <si>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</si>
  <si>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</si>
  <si>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</si>
  <si>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</si>
  <si>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</si>
  <si>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</si>
  <si>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</si>
  <si>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</si>
  <si>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</si>
  <si>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</si>
  <si>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</si>
  <si>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</si>
  <si>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</si>
  <si>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</si>
  <si>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</si>
  <si>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</si>
  <si>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</si>
  <si>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</si>
  <si>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</si>
  <si>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</si>
  <si>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</si>
  <si>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</si>
  <si>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</si>
  <si>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</si>
  <si>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</si>
  <si>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</si>
  <si>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</si>
  <si>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</si>
  <si>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</si>
  <si>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</si>
  <si>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</si>
  <si>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</si>
  <si>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</si>
  <si>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</si>
  <si>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</si>
  <si>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Ban New Power Plants</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</si>
  <si>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</si>
  <si>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</si>
  <si>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</si>
  <si>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</si>
  <si>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</si>
  <si>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</si>
  <si>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</si>
  <si>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</si>
  <si>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</si>
  <si>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</si>
  <si>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</si>
  <si>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</si>
  <si>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</si>
  <si>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</si>
  <si>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</si>
  <si>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</si>
  <si>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</si>
  <si>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</si>
  <si>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</si>
  <si>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</si>
  <si>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</si>
  <si>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</si>
  <si>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</si>
  <si>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</si>
  <si>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</si>
  <si>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</si>
  <si>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</si>
  <si>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</si>
  <si>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</si>
  <si>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</si>
  <si>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</si>
  <si>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</si>
  <si>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</si>
  <si>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</si>
  <si>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</si>
  <si>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</si>
  <si>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</si>
  <si>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</si>
  <si>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</si>
  <si>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</si>
  <si>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</si>
  <si>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</si>
  <si>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</si>
  <si>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</si>
  <si>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</si>
  <si>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</si>
  <si>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</si>
  <si>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</si>
  <si>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</si>
  <si>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</si>
  <si>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</si>
  <si>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</si>
  <si>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</si>
  <si>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</si>
  <si>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</si>
  <si>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</si>
  <si>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</si>
  <si>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</si>
  <si>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</si>
  <si>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</si>
  <si>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</si>
  <si>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</si>
  <si>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</si>
  <si>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</si>
  <si>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</si>
  <si>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</si>
  <si>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</si>
  <si>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</si>
  <si>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</si>
  <si>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</si>
  <si>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</si>
  <si>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</si>
  <si>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</si>
  <si>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</si>
  <si>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</si>
  <si>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</si>
  <si>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</si>
  <si>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</si>
  <si>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</si>
  <si>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</si>
  <si>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</si>
  <si>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</si>
  <si>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</si>
  <si>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</si>
  <si>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</si>
  <si>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</si>
  <si>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</si>
  <si>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</si>
  <si>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</si>
  <si>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</si>
  <si>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</si>
  <si>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</si>
  <si>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</si>
  <si>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</si>
  <si>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</si>
  <si>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</si>
  <si>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</si>
  <si>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</si>
  <si>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</si>
  <si>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</si>
  <si>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</si>
  <si>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</si>
  <si>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</si>
  <si>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</si>
  <si>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</si>
  <si>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</si>
  <si>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</si>
  <si>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</si>
  <si>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</si>
  <si>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</si>
  <si>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</si>
  <si>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</si>
  <si>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</si>
  <si>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</si>
  <si>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</si>
  <si>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</si>
  <si>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</si>
  <si>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</si>
  <si>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</si>
  <si>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</si>
  <si>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</si>
  <si>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</si>
  <si>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</si>
  <si>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</si>
  <si>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</si>
  <si>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</si>
  <si>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</si>
  <si>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</si>
  <si>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</si>
  <si>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</si>
  <si>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</si>
  <si>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</si>
  <si>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</si>
  <si>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</si>
  <si>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</si>
  <si>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</si>
  <si>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</si>
  <si>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</si>
  <si>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</si>
  <si>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</si>
  <si>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</si>
  <si>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</si>
  <si>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</si>
  <si>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</si>
  <si>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</si>
  <si>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</si>
  <si>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</si>
  <si>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</si>
  <si>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</si>
  <si>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</si>
  <si>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</si>
  <si>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</si>
  <si>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</si>
  <si>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</si>
  <si>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</si>
  <si>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</si>
  <si>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</si>
  <si>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</si>
  <si>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</si>
  <si>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</si>
  <si>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</si>
  <si>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</si>
  <si>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</si>
  <si>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</si>
  <si>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</si>
  <si>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</si>
  <si>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</si>
  <si>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</si>
  <si>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</si>
  <si>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</si>
  <si>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</si>
  <si>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</si>
  <si>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</si>
  <si>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</si>
  <si>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</si>
  <si>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</si>
  <si>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</si>
  <si>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</si>
  <si>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</si>
  <si>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</si>
  <si>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</si>
  <si>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</si>
  <si>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</si>
  <si>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</si>
  <si>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</si>
  <si>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</si>
  <si>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</si>
  <si>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</si>
  <si>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</si>
  <si>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</si>
  <si>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</si>
  <si>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</si>
  <si>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</si>
  <si>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</si>
  <si>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</si>
  <si>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</si>
  <si>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</si>
  <si>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</si>
  <si>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</si>
  <si>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</si>
  <si>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</si>
  <si>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</si>
  <si>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</si>
  <si>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</si>
  <si>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</si>
  <si>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</si>
  <si>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</si>
  <si>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</si>
  <si>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</si>
  <si>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</si>
  <si>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</si>
  <si>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</si>
  <si>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</si>
  <si>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</si>
  <si>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</si>
  <si>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</si>
  <si>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</si>
  <si>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</si>
  <si>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</si>
  <si>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</si>
  <si>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</si>
  <si>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</si>
  <si>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</si>
  <si>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</si>
  <si>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</si>
  <si>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</si>
  <si>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</si>
  <si>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</si>
  <si>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</si>
  <si>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</si>
  <si>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</si>
  <si>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</si>
  <si>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</si>
  <si>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</si>
  <si>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</si>
  <si>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</si>
  <si>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</si>
  <si>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</si>
  <si>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</si>
  <si>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</si>
  <si>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</si>
  <si>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</si>
  <si>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</si>
  <si>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</si>
  <si>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</si>
  <si>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</si>
  <si>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</si>
  <si>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</si>
  <si>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</si>
  <si>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</si>
  <si>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</si>
  <si>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</si>
  <si>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</si>
  <si>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</si>
  <si>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</si>
  <si>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</si>
  <si>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</si>
  <si>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</si>
  <si>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</si>
  <si>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</si>
  <si>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</si>
  <si>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</si>
  <si>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</si>
  <si>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</si>
  <si>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</si>
  <si>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</si>
  <si>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</si>
  <si>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</si>
  <si>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</si>
  <si>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</si>
  <si>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</si>
  <si>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</si>
  <si>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</si>
  <si>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</si>
  <si>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</si>
  <si>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</si>
  <si>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</si>
  <si>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</si>
  <si>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</si>
  <si>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</si>
  <si>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</si>
  <si>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</si>
  <si>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</si>
  <si>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</si>
  <si>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</si>
  <si>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</si>
  <si>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</si>
  <si>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</si>
  <si>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</si>
  <si>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</si>
  <si>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</si>
  <si>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</si>
  <si>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</si>
  <si>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</si>
  <si>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</si>
  <si>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</si>
  <si>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</si>
  <si>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</si>
  <si>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</si>
  <si>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</si>
  <si>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</si>
  <si>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</si>
  <si>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</si>
  <si>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</si>
  <si>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</si>
  <si>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</si>
  <si>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</si>
  <si>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</si>
  <si>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</si>
  <si>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</si>
  <si>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</si>
  <si>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</si>
  <si>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</si>
  <si>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</si>
  <si>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</si>
  <si>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</si>
  <si>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</si>
  <si>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</si>
  <si>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</si>
  <si>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</si>
  <si>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</si>
  <si>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</si>
  <si>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</si>
  <si>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</si>
  <si>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</si>
  <si>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</si>
  <si>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</si>
  <si>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</si>
  <si>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</si>
  <si>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</si>
  <si>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</si>
  <si>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</si>
  <si>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</si>
  <si>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</si>
  <si>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</si>
  <si>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</si>
  <si>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</si>
  <si>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</si>
  <si>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</si>
  <si>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</si>
  <si>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</si>
  <si>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</si>
  <si>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</si>
  <si>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</si>
  <si>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</si>
  <si>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</si>
  <si>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</si>
  <si>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</si>
  <si>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</si>
  <si>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</si>
  <si>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</si>
  <si>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</si>
  <si>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</si>
  <si>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</si>
  <si>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</si>
  <si>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</si>
  <si>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</si>
  <si>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</si>
  <si>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</si>
  <si>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</si>
  <si>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</si>
  <si>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</si>
  <si>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</si>
  <si>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</si>
  <si>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</si>
  <si>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</si>
  <si>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</si>
  <si>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</si>
  <si>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</si>
  <si>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</si>
  <si>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</si>
  <si>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</si>
  <si>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</si>
  <si>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</si>
  <si>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</si>
  <si>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</si>
  <si>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</si>
  <si>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</si>
  <si>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</si>
  <si>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</si>
  <si>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</si>
  <si>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</si>
  <si>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</si>
  <si>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</si>
  <si>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</si>
  <si>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</si>
  <si>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</si>
  <si>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</si>
  <si>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</si>
  <si>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</si>
  <si>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</si>
  <si>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</si>
  <si>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</si>
  <si>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</si>
  <si>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</si>
  <si>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</si>
  <si>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</si>
  <si>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</si>
  <si>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</si>
  <si>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</si>
  <si>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</si>
  <si>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</si>
  <si>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</si>
  <si>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</si>
  <si>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</si>
  <si>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</si>
  <si>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</si>
  <si>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</si>
  <si>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</si>
  <si>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</si>
  <si>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</si>
  <si>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</si>
  <si>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</si>
  <si>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</si>
  <si>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</si>
  <si>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</si>
  <si>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</si>
  <si>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</si>
  <si>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</si>
  <si>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</si>
  <si>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</si>
  <si>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</si>
  <si>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</si>
  <si>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</si>
  <si>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</si>
  <si>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</si>
  <si>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</si>
  <si>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</si>
  <si>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</si>
  <si>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</si>
  <si>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</si>
  <si>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</si>
  <si>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</si>
  <si>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</si>
  <si>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</si>
  <si>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</si>
  <si>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</si>
  <si>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</si>
  <si>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</si>
  <si>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</si>
  <si>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</si>
  <si>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</si>
  <si>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</si>
  <si>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</si>
  <si>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</si>
  <si>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</si>
  <si>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</si>
  <si>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</si>
  <si>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</si>
  <si>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</si>
  <si>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</si>
  <si>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</si>
  <si>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</si>
  <si>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</si>
  <si>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</si>
  <si>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</si>
  <si>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</si>
  <si>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</si>
  <si>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</si>
  <si>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</si>
  <si>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</si>
  <si>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</si>
  <si>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</si>
  <si>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</si>
  <si>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</si>
  <si>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</si>
  <si>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</si>
  <si>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</si>
  <si>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</si>
  <si>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</si>
  <si>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</si>
  <si>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</si>
  <si>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</si>
  <si>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</si>
  <si>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</si>
  <si>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</si>
  <si>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</si>
  <si>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</si>
  <si>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</si>
  <si>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</si>
  <si>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</si>
  <si>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</si>
  <si>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</si>
  <si>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</si>
  <si>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</si>
  <si>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</si>
  <si>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</si>
  <si>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</si>
  <si>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</si>
  <si>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</si>
  <si>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</si>
  <si>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</si>
  <si>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</si>
  <si>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</si>
  <si>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</si>
  <si>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</si>
  <si>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</si>
  <si>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</si>
  <si>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</si>
  <si>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</si>
  <si>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</si>
  <si>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</si>
  <si>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</si>
  <si>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</si>
  <si>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</si>
  <si>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</si>
  <si>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</si>
  <si>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</si>
  <si>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</si>
  <si>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</si>
  <si>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</si>
  <si>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</si>
  <si>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</si>
  <si>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</si>
  <si>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</si>
  <si>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</si>
  <si>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</si>
  <si>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</si>
  <si>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</si>
  <si>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</si>
  <si>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</si>
  <si>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</si>
  <si>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</si>
  <si>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</si>
  <si>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</si>
  <si>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</si>
  <si>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</si>
  <si>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</si>
  <si>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</si>
  <si>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</si>
  <si>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</si>
  <si>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</si>
  <si>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</si>
  <si>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</si>
  <si>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</si>
  <si>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</si>
  <si>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</si>
  <si>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</si>
  <si>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</si>
  <si>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</si>
  <si>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</si>
  <si>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</si>
  <si>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</si>
  <si>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</si>
  <si>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</si>
  <si>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</si>
  <si>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</si>
  <si>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</si>
  <si>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</si>
  <si>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</si>
  <si>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</si>
  <si>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</si>
  <si>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</si>
  <si>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</si>
  <si>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</si>
  <si>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</si>
  <si>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</si>
  <si>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</si>
  <si>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</si>
  <si>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</si>
  <si>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</si>
  <si>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</si>
  <si>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</si>
  <si>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</si>
  <si>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</si>
  <si>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</si>
  <si>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</si>
  <si>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</si>
  <si>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</si>
  <si>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</si>
  <si>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</si>
  <si>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</si>
  <si>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</si>
  <si>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</si>
  <si>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</si>
  <si>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</si>
  <si>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</si>
  <si>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</si>
  <si>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</si>
  <si>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</si>
  <si>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</si>
  <si>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</si>
  <si>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</si>
  <si>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</si>
  <si>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</si>
  <si>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</si>
  <si>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</si>
  <si>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</si>
  <si>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</si>
  <si>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</si>
  <si>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</si>
  <si>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</si>
  <si>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</si>
  <si>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</si>
  <si>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</si>
  <si>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</si>
  <si>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</si>
  <si>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</si>
  <si>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</si>
  <si>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</si>
  <si>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</si>
  <si>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</si>
  <si>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</si>
  <si>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</si>
  <si>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</si>
  <si>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</si>
  <si>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</si>
  <si>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</si>
  <si>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</si>
  <si>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</si>
  <si>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</si>
  <si>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</si>
  <si>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</si>
  <si>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</si>
  <si>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</si>
  <si>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</si>
  <si>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</si>
  <si>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</si>
  <si>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</si>
  <si>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</si>
  <si>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</si>
  <si>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</si>
  <si>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</si>
  <si>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</si>
  <si>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</si>
  <si>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</si>
  <si>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</si>
  <si>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</si>
  <si>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</si>
  <si>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</si>
  <si>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</si>
  <si>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</si>
  <si>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</si>
  <si>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</si>
  <si>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</si>
  <si>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</si>
  <si>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</si>
  <si>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</si>
  <si>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</si>
  <si>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</si>
  <si>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</si>
  <si>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</si>
  <si>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</si>
  <si>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</si>
  <si>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</si>
  <si>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</si>
  <si>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</si>
  <si>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</si>
  <si>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</si>
  <si>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</si>
  <si>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</si>
  <si>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</si>
  <si>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</si>
  <si>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</si>
  <si>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</si>
  <si>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</si>
  <si>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</si>
  <si>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</si>
  <si>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</si>
  <si>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</si>
  <si>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</si>
  <si>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</si>
  <si>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</si>
  <si>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</si>
  <si>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</si>
  <si>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</si>
  <si>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</si>
  <si>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</si>
  <si>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</si>
  <si>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</si>
  <si>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</si>
  <si>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</si>
  <si>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</si>
  <si>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</si>
  <si>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</si>
  <si>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</si>
  <si>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</si>
  <si>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</si>
  <si>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</si>
  <si>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</si>
  <si>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</si>
  <si>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</si>
  <si>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</si>
  <si>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</si>
  <si>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</si>
  <si>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</si>
  <si>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</si>
  <si>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</si>
  <si>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</si>
  <si>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</si>
  <si>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</si>
  <si>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</si>
  <si>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</si>
  <si>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</si>
  <si>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</si>
  <si>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</si>
  <si>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</si>
  <si>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</si>
  <si>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</si>
  <si>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</si>
  <si>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</si>
  <si>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</si>
  <si>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</si>
  <si>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</si>
  <si>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</si>
  <si>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</si>
  <si>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</si>
  <si>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</si>
  <si>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</si>
  <si>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</si>
  <si>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</si>
  <si>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</si>
  <si>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</si>
  <si>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</si>
  <si>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</si>
  <si>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</si>
  <si>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</si>
  <si>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</si>
  <si>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</si>
  <si>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</si>
  <si>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</si>
  <si>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</si>
  <si>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</si>
  <si>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</si>
  <si>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</si>
  <si>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</si>
  <si>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</si>
  <si>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</si>
  <si>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</si>
  <si>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</si>
  <si>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</si>
  <si>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</si>
  <si>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</si>
  <si>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</si>
  <si>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</si>
  <si>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</si>
  <si>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</si>
  <si>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</si>
  <si>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</si>
  <si>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</si>
  <si>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</si>
  <si>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</si>
  <si>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</si>
  <si>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</si>
  <si>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</si>
  <si>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</si>
  <si>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</si>
  <si>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</si>
  <si>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</si>
  <si>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</si>
  <si>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</si>
  <si>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</si>
  <si>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</si>
  <si>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</si>
  <si>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</si>
  <si>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</si>
  <si>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</si>
  <si>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</si>
  <si>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</si>
  <si>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</si>
  <si>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</si>
  <si>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</si>
  <si>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</si>
  <si>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</si>
  <si>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</si>
  <si>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</si>
  <si>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</si>
  <si>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</si>
  <si>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</si>
  <si>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</si>
  <si>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</si>
  <si>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</si>
  <si>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</si>
  <si>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</si>
  <si>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</si>
  <si>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</si>
  <si>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</si>
  <si>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</si>
  <si>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</si>
  <si>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</si>
  <si>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</si>
  <si>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</si>
  <si>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</si>
  <si>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</si>
  <si>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</si>
  <si>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</si>
  <si>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</si>
  <si>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</si>
  <si>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</si>
  <si>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</si>
  <si>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</si>
  <si>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</si>
  <si>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</si>
  <si>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</si>
  <si>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</si>
  <si>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</si>
  <si>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</si>
  <si>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</si>
  <si>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</si>
  <si>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</si>
  <si>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</si>
  <si>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</si>
  <si>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</si>
  <si>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</si>
  <si>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</si>
  <si>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</si>
  <si>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</si>
  <si>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</si>
  <si>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</si>
  <si>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</si>
  <si>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</si>
  <si>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</si>
  <si>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</si>
  <si>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</si>
  <si>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</si>
  <si>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</si>
  <si>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</si>
  <si>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</si>
  <si>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</si>
  <si>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</si>
  <si>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</si>
  <si>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</si>
  <si>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</si>
  <si>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</si>
  <si>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</si>
  <si>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</si>
  <si>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</si>
  <si>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</si>
  <si>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</si>
  <si>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</si>
  <si>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</si>
  <si>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</si>
  <si>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</si>
  <si>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</si>
  <si>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</si>
  <si>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</si>
  <si>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</si>
  <si>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</si>
  <si>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</si>
  <si>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</si>
  <si>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</si>
  <si>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</si>
  <si>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</si>
  <si>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</si>
  <si>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</si>
  <si>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</si>
  <si>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</si>
  <si>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</si>
  <si>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</si>
  <si>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</si>
  <si>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</si>
  <si>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</si>
  <si>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</si>
  <si>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</si>
  <si>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</si>
  <si>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</si>
  <si>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</si>
  <si>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</si>
  <si>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</si>
  <si>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</si>
  <si>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</si>
  <si>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</si>
  <si>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</si>
  <si>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</si>
  <si>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</si>
  <si>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</si>
  <si>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</si>
  <si>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</si>
  <si>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</si>
  <si>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</si>
  <si>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</si>
  <si>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</si>
  <si>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</si>
  <si>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</si>
  <si>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</si>
  <si>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</si>
  <si>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</si>
  <si>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</si>
  <si>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</si>
  <si>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</si>
  <si>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</si>
  <si>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</si>
  <si>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</si>
  <si>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</si>
  <si>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</si>
  <si>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</si>
  <si>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</si>
  <si>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</si>
  <si>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</si>
  <si>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</si>
  <si>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</si>
  <si>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</si>
  <si>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</si>
  <si>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</si>
  <si>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</si>
  <si>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</si>
  <si>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</si>
  <si>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</si>
  <si>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</si>
  <si>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</si>
  <si>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</si>
  <si>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</si>
  <si>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</si>
  <si>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</si>
  <si>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</si>
  <si>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</si>
  <si>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</si>
  <si>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</si>
  <si>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</si>
  <si>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</si>
  <si>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</si>
  <si>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</si>
  <si>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</si>
  <si>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</si>
  <si>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</si>
  <si>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</si>
  <si>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</si>
  <si>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</si>
  <si>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</si>
  <si>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</si>
  <si>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</si>
  <si>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</si>
  <si>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</si>
  <si>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</si>
  <si>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</si>
  <si>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</si>
  <si>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</si>
  <si>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</si>
  <si>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</si>
  <si>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</si>
  <si>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</si>
  <si>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</si>
  <si>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</si>
  <si>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</si>
  <si>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</si>
  <si>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</si>
  <si>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</si>
  <si>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</si>
  <si>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</si>
  <si>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</si>
  <si>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</si>
  <si>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</si>
  <si>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</si>
  <si>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</si>
  <si>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</si>
  <si>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</si>
  <si>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</si>
  <si>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</si>
  <si>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</si>
  <si>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</si>
  <si>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</si>
  <si>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</si>
  <si>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</si>
  <si>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</si>
  <si>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</si>
  <si>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</si>
  <si>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</si>
  <si>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</si>
  <si>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</si>
  <si>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</si>
  <si>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</si>
  <si>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</si>
  <si>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</si>
  <si>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</si>
  <si>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</si>
  <si>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</si>
  <si>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</si>
  <si>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</si>
  <si>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</si>
  <si>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</si>
  <si>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</si>
  <si>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</si>
  <si>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</si>
  <si>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</si>
  <si>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</si>
  <si>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</si>
  <si>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</si>
  <si>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</si>
  <si>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</si>
  <si>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</si>
  <si>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</si>
  <si>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</si>
  <si>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</si>
  <si>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</si>
  <si>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</si>
  <si>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</si>
  <si>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</si>
  <si>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</si>
  <si>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</si>
  <si>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</si>
  <si>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</si>
  <si>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</si>
  <si>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</si>
  <si>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</si>
  <si>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</si>
  <si>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</si>
  <si>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</si>
  <si>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</si>
  <si>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</si>
  <si>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</si>
  <si>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</si>
  <si>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</si>
  <si>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</si>
  <si>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</si>
  <si>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</si>
  <si>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</si>
  <si>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</si>
  <si>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</si>
  <si>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</si>
  <si>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</si>
  <si>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</si>
  <si>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</si>
  <si>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</si>
  <si>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</si>
  <si>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</si>
  <si>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</si>
  <si>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</si>
  <si>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</si>
  <si>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</si>
  <si>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</si>
  <si>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</si>
  <si>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</si>
  <si>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</si>
  <si>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</si>
  <si>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</si>
  <si>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</si>
  <si>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</si>
  <si>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</si>
  <si>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</si>
  <si>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</si>
  <si>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</si>
  <si>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</si>
  <si>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</si>
  <si>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</si>
  <si>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</si>
  <si>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</si>
  <si>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</si>
  <si>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</si>
  <si>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</si>
  <si>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</si>
  <si>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</si>
  <si>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</si>
  <si>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</si>
  <si>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</si>
  <si>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</si>
  <si>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</si>
  <si>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</si>
  <si>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</si>
  <si>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</si>
  <si>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</si>
  <si>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</si>
  <si>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</si>
  <si>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</si>
  <si>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</si>
  <si>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</si>
  <si>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</si>
  <si>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</si>
  <si>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</si>
  <si>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</si>
  <si>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</si>
  <si>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</si>
  <si>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</si>
  <si>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</si>
  <si>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</si>
  <si>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</si>
  <si>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</si>
  <si>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</si>
  <si>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</si>
  <si>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</si>
  <si>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</si>
  <si>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</si>
  <si>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</si>
  <si>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</si>
  <si>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</si>
  <si>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</si>
  <si>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</si>
  <si>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</si>
  <si>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</si>
  <si>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</si>
  <si>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</si>
  <si>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</si>
  <si>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</si>
  <si>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</si>
  <si>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</si>
  <si>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</si>
  <si>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</si>
  <si>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</si>
  <si>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</si>
  <si>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</si>
  <si>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</si>
  <si>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</si>
  <si>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</si>
  <si>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</si>
  <si>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</si>
  <si>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</si>
  <si>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</si>
  <si>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</si>
  <si>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</si>
  <si>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</si>
  <si>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</si>
  <si>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</si>
  <si>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</si>
  <si>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</si>
  <si>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</si>
  <si>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</si>
  <si>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</si>
  <si>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</si>
  <si>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</si>
  <si>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</si>
  <si>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</si>
  <si>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</si>
  <si>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</si>
  <si>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</si>
  <si>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</si>
  <si>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</si>
  <si>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</si>
  <si>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</si>
  <si>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</si>
  <si>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</si>
  <si>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</si>
  <si>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</si>
  <si>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</si>
  <si>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</si>
  <si>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</si>
  <si>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</si>
  <si>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</si>
  <si>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</si>
  <si>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</si>
  <si>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</si>
  <si>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</si>
  <si>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</si>
  <si>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</si>
  <si>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</si>
  <si>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</si>
  <si>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</si>
  <si>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</si>
  <si>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</si>
  <si>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</si>
  <si>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</si>
  <si>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</si>
  <si>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</si>
  <si>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</si>
  <si>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</si>
  <si>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</si>
  <si>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</si>
  <si>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</si>
  <si>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</si>
  <si>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</si>
  <si>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</si>
  <si>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</si>
  <si>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</si>
  <si>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</si>
  <si>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</si>
  <si>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</si>
  <si>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</si>
  <si>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</si>
  <si>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</si>
  <si>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</si>
  <si>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</si>
  <si>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</si>
  <si>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</si>
  <si>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</si>
  <si>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</si>
  <si>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</si>
  <si>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</si>
  <si>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</si>
  <si>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</si>
  <si>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</si>
  <si>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</si>
  <si>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</si>
  <si>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</si>
  <si>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</si>
  <si>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</si>
  <si>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</si>
  <si>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</si>
  <si>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</si>
  <si>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</si>
  <si>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</si>
  <si>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</si>
  <si>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</si>
  <si>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</si>
  <si>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</si>
  <si>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</si>
  <si>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</si>
  <si>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</si>
  <si>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</si>
  <si>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</si>
  <si>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</si>
  <si>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</si>
  <si>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</si>
  <si>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</si>
  <si>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</si>
  <si>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</si>
  <si>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</si>
  <si>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</si>
  <si>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</si>
  <si>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</si>
  <si>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</si>
  <si>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</si>
  <si>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</si>
  <si>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</si>
  <si>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</si>
  <si>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</si>
  <si>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</si>
  <si>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</si>
  <si>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</si>
  <si>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</si>
  <si>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</si>
  <si>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</si>
  <si>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</si>
  <si>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</si>
  <si>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</si>
  <si>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</si>
  <si>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</si>
  <si>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</si>
  <si>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</si>
  <si>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</si>
  <si>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</si>
  <si>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</si>
  <si>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</si>
  <si>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</si>
  <si>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</si>
  <si>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</si>
  <si>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</si>
  <si>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</si>
  <si>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</si>
  <si>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</si>
  <si>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</si>
  <si>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</si>
  <si>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</si>
  <si>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</si>
  <si>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</si>
  <si>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</si>
  <si>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</si>
  <si>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</si>
  <si>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</si>
  <si>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</si>
  <si>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</si>
  <si>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</si>
  <si>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</si>
  <si>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</si>
  <si>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</si>
  <si>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</si>
  <si>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</si>
  <si>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</si>
  <si>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</si>
  <si>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</si>
  <si>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</si>
  <si>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</si>
  <si>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</si>
  <si>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</si>
  <si>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</si>
  <si>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</si>
  <si>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</si>
  <si>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</si>
  <si>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</si>
  <si>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</si>
  <si>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</si>
  <si>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</si>
  <si>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</si>
  <si>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</si>
  <si>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</si>
  <si>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</si>
  <si>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</si>
  <si>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</si>
  <si>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</si>
  <si>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</si>
  <si>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</si>
  <si>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</si>
  <si>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</si>
  <si>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</si>
  <si>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</si>
  <si>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</si>
  <si>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</si>
  <si>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</si>
  <si>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</si>
  <si>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</si>
  <si>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</si>
  <si>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</si>
  <si>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</si>
  <si>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</si>
  <si>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</si>
  <si>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</si>
  <si>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</si>
  <si>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</si>
  <si>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</si>
  <si>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</si>
  <si>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</si>
  <si>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</si>
  <si>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</si>
  <si>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</si>
  <si>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</si>
  <si>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</si>
  <si>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</si>
  <si>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</si>
  <si>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</si>
  <si>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</si>
  <si>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</si>
  <si>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</si>
  <si>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</si>
  <si>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</si>
  <si>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</si>
  <si>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</si>
  <si>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</si>
  <si>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</si>
  <si>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</si>
  <si>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</si>
  <si>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</si>
  <si>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</si>
  <si>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</si>
  <si>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</si>
  <si>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</si>
  <si>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</si>
  <si>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</si>
  <si>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</si>
  <si>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</si>
  <si>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</si>
  <si>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</si>
  <si>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</si>
  <si>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</si>
  <si>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</si>
  <si>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</si>
  <si>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</si>
  <si>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</si>
  <si>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</si>
  <si>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</si>
  <si>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</si>
  <si>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</si>
  <si>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</si>
  <si>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</si>
  <si>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</si>
  <si>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</si>
  <si>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</si>
  <si>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</si>
  <si>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</si>
  <si>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</si>
  <si>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</si>
  <si>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</si>
  <si>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</si>
  <si>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</si>
  <si>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</si>
  <si>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</si>
  <si>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</si>
  <si>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</si>
  <si>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</si>
  <si>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</si>
  <si>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</si>
  <si>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</si>
  <si>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</si>
  <si>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</si>
  <si>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</si>
  <si>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</si>
  <si>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</si>
  <si>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</si>
  <si>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</si>
  <si>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</si>
  <si>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</si>
  <si>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</si>
  <si>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</si>
  <si>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</si>
  <si>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</si>
  <si>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</si>
  <si>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</si>
  <si>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</si>
  <si>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</si>
  <si>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</si>
  <si>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</si>
  <si>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</si>
  <si>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</si>
  <si>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</si>
  <si>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</si>
  <si>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</si>
  <si>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</si>
  <si>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</si>
  <si>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</si>
  <si>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</si>
  <si>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</si>
  <si>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</si>
  <si>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</si>
  <si>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</si>
  <si>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</si>
  <si>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</si>
  <si>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</si>
  <si>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</si>
  <si>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</si>
  <si>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</si>
  <si>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</si>
  <si>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</si>
  <si>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</si>
  <si>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</si>
  <si>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</si>
  <si>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</si>
  <si>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</si>
  <si>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</si>
  <si>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</si>
  <si>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</si>
  <si>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</si>
  <si>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</si>
  <si>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</si>
  <si>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</si>
  <si>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</si>
  <si>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</si>
  <si>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</si>
  <si>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</si>
  <si>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</si>
  <si>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</si>
  <si>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</si>
  <si>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</si>
  <si>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</si>
  <si>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</si>
  <si>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</si>
  <si>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</si>
  <si>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</si>
  <si>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</si>
  <si>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</si>
  <si>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</si>
  <si>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</si>
  <si>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</si>
  <si>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</si>
  <si>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</si>
  <si>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</si>
  <si>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</si>
  <si>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</si>
  <si>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</si>
  <si>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</si>
  <si>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</si>
  <si>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</si>
  <si>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</si>
  <si>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</si>
  <si>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</si>
  <si>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</si>
  <si>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</si>
  <si>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</si>
  <si>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</si>
  <si>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</si>
  <si>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</si>
  <si>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</si>
  <si>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</si>
  <si>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</si>
  <si>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</si>
  <si>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</si>
  <si>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</si>
  <si>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</si>
  <si>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</si>
  <si>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</si>
  <si>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</si>
  <si>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</si>
  <si>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</si>
  <si>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</si>
  <si>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</si>
  <si>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</si>
  <si>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</si>
  <si>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</si>
  <si>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</si>
  <si>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</si>
  <si>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</si>
  <si>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</si>
  <si>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</si>
  <si>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</si>
  <si>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</si>
  <si>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</si>
  <si>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</si>
  <si>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</si>
  <si>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</si>
  <si>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</si>
  <si>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</si>
  <si>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</si>
  <si>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</si>
  <si>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</si>
  <si>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</si>
  <si>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</si>
  <si>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</si>
  <si>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</si>
  <si>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</si>
  <si>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</si>
  <si>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</si>
  <si>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</si>
  <si>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</si>
  <si>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</si>
  <si>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</si>
  <si>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</si>
  <si>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</si>
  <si>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</si>
  <si>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</si>
  <si>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</si>
  <si>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</si>
  <si>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</si>
  <si>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</si>
  <si>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</si>
  <si>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</si>
  <si>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</si>
  <si>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</si>
  <si>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</si>
  <si>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</si>
  <si>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</si>
  <si>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</si>
  <si>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</si>
  <si>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</si>
  <si>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</si>
  <si>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</si>
  <si>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</si>
  <si>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</si>
  <si>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</si>
  <si>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</si>
  <si>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</si>
  <si>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</si>
  <si>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</si>
  <si>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</si>
  <si>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</si>
  <si>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</si>
  <si>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</si>
  <si>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</si>
  <si>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</si>
  <si>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</si>
  <si>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</si>
  <si>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</si>
  <si>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</si>
  <si>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</si>
  <si>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</si>
  <si>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</si>
  <si>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</si>
  <si>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</si>
  <si>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</si>
  <si>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</si>
  <si>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</si>
  <si>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</si>
  <si>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</si>
  <si>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</si>
  <si>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</si>
  <si>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</si>
  <si>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</si>
  <si>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</si>
  <si>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</si>
  <si>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</si>
  <si>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</si>
  <si>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</si>
  <si>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</si>
  <si>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</si>
  <si>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</si>
  <si>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</si>
  <si>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</si>
  <si>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</si>
  <si>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</si>
  <si>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</si>
  <si>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</si>
  <si>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</si>
  <si>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</si>
  <si>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</si>
  <si>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</si>
  <si>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</si>
  <si>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</si>
  <si>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</si>
  <si>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</si>
  <si>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</si>
  <si>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</si>
  <si>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</si>
  <si>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</si>
  <si>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</si>
  <si>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</si>
  <si>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</si>
  <si>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</si>
  <si>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</si>
  <si>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</si>
  <si>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</si>
  <si>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</si>
  <si>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</si>
  <si>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</si>
  <si>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</si>
  <si>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</si>
  <si>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</si>
  <si>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</si>
  <si>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</si>
  <si>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</si>
  <si>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</si>
  <si>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</si>
  <si>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</si>
  <si>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</si>
  <si>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</si>
  <si>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</si>
  <si>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</si>
  <si>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</si>
  <si>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</si>
  <si>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</si>
  <si>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</si>
  <si>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</si>
  <si>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</si>
  <si>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</si>
  <si>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</si>
  <si>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</si>
  <si>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</si>
  <si>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</si>
  <si>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</si>
  <si>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</si>
  <si>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</si>
  <si>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</si>
  <si>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</si>
  <si>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</si>
  <si>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</si>
  <si>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</si>
  <si>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</si>
  <si>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</si>
  <si>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</si>
  <si>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</si>
  <si>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</si>
  <si>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</si>
  <si>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</si>
  <si>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</si>
  <si>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</si>
  <si>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</si>
  <si>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</si>
  <si>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</si>
  <si>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</si>
  <si>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</si>
  <si>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</si>
  <si>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</si>
  <si>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</si>
  <si>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</si>
  <si>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</si>
  <si>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</si>
  <si>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</si>
  <si>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</si>
  <si>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</si>
  <si>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</si>
  <si>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</si>
  <si>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</si>
  <si>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</si>
  <si>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</si>
  <si>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</si>
  <si>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</si>
  <si>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</si>
  <si>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</si>
  <si>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</si>
  <si>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</si>
  <si>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</si>
  <si>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</si>
  <si>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</si>
  <si>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</si>
  <si>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</si>
  <si>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</si>
  <si>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</si>
  <si>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</si>
  <si>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</si>
  <si>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</si>
  <si>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</si>
  <si>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</si>
  <si>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</si>
  <si>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</si>
  <si>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</si>
  <si>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</si>
  <si>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</si>
  <si>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</si>
  <si>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</si>
  <si>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</si>
  <si>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</si>
  <si>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</si>
  <si>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</si>
  <si>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</si>
  <si>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</si>
  <si>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</si>
  <si>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</si>
  <si>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</si>
  <si>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</si>
  <si>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</si>
  <si>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</si>
  <si>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</si>
  <si>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</si>
  <si>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</si>
  <si>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</si>
  <si>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</si>
  <si>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</si>
  <si>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</si>
  <si>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</si>
  <si>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</si>
  <si>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</si>
  <si>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</si>
  <si>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</si>
  <si>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</si>
  <si>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</si>
  <si>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</si>
  <si>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</si>
  <si>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</si>
  <si>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</si>
  <si>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</si>
  <si>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</si>
  <si>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</si>
  <si>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</si>
  <si>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</si>
  <si>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</si>
  <si>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</si>
  <si>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</si>
  <si>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</si>
  <si>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</si>
  <si>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</si>
  <si>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</si>
  <si>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</si>
  <si>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</si>
  <si>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</si>
  <si>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</si>
  <si>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</si>
  <si>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</si>
  <si>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</si>
  <si>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</si>
  <si>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</si>
  <si>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</si>
  <si>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</si>
  <si>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</si>
  <si>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</si>
  <si>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</si>
  <si>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</si>
  <si>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</si>
  <si>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</si>
  <si>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</si>
  <si>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</si>
  <si>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</si>
  <si>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</si>
  <si>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</si>
  <si>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</si>
  <si>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</si>
  <si>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</si>
  <si>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</si>
  <si>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</si>
  <si>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</si>
  <si>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</si>
  <si>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</si>
  <si>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</si>
  <si>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</si>
  <si>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</si>
  <si>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</si>
  <si>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</si>
  <si>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</si>
  <si>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</si>
  <si>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</si>
  <si>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</si>
  <si>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</si>
  <si>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</si>
  <si>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</si>
  <si>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</si>
  <si>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</si>
  <si>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</si>
  <si>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</si>
  <si>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</si>
  <si>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</si>
  <si>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</si>
  <si>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</si>
  <si>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</si>
  <si>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</si>
  <si>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</si>
  <si>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</si>
  <si>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</si>
  <si>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</si>
  <si>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</si>
  <si>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</si>
  <si>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</si>
  <si>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</si>
  <si>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</si>
  <si>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</si>
  <si>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</si>
  <si>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</si>
  <si>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</si>
  <si>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</si>
  <si>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</si>
  <si>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</si>
  <si>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</si>
  <si>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</si>
  <si>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</si>
  <si>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</si>
  <si>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</si>
  <si>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</si>
  <si>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</si>
  <si>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</si>
  <si>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</si>
  <si>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</si>
  <si>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</si>
  <si>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</si>
  <si>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</si>
  <si>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</si>
  <si>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</si>
  <si>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</si>
  <si>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</si>
  <si>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</si>
  <si>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</si>
  <si>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</si>
  <si>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</si>
  <si>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</si>
  <si>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</si>
  <si>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</si>
  <si>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</si>
  <si>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</si>
  <si>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</si>
  <si>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</si>
  <si>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</si>
  <si>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</si>
  <si>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</si>
  <si>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</si>
  <si>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</si>
  <si>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</si>
  <si>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</si>
  <si>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</si>
  <si>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</si>
  <si>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</si>
  <si>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</si>
  <si>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</si>
  <si>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</si>
  <si>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</si>
  <si>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</si>
  <si>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</si>
  <si>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</si>
  <si>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</si>
  <si>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</si>
  <si>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</si>
  <si>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</si>
  <si>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</si>
  <si>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</si>
  <si>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</si>
  <si>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</si>
  <si>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</si>
  <si>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</si>
  <si>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</si>
  <si>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</si>
  <si>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</si>
  <si>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</si>
  <si>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</si>
  <si>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</si>
  <si>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</si>
  <si>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</si>
  <si>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</si>
  <si>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</si>
  <si>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</si>
  <si>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</si>
  <si>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</si>
  <si>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</si>
  <si>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</si>
  <si>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</si>
  <si>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</si>
  <si>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</si>
  <si>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</si>
  <si>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</si>
  <si>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</si>
  <si>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</si>
  <si>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</si>
  <si>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</si>
  <si>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</si>
  <si>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</si>
  <si>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</si>
  <si>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</si>
  <si>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</si>
  <si>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</si>
  <si>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</si>
  <si>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</si>
  <si>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</si>
  <si>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</si>
  <si>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</si>
  <si>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</si>
  <si>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</si>
  <si>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</si>
  <si>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</si>
  <si>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</si>
  <si>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</si>
  <si>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</si>
  <si>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</si>
  <si>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</si>
  <si>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</si>
  <si>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</si>
  <si>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</si>
  <si>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</si>
  <si>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</si>
  <si>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</si>
  <si>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</si>
  <si>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</si>
  <si>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</si>
  <si>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</si>
  <si>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</si>
  <si>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</si>
  <si>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</si>
  <si>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</si>
  <si>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</si>
  <si>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</si>
  <si>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</si>
  <si>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</si>
  <si>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</si>
  <si>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</si>
  <si>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</si>
  <si>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</si>
  <si>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</si>
  <si>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</si>
  <si>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</si>
  <si>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</si>
  <si>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</si>
  <si>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</si>
  <si>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</si>
  <si>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</si>
  <si>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</si>
  <si>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</si>
  <si>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</si>
  <si>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</si>
  <si>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</si>
  <si>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</si>
  <si>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</si>
  <si>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</si>
  <si>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</si>
  <si>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</si>
  <si>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</si>
  <si>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</si>
  <si>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</si>
  <si>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</si>
  <si>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</si>
  <si>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</si>
  <si>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</si>
  <si>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</si>
  <si>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</si>
  <si>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</si>
  <si>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</si>
  <si>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</si>
  <si>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</si>
  <si>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</si>
  <si>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</si>
  <si>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</si>
  <si>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</si>
  <si>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</si>
  <si>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</si>
  <si>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</si>
  <si>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</si>
  <si>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</si>
  <si>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</si>
  <si>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</si>
  <si>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</si>
  <si>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</si>
  <si>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</si>
  <si>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</si>
  <si>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</si>
  <si>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</si>
  <si>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</si>
  <si>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</si>
  <si>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</si>
  <si>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</si>
  <si>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</si>
  <si>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</si>
  <si>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</si>
  <si>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</si>
  <si>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</si>
  <si>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</si>
  <si>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</si>
  <si>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</si>
  <si>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</si>
  <si>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</si>
  <si>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</si>
  <si>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</si>
  <si>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</si>
  <si>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</si>
  <si>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</si>
  <si>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</si>
  <si>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</si>
  <si>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</si>
  <si>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</si>
  <si>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</si>
  <si>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</si>
  <si>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</si>
  <si>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</si>
  <si>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</si>
  <si>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</si>
  <si>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</si>
  <si>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</si>
  <si>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</si>
  <si>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</si>
  <si>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</si>
  <si>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</si>
  <si>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</si>
  <si>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</si>
  <si>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</si>
  <si>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</si>
  <si>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</si>
  <si>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</si>
  <si>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</si>
  <si>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</si>
  <si>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</si>
  <si>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</si>
  <si>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</si>
  <si>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</si>
  <si>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</si>
  <si>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</si>
  <si>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</si>
  <si>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</si>
  <si>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</si>
  <si>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</si>
  <si>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</si>
  <si>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</si>
  <si>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</si>
  <si>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</si>
  <si>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</si>
  <si>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</si>
  <si>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</si>
  <si>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</si>
  <si>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</si>
  <si>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</si>
  <si>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</si>
  <si>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</si>
  <si>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</si>
  <si>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</si>
  <si>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</si>
  <si>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</si>
  <si>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</si>
  <si>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</si>
  <si>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</si>
  <si>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</si>
  <si>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</si>
  <si>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</si>
  <si>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</si>
  <si>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</si>
  <si>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</si>
  <si>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</si>
  <si>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</si>
  <si>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</si>
  <si>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</si>
  <si>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</si>
  <si>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</si>
  <si>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</si>
  <si>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</si>
  <si>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</si>
  <si>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</si>
  <si>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</si>
  <si>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</si>
  <si>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</si>
  <si>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</si>
  <si>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</si>
  <si>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</si>
  <si>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</si>
  <si>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</si>
  <si>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</si>
  <si>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</si>
  <si>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</si>
  <si>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</si>
  <si>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</si>
  <si>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</si>
  <si>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</si>
  <si>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</si>
  <si>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</si>
  <si>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</si>
  <si>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</si>
  <si>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</si>
  <si>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</si>
  <si>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</si>
  <si>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</si>
  <si>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</si>
  <si>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</si>
  <si>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</si>
  <si>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</si>
  <si>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</si>
  <si>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</si>
  <si>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</si>
  <si>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</si>
  <si>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</si>
  <si>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</si>
  <si>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</si>
  <si>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</si>
  <si>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</si>
  <si>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</si>
  <si>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</si>
  <si>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</si>
  <si>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</si>
  <si>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</si>
  <si>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</si>
  <si>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</si>
  <si>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</si>
  <si>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</si>
  <si>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</si>
  <si>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</si>
  <si>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</si>
  <si>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</si>
  <si>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</si>
  <si>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</si>
  <si>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</si>
  <si>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</si>
  <si>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</si>
  <si>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</si>
  <si>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</si>
  <si>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</si>
  <si>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</si>
  <si>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</si>
  <si>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</si>
  <si>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</si>
  <si>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</si>
  <si>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</si>
  <si>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</si>
  <si>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</si>
  <si>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</si>
  <si>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</si>
  <si>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</si>
  <si>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</si>
  <si>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</si>
  <si>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</si>
  <si>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</si>
  <si>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</si>
  <si>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</si>
  <si>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</si>
  <si>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</si>
  <si>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</si>
  <si>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</si>
  <si>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</si>
  <si>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</si>
  <si>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</si>
  <si>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</si>
  <si>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</si>
  <si>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</si>
  <si>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</si>
  <si>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</si>
  <si>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</si>
  <si>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</si>
  <si>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</si>
  <si>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</si>
  <si>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</si>
  <si>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</si>
  <si>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</si>
  <si>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</si>
  <si>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</si>
  <si>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</si>
  <si>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</si>
  <si>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</si>
  <si>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</si>
  <si>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</si>
  <si>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</si>
  <si>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</si>
  <si>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</si>
  <si>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</si>
  <si>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</si>
  <si>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</si>
  <si>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</si>
  <si>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</si>
  <si>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</si>
  <si>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</si>
  <si>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</si>
  <si>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</si>
  <si>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</si>
  <si>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</si>
  <si>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</si>
  <si>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</si>
  <si>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</si>
  <si>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</si>
  <si>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</si>
  <si>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</si>
  <si>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</si>
  <si>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</si>
  <si>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</si>
  <si>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</si>
  <si>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</si>
  <si>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</si>
  <si>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</si>
  <si>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</si>
  <si>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</si>
  <si>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</si>
  <si>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</si>
  <si>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</si>
  <si>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</si>
  <si>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</si>
  <si>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</si>
  <si>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</si>
  <si>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</si>
  <si>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</si>
  <si>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</si>
  <si>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</si>
  <si>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</si>
  <si>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</si>
  <si>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</si>
  <si>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</si>
  <si>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</si>
  <si>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</si>
  <si>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</si>
  <si>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</si>
  <si>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</si>
  <si>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</si>
  <si>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</si>
  <si>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</si>
  <si>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</si>
  <si>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</si>
  <si>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</si>
  <si>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</si>
  <si>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</si>
  <si>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</si>
  <si>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</si>
  <si>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</si>
  <si>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</si>
  <si>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</si>
  <si>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</si>
  <si>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</si>
  <si>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</si>
  <si>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</si>
  <si>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</si>
  <si>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</si>
  <si>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</si>
  <si>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</si>
  <si>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</si>
  <si>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</si>
  <si>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</si>
  <si>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</si>
  <si>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</si>
  <si>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</si>
  <si>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</si>
  <si>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</si>
  <si>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</si>
  <si>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</si>
  <si>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</si>
  <si>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</si>
  <si>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</si>
  <si>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</si>
  <si>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</si>
  <si>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</si>
  <si>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</si>
  <si>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</si>
  <si>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</si>
  <si>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</si>
  <si>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</si>
  <si>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</si>
  <si>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</si>
  <si>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</si>
  <si>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</si>
  <si>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</si>
  <si>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</si>
  <si>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</si>
  <si>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</si>
  <si>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</si>
  <si>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</si>
  <si>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</si>
  <si>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</si>
  <si>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</si>
  <si>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</si>
  <si>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</si>
  <si>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</si>
  <si>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</si>
  <si>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</si>
  <si>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</si>
  <si>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</si>
  <si>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</si>
  <si>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</si>
  <si>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</si>
  <si>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</si>
  <si>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</si>
  <si>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</si>
  <si>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</si>
  <si>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</si>
  <si>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</si>
  <si>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</si>
  <si>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</si>
  <si>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</si>
  <si>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</si>
  <si>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</si>
  <si>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</si>
  <si>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</si>
  <si>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</si>
  <si>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</si>
  <si>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</si>
  <si>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</si>
  <si>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</si>
  <si>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</si>
  <si>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</si>
  <si>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</si>
  <si>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</si>
  <si>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</si>
  <si>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</si>
  <si>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</si>
  <si>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</si>
  <si>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</si>
  <si>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</si>
  <si>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</si>
  <si>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</si>
  <si>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</si>
  <si>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</si>
  <si>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</si>
  <si>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</si>
  <si>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</si>
  <si>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</si>
  <si>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</si>
  <si>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</si>
  <si>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</si>
  <si>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</si>
  <si>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</si>
  <si>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</si>
  <si>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</si>
  <si>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</si>
  <si>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</si>
  <si>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</si>
  <si>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</si>
  <si>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</si>
  <si>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</si>
  <si>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</si>
  <si>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</si>
  <si>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</si>
  <si>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</si>
  <si>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</si>
  <si>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</si>
  <si>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</si>
  <si>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</si>
  <si>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</si>
  <si>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</si>
  <si>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</si>
  <si>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</si>
  <si>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</si>
  <si>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</si>
  <si>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</si>
  <si>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</si>
  <si>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</si>
  <si>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</si>
  <si>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</si>
  <si>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</si>
  <si>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</si>
  <si>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</si>
  <si>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</si>
  <si>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</si>
  <si>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</si>
  <si>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</si>
  <si>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</si>
  <si>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</si>
  <si>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</si>
  <si>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</si>
  <si>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</si>
  <si>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</si>
  <si>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</si>
  <si>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</si>
  <si>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</si>
  <si>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</si>
  <si>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</si>
  <si>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</si>
  <si>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</si>
  <si>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</si>
  <si>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</si>
  <si>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</si>
  <si>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</si>
  <si>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</si>
  <si>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</si>
  <si>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</si>
  <si>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</si>
  <si>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</si>
  <si>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</si>
  <si>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</si>
  <si>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</si>
  <si>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</si>
  <si>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</si>
  <si>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</si>
  <si>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</si>
  <si>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</si>
  <si>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</si>
  <si>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</si>
  <si>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</si>
  <si>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</si>
  <si>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</si>
  <si>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</si>
  <si>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</si>
  <si>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</si>
  <si>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</si>
  <si>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</si>
  <si>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</si>
  <si>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</si>
  <si>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</si>
  <si>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</si>
  <si>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</si>
  <si>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</si>
  <si>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</si>
  <si>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</si>
  <si>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</si>
  <si>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</si>
  <si>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</si>
  <si>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</si>
  <si>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</si>
  <si>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</si>
  <si>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</si>
  <si>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</si>
  <si>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</si>
  <si>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</si>
  <si>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</si>
  <si>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</si>
  <si>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</si>
  <si>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</si>
  <si>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</si>
  <si>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</si>
  <si>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</si>
  <si>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</si>
  <si>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</si>
  <si>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</si>
  <si>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</si>
  <si>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</si>
  <si>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</si>
  <si>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</si>
  <si>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</si>
  <si>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</si>
  <si>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</si>
  <si>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</si>
  <si>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</si>
  <si>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</si>
  <si>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</si>
  <si>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</si>
  <si>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</si>
  <si>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</si>
  <si>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</si>
  <si>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</si>
  <si>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</si>
  <si>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</si>
  <si>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</si>
  <si>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</si>
  <si>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</si>
  <si>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</si>
  <si>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</si>
  <si>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</si>
  <si>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</si>
  <si>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</si>
  <si>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</si>
  <si>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</si>
  <si>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</si>
  <si>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</si>
  <si>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</si>
  <si>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</si>
  <si>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</si>
  <si>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</si>
  <si>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</si>
  <si>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</si>
  <si>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</si>
  <si>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</si>
  <si>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</si>
  <si>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</si>
  <si>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</si>
  <si>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</si>
  <si>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</si>
  <si>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</si>
  <si>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</si>
  <si>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</si>
  <si>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</si>
  <si>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</si>
  <si>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</si>
  <si>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</si>
  <si>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</si>
  <si>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</si>
  <si>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</si>
  <si>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</si>
  <si>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</si>
  <si>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</si>
  <si>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</si>
  <si>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</si>
  <si>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</si>
  <si>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</si>
  <si>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</si>
  <si>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</si>
  <si>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</si>
  <si>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</si>
  <si>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</si>
  <si>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</si>
  <si>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</si>
  <si>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</si>
  <si>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</si>
  <si>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</si>
  <si>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</si>
  <si>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</si>
  <si>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</si>
  <si>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</si>
  <si>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</si>
  <si>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</si>
  <si>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</si>
  <si>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</si>
  <si>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</si>
  <si>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</si>
  <si>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</si>
  <si>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</si>
  <si>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</si>
  <si>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</si>
  <si>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</si>
  <si>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</si>
  <si>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</si>
  <si>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</si>
  <si>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</si>
  <si>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</si>
  <si>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</si>
  <si>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</si>
  <si>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</si>
  <si>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</si>
  <si>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</si>
  <si>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</si>
  <si>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</si>
  <si>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</si>
  <si>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</si>
  <si>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</si>
  <si>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</si>
  <si>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</si>
  <si>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</si>
  <si>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</si>
  <si>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</si>
  <si>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</si>
  <si>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</si>
  <si>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</si>
  <si>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</si>
  <si>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</si>
  <si>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</si>
  <si>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</si>
  <si>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</si>
  <si>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</si>
  <si>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</si>
  <si>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</si>
  <si>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</si>
  <si>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</si>
  <si>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</si>
  <si>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</si>
  <si>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</si>
  <si>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</si>
  <si>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</si>
  <si>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</si>
  <si>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</si>
  <si>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</si>
  <si>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</si>
  <si>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</si>
  <si>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</si>
  <si>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</si>
  <si>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</si>
  <si>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</si>
  <si>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</si>
  <si>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</si>
  <si>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</si>
  <si>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</si>
  <si>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</si>
  <si>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</si>
  <si>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</si>
  <si>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</si>
  <si>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</si>
  <si>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</si>
  <si>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</si>
  <si>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</si>
  <si>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</si>
  <si>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</si>
  <si>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</si>
  <si>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</si>
  <si>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</si>
  <si>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</si>
  <si>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</si>
  <si>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</si>
  <si>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</si>
  <si>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</si>
  <si>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</si>
  <si>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</si>
  <si>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</si>
  <si>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</si>
  <si>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</si>
  <si>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</si>
  <si>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</si>
  <si>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</si>
  <si>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</si>
  <si>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</si>
  <si>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</si>
  <si>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</si>
  <si>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</si>
  <si>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</si>
  <si>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</si>
  <si>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</si>
  <si>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</si>
  <si>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</si>
  <si>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</si>
  <si>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</si>
  <si>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</si>
  <si>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</si>
  <si>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</si>
  <si>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</si>
  <si>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</si>
  <si>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</si>
  <si>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</si>
  <si>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</si>
  <si>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</si>
  <si>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</si>
  <si>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</si>
  <si>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</si>
  <si>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</si>
  <si>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</si>
  <si>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</si>
  <si>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</si>
  <si>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</si>
  <si>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</si>
  <si>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</si>
  <si>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</si>
  <si>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</si>
  <si>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</si>
  <si>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</si>
  <si>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</si>
  <si>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</si>
  <si>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</si>
  <si>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</si>
  <si>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</si>
  <si>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</si>
  <si>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</si>
  <si>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</si>
  <si>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</si>
  <si>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</si>
  <si>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</si>
  <si>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</si>
  <si>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</si>
  <si>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</si>
  <si>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</si>
  <si>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</si>
  <si>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</si>
  <si>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</si>
  <si>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</si>
  <si>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</si>
  <si>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</si>
  <si>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</si>
  <si>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</si>
  <si>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</si>
  <si>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</si>
  <si>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</si>
  <si>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</si>
  <si>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</si>
  <si>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</si>
  <si>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</si>
  <si>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</si>
  <si>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</si>
  <si>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</si>
  <si>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</si>
  <si>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</si>
  <si>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</si>
  <si>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</si>
  <si>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</si>
  <si>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</si>
  <si>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</si>
  <si>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</si>
  <si>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</si>
  <si>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</si>
  <si>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</si>
  <si>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</si>
  <si>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</si>
  <si>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</si>
  <si>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</si>
  <si>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</si>
  <si>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</si>
  <si>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</si>
  <si>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</si>
  <si>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</si>
  <si>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</si>
  <si>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</si>
  <si>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</si>
  <si>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</si>
  <si>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</si>
  <si>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</si>
  <si>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</si>
  <si>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</si>
  <si>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</si>
  <si>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</si>
  <si>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</si>
  <si>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</si>
  <si>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</si>
  <si>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</si>
  <si>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</si>
  <si>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</si>
  <si>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</si>
  <si>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</si>
  <si>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</si>
  <si>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</si>
  <si>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</si>
  <si>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</si>
  <si>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</si>
  <si>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</si>
  <si>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</si>
  <si>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</si>
  <si>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</si>
  <si>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</si>
  <si>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</si>
  <si>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</si>
  <si>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</si>
  <si>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</si>
  <si>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</si>
  <si>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</si>
  <si>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</si>
  <si>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</si>
  <si>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</si>
  <si>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</si>
  <si>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</si>
  <si>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</si>
  <si>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</si>
  <si>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</si>
  <si>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</si>
  <si>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</si>
  <si>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</si>
  <si>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</si>
  <si>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</si>
  <si>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</si>
  <si>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</si>
  <si>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</si>
  <si>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</si>
  <si>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</si>
  <si>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</si>
  <si>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</si>
  <si>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</si>
  <si>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</si>
  <si>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</si>
  <si>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</si>
  <si>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</si>
  <si>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</si>
  <si>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</si>
  <si>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</si>
  <si>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</si>
  <si>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</si>
  <si>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</si>
  <si>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</si>
  <si>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</si>
  <si>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</si>
  <si>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</si>
  <si>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</si>
  <si>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</si>
  <si>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</si>
  <si>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</si>
  <si>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</si>
  <si>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</si>
  <si>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</si>
  <si>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</si>
  <si>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</si>
  <si>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</si>
  <si>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</si>
  <si>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</si>
  <si>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</si>
  <si>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</si>
  <si>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</si>
  <si>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</si>
  <si>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</si>
  <si>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</si>
  <si>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</si>
  <si>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</si>
  <si>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</si>
  <si>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</si>
  <si>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</si>
  <si>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</si>
  <si>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</si>
  <si>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</si>
  <si>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</si>
  <si>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</si>
  <si>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</si>
  <si>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</si>
  <si>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</si>
  <si>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</si>
  <si>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</si>
  <si>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</si>
  <si>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</si>
  <si>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</si>
  <si>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</si>
  <si>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</si>
  <si>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</si>
  <si>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</si>
  <si>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</si>
  <si>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</si>
  <si>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</si>
  <si>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</si>
  <si>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</si>
  <si>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</si>
  <si>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</si>
  <si>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</si>
  <si>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</si>
  <si>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</si>
  <si>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</si>
  <si>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</si>
  <si>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</si>
  <si>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</si>
  <si>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</si>
  <si>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</si>
  <si>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</si>
  <si>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</si>
  <si>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</si>
  <si>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</si>
  <si>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</si>
  <si>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</si>
  <si>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</si>
  <si>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</si>
  <si>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</si>
  <si>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</si>
  <si>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</si>
  <si>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</si>
  <si>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</si>
  <si>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</si>
  <si>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</si>
  <si>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</si>
  <si>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</si>
  <si>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</si>
  <si>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</si>
  <si>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</si>
  <si>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</si>
  <si>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</si>
  <si>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</si>
  <si>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</si>
  <si>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</si>
  <si>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</si>
  <si>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</si>
  <si>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</si>
  <si>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</si>
  <si>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</si>
  <si>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</si>
  <si>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</si>
  <si>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</si>
  <si>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</si>
  <si>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</si>
  <si>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</si>
  <si>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</si>
  <si>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</si>
  <si>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</si>
  <si>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</si>
  <si>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</si>
  <si>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</si>
  <si>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</si>
  <si>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</si>
  <si>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</si>
  <si>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</si>
  <si>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</si>
  <si>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</si>
  <si>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</si>
  <si>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</si>
  <si>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</si>
  <si>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</si>
  <si>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</si>
  <si>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</si>
  <si>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</si>
  <si>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</si>
  <si>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</si>
  <si>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</si>
  <si>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</si>
  <si>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</si>
  <si>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</si>
  <si>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</si>
  <si>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</si>
  <si>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</si>
  <si>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</si>
  <si>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</si>
  <si>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</si>
  <si>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</si>
  <si>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</si>
  <si>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</si>
  <si>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</si>
  <si>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</si>
  <si>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</si>
  <si>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</si>
  <si>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</si>
  <si>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</si>
  <si>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</si>
  <si>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</si>
  <si>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</si>
  <si>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</si>
  <si>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</si>
  <si>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</si>
  <si>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</si>
  <si>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</si>
  <si>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</si>
  <si>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</si>
  <si>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</si>
  <si>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</si>
  <si>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</si>
  <si>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</si>
  <si>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</si>
  <si>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</si>
  <si>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</si>
  <si>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</si>
  <si>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</si>
  <si>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</si>
  <si>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</si>
  <si>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</si>
  <si>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</si>
  <si>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</si>
  <si>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</si>
  <si>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</si>
  <si>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</si>
  <si>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</si>
  <si>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</si>
  <si>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</si>
  <si>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</si>
  <si>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</si>
  <si>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</si>
  <si>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</si>
  <si>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</si>
  <si>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</si>
  <si>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</si>
  <si>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</si>
  <si>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</si>
  <si>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</si>
  <si>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</si>
  <si>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</si>
  <si>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</si>
  <si>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</si>
  <si>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</si>
  <si>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</si>
  <si>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</si>
  <si>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</si>
  <si>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</si>
  <si>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</si>
  <si>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</si>
  <si>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</si>
  <si>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</si>
  <si>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</si>
  <si>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</si>
  <si>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</si>
  <si>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</si>
  <si>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</si>
  <si>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</si>
  <si>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</si>
  <si>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</si>
  <si>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</si>
  <si>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</si>
  <si>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</si>
  <si>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</si>
  <si>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</si>
  <si>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</si>
  <si>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</si>
  <si>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</si>
  <si>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</si>
  <si>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</si>
  <si>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</si>
  <si>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</si>
  <si>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</si>
  <si>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</si>
  <si>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</si>
  <si>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</si>
  <si>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</si>
  <si>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</si>
  <si>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</si>
  <si>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</si>
  <si>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</si>
  <si>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</si>
  <si>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</si>
  <si>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</si>
  <si>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</si>
  <si>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</si>
  <si>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</si>
  <si>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</si>
  <si>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</si>
  <si>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</si>
  <si>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</si>
  <si>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</si>
  <si>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</si>
  <si>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</si>
  <si>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</si>
  <si>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</si>
  <si>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</si>
  <si>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</si>
  <si>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</si>
  <si>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</si>
  <si>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</si>
  <si>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</si>
  <si>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</si>
  <si>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</si>
  <si>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</si>
  <si>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</si>
  <si>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</si>
  <si>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</si>
  <si>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</si>
  <si>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</si>
  <si>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</si>
  <si>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</si>
  <si>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</si>
  <si>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</si>
  <si>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</si>
  <si>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</si>
  <si>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</si>
  <si>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</si>
  <si>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</si>
  <si>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</si>
  <si>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</si>
  <si>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</si>
  <si>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</si>
  <si>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</si>
  <si>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</si>
  <si>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</si>
  <si>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</si>
  <si>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</si>
  <si>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</si>
  <si>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</si>
  <si>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</si>
  <si>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</si>
  <si>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</si>
  <si>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</si>
  <si>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</si>
  <si>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</si>
  <si>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</si>
  <si>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</si>
  <si>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</si>
  <si>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</si>
  <si>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</si>
  <si>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</si>
  <si>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</si>
  <si>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</si>
  <si>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</si>
  <si>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</si>
  <si>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</si>
  <si>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</si>
  <si>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</si>
  <si>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</si>
  <si>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</si>
  <si>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</si>
  <si>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</si>
  <si>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</si>
  <si>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</si>
  <si>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</si>
  <si>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</si>
  <si>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</si>
  <si>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</si>
  <si>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</si>
  <si>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</si>
  <si>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</si>
  <si>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</si>
  <si>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</si>
  <si>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</si>
  <si>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</si>
  <si>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</si>
  <si>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</si>
  <si>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</si>
  <si>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</si>
  <si>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</si>
  <si>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</si>
  <si>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</si>
  <si>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</si>
  <si>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</si>
  <si>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</si>
  <si>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</si>
  <si>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</si>
  <si>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</si>
  <si>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</si>
  <si>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</si>
  <si>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</si>
  <si>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</si>
  <si>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</si>
  <si>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</si>
  <si>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</si>
  <si>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</si>
  <si>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</si>
  <si>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</si>
  <si>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</si>
  <si>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</si>
  <si>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</si>
  <si>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</si>
  <si>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</si>
  <si>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</si>
  <si>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</si>
  <si>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</si>
  <si>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</si>
  <si>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</si>
  <si>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</si>
  <si>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</si>
  <si>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</si>
  <si>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</si>
  <si>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</si>
  <si>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</si>
  <si>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</si>
  <si>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</si>
  <si>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</si>
  <si>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</si>
  <si>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</si>
  <si>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</si>
  <si>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</si>
  <si>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</si>
  <si>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</si>
  <si>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</si>
  <si>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</si>
  <si>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</si>
  <si>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</si>
  <si>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</si>
  <si>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</si>
  <si>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</si>
  <si>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</si>
  <si>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</si>
  <si>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</si>
  <si>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</si>
  <si>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</si>
  <si>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</si>
  <si>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</si>
  <si>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</si>
  <si>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</si>
  <si>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</si>
  <si>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</si>
  <si>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</si>
  <si>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</si>
  <si>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</si>
  <si>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</si>
  <si>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</si>
  <si>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</si>
  <si>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</si>
  <si>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</si>
  <si>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</si>
  <si>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</si>
  <si>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</si>
  <si>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</si>
  <si>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</si>
  <si>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</si>
  <si>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</si>
  <si>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</si>
  <si>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</si>
  <si>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</si>
  <si>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</si>
  <si>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</si>
  <si>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</si>
  <si>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</si>
  <si>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</si>
  <si>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</si>
  <si>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</si>
  <si>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</si>
  <si>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</si>
  <si>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</si>
  <si>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</si>
  <si>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</si>
  <si>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</si>
  <si>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</si>
  <si>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</si>
  <si>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</si>
  <si>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</si>
  <si>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</si>
  <si>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</si>
  <si>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</si>
  <si>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</si>
  <si>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</si>
  <si>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</si>
  <si>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</si>
  <si>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</si>
  <si>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</si>
  <si>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</si>
  <si>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</si>
  <si>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</si>
  <si>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</si>
  <si>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</si>
  <si>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</si>
  <si>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</si>
  <si>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</si>
  <si>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</si>
  <si>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</si>
  <si>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</si>
  <si>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</si>
  <si>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</si>
  <si>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</si>
  <si>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</si>
  <si>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</si>
  <si>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</si>
  <si>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</si>
  <si>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</si>
  <si>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</si>
  <si>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</si>
  <si>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</si>
  <si>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</si>
  <si>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</si>
  <si>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</si>
  <si>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</si>
  <si>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</si>
  <si>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</si>
  <si>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</si>
  <si>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</si>
  <si>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</si>
  <si>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</si>
  <si>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</si>
  <si>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</si>
  <si>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</si>
  <si>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</si>
  <si>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</si>
  <si>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</si>
  <si>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</si>
  <si>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</si>
  <si>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</si>
  <si>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</si>
  <si>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</si>
  <si>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</si>
  <si>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</si>
  <si>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</si>
  <si>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</si>
  <si>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</si>
  <si>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</si>
  <si>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</si>
  <si>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</si>
  <si>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</si>
  <si>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</si>
  <si>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</si>
  <si>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</si>
  <si>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</si>
  <si>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</si>
  <si>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</si>
  <si>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</si>
  <si>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</si>
  <si>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</si>
  <si>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</si>
  <si>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</si>
  <si>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</si>
  <si>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</si>
  <si>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</si>
  <si>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</si>
  <si>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</si>
  <si>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</si>
  <si>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</si>
  <si>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</si>
  <si>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</si>
  <si>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</si>
  <si>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</si>
  <si>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</si>
  <si>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</si>
  <si>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</si>
  <si>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</si>
  <si>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</si>
  <si>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</si>
  <si>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</si>
  <si>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</si>
  <si>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</si>
  <si>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</si>
  <si>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</si>
  <si>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</si>
  <si>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</si>
  <si>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</si>
  <si>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</si>
  <si>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</si>
  <si>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</si>
  <si>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</si>
  <si>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</si>
  <si>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</si>
  <si>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</si>
  <si>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</si>
  <si>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</si>
  <si>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</si>
  <si>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</si>
  <si>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</si>
  <si>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</si>
  <si>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</si>
  <si>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</si>
  <si>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</si>
  <si>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</si>
  <si>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</si>
  <si>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</si>
  <si>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</si>
  <si>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</si>
  <si>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</si>
  <si>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</si>
  <si>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</si>
  <si>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</si>
  <si>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</si>
  <si>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</si>
  <si>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</si>
  <si>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</si>
  <si>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</si>
  <si>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</si>
  <si>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</si>
  <si>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</si>
  <si>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</si>
  <si>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</si>
  <si>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</si>
  <si>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</si>
  <si>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</si>
  <si>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</si>
  <si>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</si>
  <si>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</si>
  <si>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</si>
  <si>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</si>
  <si>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</si>
  <si>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</si>
  <si>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</si>
  <si>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</si>
  <si>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</si>
  <si>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</si>
  <si>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</si>
  <si>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</si>
  <si>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</si>
  <si>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</si>
  <si>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</si>
  <si>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</si>
  <si>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</si>
  <si>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</si>
  <si>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</si>
  <si>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</si>
  <si>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</si>
  <si>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</si>
  <si>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</si>
  <si>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</si>
  <si>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</si>
  <si>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</si>
  <si>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</si>
  <si>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</si>
  <si>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</si>
  <si>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</si>
  <si>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</si>
  <si>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</si>
  <si>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</si>
  <si>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</si>
  <si>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</si>
  <si>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</si>
  <si>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</si>
  <si>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</si>
  <si>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</si>
  <si>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</si>
  <si>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</si>
  <si>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</si>
  <si>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</si>
  <si>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</si>
  <si>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</si>
  <si>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</si>
  <si>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</si>
  <si>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</si>
  <si>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</si>
  <si>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</si>
  <si>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</si>
  <si>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</si>
  <si>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</si>
  <si>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</si>
  <si>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</si>
  <si>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</si>
  <si>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</si>
  <si>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</si>
  <si>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</si>
  <si>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</si>
  <si>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</si>
  <si>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</si>
  <si>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</si>
  <si>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</si>
  <si>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</si>
  <si>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</si>
  <si>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</si>
  <si>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</si>
  <si>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</si>
  <si>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</si>
  <si>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</si>
  <si>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</si>
  <si>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</si>
  <si>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</si>
  <si>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</si>
  <si>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</si>
  <si>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</si>
  <si>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</si>
  <si>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</si>
  <si>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</si>
  <si>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</si>
  <si>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</si>
  <si>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</si>
  <si>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</si>
  <si>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</si>
  <si>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</si>
  <si>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</si>
  <si>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</si>
  <si>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</si>
  <si>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</si>
  <si>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</si>
  <si>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</si>
  <si>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</si>
  <si>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</si>
  <si>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</si>
  <si>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</si>
  <si>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</si>
  <si>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</si>
  <si>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</si>
  <si>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</si>
  <si>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</si>
  <si>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</si>
  <si>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</si>
  <si>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</si>
  <si>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</si>
  <si>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</si>
  <si>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</si>
  <si>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</si>
  <si>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</si>
  <si>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</si>
  <si>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</si>
  <si>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</si>
  <si>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Ban New Power Plant Retrofits</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</si>
  <si>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</si>
  <si>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</si>
  <si>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</si>
  <si>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</si>
  <si>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</si>
  <si>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</si>
  <si>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</si>
  <si>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</si>
  <si>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</si>
  <si>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</si>
  <si>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</si>
  <si>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</si>
  <si>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</si>
  <si>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</si>
  <si>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</si>
  <si>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</si>
  <si>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</si>
  <si>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</si>
  <si>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</si>
  <si>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</si>
  <si>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</si>
  <si>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</si>
  <si>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</si>
  <si>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</si>
  <si>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</si>
  <si>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</si>
  <si>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</si>
  <si>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</si>
  <si>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</si>
  <si>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</si>
  <si>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</si>
  <si>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</si>
  <si>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</si>
  <si>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</si>
  <si>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</si>
  <si>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</si>
  <si>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</si>
  <si>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</si>
  <si>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</si>
  <si>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</si>
  <si>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</si>
  <si>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</si>
  <si>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</si>
  <si>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</si>
  <si>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</si>
  <si>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</si>
  <si>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</si>
  <si>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</si>
  <si>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</si>
  <si>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</si>
  <si>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</si>
  <si>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</si>
  <si>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</si>
  <si>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</si>
  <si>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</si>
  <si>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</si>
  <si>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</si>
  <si>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</si>
  <si>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</si>
  <si>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</si>
  <si>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</si>
  <si>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</si>
  <si>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</si>
  <si>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</si>
  <si>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</si>
  <si>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</si>
  <si>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</si>
  <si>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</si>
  <si>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</si>
  <si>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</si>
  <si>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</si>
  <si>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</si>
  <si>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</si>
  <si>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</si>
  <si>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</si>
  <si>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</si>
  <si>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</si>
  <si>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</si>
  <si>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</si>
  <si>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</si>
  <si>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</si>
  <si>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</si>
  <si>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</si>
  <si>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</si>
  <si>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</si>
  <si>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</si>
  <si>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</si>
  <si>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</si>
  <si>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</si>
  <si>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</si>
  <si>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</si>
  <si>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</si>
  <si>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</si>
  <si>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</si>
  <si>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</si>
  <si>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</si>
  <si>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</si>
  <si>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</si>
  <si>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</si>
  <si>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</si>
  <si>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</si>
  <si>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</si>
  <si>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</si>
  <si>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</si>
  <si>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</si>
  <si>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</si>
  <si>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</si>
  <si>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</si>
  <si>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</si>
  <si>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</si>
  <si>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</si>
  <si>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</si>
  <si>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</si>
  <si>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</si>
  <si>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</si>
  <si>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</si>
  <si>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</si>
  <si>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</si>
  <si>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</si>
  <si>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</si>
  <si>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</si>
  <si>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</si>
  <si>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</si>
  <si>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</si>
  <si>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</si>
  <si>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</si>
  <si>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</si>
  <si>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</si>
  <si>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</si>
  <si>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</si>
  <si>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</si>
  <si>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</si>
  <si>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</si>
  <si>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</si>
  <si>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</si>
  <si>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</si>
  <si>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</si>
  <si>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</si>
  <si>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</si>
  <si>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</si>
  <si>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</si>
  <si>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</si>
  <si>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</si>
  <si>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</si>
  <si>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</si>
  <si>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</si>
  <si>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</si>
  <si>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</si>
  <si>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</si>
  <si>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</si>
  <si>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</si>
  <si>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</si>
  <si>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</si>
  <si>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</si>
  <si>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</si>
  <si>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</si>
  <si>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</si>
  <si>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</si>
  <si>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</si>
  <si>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</si>
  <si>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</si>
  <si>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</si>
  <si>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</si>
  <si>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</si>
  <si>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</si>
  <si>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</si>
  <si>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</si>
  <si>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</si>
  <si>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</si>
  <si>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</si>
  <si>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</si>
  <si>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</si>
  <si>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</si>
  <si>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</si>
  <si>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</si>
  <si>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</si>
  <si>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</si>
  <si>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</si>
  <si>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</si>
  <si>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</si>
  <si>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</si>
  <si>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</si>
  <si>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</si>
  <si>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</si>
  <si>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</si>
  <si>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</si>
  <si>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</si>
  <si>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</si>
  <si>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</si>
  <si>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</si>
  <si>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</si>
  <si>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</si>
  <si>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</si>
  <si>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</si>
  <si>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</si>
  <si>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</si>
  <si>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</si>
  <si>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</si>
  <si>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</si>
  <si>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</si>
  <si>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</si>
  <si>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</si>
  <si>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</si>
  <si>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</si>
  <si>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</si>
  <si>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</si>
  <si>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</si>
  <si>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</si>
  <si>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</si>
  <si>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</si>
  <si>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</si>
  <si>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</si>
  <si>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</si>
  <si>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</si>
  <si>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</si>
  <si>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</si>
  <si>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</si>
  <si>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</si>
  <si>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</si>
  <si>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</si>
  <si>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</si>
  <si>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</si>
  <si>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</si>
  <si>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</si>
  <si>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</si>
  <si>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</si>
  <si>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</si>
  <si>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</si>
  <si>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</si>
  <si>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</si>
  <si>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</si>
  <si>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</si>
  <si>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</si>
  <si>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</si>
  <si>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</si>
  <si>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</si>
  <si>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</si>
  <si>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</si>
  <si>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</si>
  <si>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</si>
  <si>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</si>
  <si>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</si>
  <si>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</si>
  <si>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</si>
  <si>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</si>
  <si>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</si>
  <si>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</si>
  <si>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</si>
  <si>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</si>
  <si>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</si>
  <si>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</si>
  <si>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</si>
  <si>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</si>
  <si>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</si>
  <si>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</si>
  <si>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</si>
  <si>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</si>
  <si>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</si>
  <si>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</si>
  <si>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</si>
  <si>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</si>
  <si>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</si>
  <si>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</si>
  <si>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</si>
  <si>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</si>
  <si>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</si>
  <si>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</si>
  <si>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</si>
  <si>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</si>
  <si>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</si>
  <si>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</si>
  <si>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</si>
  <si>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</si>
  <si>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</si>
  <si>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</si>
  <si>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</si>
  <si>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</si>
  <si>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</si>
  <si>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</si>
  <si>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</si>
  <si>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</si>
  <si>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</si>
  <si>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</si>
  <si>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</si>
  <si>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</si>
  <si>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</si>
  <si>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</si>
  <si>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</si>
  <si>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</si>
  <si>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</si>
  <si>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</si>
  <si>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</si>
  <si>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</si>
  <si>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</si>
  <si>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</si>
  <si>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</si>
  <si>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</si>
  <si>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</si>
  <si>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</si>
  <si>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</si>
  <si>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</si>
  <si>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</si>
  <si>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</si>
  <si>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</si>
  <si>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</si>
  <si>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</si>
  <si>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Hourly Dispatch: 2050, Average Summer Day</t>
  </si>
  <si>
    <t>Hourly Dispatch: 2050, Average Fall Day</t>
  </si>
  <si>
    <t>Hourly Dispatch: 2050, Average Winter Day</t>
  </si>
  <si>
    <t>Hourly Dispatch: 2050, Average Spring Day</t>
  </si>
  <si>
    <t>Hourly Dispatch: 2050, Peak Summer Day</t>
  </si>
  <si>
    <t>Hourly Dispatch: 2050, Peak Winter Day</t>
  </si>
  <si>
    <t>Hourly Dispatch: 2025, Average Summer Day</t>
  </si>
  <si>
    <t>Hourly Dispatch: 2025, Average Fall Day</t>
  </si>
  <si>
    <t>Hourly Dispatch: 2025, Average Winter Day</t>
  </si>
  <si>
    <t>Hourly Dispatch: 2025, Average Spring Day</t>
  </si>
  <si>
    <t>Hourly Dispatch: 2025, Peak Summer Day</t>
  </si>
  <si>
    <t>Hourly Dispatch: 2025, Peak Winter Day</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</si>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</sst>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7">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8" fillId="20" borderId="26" xfId="0" applyFont="1" applyFill="1" applyBorder="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1">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2">
          <cell r="B22" t="str">
            <v>terawatt-hours (TWh)</v>
          </cell>
        </row>
        <row r="23">
          <cell r="B23" t="str">
            <v>%</v>
          </cell>
        </row>
        <row r="24">
          <cell r="B24" t="str">
            <v>metric tons CO2e / megawatt-hour (MWh)</v>
          </cell>
        </row>
        <row r="25">
          <cell r="B25" t="str">
            <v>kilowatt-hour / 2025 dollar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abSelected="1"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4072</v>
      </c>
      <c r="C1" s="380">
        <v>46283</v>
      </c>
      <c r="G1" s="381" t="s">
        <v>3999</v>
      </c>
      <c r="H1" s="381" t="s">
        <v>4000</v>
      </c>
    </row>
    <row r="2" spans="1:8" x14ac:dyDescent="0.25">
      <c r="B2" t="str">
        <f>_xlfn.XLOOKUP(B1,H:H,G:G,0,0,1)</f>
        <v>OR</v>
      </c>
      <c r="C2" t="str">
        <f>_xlfn.XLOOKUP(B2,G:G, H:H, 0,0,1)</f>
        <v>Oregon</v>
      </c>
      <c r="G2" t="s">
        <v>4001</v>
      </c>
      <c r="H2" t="s">
        <v>4002</v>
      </c>
    </row>
    <row r="3" spans="1:8" x14ac:dyDescent="0.25">
      <c r="A3" t="s">
        <v>103</v>
      </c>
      <c r="G3" t="s">
        <v>4003</v>
      </c>
      <c r="H3" t="s">
        <v>3998</v>
      </c>
    </row>
    <row r="4" spans="1:8" x14ac:dyDescent="0.25">
      <c r="A4" t="s">
        <v>136</v>
      </c>
      <c r="G4" t="s">
        <v>4004</v>
      </c>
      <c r="H4" t="s">
        <v>4005</v>
      </c>
    </row>
    <row r="5" spans="1:8" x14ac:dyDescent="0.25">
      <c r="A5" t="s">
        <v>107</v>
      </c>
      <c r="G5" t="s">
        <v>4006</v>
      </c>
      <c r="H5" t="s">
        <v>4007</v>
      </c>
    </row>
    <row r="6" spans="1:8" x14ac:dyDescent="0.25">
      <c r="A6" t="s">
        <v>104</v>
      </c>
      <c r="G6" t="s">
        <v>4008</v>
      </c>
      <c r="H6" t="s">
        <v>4009</v>
      </c>
    </row>
    <row r="7" spans="1:8" x14ac:dyDescent="0.25">
      <c r="G7" t="s">
        <v>481</v>
      </c>
      <c r="H7" t="s">
        <v>4010</v>
      </c>
    </row>
    <row r="8" spans="1:8" x14ac:dyDescent="0.25">
      <c r="A8" t="s">
        <v>105</v>
      </c>
      <c r="G8" t="s">
        <v>4011</v>
      </c>
      <c r="H8" t="s">
        <v>4012</v>
      </c>
    </row>
    <row r="9" spans="1:8" x14ac:dyDescent="0.25">
      <c r="A9" t="s">
        <v>106</v>
      </c>
      <c r="G9" t="s">
        <v>4013</v>
      </c>
      <c r="H9" t="s">
        <v>4013</v>
      </c>
    </row>
    <row r="10" spans="1:8" x14ac:dyDescent="0.25">
      <c r="A10" s="38" t="s">
        <v>2752</v>
      </c>
      <c r="G10" t="s">
        <v>4014</v>
      </c>
      <c r="H10" t="s">
        <v>4015</v>
      </c>
    </row>
    <row r="11" spans="1:8" x14ac:dyDescent="0.25">
      <c r="A11" s="38"/>
      <c r="G11" t="s">
        <v>4016</v>
      </c>
      <c r="H11" t="s">
        <v>4017</v>
      </c>
    </row>
    <row r="12" spans="1:8" x14ac:dyDescent="0.25">
      <c r="A12" t="s">
        <v>108</v>
      </c>
      <c r="G12" t="s">
        <v>4018</v>
      </c>
      <c r="H12" t="s">
        <v>4019</v>
      </c>
    </row>
    <row r="13" spans="1:8" x14ac:dyDescent="0.25">
      <c r="A13" t="s">
        <v>109</v>
      </c>
      <c r="G13" t="s">
        <v>4020</v>
      </c>
      <c r="H13" t="s">
        <v>4021</v>
      </c>
    </row>
    <row r="14" spans="1:8" x14ac:dyDescent="0.25">
      <c r="A14" t="s">
        <v>110</v>
      </c>
      <c r="G14" t="s">
        <v>4022</v>
      </c>
      <c r="H14" t="s">
        <v>4023</v>
      </c>
    </row>
    <row r="15" spans="1:8" x14ac:dyDescent="0.25">
      <c r="G15" t="s">
        <v>4024</v>
      </c>
      <c r="H15" t="s">
        <v>4025</v>
      </c>
    </row>
    <row r="16" spans="1:8" x14ac:dyDescent="0.25">
      <c r="A16" s="39" t="s">
        <v>2838</v>
      </c>
      <c r="B16" s="151"/>
      <c r="G16" t="s">
        <v>4026</v>
      </c>
      <c r="H16" t="s">
        <v>4027</v>
      </c>
    </row>
    <row r="17" spans="1:8" x14ac:dyDescent="0.25">
      <c r="A17" t="s">
        <v>2821</v>
      </c>
      <c r="B17" s="17">
        <f>MAX(PolicyLevers!H:H)</f>
        <v>2798</v>
      </c>
      <c r="G17" t="s">
        <v>4028</v>
      </c>
      <c r="H17" t="s">
        <v>4029</v>
      </c>
    </row>
    <row r="18" spans="1:8" x14ac:dyDescent="0.25">
      <c r="A18" t="s">
        <v>2837</v>
      </c>
      <c r="B18" s="17" t="str" cm="1">
        <f t="array" ref="B18">IF(MIN(IF(COUNTIF(PolicyLevers!$H$2:$H$2052,PolicyLevers!$H$2:$H$2052)&gt;1,PolicyLevers!$H$2:$H$2052, ""))=0,"No duplicate ID numbers",MIN(IF(COUNTIF(PolicyLevers!$H$2:$H$2052,PolicyLevers!$H$2:$H$2052)&gt;1,PolicyLevers!$H$2:$H$2052, "")))</f>
        <v>No duplicate ID numbers</v>
      </c>
      <c r="G18" t="s">
        <v>4030</v>
      </c>
      <c r="H18" t="s">
        <v>4031</v>
      </c>
    </row>
    <row r="19" spans="1:8" ht="30" x14ac:dyDescent="0.25">
      <c r="A19" s="1" t="s">
        <v>2957</v>
      </c>
      <c r="B19" s="17" t="str" cm="1">
        <f t="array" ref="B19">IF(MIN(IF((NOT(ISNUMBER(PolicyLevers!$H$2:$H$2052)))*(ISTEXT(PolicyLevers!$I$2:$I$2052)),ROW(PolicyLevers!$H$2:$H$2052)))=0,"No missing ID numbers",MIN(IF((NOT(ISNUMBER(PolicyLevers!$H$2:$H$2052)))*(ISTEXT(PolicyLevers!$I$2:$I$2052)),ROW(PolicyLevers!$H$2:$H$2052))))</f>
        <v>No missing ID numbers</v>
      </c>
      <c r="G19" t="s">
        <v>4032</v>
      </c>
      <c r="H19" t="s">
        <v>4033</v>
      </c>
    </row>
    <row r="20" spans="1:8" x14ac:dyDescent="0.25">
      <c r="G20" t="s">
        <v>4034</v>
      </c>
      <c r="H20" t="s">
        <v>4035</v>
      </c>
    </row>
    <row r="21" spans="1:8" x14ac:dyDescent="0.25">
      <c r="A21" s="39" t="s">
        <v>3188</v>
      </c>
      <c r="B21" s="151"/>
      <c r="G21" t="s">
        <v>4036</v>
      </c>
      <c r="H21" t="s">
        <v>4037</v>
      </c>
    </row>
    <row r="22" spans="1:8" x14ac:dyDescent="0.25">
      <c r="A22" t="s">
        <v>3182</v>
      </c>
      <c r="G22" t="s">
        <v>4038</v>
      </c>
      <c r="H22" t="s">
        <v>4039</v>
      </c>
    </row>
    <row r="23" spans="1:8" x14ac:dyDescent="0.25">
      <c r="A23" t="s">
        <v>3183</v>
      </c>
      <c r="G23" t="s">
        <v>4040</v>
      </c>
      <c r="H23" t="s">
        <v>4041</v>
      </c>
    </row>
    <row r="24" spans="1:8" x14ac:dyDescent="0.25">
      <c r="A24" t="s">
        <v>3184</v>
      </c>
      <c r="G24" t="s">
        <v>4042</v>
      </c>
      <c r="H24" t="s">
        <v>4043</v>
      </c>
    </row>
    <row r="25" spans="1:8" x14ac:dyDescent="0.25">
      <c r="A25" t="s">
        <v>3185</v>
      </c>
      <c r="G25" t="s">
        <v>4044</v>
      </c>
      <c r="H25" t="s">
        <v>4045</v>
      </c>
    </row>
    <row r="26" spans="1:8" x14ac:dyDescent="0.25">
      <c r="G26" t="s">
        <v>4046</v>
      </c>
      <c r="H26" t="s">
        <v>4047</v>
      </c>
    </row>
    <row r="27" spans="1:8" x14ac:dyDescent="0.25">
      <c r="A27" s="39" t="s">
        <v>3186</v>
      </c>
      <c r="B27" s="151"/>
      <c r="C27" s="151"/>
      <c r="G27" t="s">
        <v>4048</v>
      </c>
      <c r="H27" t="s">
        <v>4049</v>
      </c>
    </row>
    <row r="28" spans="1:8" x14ac:dyDescent="0.25">
      <c r="A28" t="s">
        <v>2831</v>
      </c>
      <c r="G28" t="s">
        <v>4050</v>
      </c>
      <c r="H28" t="s">
        <v>4051</v>
      </c>
    </row>
    <row r="29" spans="1:8" x14ac:dyDescent="0.25">
      <c r="A29" t="s">
        <v>2817</v>
      </c>
      <c r="G29" t="s">
        <v>4052</v>
      </c>
      <c r="H29" t="s">
        <v>4053</v>
      </c>
    </row>
    <row r="30" spans="1:8" x14ac:dyDescent="0.25">
      <c r="A30" t="s">
        <v>2818</v>
      </c>
      <c r="G30" t="s">
        <v>4054</v>
      </c>
      <c r="H30" t="s">
        <v>4055</v>
      </c>
    </row>
    <row r="31" spans="1:8" x14ac:dyDescent="0.25">
      <c r="A31" t="s">
        <v>2819</v>
      </c>
      <c r="G31" t="s">
        <v>517</v>
      </c>
      <c r="H31" t="s">
        <v>4056</v>
      </c>
    </row>
    <row r="32" spans="1:8" x14ac:dyDescent="0.25">
      <c r="A32" t="s">
        <v>2820</v>
      </c>
      <c r="G32" t="s">
        <v>4057</v>
      </c>
      <c r="H32" t="s">
        <v>4058</v>
      </c>
    </row>
    <row r="33" spans="1:8" x14ac:dyDescent="0.25">
      <c r="G33" t="s">
        <v>4059</v>
      </c>
      <c r="H33" t="s">
        <v>4060</v>
      </c>
    </row>
    <row r="34" spans="1:8" x14ac:dyDescent="0.25">
      <c r="A34" t="s">
        <v>2832</v>
      </c>
      <c r="G34" t="s">
        <v>4061</v>
      </c>
      <c r="H34" t="s">
        <v>4062</v>
      </c>
    </row>
    <row r="35" spans="1:8" x14ac:dyDescent="0.25">
      <c r="A35" t="s">
        <v>2815</v>
      </c>
      <c r="G35" t="s">
        <v>4063</v>
      </c>
      <c r="H35" t="s">
        <v>4064</v>
      </c>
    </row>
    <row r="36" spans="1:8" x14ac:dyDescent="0.25">
      <c r="A36" t="s">
        <v>2816</v>
      </c>
      <c r="G36" t="s">
        <v>4065</v>
      </c>
      <c r="H36" t="s">
        <v>4066</v>
      </c>
    </row>
    <row r="37" spans="1:8" x14ac:dyDescent="0.25">
      <c r="G37" t="s">
        <v>4067</v>
      </c>
      <c r="H37" t="s">
        <v>4068</v>
      </c>
    </row>
    <row r="38" spans="1:8" x14ac:dyDescent="0.25">
      <c r="A38" t="s">
        <v>2833</v>
      </c>
      <c r="G38" t="s">
        <v>4069</v>
      </c>
      <c r="H38" t="s">
        <v>4070</v>
      </c>
    </row>
    <row r="39" spans="1:8" x14ac:dyDescent="0.25">
      <c r="A39" t="s">
        <v>2822</v>
      </c>
      <c r="G39" t="s">
        <v>4071</v>
      </c>
      <c r="H39" t="s">
        <v>4072</v>
      </c>
    </row>
    <row r="40" spans="1:8" x14ac:dyDescent="0.25">
      <c r="A40" t="s">
        <v>2823</v>
      </c>
      <c r="G40" t="s">
        <v>4073</v>
      </c>
      <c r="H40" t="s">
        <v>4074</v>
      </c>
    </row>
    <row r="41" spans="1:8" x14ac:dyDescent="0.25">
      <c r="G41" t="s">
        <v>4075</v>
      </c>
      <c r="H41" t="s">
        <v>4076</v>
      </c>
    </row>
    <row r="42" spans="1:8" x14ac:dyDescent="0.25">
      <c r="A42" t="s">
        <v>2834</v>
      </c>
      <c r="G42" t="s">
        <v>4077</v>
      </c>
      <c r="H42" t="s">
        <v>4078</v>
      </c>
    </row>
    <row r="43" spans="1:8" x14ac:dyDescent="0.25">
      <c r="A43" t="s">
        <v>2824</v>
      </c>
      <c r="G43" t="s">
        <v>4079</v>
      </c>
      <c r="H43" t="s">
        <v>4080</v>
      </c>
    </row>
    <row r="44" spans="1:8" x14ac:dyDescent="0.25">
      <c r="A44" t="s">
        <v>2825</v>
      </c>
      <c r="G44" t="s">
        <v>4081</v>
      </c>
      <c r="H44" t="s">
        <v>4082</v>
      </c>
    </row>
    <row r="45" spans="1:8" x14ac:dyDescent="0.25">
      <c r="G45" t="s">
        <v>4083</v>
      </c>
      <c r="H45" t="s">
        <v>4084</v>
      </c>
    </row>
    <row r="46" spans="1:8" x14ac:dyDescent="0.25">
      <c r="A46" s="39" t="s">
        <v>3187</v>
      </c>
      <c r="B46" s="151"/>
      <c r="G46" t="s">
        <v>4085</v>
      </c>
      <c r="H46" t="s">
        <v>4086</v>
      </c>
    </row>
    <row r="47" spans="1:8" x14ac:dyDescent="0.25">
      <c r="A47" t="s">
        <v>2826</v>
      </c>
      <c r="G47" t="s">
        <v>4087</v>
      </c>
      <c r="H47" t="s">
        <v>4088</v>
      </c>
    </row>
    <row r="48" spans="1:8" x14ac:dyDescent="0.25">
      <c r="A48" t="s">
        <v>2827</v>
      </c>
      <c r="G48" t="s">
        <v>4089</v>
      </c>
      <c r="H48" t="s">
        <v>4090</v>
      </c>
    </row>
    <row r="49" spans="1:8" x14ac:dyDescent="0.25">
      <c r="G49" t="s">
        <v>4091</v>
      </c>
      <c r="H49" t="s">
        <v>4092</v>
      </c>
    </row>
    <row r="50" spans="1:8" x14ac:dyDescent="0.25">
      <c r="A50" t="s">
        <v>2828</v>
      </c>
      <c r="G50" t="s">
        <v>4093</v>
      </c>
      <c r="H50" t="s">
        <v>4094</v>
      </c>
    </row>
    <row r="51" spans="1:8" x14ac:dyDescent="0.25">
      <c r="A51" t="s">
        <v>2835</v>
      </c>
      <c r="G51" t="s">
        <v>4095</v>
      </c>
      <c r="H51" t="s">
        <v>4096</v>
      </c>
    </row>
    <row r="52" spans="1:8" x14ac:dyDescent="0.25">
      <c r="A52" t="s">
        <v>2829</v>
      </c>
      <c r="G52" t="s">
        <v>4097</v>
      </c>
      <c r="H52" t="s">
        <v>4098</v>
      </c>
    </row>
    <row r="53" spans="1:8" x14ac:dyDescent="0.25">
      <c r="A53" t="s">
        <v>2830</v>
      </c>
    </row>
  </sheetData>
  <conditionalFormatting sqref="B18">
    <cfRule type="containsText" dxfId="10" priority="3" stopIfTrue="1" operator="containsText" text="No duplicate ID numbers">
      <formula>NOT(ISERROR(SEARCH("No duplicate ID numbers",B18)))</formula>
    </cfRule>
    <cfRule type="cellIs" dxfId="9" priority="4" operator="greaterThan">
      <formula>0</formula>
    </cfRule>
  </conditionalFormatting>
  <conditionalFormatting sqref="B19">
    <cfRule type="containsText" dxfId="8" priority="1" stopIfTrue="1" operator="containsText" text="No missing ID numbers">
      <formula>NOT(ISERROR(SEARCH("No missing ID numbers",B19)))</formula>
    </cfRule>
    <cfRule type="cellIs" dxfId="7"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29"/>
  <sheetViews>
    <sheetView zoomScale="90" zoomScaleNormal="90" workbookViewId="0"/>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3163</v>
      </c>
      <c r="M1"/>
    </row>
    <row r="2" spans="1:14" x14ac:dyDescent="0.25">
      <c r="A2" s="438" t="s">
        <v>3164</v>
      </c>
      <c r="M2"/>
    </row>
    <row r="3" spans="1:14" x14ac:dyDescent="0.25">
      <c r="A3" s="344" t="s">
        <v>3</v>
      </c>
      <c r="B3" s="344" t="s">
        <v>0</v>
      </c>
      <c r="C3" s="344" t="s">
        <v>1</v>
      </c>
      <c r="D3" s="386" t="s">
        <v>342</v>
      </c>
      <c r="E3" s="344" t="s">
        <v>2257</v>
      </c>
      <c r="F3" s="387" t="s">
        <v>69</v>
      </c>
      <c r="G3" s="387" t="s">
        <v>70</v>
      </c>
      <c r="H3" s="387" t="s">
        <v>81</v>
      </c>
      <c r="I3" s="344" t="s">
        <v>28</v>
      </c>
      <c r="J3" s="344" t="s">
        <v>2</v>
      </c>
      <c r="K3" s="344" t="s">
        <v>437</v>
      </c>
      <c r="L3" s="344" t="s">
        <v>188</v>
      </c>
      <c r="M3" s="439" t="s">
        <v>143</v>
      </c>
      <c r="N3" s="440" t="s">
        <v>144</v>
      </c>
    </row>
    <row r="4" spans="1:14" x14ac:dyDescent="0.25">
      <c r="A4" t="s">
        <v>132</v>
      </c>
      <c r="B4" t="s">
        <v>134</v>
      </c>
      <c r="C4" t="s">
        <v>427</v>
      </c>
      <c r="D4" t="s">
        <v>134</v>
      </c>
      <c r="E4" t="s">
        <v>2270</v>
      </c>
      <c r="F4" s="350">
        <v>-3</v>
      </c>
      <c r="G4" s="10">
        <v>1</v>
      </c>
      <c r="H4" s="10">
        <v>0.01</v>
      </c>
      <c r="I4" s="334" t="s">
        <v>33</v>
      </c>
      <c r="J4" s="382" t="s">
        <v>4108</v>
      </c>
      <c r="K4" s="334" t="s">
        <v>228</v>
      </c>
      <c r="L4" s="289" t="s">
        <v>229</v>
      </c>
      <c r="M4" s="441" t="s">
        <v>150</v>
      </c>
      <c r="N4" s="334" t="s">
        <v>183</v>
      </c>
    </row>
    <row r="5" spans="1:14" x14ac:dyDescent="0.25">
      <c r="A5" t="s">
        <v>132</v>
      </c>
      <c r="B5" t="s">
        <v>257</v>
      </c>
      <c r="C5" t="s">
        <v>434</v>
      </c>
      <c r="D5" t="s">
        <v>257</v>
      </c>
      <c r="E5" t="s">
        <v>2269</v>
      </c>
      <c r="F5" s="350">
        <v>0</v>
      </c>
      <c r="G5" s="10">
        <v>1</v>
      </c>
      <c r="H5" s="10">
        <v>0.01</v>
      </c>
      <c r="I5" s="334" t="s">
        <v>33</v>
      </c>
      <c r="J5" s="382" t="s">
        <v>4114</v>
      </c>
      <c r="K5" s="334" t="s">
        <v>311</v>
      </c>
      <c r="L5" s="289" t="s">
        <v>312</v>
      </c>
      <c r="M5" s="441"/>
      <c r="N5" s="334"/>
    </row>
    <row r="6" spans="1:14" x14ac:dyDescent="0.25">
      <c r="A6" t="s">
        <v>132</v>
      </c>
      <c r="B6" t="s">
        <v>2759</v>
      </c>
      <c r="C6" t="s">
        <v>2760</v>
      </c>
      <c r="D6" t="s">
        <v>2759</v>
      </c>
      <c r="E6" t="s">
        <v>2761</v>
      </c>
      <c r="F6" s="350">
        <v>0</v>
      </c>
      <c r="G6" s="10">
        <v>1</v>
      </c>
      <c r="H6" s="10">
        <v>0.01</v>
      </c>
      <c r="I6" s="334" t="s">
        <v>33</v>
      </c>
      <c r="J6" s="382" t="s">
        <v>4116</v>
      </c>
      <c r="K6" s="334" t="s">
        <v>232</v>
      </c>
      <c r="L6" s="289" t="s">
        <v>233</v>
      </c>
      <c r="M6" s="441" t="s">
        <v>150</v>
      </c>
      <c r="N6" s="334"/>
    </row>
    <row r="7" spans="1:14" x14ac:dyDescent="0.25">
      <c r="A7" t="s">
        <v>132</v>
      </c>
      <c r="B7" t="s">
        <v>184</v>
      </c>
      <c r="C7" t="s">
        <v>428</v>
      </c>
      <c r="D7" t="s">
        <v>184</v>
      </c>
      <c r="E7" t="s">
        <v>2267</v>
      </c>
      <c r="F7" s="350">
        <v>0</v>
      </c>
      <c r="G7" s="10">
        <v>1</v>
      </c>
      <c r="H7" s="10">
        <v>0.01</v>
      </c>
      <c r="I7" s="334" t="s">
        <v>33</v>
      </c>
      <c r="J7" s="442" t="s">
        <v>2301</v>
      </c>
      <c r="K7" s="334" t="s">
        <v>230</v>
      </c>
      <c r="L7" s="289" t="s">
        <v>231</v>
      </c>
      <c r="M7" s="441" t="s">
        <v>150</v>
      </c>
      <c r="N7" s="334"/>
    </row>
    <row r="8" spans="1:14" x14ac:dyDescent="0.25">
      <c r="A8" t="s">
        <v>132</v>
      </c>
      <c r="B8" t="s">
        <v>3385</v>
      </c>
      <c r="C8" t="s">
        <v>431</v>
      </c>
      <c r="D8" t="s">
        <v>3385</v>
      </c>
      <c r="E8" t="s">
        <v>2268</v>
      </c>
      <c r="F8" s="350">
        <v>0</v>
      </c>
      <c r="G8" s="10">
        <v>1</v>
      </c>
      <c r="H8" s="10">
        <v>0.01</v>
      </c>
      <c r="I8" s="334" t="s">
        <v>33</v>
      </c>
      <c r="J8" s="443" t="s">
        <v>4115</v>
      </c>
      <c r="K8" s="334"/>
      <c r="L8" s="289" t="s">
        <v>2692</v>
      </c>
      <c r="M8" s="441" t="s">
        <v>3386</v>
      </c>
      <c r="N8" s="334"/>
    </row>
    <row r="9" spans="1:14" x14ac:dyDescent="0.25">
      <c r="A9" t="s">
        <v>132</v>
      </c>
      <c r="B9" t="s">
        <v>135</v>
      </c>
      <c r="C9" t="s">
        <v>429</v>
      </c>
      <c r="D9" t="s">
        <v>135</v>
      </c>
      <c r="E9" t="s">
        <v>2266</v>
      </c>
      <c r="F9" s="350">
        <v>-1.5</v>
      </c>
      <c r="G9" s="10">
        <v>1</v>
      </c>
      <c r="H9" s="10">
        <v>0.01</v>
      </c>
      <c r="I9" s="334" t="s">
        <v>33</v>
      </c>
      <c r="J9" s="382" t="s">
        <v>4118</v>
      </c>
      <c r="K9" s="334" t="s">
        <v>234</v>
      </c>
      <c r="L9" s="289" t="s">
        <v>235</v>
      </c>
      <c r="M9" s="441" t="s">
        <v>150</v>
      </c>
      <c r="N9" s="334"/>
    </row>
    <row r="10" spans="1:14" x14ac:dyDescent="0.25">
      <c r="A10" t="s">
        <v>132</v>
      </c>
      <c r="B10" t="s">
        <v>3387</v>
      </c>
      <c r="C10" t="s">
        <v>3312</v>
      </c>
      <c r="D10" t="s">
        <v>3387</v>
      </c>
      <c r="E10" t="s">
        <v>3313</v>
      </c>
      <c r="F10" s="350">
        <v>0</v>
      </c>
      <c r="G10" s="10">
        <v>1</v>
      </c>
      <c r="H10" s="10">
        <v>0.01</v>
      </c>
      <c r="I10" s="334" t="s">
        <v>33</v>
      </c>
      <c r="J10" s="382" t="s">
        <v>4117</v>
      </c>
      <c r="K10" s="334"/>
      <c r="L10" s="289"/>
      <c r="M10" s="441"/>
      <c r="N10" s="334"/>
    </row>
    <row r="11" spans="1:14" x14ac:dyDescent="0.25">
      <c r="A11" t="s">
        <v>132</v>
      </c>
      <c r="B11" t="s">
        <v>133</v>
      </c>
      <c r="C11" t="s">
        <v>2792</v>
      </c>
      <c r="D11" t="s">
        <v>133</v>
      </c>
      <c r="E11" t="s">
        <v>2265</v>
      </c>
      <c r="F11" s="350">
        <v>0</v>
      </c>
      <c r="G11" s="10">
        <v>1</v>
      </c>
      <c r="H11" s="10">
        <v>0.01</v>
      </c>
      <c r="I11" s="334" t="s">
        <v>33</v>
      </c>
      <c r="J11" s="382" t="s">
        <v>4119</v>
      </c>
      <c r="K11" s="334" t="s">
        <v>236</v>
      </c>
      <c r="L11" s="289" t="s">
        <v>237</v>
      </c>
      <c r="M11" s="441" t="s">
        <v>150</v>
      </c>
      <c r="N11" s="334"/>
    </row>
    <row r="12" spans="1:14" x14ac:dyDescent="0.25">
      <c r="A12" t="s">
        <v>132</v>
      </c>
      <c r="B12" t="s">
        <v>2433</v>
      </c>
      <c r="C12" t="s">
        <v>2434</v>
      </c>
      <c r="D12" t="s">
        <v>2433</v>
      </c>
      <c r="E12" t="s">
        <v>2435</v>
      </c>
      <c r="F12" s="350">
        <v>0</v>
      </c>
      <c r="G12" s="10">
        <v>1</v>
      </c>
      <c r="H12" s="10">
        <v>0.01</v>
      </c>
      <c r="I12" s="334" t="s">
        <v>2436</v>
      </c>
      <c r="J12" s="334" t="s">
        <v>3208</v>
      </c>
      <c r="K12" s="334"/>
      <c r="L12" s="289" t="s">
        <v>2688</v>
      </c>
      <c r="M12" s="393" t="s">
        <v>2437</v>
      </c>
      <c r="N12" s="334"/>
    </row>
    <row r="13" spans="1:14" x14ac:dyDescent="0.25">
      <c r="A13" t="s">
        <v>132</v>
      </c>
      <c r="B13" t="s">
        <v>3383</v>
      </c>
      <c r="C13" t="s">
        <v>430</v>
      </c>
      <c r="D13" t="s">
        <v>3383</v>
      </c>
      <c r="E13" t="s">
        <v>2264</v>
      </c>
      <c r="F13" s="350">
        <v>0</v>
      </c>
      <c r="G13" s="10">
        <v>1</v>
      </c>
      <c r="H13" s="10">
        <v>0.01</v>
      </c>
      <c r="I13" s="334" t="s">
        <v>33</v>
      </c>
      <c r="J13" s="382" t="s">
        <v>4120</v>
      </c>
      <c r="K13" s="334"/>
      <c r="L13" s="289" t="s">
        <v>2693</v>
      </c>
      <c r="M13" s="441" t="s">
        <v>3384</v>
      </c>
      <c r="N13" s="334"/>
    </row>
    <row r="14" spans="1:14" x14ac:dyDescent="0.25">
      <c r="A14" t="s">
        <v>71</v>
      </c>
      <c r="B14" t="s">
        <v>15</v>
      </c>
      <c r="C14" t="s">
        <v>2476</v>
      </c>
      <c r="D14" t="s">
        <v>15</v>
      </c>
      <c r="E14" t="s">
        <v>2475</v>
      </c>
      <c r="F14" s="350">
        <v>0</v>
      </c>
      <c r="G14" s="350">
        <v>1</v>
      </c>
      <c r="H14" s="350">
        <v>0.01</v>
      </c>
      <c r="I14" s="334" t="s">
        <v>113</v>
      </c>
      <c r="J14" s="382" t="s">
        <v>4100</v>
      </c>
      <c r="K14" s="334" t="s">
        <v>195</v>
      </c>
      <c r="L14" s="289" t="s">
        <v>196</v>
      </c>
      <c r="M14" s="441" t="s">
        <v>3168</v>
      </c>
    </row>
    <row r="15" spans="1:14" x14ac:dyDescent="0.25">
      <c r="A15" t="s">
        <v>71</v>
      </c>
      <c r="B15" t="s">
        <v>100</v>
      </c>
      <c r="C15" t="s">
        <v>298</v>
      </c>
      <c r="D15" t="s">
        <v>100</v>
      </c>
      <c r="E15" t="s">
        <v>2292</v>
      </c>
      <c r="F15" s="350">
        <v>0</v>
      </c>
      <c r="G15" s="350">
        <v>0.75</v>
      </c>
      <c r="H15" s="350">
        <v>0.01</v>
      </c>
      <c r="I15" s="334" t="s">
        <v>30</v>
      </c>
      <c r="J15" s="334" t="s">
        <v>3169</v>
      </c>
      <c r="K15" s="334" t="s">
        <v>197</v>
      </c>
      <c r="L15" s="289" t="s">
        <v>198</v>
      </c>
      <c r="M15" s="441" t="s">
        <v>146</v>
      </c>
      <c r="N15" s="334" t="s">
        <v>426</v>
      </c>
    </row>
    <row r="16" spans="1:14" x14ac:dyDescent="0.25">
      <c r="A16" t="s">
        <v>71</v>
      </c>
      <c r="B16" t="s">
        <v>14</v>
      </c>
      <c r="C16" t="s">
        <v>7</v>
      </c>
      <c r="D16" t="s">
        <v>14</v>
      </c>
      <c r="E16" t="s">
        <v>2291</v>
      </c>
      <c r="F16">
        <v>0</v>
      </c>
      <c r="G16">
        <v>1</v>
      </c>
      <c r="H16">
        <v>1</v>
      </c>
      <c r="I16" s="334" t="s">
        <v>29</v>
      </c>
      <c r="J16" s="334" t="s">
        <v>2303</v>
      </c>
      <c r="K16" s="334" t="s">
        <v>199</v>
      </c>
      <c r="L16" s="289" t="s">
        <v>200</v>
      </c>
    </row>
    <row r="17" spans="1:14" x14ac:dyDescent="0.25">
      <c r="A17" t="s">
        <v>71</v>
      </c>
      <c r="B17" t="s">
        <v>3667</v>
      </c>
      <c r="C17" t="s">
        <v>3668</v>
      </c>
      <c r="D17" s="17" t="s">
        <v>344</v>
      </c>
      <c r="E17" t="s">
        <v>3669</v>
      </c>
      <c r="F17">
        <v>0</v>
      </c>
      <c r="G17" s="36">
        <v>600000</v>
      </c>
      <c r="H17" s="36">
        <v>5000</v>
      </c>
      <c r="I17" s="334" t="s">
        <v>3670</v>
      </c>
      <c r="J17" s="382" t="s">
        <v>4101</v>
      </c>
      <c r="K17" s="334"/>
      <c r="L17" s="289"/>
    </row>
    <row r="18" spans="1:14" x14ac:dyDescent="0.25">
      <c r="A18" t="s">
        <v>71</v>
      </c>
      <c r="B18" t="s">
        <v>258</v>
      </c>
      <c r="C18" t="s">
        <v>299</v>
      </c>
      <c r="D18" s="17" t="s">
        <v>344</v>
      </c>
      <c r="E18" t="s">
        <v>2290</v>
      </c>
      <c r="F18">
        <v>0</v>
      </c>
      <c r="G18" s="10">
        <f>ROUND(MaxBoundCalculations!B172,2)</f>
        <v>0.24</v>
      </c>
      <c r="H18" s="444">
        <v>5.0000000000000001E-3</v>
      </c>
      <c r="I18" s="334" t="s">
        <v>259</v>
      </c>
      <c r="J18" s="334" t="s">
        <v>2296</v>
      </c>
      <c r="K18" s="334" t="s">
        <v>260</v>
      </c>
      <c r="L18" s="289" t="s">
        <v>261</v>
      </c>
      <c r="M18" s="445" t="s">
        <v>303</v>
      </c>
      <c r="N18" s="289" t="s">
        <v>392</v>
      </c>
    </row>
    <row r="19" spans="1:14" x14ac:dyDescent="0.25">
      <c r="A19" t="s">
        <v>71</v>
      </c>
      <c r="B19" t="s">
        <v>262</v>
      </c>
      <c r="C19" t="s">
        <v>3423</v>
      </c>
      <c r="D19" s="17" t="s">
        <v>344</v>
      </c>
      <c r="E19" t="s">
        <v>2289</v>
      </c>
      <c r="F19">
        <v>0</v>
      </c>
      <c r="G19" s="350">
        <v>0.5</v>
      </c>
      <c r="H19" s="10">
        <v>0.01</v>
      </c>
      <c r="I19" s="334" t="s">
        <v>265</v>
      </c>
      <c r="J19" s="334" t="s">
        <v>3970</v>
      </c>
      <c r="K19" s="334" t="s">
        <v>263</v>
      </c>
      <c r="L19" s="289" t="s">
        <v>264</v>
      </c>
      <c r="M19" s="445" t="s">
        <v>304</v>
      </c>
      <c r="N19" s="352"/>
    </row>
    <row r="20" spans="1:14" x14ac:dyDescent="0.25">
      <c r="A20" t="s">
        <v>71</v>
      </c>
      <c r="B20" t="s">
        <v>13</v>
      </c>
      <c r="C20" t="s">
        <v>126</v>
      </c>
      <c r="D20" t="s">
        <v>13</v>
      </c>
      <c r="E20" t="s">
        <v>2288</v>
      </c>
      <c r="F20">
        <v>0</v>
      </c>
      <c r="G20">
        <v>1</v>
      </c>
      <c r="H20">
        <v>1</v>
      </c>
      <c r="I20" s="334" t="s">
        <v>29</v>
      </c>
      <c r="J20" s="334" t="s">
        <v>2924</v>
      </c>
      <c r="K20" s="334" t="s">
        <v>201</v>
      </c>
      <c r="L20" s="289" t="s">
        <v>202</v>
      </c>
      <c r="M20" s="445" t="s">
        <v>74</v>
      </c>
      <c r="N20" s="352"/>
    </row>
    <row r="21" spans="1:14" x14ac:dyDescent="0.25">
      <c r="A21" t="s">
        <v>71</v>
      </c>
      <c r="B21" t="s">
        <v>3717</v>
      </c>
      <c r="C21" t="s">
        <v>3716</v>
      </c>
      <c r="D21" s="17" t="s">
        <v>344</v>
      </c>
      <c r="E21" t="s">
        <v>3718</v>
      </c>
      <c r="F21">
        <v>0</v>
      </c>
      <c r="G21">
        <v>1</v>
      </c>
      <c r="H21">
        <v>1</v>
      </c>
      <c r="I21" s="334" t="s">
        <v>29</v>
      </c>
      <c r="J21" s="334" t="s">
        <v>3778</v>
      </c>
      <c r="K21" s="334"/>
      <c r="L21" s="289"/>
    </row>
    <row r="22" spans="1:14" x14ac:dyDescent="0.25">
      <c r="A22" t="s">
        <v>71</v>
      </c>
      <c r="B22" t="s">
        <v>12</v>
      </c>
      <c r="C22" t="s">
        <v>6</v>
      </c>
      <c r="D22" t="s">
        <v>12</v>
      </c>
      <c r="E22" t="s">
        <v>2286</v>
      </c>
      <c r="F22">
        <v>0</v>
      </c>
      <c r="G22">
        <v>1</v>
      </c>
      <c r="H22">
        <v>1</v>
      </c>
      <c r="I22" s="334" t="s">
        <v>29</v>
      </c>
      <c r="J22" s="334" t="s">
        <v>3170</v>
      </c>
      <c r="K22" s="334" t="s">
        <v>205</v>
      </c>
      <c r="L22" s="289" t="s">
        <v>206</v>
      </c>
    </row>
    <row r="23" spans="1:14" x14ac:dyDescent="0.25">
      <c r="A23" t="s">
        <v>71</v>
      </c>
      <c r="B23" t="s">
        <v>2453</v>
      </c>
      <c r="C23" t="s">
        <v>2452</v>
      </c>
      <c r="D23" t="s">
        <v>16</v>
      </c>
      <c r="E23" t="s">
        <v>2287</v>
      </c>
      <c r="F23" s="350">
        <v>0</v>
      </c>
      <c r="G23" s="350">
        <v>0.5</v>
      </c>
      <c r="H23" s="350">
        <v>0.01</v>
      </c>
      <c r="I23" s="334" t="s">
        <v>2454</v>
      </c>
      <c r="J23" s="382" t="s">
        <v>4481</v>
      </c>
      <c r="K23" s="334" t="s">
        <v>203</v>
      </c>
      <c r="L23" s="289" t="s">
        <v>204</v>
      </c>
      <c r="M23" s="441" t="s">
        <v>150</v>
      </c>
    </row>
    <row r="24" spans="1:14" x14ac:dyDescent="0.25">
      <c r="A24" t="s">
        <v>4482</v>
      </c>
      <c r="B24" t="s">
        <v>2790</v>
      </c>
      <c r="C24" t="s">
        <v>2791</v>
      </c>
      <c r="D24" s="290" t="s">
        <v>3666</v>
      </c>
      <c r="E24" s="347" t="s">
        <v>2793</v>
      </c>
      <c r="F24" s="10">
        <v>0</v>
      </c>
      <c r="G24" s="10">
        <v>1</v>
      </c>
      <c r="H24" s="350">
        <v>0.01</v>
      </c>
      <c r="I24" s="334" t="s">
        <v>33</v>
      </c>
      <c r="J24" s="334" t="s">
        <v>3361</v>
      </c>
      <c r="K24" s="289" t="s">
        <v>2796</v>
      </c>
      <c r="L24" s="289" t="s">
        <v>2795</v>
      </c>
      <c r="M24" s="445" t="s">
        <v>2794</v>
      </c>
    </row>
    <row r="25" spans="1:14" x14ac:dyDescent="0.25">
      <c r="A25" t="s">
        <v>4482</v>
      </c>
      <c r="B25" t="s">
        <v>3652</v>
      </c>
      <c r="C25" t="s">
        <v>3653</v>
      </c>
      <c r="D25" s="290" t="s">
        <v>3666</v>
      </c>
      <c r="E25" s="347" t="s">
        <v>3654</v>
      </c>
      <c r="F25" s="10">
        <v>0</v>
      </c>
      <c r="G25" s="10">
        <v>1</v>
      </c>
      <c r="H25" s="350">
        <v>0.01</v>
      </c>
      <c r="I25" s="334" t="s">
        <v>33</v>
      </c>
      <c r="J25" s="334" t="s">
        <v>3656</v>
      </c>
      <c r="K25" s="289"/>
      <c r="L25" s="289"/>
      <c r="M25" s="445" t="s">
        <v>3655</v>
      </c>
    </row>
    <row r="26" spans="1:14" x14ac:dyDescent="0.25">
      <c r="A26" t="s">
        <v>2811</v>
      </c>
      <c r="B26" t="s">
        <v>2812</v>
      </c>
      <c r="C26" t="s">
        <v>3388</v>
      </c>
      <c r="D26" s="173"/>
      <c r="E26" t="s">
        <v>2813</v>
      </c>
      <c r="F26">
        <v>0</v>
      </c>
      <c r="G26">
        <v>1</v>
      </c>
      <c r="H26">
        <v>1</v>
      </c>
      <c r="I26" s="334" t="s">
        <v>29</v>
      </c>
      <c r="J26" t="s">
        <v>3389</v>
      </c>
      <c r="M26" s="446"/>
    </row>
    <row r="27" spans="1:14" x14ac:dyDescent="0.25">
      <c r="A27" t="s">
        <v>2811</v>
      </c>
      <c r="B27" t="s">
        <v>4446</v>
      </c>
      <c r="C27" t="s">
        <v>4448</v>
      </c>
      <c r="D27" s="334" t="s">
        <v>3103</v>
      </c>
      <c r="E27" s="173"/>
      <c r="F27">
        <v>0</v>
      </c>
      <c r="G27">
        <v>1</v>
      </c>
      <c r="H27">
        <v>1</v>
      </c>
      <c r="I27" s="334" t="s">
        <v>29</v>
      </c>
      <c r="J27" t="s">
        <v>4447</v>
      </c>
    </row>
    <row r="28" spans="1:14" x14ac:dyDescent="0.25">
      <c r="A28" t="s">
        <v>2811</v>
      </c>
      <c r="B28" t="s">
        <v>3845</v>
      </c>
      <c r="C28" t="s">
        <v>3846</v>
      </c>
      <c r="D28" s="173"/>
      <c r="E28" s="173"/>
      <c r="F28">
        <v>0</v>
      </c>
      <c r="G28">
        <v>1</v>
      </c>
      <c r="H28">
        <v>1</v>
      </c>
      <c r="I28" s="334" t="s">
        <v>29</v>
      </c>
      <c r="J28" t="s">
        <v>3847</v>
      </c>
    </row>
    <row r="29" spans="1:14" x14ac:dyDescent="0.25">
      <c r="A29" t="s">
        <v>2811</v>
      </c>
      <c r="B29" t="s">
        <v>3259</v>
      </c>
      <c r="C29" t="s">
        <v>3257</v>
      </c>
      <c r="D29" s="173"/>
      <c r="E29" s="173"/>
      <c r="F29">
        <v>0</v>
      </c>
      <c r="G29">
        <v>1</v>
      </c>
      <c r="H29">
        <v>1</v>
      </c>
      <c r="I29" s="334" t="s">
        <v>29</v>
      </c>
      <c r="J29" t="s">
        <v>3258</v>
      </c>
    </row>
    <row r="30" spans="1:14" x14ac:dyDescent="0.25">
      <c r="A30" t="s">
        <v>10</v>
      </c>
      <c r="B30" t="s">
        <v>3102</v>
      </c>
      <c r="C30" t="s">
        <v>2405</v>
      </c>
      <c r="D30" t="s">
        <v>3102</v>
      </c>
      <c r="E30" t="s">
        <v>2262</v>
      </c>
      <c r="F30">
        <v>0</v>
      </c>
      <c r="G30">
        <v>300</v>
      </c>
      <c r="H30">
        <v>5</v>
      </c>
      <c r="I30" s="173" t="str">
        <f>UnitControlCenter!$B$55</f>
        <v>$/metric ton CO2e</v>
      </c>
      <c r="J30" s="334" t="s">
        <v>3611</v>
      </c>
      <c r="K30" s="334" t="s">
        <v>240</v>
      </c>
      <c r="L30" s="289" t="s">
        <v>241</v>
      </c>
      <c r="M30" s="445" t="s">
        <v>2381</v>
      </c>
      <c r="N30" s="289" t="s">
        <v>394</v>
      </c>
    </row>
    <row r="31" spans="1:14" x14ac:dyDescent="0.25">
      <c r="A31" t="s">
        <v>10</v>
      </c>
      <c r="B31" t="s">
        <v>3938</v>
      </c>
      <c r="C31" t="s">
        <v>3939</v>
      </c>
      <c r="D31" t="s">
        <v>3938</v>
      </c>
      <c r="E31" s="173" t="s">
        <v>3940</v>
      </c>
      <c r="F31" s="447">
        <v>-0.5</v>
      </c>
      <c r="G31" s="447">
        <v>0.5</v>
      </c>
      <c r="H31" s="447">
        <v>0.01</v>
      </c>
      <c r="I31" s="334" t="s">
        <v>3941</v>
      </c>
      <c r="J31" t="s">
        <v>3942</v>
      </c>
    </row>
    <row r="32" spans="1:14" x14ac:dyDescent="0.25">
      <c r="A32" t="s">
        <v>10</v>
      </c>
      <c r="B32" t="s">
        <v>25</v>
      </c>
      <c r="C32" t="s">
        <v>138</v>
      </c>
      <c r="D32" t="s">
        <v>25</v>
      </c>
      <c r="E32" t="s">
        <v>2261</v>
      </c>
      <c r="F32" s="447">
        <v>0</v>
      </c>
      <c r="G32" s="447">
        <v>1</v>
      </c>
      <c r="H32" s="447">
        <v>0.01</v>
      </c>
      <c r="I32" s="334" t="s">
        <v>140</v>
      </c>
      <c r="J32" s="382" t="s">
        <v>4122</v>
      </c>
      <c r="K32" s="289" t="s">
        <v>244</v>
      </c>
      <c r="L32" s="289" t="s">
        <v>245</v>
      </c>
      <c r="M32" s="441" t="s">
        <v>150</v>
      </c>
    </row>
    <row r="33" spans="1:14" x14ac:dyDescent="0.25">
      <c r="A33" t="s">
        <v>10</v>
      </c>
      <c r="B33" t="s">
        <v>2438</v>
      </c>
      <c r="C33" t="s">
        <v>2439</v>
      </c>
      <c r="D33" s="173"/>
      <c r="E33" s="290" t="s">
        <v>2440</v>
      </c>
      <c r="F33">
        <v>0</v>
      </c>
      <c r="G33">
        <v>1</v>
      </c>
      <c r="H33">
        <v>1</v>
      </c>
      <c r="I33" s="334" t="s">
        <v>29</v>
      </c>
      <c r="J33" s="334" t="s">
        <v>3298</v>
      </c>
      <c r="K33" s="334" t="s">
        <v>240</v>
      </c>
      <c r="L33" s="289" t="s">
        <v>241</v>
      </c>
    </row>
    <row r="34" spans="1:14" x14ac:dyDescent="0.25">
      <c r="A34" t="s">
        <v>10</v>
      </c>
      <c r="B34" t="s">
        <v>2956</v>
      </c>
      <c r="C34" t="s">
        <v>3338</v>
      </c>
      <c r="D34" s="173"/>
      <c r="E34" s="290" t="s">
        <v>3340</v>
      </c>
      <c r="F34">
        <v>0</v>
      </c>
      <c r="G34">
        <v>1</v>
      </c>
      <c r="H34">
        <v>1</v>
      </c>
      <c r="I34" s="334" t="s">
        <v>29</v>
      </c>
      <c r="J34" s="334" t="s">
        <v>3787</v>
      </c>
      <c r="K34" s="334" t="s">
        <v>240</v>
      </c>
      <c r="L34" s="289" t="s">
        <v>241</v>
      </c>
    </row>
    <row r="35" spans="1:14" x14ac:dyDescent="0.25">
      <c r="A35" t="s">
        <v>10</v>
      </c>
      <c r="B35" t="s">
        <v>2703</v>
      </c>
      <c r="C35" t="s">
        <v>2702</v>
      </c>
      <c r="D35" s="290" t="s">
        <v>2703</v>
      </c>
      <c r="E35" t="s">
        <v>2704</v>
      </c>
      <c r="F35">
        <v>0</v>
      </c>
      <c r="G35">
        <v>1</v>
      </c>
      <c r="H35">
        <v>1</v>
      </c>
      <c r="I35" s="334" t="s">
        <v>29</v>
      </c>
      <c r="J35" s="289"/>
    </row>
    <row r="36" spans="1:14" x14ac:dyDescent="0.25">
      <c r="A36" t="s">
        <v>10</v>
      </c>
      <c r="B36" t="s">
        <v>2745</v>
      </c>
      <c r="C36" t="s">
        <v>2745</v>
      </c>
      <c r="D36" s="290" t="s">
        <v>2745</v>
      </c>
      <c r="E36" s="290" t="s">
        <v>2746</v>
      </c>
      <c r="F36" s="447">
        <v>0</v>
      </c>
      <c r="G36" s="447">
        <v>1</v>
      </c>
      <c r="H36" s="447">
        <v>0.01</v>
      </c>
      <c r="I36" s="334" t="s">
        <v>2747</v>
      </c>
      <c r="J36" s="334" t="s">
        <v>3174</v>
      </c>
      <c r="K36" s="289" t="s">
        <v>2891</v>
      </c>
    </row>
    <row r="37" spans="1:14" x14ac:dyDescent="0.25">
      <c r="A37" t="s">
        <v>10</v>
      </c>
      <c r="B37" t="s">
        <v>3246</v>
      </c>
      <c r="C37" t="s">
        <v>3245</v>
      </c>
      <c r="D37" t="s">
        <v>3246</v>
      </c>
      <c r="E37" t="s">
        <v>2260</v>
      </c>
      <c r="F37" s="350">
        <v>-0.9</v>
      </c>
      <c r="G37" s="350">
        <v>0.9</v>
      </c>
      <c r="H37" s="447">
        <v>0.01</v>
      </c>
      <c r="I37" s="334" t="s">
        <v>141</v>
      </c>
      <c r="J37" s="334" t="s">
        <v>3247</v>
      </c>
      <c r="K37" s="289" t="s">
        <v>246</v>
      </c>
      <c r="L37" s="289" t="s">
        <v>247</v>
      </c>
      <c r="M37" s="445" t="s">
        <v>151</v>
      </c>
    </row>
    <row r="38" spans="1:14" x14ac:dyDescent="0.25">
      <c r="A38" t="s">
        <v>10</v>
      </c>
      <c r="B38" t="s">
        <v>3622</v>
      </c>
      <c r="C38" t="s">
        <v>3625</v>
      </c>
      <c r="D38" s="173"/>
      <c r="E38" s="173"/>
      <c r="F38">
        <v>0</v>
      </c>
      <c r="G38">
        <v>1</v>
      </c>
      <c r="H38">
        <v>1</v>
      </c>
      <c r="I38" s="334" t="s">
        <v>29</v>
      </c>
      <c r="J38" t="s">
        <v>3628</v>
      </c>
      <c r="M38"/>
    </row>
    <row r="39" spans="1:14" x14ac:dyDescent="0.25">
      <c r="A39" t="s">
        <v>10</v>
      </c>
      <c r="B39" t="s">
        <v>3621</v>
      </c>
      <c r="C39" t="s">
        <v>3624</v>
      </c>
      <c r="D39" s="173"/>
      <c r="E39" s="173"/>
      <c r="F39">
        <v>0</v>
      </c>
      <c r="G39">
        <v>1</v>
      </c>
      <c r="H39">
        <v>1</v>
      </c>
      <c r="I39" s="334" t="s">
        <v>29</v>
      </c>
      <c r="J39" t="s">
        <v>3627</v>
      </c>
    </row>
    <row r="40" spans="1:14" x14ac:dyDescent="0.25">
      <c r="A40" t="s">
        <v>10</v>
      </c>
      <c r="B40" t="s">
        <v>3623</v>
      </c>
      <c r="C40" t="s">
        <v>3626</v>
      </c>
      <c r="D40" s="173"/>
      <c r="E40" s="173"/>
      <c r="F40">
        <v>0</v>
      </c>
      <c r="G40">
        <v>1</v>
      </c>
      <c r="H40">
        <v>1</v>
      </c>
      <c r="I40" s="334" t="s">
        <v>29</v>
      </c>
      <c r="J40" t="s">
        <v>3629</v>
      </c>
    </row>
    <row r="41" spans="1:14" x14ac:dyDescent="0.25">
      <c r="A41" t="s">
        <v>10</v>
      </c>
      <c r="B41" t="s">
        <v>3297</v>
      </c>
      <c r="C41" t="s">
        <v>3339</v>
      </c>
      <c r="D41" s="173"/>
      <c r="E41" s="173"/>
      <c r="F41">
        <v>0</v>
      </c>
      <c r="G41">
        <v>1</v>
      </c>
      <c r="H41">
        <v>1</v>
      </c>
      <c r="I41" s="334" t="s">
        <v>29</v>
      </c>
      <c r="J41" s="448" t="s">
        <v>3788</v>
      </c>
      <c r="K41" s="334" t="s">
        <v>240</v>
      </c>
      <c r="L41" s="289" t="s">
        <v>241</v>
      </c>
    </row>
    <row r="42" spans="1:14" x14ac:dyDescent="0.25">
      <c r="A42" t="s">
        <v>2469</v>
      </c>
      <c r="B42" t="s">
        <v>3785</v>
      </c>
      <c r="C42" t="s">
        <v>3709</v>
      </c>
      <c r="D42" t="s">
        <v>3710</v>
      </c>
      <c r="E42" t="s">
        <v>3711</v>
      </c>
      <c r="F42">
        <v>0</v>
      </c>
      <c r="G42">
        <v>1</v>
      </c>
      <c r="H42">
        <v>1</v>
      </c>
      <c r="I42" s="334" t="s">
        <v>29</v>
      </c>
      <c r="J42" s="449" t="s">
        <v>3786</v>
      </c>
      <c r="K42" s="289"/>
      <c r="L42" s="289" t="s">
        <v>2690</v>
      </c>
      <c r="M42" s="441"/>
      <c r="N42" s="289"/>
    </row>
    <row r="43" spans="1:14" x14ac:dyDescent="0.25">
      <c r="A43" t="s">
        <v>2469</v>
      </c>
      <c r="B43" t="s">
        <v>3664</v>
      </c>
      <c r="C43" t="s">
        <v>2728</v>
      </c>
      <c r="D43" s="290" t="s">
        <v>348</v>
      </c>
      <c r="E43" t="s">
        <v>2726</v>
      </c>
      <c r="F43" s="447">
        <v>0</v>
      </c>
      <c r="G43" s="447">
        <v>1</v>
      </c>
      <c r="H43" s="447">
        <v>0.01</v>
      </c>
      <c r="I43" s="334" t="s">
        <v>2727</v>
      </c>
      <c r="J43" s="449" t="s">
        <v>3620</v>
      </c>
      <c r="K43" s="289" t="s">
        <v>341</v>
      </c>
      <c r="L43" s="289" t="s">
        <v>2689</v>
      </c>
      <c r="M43" s="441" t="s">
        <v>150</v>
      </c>
      <c r="N43" s="289"/>
    </row>
    <row r="44" spans="1:14" x14ac:dyDescent="0.25">
      <c r="A44" t="s">
        <v>2469</v>
      </c>
      <c r="B44" t="s">
        <v>3712</v>
      </c>
      <c r="C44" t="s">
        <v>2470</v>
      </c>
      <c r="D44" s="290" t="s">
        <v>3712</v>
      </c>
      <c r="E44" t="s">
        <v>2473</v>
      </c>
      <c r="F44" s="447">
        <v>0</v>
      </c>
      <c r="G44" s="447">
        <v>1</v>
      </c>
      <c r="H44" s="447">
        <v>0.01</v>
      </c>
      <c r="I44" s="334" t="s">
        <v>2474</v>
      </c>
      <c r="J44" s="450" t="s">
        <v>4121</v>
      </c>
      <c r="K44" s="289"/>
      <c r="L44" s="289" t="s">
        <v>2690</v>
      </c>
      <c r="M44" s="441"/>
      <c r="N44" s="289"/>
    </row>
    <row r="45" spans="1:14" x14ac:dyDescent="0.25">
      <c r="A45" t="s">
        <v>2469</v>
      </c>
      <c r="B45" t="s">
        <v>2472</v>
      </c>
      <c r="C45" t="s">
        <v>286</v>
      </c>
      <c r="D45" s="290" t="s">
        <v>2471</v>
      </c>
      <c r="E45" t="s">
        <v>2263</v>
      </c>
      <c r="F45" s="447">
        <v>0</v>
      </c>
      <c r="G45" s="447">
        <v>1</v>
      </c>
      <c r="H45" s="447">
        <v>0.01</v>
      </c>
      <c r="I45" s="289" t="s">
        <v>57</v>
      </c>
      <c r="J45" s="289" t="s">
        <v>2302</v>
      </c>
      <c r="K45" s="289" t="s">
        <v>242</v>
      </c>
      <c r="L45" s="289" t="s">
        <v>243</v>
      </c>
      <c r="M45" s="441" t="s">
        <v>150</v>
      </c>
      <c r="N45" s="289"/>
    </row>
    <row r="46" spans="1:14" x14ac:dyDescent="0.25">
      <c r="A46" t="s">
        <v>8</v>
      </c>
      <c r="B46" t="s">
        <v>3671</v>
      </c>
      <c r="C46" t="s">
        <v>3672</v>
      </c>
      <c r="D46" s="290" t="s">
        <v>3671</v>
      </c>
      <c r="E46" t="s">
        <v>3673</v>
      </c>
      <c r="F46" s="290">
        <v>0</v>
      </c>
      <c r="G46" s="290">
        <v>1</v>
      </c>
      <c r="H46" s="290">
        <v>1</v>
      </c>
      <c r="I46" s="289" t="s">
        <v>29</v>
      </c>
      <c r="J46" s="334" t="s">
        <v>3674</v>
      </c>
      <c r="K46" s="334"/>
      <c r="L46" s="289"/>
    </row>
    <row r="47" spans="1:14" x14ac:dyDescent="0.25">
      <c r="A47" t="s">
        <v>8</v>
      </c>
      <c r="B47" t="s">
        <v>327</v>
      </c>
      <c r="C47" t="s">
        <v>328</v>
      </c>
      <c r="D47" s="290" t="s">
        <v>327</v>
      </c>
      <c r="E47" t="s">
        <v>2285</v>
      </c>
      <c r="F47" s="290">
        <v>0</v>
      </c>
      <c r="G47" s="290">
        <v>1</v>
      </c>
      <c r="H47" s="290">
        <v>1</v>
      </c>
      <c r="I47" s="289" t="s">
        <v>29</v>
      </c>
      <c r="J47" s="334" t="s">
        <v>3171</v>
      </c>
      <c r="K47" s="334" t="s">
        <v>329</v>
      </c>
      <c r="L47" s="289" t="s">
        <v>330</v>
      </c>
    </row>
    <row r="48" spans="1:14" x14ac:dyDescent="0.25">
      <c r="A48" t="s">
        <v>8</v>
      </c>
      <c r="B48" t="s">
        <v>266</v>
      </c>
      <c r="C48" t="s">
        <v>269</v>
      </c>
      <c r="D48" s="290" t="s">
        <v>345</v>
      </c>
      <c r="E48" t="s">
        <v>2284</v>
      </c>
      <c r="F48" s="447">
        <v>-1</v>
      </c>
      <c r="G48" s="447">
        <v>1</v>
      </c>
      <c r="H48" s="447">
        <v>0.02</v>
      </c>
      <c r="I48" s="289" t="s">
        <v>270</v>
      </c>
      <c r="J48" s="382" t="s">
        <v>4104</v>
      </c>
      <c r="K48" s="334" t="s">
        <v>272</v>
      </c>
      <c r="L48" s="289" t="s">
        <v>274</v>
      </c>
      <c r="M48" s="445" t="s">
        <v>305</v>
      </c>
    </row>
    <row r="49" spans="1:14" x14ac:dyDescent="0.25">
      <c r="A49" t="s">
        <v>8</v>
      </c>
      <c r="B49" t="s">
        <v>267</v>
      </c>
      <c r="C49" t="s">
        <v>268</v>
      </c>
      <c r="D49" s="290" t="s">
        <v>345</v>
      </c>
      <c r="E49" t="s">
        <v>2283</v>
      </c>
      <c r="F49" s="447">
        <v>-1</v>
      </c>
      <c r="G49" s="447">
        <v>1</v>
      </c>
      <c r="H49" s="447">
        <v>0.02</v>
      </c>
      <c r="I49" s="289" t="s">
        <v>271</v>
      </c>
      <c r="J49" s="382" t="s">
        <v>4112</v>
      </c>
      <c r="K49" s="334" t="s">
        <v>273</v>
      </c>
      <c r="L49" s="289" t="s">
        <v>274</v>
      </c>
      <c r="M49" s="445" t="s">
        <v>305</v>
      </c>
    </row>
    <row r="50" spans="1:14" x14ac:dyDescent="0.25">
      <c r="A50" t="s">
        <v>8</v>
      </c>
      <c r="B50" t="s">
        <v>3781</v>
      </c>
      <c r="C50" t="s">
        <v>254</v>
      </c>
      <c r="D50" s="290" t="s">
        <v>253</v>
      </c>
      <c r="E50" t="s">
        <v>2279</v>
      </c>
      <c r="F50" s="447">
        <v>-0.3</v>
      </c>
      <c r="G50" s="447">
        <v>0.6</v>
      </c>
      <c r="H50" s="447">
        <v>0.01</v>
      </c>
      <c r="I50" s="289" t="s">
        <v>255</v>
      </c>
      <c r="J50" s="334" t="s">
        <v>3780</v>
      </c>
      <c r="K50" s="289" t="s">
        <v>2240</v>
      </c>
      <c r="L50" s="289" t="s">
        <v>256</v>
      </c>
      <c r="M50" s="441" t="s">
        <v>3178</v>
      </c>
    </row>
    <row r="51" spans="1:14" x14ac:dyDescent="0.25">
      <c r="A51" t="s">
        <v>8</v>
      </c>
      <c r="B51" s="334" t="s">
        <v>3103</v>
      </c>
      <c r="C51" t="s">
        <v>3814</v>
      </c>
      <c r="D51" s="334" t="s">
        <v>3103</v>
      </c>
      <c r="E51" t="s">
        <v>3815</v>
      </c>
      <c r="F51" s="350">
        <v>0</v>
      </c>
      <c r="G51" s="10">
        <v>1</v>
      </c>
      <c r="H51" s="10">
        <v>0.01</v>
      </c>
      <c r="I51" s="334" t="s">
        <v>34</v>
      </c>
      <c r="J51" s="382" t="s">
        <v>4102</v>
      </c>
      <c r="K51" s="334" t="s">
        <v>2441</v>
      </c>
      <c r="L51" s="289" t="s">
        <v>2442</v>
      </c>
      <c r="M51" s="445" t="s">
        <v>148</v>
      </c>
    </row>
    <row r="52" spans="1:14" x14ac:dyDescent="0.25">
      <c r="A52" t="s">
        <v>8</v>
      </c>
      <c r="B52" s="334" t="s">
        <v>3505</v>
      </c>
      <c r="C52" t="s">
        <v>3506</v>
      </c>
      <c r="D52" s="173"/>
      <c r="E52" s="173"/>
      <c r="F52" s="290">
        <v>0</v>
      </c>
      <c r="G52" s="290">
        <v>1</v>
      </c>
      <c r="H52" s="290">
        <v>1</v>
      </c>
      <c r="I52" s="289" t="s">
        <v>29</v>
      </c>
      <c r="J52" s="334" t="s">
        <v>3507</v>
      </c>
      <c r="K52" s="334"/>
      <c r="L52" s="289"/>
      <c r="M52" s="445"/>
    </row>
    <row r="53" spans="1:14" x14ac:dyDescent="0.25">
      <c r="A53" t="s">
        <v>8</v>
      </c>
      <c r="B53" t="s">
        <v>3443</v>
      </c>
      <c r="C53" t="s">
        <v>3444</v>
      </c>
      <c r="D53" t="s">
        <v>3445</v>
      </c>
      <c r="E53" t="s">
        <v>3577</v>
      </c>
      <c r="F53" s="290">
        <v>0</v>
      </c>
      <c r="G53" s="346">
        <v>1</v>
      </c>
      <c r="H53" s="290">
        <v>1</v>
      </c>
      <c r="I53" s="290" t="s">
        <v>3446</v>
      </c>
      <c r="J53" s="334" t="s">
        <v>3447</v>
      </c>
      <c r="K53" s="334"/>
      <c r="L53" s="289"/>
      <c r="M53" s="420" t="s">
        <v>3448</v>
      </c>
    </row>
    <row r="54" spans="1:14" x14ac:dyDescent="0.25">
      <c r="A54" t="s">
        <v>8</v>
      </c>
      <c r="B54" t="s">
        <v>17</v>
      </c>
      <c r="C54" t="s">
        <v>27</v>
      </c>
      <c r="D54" t="s">
        <v>17</v>
      </c>
      <c r="E54" t="s">
        <v>2281</v>
      </c>
      <c r="F54" s="350">
        <v>0</v>
      </c>
      <c r="G54" s="10">
        <v>1</v>
      </c>
      <c r="H54" s="10">
        <v>0.01</v>
      </c>
      <c r="I54" s="334" t="s">
        <v>33</v>
      </c>
      <c r="J54" s="382" t="s">
        <v>4105</v>
      </c>
      <c r="K54" s="334" t="s">
        <v>207</v>
      </c>
      <c r="L54" s="289" t="s">
        <v>208</v>
      </c>
      <c r="M54" s="441" t="s">
        <v>150</v>
      </c>
    </row>
    <row r="55" spans="1:14" x14ac:dyDescent="0.25">
      <c r="A55" t="s">
        <v>8</v>
      </c>
      <c r="B55" t="s">
        <v>128</v>
      </c>
      <c r="C55" t="s">
        <v>127</v>
      </c>
      <c r="D55" t="s">
        <v>128</v>
      </c>
      <c r="E55" t="s">
        <v>2280</v>
      </c>
      <c r="F55" s="36">
        <v>0</v>
      </c>
      <c r="G55" s="36">
        <v>5000</v>
      </c>
      <c r="H55" s="36">
        <v>500</v>
      </c>
      <c r="I55" s="334" t="s">
        <v>185</v>
      </c>
      <c r="J55" s="334" t="s">
        <v>3619</v>
      </c>
      <c r="K55" s="334" t="s">
        <v>209</v>
      </c>
      <c r="L55" s="289" t="s">
        <v>210</v>
      </c>
      <c r="M55" s="441" t="s">
        <v>147</v>
      </c>
      <c r="N55" s="334" t="s">
        <v>186</v>
      </c>
    </row>
    <row r="56" spans="1:14" x14ac:dyDescent="0.25">
      <c r="A56" t="s">
        <v>8</v>
      </c>
      <c r="B56" t="s">
        <v>3572</v>
      </c>
      <c r="C56" t="s">
        <v>3573</v>
      </c>
      <c r="D56" t="s">
        <v>3572</v>
      </c>
      <c r="E56" t="s">
        <v>3574</v>
      </c>
      <c r="F56" s="353">
        <v>-100</v>
      </c>
      <c r="G56">
        <v>100</v>
      </c>
      <c r="H56">
        <v>1</v>
      </c>
      <c r="I56" s="290" t="s">
        <v>3575</v>
      </c>
      <c r="J56" s="334" t="s">
        <v>3576</v>
      </c>
      <c r="K56" s="334"/>
      <c r="L56" s="289"/>
      <c r="M56" s="441"/>
    </row>
    <row r="57" spans="1:14" x14ac:dyDescent="0.25">
      <c r="A57" t="s">
        <v>8</v>
      </c>
      <c r="B57" t="s">
        <v>3946</v>
      </c>
      <c r="C57" t="s">
        <v>3944</v>
      </c>
      <c r="D57" t="s">
        <v>3946</v>
      </c>
      <c r="E57" t="s">
        <v>3945</v>
      </c>
      <c r="F57" s="290">
        <v>0</v>
      </c>
      <c r="G57" s="290">
        <v>60</v>
      </c>
      <c r="H57" s="290">
        <v>1</v>
      </c>
      <c r="I57" s="290" t="str">
        <f>UnitControlCenter!$B$56</f>
        <v>$/MWh</v>
      </c>
      <c r="J57" s="334" t="s">
        <v>3947</v>
      </c>
      <c r="K57" s="334"/>
      <c r="L57" s="289"/>
      <c r="M57" s="441"/>
    </row>
    <row r="58" spans="1:14" x14ac:dyDescent="0.25">
      <c r="A58" t="s">
        <v>8</v>
      </c>
      <c r="B58" s="334" t="s">
        <v>3659</v>
      </c>
      <c r="C58" t="s">
        <v>3660</v>
      </c>
      <c r="D58" s="334" t="s">
        <v>3103</v>
      </c>
      <c r="E58" t="s">
        <v>3657</v>
      </c>
      <c r="F58" s="290">
        <v>0</v>
      </c>
      <c r="G58" s="290">
        <v>1</v>
      </c>
      <c r="H58" s="290">
        <v>1</v>
      </c>
      <c r="I58" s="290" t="s">
        <v>29</v>
      </c>
      <c r="J58" s="334" t="s">
        <v>3658</v>
      </c>
      <c r="K58" s="334"/>
      <c r="L58" s="289"/>
      <c r="M58" s="445"/>
    </row>
    <row r="59" spans="1:14" x14ac:dyDescent="0.25">
      <c r="A59" t="s">
        <v>8</v>
      </c>
      <c r="B59" t="s">
        <v>2997</v>
      </c>
      <c r="C59" t="s">
        <v>2998</v>
      </c>
      <c r="D59" t="s">
        <v>2997</v>
      </c>
      <c r="E59" s="173"/>
      <c r="F59">
        <v>0</v>
      </c>
      <c r="G59">
        <v>1</v>
      </c>
      <c r="H59">
        <v>1</v>
      </c>
      <c r="I59" s="334" t="s">
        <v>29</v>
      </c>
      <c r="J59" s="334" t="s">
        <v>3779</v>
      </c>
    </row>
    <row r="60" spans="1:14" x14ac:dyDescent="0.25">
      <c r="A60" t="s">
        <v>8</v>
      </c>
      <c r="B60" t="s">
        <v>4449</v>
      </c>
      <c r="C60" t="s">
        <v>4124</v>
      </c>
      <c r="D60" s="334" t="s">
        <v>3103</v>
      </c>
      <c r="E60" t="s">
        <v>4450</v>
      </c>
      <c r="F60">
        <v>0</v>
      </c>
      <c r="G60">
        <v>1</v>
      </c>
      <c r="H60">
        <v>1</v>
      </c>
      <c r="I60" s="334" t="s">
        <v>29</v>
      </c>
      <c r="J60" s="382" t="s">
        <v>4106</v>
      </c>
    </row>
    <row r="61" spans="1:14" x14ac:dyDescent="0.25">
      <c r="A61" t="s">
        <v>8</v>
      </c>
      <c r="B61" t="s">
        <v>301</v>
      </c>
      <c r="C61" t="s">
        <v>300</v>
      </c>
      <c r="D61" t="s">
        <v>301</v>
      </c>
      <c r="E61" t="s">
        <v>2282</v>
      </c>
      <c r="F61">
        <v>0</v>
      </c>
      <c r="G61">
        <v>1</v>
      </c>
      <c r="H61">
        <v>1</v>
      </c>
      <c r="I61" s="334" t="s">
        <v>29</v>
      </c>
    </row>
    <row r="62" spans="1:14" x14ac:dyDescent="0.25">
      <c r="A62" t="s">
        <v>8</v>
      </c>
      <c r="B62" t="s">
        <v>3630</v>
      </c>
      <c r="C62" t="s">
        <v>3631</v>
      </c>
      <c r="D62" t="s">
        <v>3630</v>
      </c>
      <c r="E62" s="173"/>
      <c r="F62">
        <v>0</v>
      </c>
      <c r="G62">
        <v>1</v>
      </c>
      <c r="H62">
        <v>1</v>
      </c>
      <c r="I62" s="334" t="s">
        <v>29</v>
      </c>
      <c r="J62" s="382" t="s">
        <v>4113</v>
      </c>
    </row>
    <row r="63" spans="1:14" x14ac:dyDescent="0.25">
      <c r="A63" t="s">
        <v>8</v>
      </c>
      <c r="B63" t="s">
        <v>59</v>
      </c>
      <c r="C63" t="s">
        <v>129</v>
      </c>
      <c r="D63" t="s">
        <v>59</v>
      </c>
      <c r="E63" s="173"/>
      <c r="F63">
        <v>0</v>
      </c>
      <c r="G63">
        <v>1</v>
      </c>
      <c r="H63">
        <v>1</v>
      </c>
      <c r="I63" s="334" t="s">
        <v>29</v>
      </c>
      <c r="J63" s="334" t="s">
        <v>3765</v>
      </c>
    </row>
    <row r="64" spans="1:14" x14ac:dyDescent="0.25">
      <c r="A64" t="s">
        <v>8</v>
      </c>
      <c r="B64" s="17" t="s">
        <v>2316</v>
      </c>
      <c r="C64" t="s">
        <v>2317</v>
      </c>
      <c r="D64" s="292" t="s">
        <v>2316</v>
      </c>
      <c r="E64" s="290" t="s">
        <v>2318</v>
      </c>
      <c r="F64" s="447">
        <v>0</v>
      </c>
      <c r="G64" s="447">
        <v>0.9</v>
      </c>
      <c r="H64" s="447">
        <v>0.01</v>
      </c>
      <c r="I64" s="289" t="s">
        <v>2319</v>
      </c>
      <c r="J64" s="334" t="s">
        <v>3172</v>
      </c>
      <c r="K64" s="289" t="s">
        <v>2371</v>
      </c>
      <c r="L64" s="289" t="s">
        <v>2370</v>
      </c>
    </row>
    <row r="65" spans="1:13" x14ac:dyDescent="0.25">
      <c r="A65" t="s">
        <v>8</v>
      </c>
      <c r="B65" t="s">
        <v>250</v>
      </c>
      <c r="C65" t="s">
        <v>280</v>
      </c>
      <c r="D65" s="290" t="s">
        <v>346</v>
      </c>
      <c r="E65" t="s">
        <v>2278</v>
      </c>
      <c r="F65" s="447">
        <v>0</v>
      </c>
      <c r="G65" s="447">
        <v>0.4</v>
      </c>
      <c r="H65" s="447">
        <v>0.01</v>
      </c>
      <c r="I65" s="289" t="s">
        <v>251</v>
      </c>
      <c r="J65" s="334" t="s">
        <v>2297</v>
      </c>
      <c r="K65" s="289" t="s">
        <v>2241</v>
      </c>
      <c r="L65" s="289" t="s">
        <v>252</v>
      </c>
      <c r="M65" s="445" t="s">
        <v>306</v>
      </c>
    </row>
    <row r="66" spans="1:13" x14ac:dyDescent="0.25">
      <c r="A66" t="s">
        <v>8</v>
      </c>
      <c r="B66" s="334" t="s">
        <v>3813</v>
      </c>
      <c r="C66" t="s">
        <v>2729</v>
      </c>
      <c r="D66" s="334" t="s">
        <v>3813</v>
      </c>
      <c r="E66" t="s">
        <v>2277</v>
      </c>
      <c r="F66" s="350">
        <v>0</v>
      </c>
      <c r="G66" s="10">
        <v>1</v>
      </c>
      <c r="H66" s="10">
        <v>0.01</v>
      </c>
      <c r="I66" s="334" t="s">
        <v>34</v>
      </c>
      <c r="J66" s="382" t="s">
        <v>4103</v>
      </c>
      <c r="K66" s="334"/>
      <c r="L66" s="289"/>
      <c r="M66" s="445"/>
    </row>
    <row r="67" spans="1:13" x14ac:dyDescent="0.25">
      <c r="A67" t="s">
        <v>8</v>
      </c>
      <c r="B67" t="s">
        <v>2775</v>
      </c>
      <c r="C67" t="s">
        <v>2777</v>
      </c>
      <c r="D67" t="s">
        <v>2775</v>
      </c>
      <c r="E67" t="s">
        <v>2778</v>
      </c>
      <c r="F67" s="447">
        <v>0</v>
      </c>
      <c r="G67" s="447">
        <v>0.95</v>
      </c>
      <c r="H67" s="447">
        <v>0.01</v>
      </c>
      <c r="I67" s="289" t="s">
        <v>2779</v>
      </c>
      <c r="J67" s="334" t="s">
        <v>3971</v>
      </c>
      <c r="K67" s="334" t="s">
        <v>211</v>
      </c>
      <c r="L67" s="289"/>
      <c r="M67" s="441" t="s">
        <v>3177</v>
      </c>
    </row>
    <row r="68" spans="1:13" x14ac:dyDescent="0.25">
      <c r="A68" t="s">
        <v>8</v>
      </c>
      <c r="B68" t="s">
        <v>18</v>
      </c>
      <c r="C68" t="s">
        <v>130</v>
      </c>
      <c r="D68" t="s">
        <v>18</v>
      </c>
      <c r="E68" t="s">
        <v>2776</v>
      </c>
      <c r="F68" s="290">
        <v>0</v>
      </c>
      <c r="G68" s="290">
        <v>60</v>
      </c>
      <c r="H68" s="290">
        <v>1</v>
      </c>
      <c r="I68" s="290" t="str">
        <f>UnitControlCenter!$B$56</f>
        <v>$/MWh</v>
      </c>
      <c r="J68" s="334" t="s">
        <v>3972</v>
      </c>
      <c r="K68" s="334" t="s">
        <v>211</v>
      </c>
      <c r="L68" s="289" t="s">
        <v>212</v>
      </c>
      <c r="M68" s="441" t="s">
        <v>149</v>
      </c>
    </row>
    <row r="69" spans="1:13" x14ac:dyDescent="0.25">
      <c r="A69" t="s">
        <v>8</v>
      </c>
      <c r="B69" t="s">
        <v>3567</v>
      </c>
      <c r="C69" t="s">
        <v>3568</v>
      </c>
      <c r="D69" t="s">
        <v>3565</v>
      </c>
      <c r="E69" t="s">
        <v>3570</v>
      </c>
      <c r="F69" s="350">
        <v>-1</v>
      </c>
      <c r="G69" s="10">
        <v>1</v>
      </c>
      <c r="H69" s="10">
        <v>0.01</v>
      </c>
      <c r="I69" s="290" t="s">
        <v>3571</v>
      </c>
      <c r="J69" s="334" t="s">
        <v>3721</v>
      </c>
      <c r="K69" s="334"/>
      <c r="L69" s="289"/>
      <c r="M69" s="441"/>
    </row>
    <row r="70" spans="1:13" x14ac:dyDescent="0.25">
      <c r="A70" t="s">
        <v>8</v>
      </c>
      <c r="B70" t="s">
        <v>3566</v>
      </c>
      <c r="C70" t="s">
        <v>3564</v>
      </c>
      <c r="D70" t="s">
        <v>3565</v>
      </c>
      <c r="E70" t="s">
        <v>3569</v>
      </c>
      <c r="F70" s="353">
        <v>-100</v>
      </c>
      <c r="G70">
        <v>100</v>
      </c>
      <c r="H70">
        <v>1</v>
      </c>
      <c r="I70" s="334" t="s">
        <v>3605</v>
      </c>
      <c r="J70" s="334" t="s">
        <v>3720</v>
      </c>
      <c r="K70" s="334"/>
      <c r="L70" s="289"/>
      <c r="M70" s="441"/>
    </row>
    <row r="71" spans="1:13" x14ac:dyDescent="0.25">
      <c r="A71" t="s">
        <v>8</v>
      </c>
      <c r="B71" t="s">
        <v>3762</v>
      </c>
      <c r="C71" t="s">
        <v>3763</v>
      </c>
      <c r="D71" t="s">
        <v>3565</v>
      </c>
      <c r="E71" t="s">
        <v>3764</v>
      </c>
      <c r="F71" s="353">
        <v>-100</v>
      </c>
      <c r="G71">
        <v>100</v>
      </c>
      <c r="H71">
        <v>1</v>
      </c>
      <c r="I71" s="334" t="s">
        <v>3605</v>
      </c>
      <c r="J71" s="334" t="s">
        <v>3782</v>
      </c>
      <c r="K71" s="334"/>
      <c r="L71" s="289"/>
      <c r="M71" s="441"/>
    </row>
    <row r="72" spans="1:13" x14ac:dyDescent="0.25">
      <c r="A72" t="s">
        <v>8</v>
      </c>
      <c r="B72" t="s">
        <v>3520</v>
      </c>
      <c r="C72" t="s">
        <v>3521</v>
      </c>
      <c r="D72" t="s">
        <v>3522</v>
      </c>
      <c r="E72" t="s">
        <v>3523</v>
      </c>
      <c r="F72" s="350">
        <v>0</v>
      </c>
      <c r="G72" s="10">
        <v>1</v>
      </c>
      <c r="H72" s="10">
        <v>0.01</v>
      </c>
      <c r="I72" s="290" t="s">
        <v>3524</v>
      </c>
      <c r="J72" s="334" t="s">
        <v>3525</v>
      </c>
      <c r="K72" s="334"/>
      <c r="L72" s="289"/>
      <c r="M72" s="441"/>
    </row>
    <row r="73" spans="1:13" x14ac:dyDescent="0.25">
      <c r="A73" t="s">
        <v>2926</v>
      </c>
      <c r="B73" t="s">
        <v>3768</v>
      </c>
      <c r="C73" t="s">
        <v>3771</v>
      </c>
      <c r="D73" s="173"/>
      <c r="E73" t="s">
        <v>3772</v>
      </c>
      <c r="F73">
        <v>0</v>
      </c>
      <c r="G73">
        <v>10</v>
      </c>
      <c r="H73">
        <v>1</v>
      </c>
      <c r="I73" t="s">
        <v>2904</v>
      </c>
      <c r="J73" s="236" t="s">
        <v>3789</v>
      </c>
      <c r="K73" s="236" t="s">
        <v>2905</v>
      </c>
    </row>
    <row r="74" spans="1:13" x14ac:dyDescent="0.25">
      <c r="A74" t="s">
        <v>2926</v>
      </c>
      <c r="B74" t="s">
        <v>2927</v>
      </c>
      <c r="C74" t="s">
        <v>2934</v>
      </c>
      <c r="D74" s="173"/>
      <c r="E74" t="s">
        <v>2959</v>
      </c>
      <c r="F74">
        <v>0</v>
      </c>
      <c r="G74">
        <v>10</v>
      </c>
      <c r="H74">
        <v>1</v>
      </c>
      <c r="I74" t="s">
        <v>2904</v>
      </c>
      <c r="J74" t="s">
        <v>3789</v>
      </c>
      <c r="K74" t="s">
        <v>2905</v>
      </c>
    </row>
    <row r="75" spans="1:13" x14ac:dyDescent="0.25">
      <c r="A75" t="s">
        <v>2926</v>
      </c>
      <c r="B75" t="s">
        <v>3557</v>
      </c>
      <c r="C75" t="s">
        <v>3558</v>
      </c>
      <c r="D75" s="173"/>
      <c r="E75" t="s">
        <v>3559</v>
      </c>
      <c r="F75">
        <v>0</v>
      </c>
      <c r="G75">
        <v>10</v>
      </c>
      <c r="H75">
        <v>1</v>
      </c>
      <c r="I75" t="s">
        <v>2904</v>
      </c>
      <c r="J75" s="236" t="s">
        <v>3789</v>
      </c>
      <c r="K75" s="236" t="s">
        <v>2905</v>
      </c>
    </row>
    <row r="76" spans="1:13" x14ac:dyDescent="0.25">
      <c r="A76" t="s">
        <v>2926</v>
      </c>
      <c r="B76" t="s">
        <v>262</v>
      </c>
      <c r="C76" t="s">
        <v>2938</v>
      </c>
      <c r="D76" s="173"/>
      <c r="E76" t="s">
        <v>2964</v>
      </c>
      <c r="F76">
        <v>0</v>
      </c>
      <c r="G76">
        <v>10</v>
      </c>
      <c r="H76">
        <v>1</v>
      </c>
      <c r="I76" t="s">
        <v>2904</v>
      </c>
      <c r="J76" s="236" t="s">
        <v>3789</v>
      </c>
      <c r="K76" s="236" t="s">
        <v>2905</v>
      </c>
    </row>
    <row r="77" spans="1:13" x14ac:dyDescent="0.25">
      <c r="A77" t="s">
        <v>2926</v>
      </c>
      <c r="B77" t="s">
        <v>2930</v>
      </c>
      <c r="C77" t="s">
        <v>2937</v>
      </c>
      <c r="D77" s="173"/>
      <c r="E77" t="s">
        <v>2963</v>
      </c>
      <c r="F77">
        <v>0</v>
      </c>
      <c r="G77">
        <v>10</v>
      </c>
      <c r="H77">
        <v>1</v>
      </c>
      <c r="I77" t="s">
        <v>2904</v>
      </c>
      <c r="J77" s="236" t="s">
        <v>3789</v>
      </c>
      <c r="K77" s="236" t="s">
        <v>2905</v>
      </c>
    </row>
    <row r="78" spans="1:13" x14ac:dyDescent="0.25">
      <c r="A78" t="s">
        <v>2926</v>
      </c>
      <c r="B78" t="s">
        <v>2929</v>
      </c>
      <c r="C78" t="s">
        <v>2936</v>
      </c>
      <c r="D78" s="173"/>
      <c r="E78" t="s">
        <v>2962</v>
      </c>
      <c r="F78">
        <v>0</v>
      </c>
      <c r="G78">
        <v>10</v>
      </c>
      <c r="H78">
        <v>1</v>
      </c>
      <c r="I78" t="s">
        <v>2904</v>
      </c>
      <c r="J78" s="236" t="s">
        <v>3789</v>
      </c>
      <c r="K78" s="236" t="s">
        <v>2905</v>
      </c>
    </row>
    <row r="79" spans="1:13" x14ac:dyDescent="0.25">
      <c r="A79" t="s">
        <v>2926</v>
      </c>
      <c r="B79" t="s">
        <v>2931</v>
      </c>
      <c r="C79" t="s">
        <v>2939</v>
      </c>
      <c r="D79" s="173"/>
      <c r="E79" t="s">
        <v>2965</v>
      </c>
      <c r="F79">
        <v>0</v>
      </c>
      <c r="G79">
        <v>10</v>
      </c>
      <c r="H79">
        <v>1</v>
      </c>
      <c r="I79" t="s">
        <v>2904</v>
      </c>
      <c r="J79" s="236" t="s">
        <v>3789</v>
      </c>
      <c r="K79" s="236" t="s">
        <v>2905</v>
      </c>
    </row>
    <row r="80" spans="1:13" x14ac:dyDescent="0.25">
      <c r="A80" t="s">
        <v>2926</v>
      </c>
      <c r="B80" t="s">
        <v>2928</v>
      </c>
      <c r="C80" t="s">
        <v>2935</v>
      </c>
      <c r="D80" s="173"/>
      <c r="E80" t="s">
        <v>2960</v>
      </c>
      <c r="F80">
        <v>0</v>
      </c>
      <c r="G80">
        <v>10</v>
      </c>
      <c r="H80">
        <v>1</v>
      </c>
      <c r="I80" t="s">
        <v>2904</v>
      </c>
      <c r="J80" s="236" t="s">
        <v>3789</v>
      </c>
      <c r="K80" s="236" t="s">
        <v>2905</v>
      </c>
    </row>
    <row r="81" spans="1:13" x14ac:dyDescent="0.25">
      <c r="A81" t="s">
        <v>2926</v>
      </c>
      <c r="B81" t="s">
        <v>2932</v>
      </c>
      <c r="C81" t="s">
        <v>2940</v>
      </c>
      <c r="D81" s="173"/>
      <c r="E81" t="s">
        <v>2966</v>
      </c>
      <c r="F81">
        <v>0</v>
      </c>
      <c r="G81">
        <v>10</v>
      </c>
      <c r="H81">
        <v>1</v>
      </c>
      <c r="I81" t="s">
        <v>2904</v>
      </c>
      <c r="J81" s="236" t="s">
        <v>3789</v>
      </c>
      <c r="K81" s="236" t="s">
        <v>2905</v>
      </c>
    </row>
    <row r="82" spans="1:13" x14ac:dyDescent="0.25">
      <c r="A82" t="s">
        <v>2926</v>
      </c>
      <c r="B82" t="s">
        <v>2933</v>
      </c>
      <c r="C82" t="s">
        <v>2941</v>
      </c>
      <c r="D82" s="173"/>
      <c r="E82" t="s">
        <v>2967</v>
      </c>
      <c r="F82">
        <v>0</v>
      </c>
      <c r="G82">
        <v>10</v>
      </c>
      <c r="H82">
        <v>1</v>
      </c>
      <c r="I82" t="s">
        <v>2904</v>
      </c>
      <c r="J82" s="236" t="s">
        <v>3789</v>
      </c>
      <c r="K82" s="236" t="s">
        <v>2905</v>
      </c>
    </row>
    <row r="83" spans="1:13" x14ac:dyDescent="0.25">
      <c r="A83" t="s">
        <v>2926</v>
      </c>
      <c r="B83" t="s">
        <v>3407</v>
      </c>
      <c r="C83" t="s">
        <v>3556</v>
      </c>
      <c r="D83" s="173"/>
      <c r="E83" t="s">
        <v>2961</v>
      </c>
      <c r="F83">
        <v>0</v>
      </c>
      <c r="G83">
        <v>10</v>
      </c>
      <c r="H83">
        <v>1</v>
      </c>
      <c r="I83" t="s">
        <v>2904</v>
      </c>
      <c r="J83" s="236" t="s">
        <v>3789</v>
      </c>
      <c r="K83" s="236" t="s">
        <v>2905</v>
      </c>
    </row>
    <row r="84" spans="1:13" x14ac:dyDescent="0.25">
      <c r="A84" t="s">
        <v>9</v>
      </c>
      <c r="B84" t="s">
        <v>3197</v>
      </c>
      <c r="C84" t="s">
        <v>3161</v>
      </c>
      <c r="D84" t="s">
        <v>3197</v>
      </c>
      <c r="E84" t="s">
        <v>3162</v>
      </c>
      <c r="F84" s="447">
        <v>0</v>
      </c>
      <c r="G84" s="447">
        <v>0.5</v>
      </c>
      <c r="H84" s="447">
        <v>0.01</v>
      </c>
      <c r="I84" s="289" t="s">
        <v>3160</v>
      </c>
      <c r="J84" s="334" t="s">
        <v>3198</v>
      </c>
    </row>
    <row r="85" spans="1:13" x14ac:dyDescent="0.25">
      <c r="A85" t="s">
        <v>9</v>
      </c>
      <c r="B85" t="s">
        <v>26</v>
      </c>
      <c r="C85" t="s">
        <v>3000</v>
      </c>
      <c r="D85" t="s">
        <v>3001</v>
      </c>
      <c r="E85" t="s">
        <v>2999</v>
      </c>
      <c r="F85" s="350">
        <v>0</v>
      </c>
      <c r="G85" s="10">
        <v>1</v>
      </c>
      <c r="H85" s="10">
        <v>0.01</v>
      </c>
      <c r="I85" s="334" t="s">
        <v>2802</v>
      </c>
      <c r="J85" s="334" t="s">
        <v>3002</v>
      </c>
      <c r="K85" s="334" t="s">
        <v>238</v>
      </c>
      <c r="L85" s="289" t="s">
        <v>239</v>
      </c>
    </row>
    <row r="86" spans="1:13" x14ac:dyDescent="0.25">
      <c r="A86" t="s">
        <v>9</v>
      </c>
      <c r="B86" t="s">
        <v>20</v>
      </c>
      <c r="C86" t="s">
        <v>2757</v>
      </c>
      <c r="D86" t="s">
        <v>20</v>
      </c>
      <c r="E86" t="s">
        <v>2758</v>
      </c>
      <c r="F86" s="350">
        <v>0</v>
      </c>
      <c r="G86" s="10">
        <v>1</v>
      </c>
      <c r="H86" s="10">
        <v>0.01</v>
      </c>
      <c r="I86" s="334" t="s">
        <v>33</v>
      </c>
      <c r="J86" s="334" t="s">
        <v>2383</v>
      </c>
      <c r="K86" s="334" t="s">
        <v>213</v>
      </c>
      <c r="L86" s="289" t="s">
        <v>214</v>
      </c>
      <c r="M86" s="441" t="s">
        <v>2384</v>
      </c>
    </row>
    <row r="87" spans="1:13" x14ac:dyDescent="0.25">
      <c r="A87" t="s">
        <v>9</v>
      </c>
      <c r="B87" t="s">
        <v>24</v>
      </c>
      <c r="C87" t="s">
        <v>281</v>
      </c>
      <c r="D87" t="s">
        <v>24</v>
      </c>
      <c r="E87" t="s">
        <v>2276</v>
      </c>
      <c r="F87" s="350">
        <v>0</v>
      </c>
      <c r="G87" s="10">
        <v>1</v>
      </c>
      <c r="H87" s="10">
        <v>0.01</v>
      </c>
      <c r="I87" s="334" t="s">
        <v>33</v>
      </c>
      <c r="J87" s="334" t="s">
        <v>2298</v>
      </c>
      <c r="K87" s="334" t="s">
        <v>215</v>
      </c>
      <c r="L87" s="289" t="s">
        <v>216</v>
      </c>
      <c r="M87" s="441" t="s">
        <v>150</v>
      </c>
    </row>
    <row r="88" spans="1:13" x14ac:dyDescent="0.25">
      <c r="A88" t="s">
        <v>9</v>
      </c>
      <c r="B88" t="s">
        <v>22</v>
      </c>
      <c r="C88" t="s">
        <v>58</v>
      </c>
      <c r="D88" t="s">
        <v>22</v>
      </c>
      <c r="E88" t="s">
        <v>2275</v>
      </c>
      <c r="F88" s="350">
        <v>0</v>
      </c>
      <c r="G88" s="10">
        <v>1</v>
      </c>
      <c r="H88" s="10">
        <v>0.01</v>
      </c>
      <c r="I88" s="334" t="s">
        <v>33</v>
      </c>
      <c r="J88" s="334" t="s">
        <v>2299</v>
      </c>
      <c r="K88" s="334" t="s">
        <v>217</v>
      </c>
      <c r="L88" s="289" t="s">
        <v>218</v>
      </c>
      <c r="M88" s="441" t="s">
        <v>150</v>
      </c>
    </row>
    <row r="89" spans="1:13" x14ac:dyDescent="0.25">
      <c r="A89" t="s">
        <v>9</v>
      </c>
      <c r="B89" t="s">
        <v>3497</v>
      </c>
      <c r="C89" t="s">
        <v>3499</v>
      </c>
      <c r="D89" t="s">
        <v>3497</v>
      </c>
      <c r="E89" t="s">
        <v>3501</v>
      </c>
      <c r="F89" s="350">
        <v>0</v>
      </c>
      <c r="G89" s="350">
        <v>1</v>
      </c>
      <c r="H89" s="10">
        <v>0.01</v>
      </c>
      <c r="I89" s="334" t="s">
        <v>2404</v>
      </c>
      <c r="J89" s="334" t="s">
        <v>3504</v>
      </c>
      <c r="K89" s="334" t="s">
        <v>223</v>
      </c>
      <c r="L89" s="289" t="s">
        <v>2691</v>
      </c>
      <c r="M89" s="441"/>
    </row>
    <row r="90" spans="1:13" x14ac:dyDescent="0.25">
      <c r="A90" t="s">
        <v>9</v>
      </c>
      <c r="B90" t="s">
        <v>3675</v>
      </c>
      <c r="C90" t="s">
        <v>3693</v>
      </c>
      <c r="D90" t="s">
        <v>3675</v>
      </c>
      <c r="E90" s="290" t="s">
        <v>3676</v>
      </c>
      <c r="F90" s="347">
        <v>0</v>
      </c>
      <c r="G90" s="447">
        <v>1</v>
      </c>
      <c r="H90" s="447">
        <v>0.01</v>
      </c>
      <c r="I90" s="289" t="s">
        <v>33</v>
      </c>
      <c r="J90" s="289" t="s">
        <v>3677</v>
      </c>
      <c r="K90" s="289"/>
      <c r="L90" s="289"/>
      <c r="M90" s="445"/>
    </row>
    <row r="91" spans="1:13" x14ac:dyDescent="0.25">
      <c r="A91" t="s">
        <v>9</v>
      </c>
      <c r="B91" t="s">
        <v>2763</v>
      </c>
      <c r="C91" t="s">
        <v>2766</v>
      </c>
      <c r="D91" s="290" t="s">
        <v>2769</v>
      </c>
      <c r="E91" s="290" t="s">
        <v>2771</v>
      </c>
      <c r="F91" s="347">
        <v>0</v>
      </c>
      <c r="G91" s="447">
        <v>1</v>
      </c>
      <c r="H91" s="447">
        <v>0.01</v>
      </c>
      <c r="I91" s="289" t="s">
        <v>33</v>
      </c>
      <c r="J91" s="289" t="s">
        <v>3615</v>
      </c>
      <c r="K91" s="289" t="s">
        <v>2255</v>
      </c>
      <c r="L91" s="289" t="s">
        <v>2256</v>
      </c>
      <c r="M91" s="445"/>
    </row>
    <row r="92" spans="1:13" x14ac:dyDescent="0.25">
      <c r="A92" t="s">
        <v>9</v>
      </c>
      <c r="B92" t="s">
        <v>2774</v>
      </c>
      <c r="C92" t="s">
        <v>2768</v>
      </c>
      <c r="D92" s="290" t="s">
        <v>2769</v>
      </c>
      <c r="E92" s="290" t="s">
        <v>2773</v>
      </c>
      <c r="F92" s="347">
        <v>0</v>
      </c>
      <c r="G92" s="447">
        <v>1</v>
      </c>
      <c r="H92" s="447">
        <v>0.01</v>
      </c>
      <c r="I92" s="289" t="s">
        <v>33</v>
      </c>
      <c r="J92" s="289" t="s">
        <v>3617</v>
      </c>
      <c r="K92" s="289" t="s">
        <v>2255</v>
      </c>
      <c r="L92" s="289" t="s">
        <v>2256</v>
      </c>
      <c r="M92" s="445"/>
    </row>
    <row r="93" spans="1:13" x14ac:dyDescent="0.25">
      <c r="A93" t="s">
        <v>9</v>
      </c>
      <c r="B93" t="s">
        <v>2764</v>
      </c>
      <c r="C93" t="s">
        <v>2767</v>
      </c>
      <c r="D93" s="290" t="s">
        <v>2769</v>
      </c>
      <c r="E93" s="290" t="s">
        <v>2772</v>
      </c>
      <c r="F93" s="347">
        <v>0</v>
      </c>
      <c r="G93" s="447">
        <v>1</v>
      </c>
      <c r="H93" s="447">
        <v>0.01</v>
      </c>
      <c r="I93" s="289" t="s">
        <v>33</v>
      </c>
      <c r="J93" s="289" t="s">
        <v>3616</v>
      </c>
      <c r="K93" s="289" t="s">
        <v>2255</v>
      </c>
      <c r="L93" s="289" t="s">
        <v>2256</v>
      </c>
      <c r="M93" s="445"/>
    </row>
    <row r="94" spans="1:13" x14ac:dyDescent="0.25">
      <c r="A94" t="s">
        <v>9</v>
      </c>
      <c r="B94" t="s">
        <v>2762</v>
      </c>
      <c r="C94" t="s">
        <v>2765</v>
      </c>
      <c r="D94" s="290" t="s">
        <v>2769</v>
      </c>
      <c r="E94" s="290" t="s">
        <v>2770</v>
      </c>
      <c r="F94" s="347">
        <v>0</v>
      </c>
      <c r="G94" s="447">
        <v>1</v>
      </c>
      <c r="H94" s="447">
        <v>0.01</v>
      </c>
      <c r="I94" s="289" t="s">
        <v>33</v>
      </c>
      <c r="J94" s="289" t="s">
        <v>3614</v>
      </c>
      <c r="K94" s="289" t="s">
        <v>2255</v>
      </c>
      <c r="L94" s="289" t="s">
        <v>2256</v>
      </c>
      <c r="M94" s="445" t="s">
        <v>150</v>
      </c>
    </row>
    <row r="95" spans="1:13" x14ac:dyDescent="0.25">
      <c r="A95" t="s">
        <v>9</v>
      </c>
      <c r="B95" t="s">
        <v>3498</v>
      </c>
      <c r="C95" t="s">
        <v>3500</v>
      </c>
      <c r="D95" t="s">
        <v>3498</v>
      </c>
      <c r="E95" t="s">
        <v>3502</v>
      </c>
      <c r="F95" s="350">
        <v>0</v>
      </c>
      <c r="G95" s="350">
        <v>1</v>
      </c>
      <c r="H95" s="10">
        <v>0.01</v>
      </c>
      <c r="I95" s="334" t="s">
        <v>2404</v>
      </c>
      <c r="J95" s="334" t="s">
        <v>3503</v>
      </c>
      <c r="K95" s="334" t="s">
        <v>223</v>
      </c>
      <c r="L95" s="289" t="s">
        <v>2691</v>
      </c>
      <c r="M95" s="441"/>
    </row>
    <row r="96" spans="1:13" x14ac:dyDescent="0.25">
      <c r="A96" t="s">
        <v>9</v>
      </c>
      <c r="B96" t="s">
        <v>23</v>
      </c>
      <c r="C96" t="s">
        <v>283</v>
      </c>
      <c r="D96" t="s">
        <v>23</v>
      </c>
      <c r="E96" t="s">
        <v>2273</v>
      </c>
      <c r="F96" s="350">
        <v>0</v>
      </c>
      <c r="G96" s="10">
        <v>1</v>
      </c>
      <c r="H96" s="10">
        <v>0.01</v>
      </c>
      <c r="I96" s="334" t="s">
        <v>33</v>
      </c>
      <c r="J96" s="334" t="s">
        <v>2300</v>
      </c>
      <c r="K96" s="334" t="s">
        <v>221</v>
      </c>
      <c r="L96" s="289" t="s">
        <v>222</v>
      </c>
      <c r="M96" s="441" t="s">
        <v>150</v>
      </c>
    </row>
    <row r="97" spans="1:14" x14ac:dyDescent="0.25">
      <c r="A97" t="s">
        <v>9</v>
      </c>
      <c r="B97" t="s">
        <v>101</v>
      </c>
      <c r="C97" t="s">
        <v>282</v>
      </c>
      <c r="D97" t="s">
        <v>101</v>
      </c>
      <c r="E97" t="s">
        <v>2274</v>
      </c>
      <c r="F97" s="10">
        <v>0</v>
      </c>
      <c r="G97" s="10">
        <v>0.25</v>
      </c>
      <c r="H97" s="10">
        <v>0.01</v>
      </c>
      <c r="I97" s="334" t="s">
        <v>30</v>
      </c>
      <c r="J97" s="334" t="s">
        <v>3006</v>
      </c>
      <c r="K97" s="334" t="s">
        <v>219</v>
      </c>
      <c r="L97" s="289" t="s">
        <v>220</v>
      </c>
      <c r="M97" s="445" t="s">
        <v>2253</v>
      </c>
      <c r="N97" s="289" t="s">
        <v>2253</v>
      </c>
    </row>
    <row r="98" spans="1:14" x14ac:dyDescent="0.25">
      <c r="A98" t="s">
        <v>9</v>
      </c>
      <c r="B98" t="s">
        <v>2429</v>
      </c>
      <c r="C98" t="s">
        <v>2428</v>
      </c>
      <c r="D98" t="s">
        <v>2429</v>
      </c>
      <c r="E98" t="s">
        <v>2431</v>
      </c>
      <c r="F98" s="350">
        <v>0</v>
      </c>
      <c r="G98" s="10">
        <v>1</v>
      </c>
      <c r="H98" s="10">
        <v>0.01</v>
      </c>
      <c r="I98" s="334" t="s">
        <v>2432</v>
      </c>
      <c r="J98" s="334" t="s">
        <v>3173</v>
      </c>
      <c r="K98" s="334"/>
      <c r="L98" s="289" t="s">
        <v>2686</v>
      </c>
      <c r="M98" s="441" t="s">
        <v>3176</v>
      </c>
    </row>
    <row r="99" spans="1:14" x14ac:dyDescent="0.25">
      <c r="A99" t="s">
        <v>9</v>
      </c>
      <c r="B99" t="s">
        <v>21</v>
      </c>
      <c r="C99" t="s">
        <v>284</v>
      </c>
      <c r="D99" s="17" t="s">
        <v>347</v>
      </c>
      <c r="E99" t="s">
        <v>2272</v>
      </c>
      <c r="F99" s="350">
        <v>0</v>
      </c>
      <c r="G99" s="10">
        <v>1</v>
      </c>
      <c r="H99" s="10">
        <v>0.01</v>
      </c>
      <c r="I99" s="334" t="s">
        <v>33</v>
      </c>
      <c r="J99" s="334" t="s">
        <v>3612</v>
      </c>
      <c r="K99" s="334" t="s">
        <v>224</v>
      </c>
      <c r="L99" s="289" t="s">
        <v>225</v>
      </c>
      <c r="M99" s="441"/>
    </row>
    <row r="100" spans="1:14" x14ac:dyDescent="0.25">
      <c r="A100" t="s">
        <v>9</v>
      </c>
      <c r="B100" t="s">
        <v>19</v>
      </c>
      <c r="C100" t="s">
        <v>285</v>
      </c>
      <c r="D100" s="17" t="s">
        <v>347</v>
      </c>
      <c r="E100" t="s">
        <v>2271</v>
      </c>
      <c r="F100" s="350">
        <v>0</v>
      </c>
      <c r="G100" s="10">
        <v>1</v>
      </c>
      <c r="H100" s="10">
        <v>0.01</v>
      </c>
      <c r="I100" s="334" t="s">
        <v>33</v>
      </c>
      <c r="J100" s="334" t="s">
        <v>3613</v>
      </c>
      <c r="K100" s="334" t="s">
        <v>226</v>
      </c>
      <c r="L100" s="289" t="s">
        <v>227</v>
      </c>
      <c r="M100" s="441"/>
    </row>
    <row r="101" spans="1:14" x14ac:dyDescent="0.25">
      <c r="A101" t="s">
        <v>9</v>
      </c>
      <c r="B101" t="s">
        <v>3205</v>
      </c>
      <c r="C101" t="s">
        <v>3206</v>
      </c>
      <c r="D101" t="s">
        <v>3205</v>
      </c>
      <c r="E101" t="s">
        <v>3207</v>
      </c>
      <c r="F101" s="350">
        <v>0</v>
      </c>
      <c r="G101" s="10">
        <v>1</v>
      </c>
      <c r="H101" s="10">
        <v>0.01</v>
      </c>
      <c r="I101" s="334" t="s">
        <v>33</v>
      </c>
      <c r="J101" s="334" t="s">
        <v>3618</v>
      </c>
      <c r="K101" s="334"/>
      <c r="L101" s="289"/>
      <c r="M101" s="441"/>
    </row>
    <row r="102" spans="1:14" x14ac:dyDescent="0.25">
      <c r="A102" t="s">
        <v>9</v>
      </c>
      <c r="B102" t="s">
        <v>3722</v>
      </c>
      <c r="C102" t="s">
        <v>3708</v>
      </c>
      <c r="D102" t="s">
        <v>3723</v>
      </c>
      <c r="E102" t="s">
        <v>3724</v>
      </c>
      <c r="F102">
        <v>0</v>
      </c>
      <c r="G102">
        <v>1</v>
      </c>
      <c r="H102">
        <v>1</v>
      </c>
      <c r="I102" s="334" t="s">
        <v>29</v>
      </c>
      <c r="J102" s="334" t="s">
        <v>3784</v>
      </c>
      <c r="K102" s="334"/>
      <c r="L102" s="289"/>
      <c r="M102" s="441"/>
    </row>
    <row r="103" spans="1:14" x14ac:dyDescent="0.25">
      <c r="A103" t="s">
        <v>9</v>
      </c>
      <c r="B103" t="s">
        <v>3714</v>
      </c>
      <c r="C103" t="s">
        <v>3713</v>
      </c>
      <c r="D103" t="s">
        <v>3001</v>
      </c>
      <c r="E103" t="s">
        <v>3715</v>
      </c>
      <c r="F103">
        <v>0</v>
      </c>
      <c r="G103">
        <v>1</v>
      </c>
      <c r="H103">
        <v>1</v>
      </c>
      <c r="I103" s="334" t="s">
        <v>29</v>
      </c>
      <c r="J103" s="334" t="s">
        <v>3783</v>
      </c>
      <c r="K103" s="334" t="s">
        <v>238</v>
      </c>
      <c r="L103" s="289" t="s">
        <v>239</v>
      </c>
    </row>
    <row r="104" spans="1:14" x14ac:dyDescent="0.25">
      <c r="A104" t="s">
        <v>9</v>
      </c>
      <c r="B104" t="s">
        <v>2480</v>
      </c>
      <c r="C104" t="s">
        <v>2481</v>
      </c>
      <c r="D104" t="s">
        <v>2481</v>
      </c>
      <c r="E104" t="s">
        <v>2482</v>
      </c>
      <c r="F104" s="350">
        <v>0</v>
      </c>
      <c r="G104" s="10">
        <v>1</v>
      </c>
      <c r="H104" s="10">
        <v>0.01</v>
      </c>
      <c r="I104" s="334" t="s">
        <v>2483</v>
      </c>
      <c r="J104" s="382" t="s">
        <v>4107</v>
      </c>
      <c r="K104" s="334"/>
      <c r="L104" s="289" t="s">
        <v>2687</v>
      </c>
      <c r="M104" s="441" t="s">
        <v>150</v>
      </c>
    </row>
    <row r="105" spans="1:14" x14ac:dyDescent="0.25">
      <c r="A105" t="s">
        <v>2648</v>
      </c>
      <c r="B105" t="s">
        <v>313</v>
      </c>
      <c r="C105" t="s">
        <v>287</v>
      </c>
      <c r="D105" s="236" t="s">
        <v>349</v>
      </c>
      <c r="E105" t="s">
        <v>2259</v>
      </c>
      <c r="F105" s="354">
        <v>0</v>
      </c>
      <c r="G105" s="354">
        <v>0.4</v>
      </c>
      <c r="H105" s="354">
        <v>0.01</v>
      </c>
      <c r="I105" s="236" t="s">
        <v>31</v>
      </c>
      <c r="J105" s="236" t="s">
        <v>3175</v>
      </c>
      <c r="K105" s="236" t="s">
        <v>248</v>
      </c>
      <c r="L105" s="236" t="s">
        <v>249</v>
      </c>
      <c r="M105" s="441" t="s">
        <v>187</v>
      </c>
    </row>
    <row r="106" spans="1:14" x14ac:dyDescent="0.25">
      <c r="A106" t="s">
        <v>2648</v>
      </c>
      <c r="B106" t="s">
        <v>313</v>
      </c>
      <c r="C106" t="s">
        <v>288</v>
      </c>
      <c r="D106" s="236" t="s">
        <v>349</v>
      </c>
      <c r="E106" t="s">
        <v>3189</v>
      </c>
      <c r="F106" s="354">
        <v>0</v>
      </c>
      <c r="G106" s="354">
        <v>0.4</v>
      </c>
      <c r="H106" s="354">
        <v>0.01</v>
      </c>
      <c r="I106" s="236" t="s">
        <v>31</v>
      </c>
      <c r="J106" s="236" t="s">
        <v>3175</v>
      </c>
      <c r="K106" s="236" t="s">
        <v>248</v>
      </c>
      <c r="L106" s="236" t="s">
        <v>249</v>
      </c>
      <c r="M106" s="441" t="s">
        <v>187</v>
      </c>
    </row>
    <row r="107" spans="1:14" x14ac:dyDescent="0.25">
      <c r="A107" t="s">
        <v>2648</v>
      </c>
      <c r="B107" t="s">
        <v>313</v>
      </c>
      <c r="C107" t="s">
        <v>289</v>
      </c>
      <c r="D107" s="236" t="s">
        <v>349</v>
      </c>
      <c r="E107" t="s">
        <v>3190</v>
      </c>
      <c r="F107" s="354">
        <v>0</v>
      </c>
      <c r="G107" s="354">
        <v>0.4</v>
      </c>
      <c r="H107" s="354">
        <v>0.01</v>
      </c>
      <c r="I107" s="236" t="s">
        <v>31</v>
      </c>
      <c r="J107" s="236" t="s">
        <v>3175</v>
      </c>
      <c r="K107" s="236" t="s">
        <v>248</v>
      </c>
      <c r="L107" s="236" t="s">
        <v>249</v>
      </c>
      <c r="M107" s="441" t="s">
        <v>187</v>
      </c>
    </row>
    <row r="108" spans="1:14" x14ac:dyDescent="0.25">
      <c r="A108" t="s">
        <v>2648</v>
      </c>
      <c r="B108" t="s">
        <v>313</v>
      </c>
      <c r="C108" s="290" t="s">
        <v>290</v>
      </c>
      <c r="D108" s="236" t="s">
        <v>349</v>
      </c>
      <c r="E108" t="s">
        <v>3191</v>
      </c>
      <c r="F108" s="354">
        <v>0</v>
      </c>
      <c r="G108" s="354">
        <v>0.4</v>
      </c>
      <c r="H108" s="354">
        <v>0.01</v>
      </c>
      <c r="I108" s="236" t="s">
        <v>31</v>
      </c>
      <c r="J108" s="236" t="s">
        <v>3175</v>
      </c>
      <c r="K108" s="236" t="s">
        <v>248</v>
      </c>
      <c r="L108" s="236" t="s">
        <v>249</v>
      </c>
      <c r="M108" s="441" t="s">
        <v>187</v>
      </c>
    </row>
    <row r="109" spans="1:14" x14ac:dyDescent="0.25">
      <c r="A109" t="s">
        <v>2648</v>
      </c>
      <c r="B109" t="s">
        <v>313</v>
      </c>
      <c r="C109" t="s">
        <v>291</v>
      </c>
      <c r="D109" s="236" t="s">
        <v>349</v>
      </c>
      <c r="E109" t="s">
        <v>3192</v>
      </c>
      <c r="F109" s="237">
        <v>0</v>
      </c>
      <c r="G109" s="237">
        <v>0.4</v>
      </c>
      <c r="H109" s="237">
        <v>0.01</v>
      </c>
      <c r="I109" s="236" t="s">
        <v>31</v>
      </c>
      <c r="J109" s="236" t="s">
        <v>3175</v>
      </c>
      <c r="K109" s="236" t="s">
        <v>248</v>
      </c>
      <c r="L109" s="236" t="s">
        <v>249</v>
      </c>
    </row>
    <row r="110" spans="1:14" x14ac:dyDescent="0.25">
      <c r="A110" t="s">
        <v>2648</v>
      </c>
      <c r="B110" t="s">
        <v>326</v>
      </c>
      <c r="C110" t="s">
        <v>292</v>
      </c>
      <c r="D110" s="236" t="s">
        <v>350</v>
      </c>
      <c r="E110" t="s">
        <v>2258</v>
      </c>
      <c r="F110" s="237">
        <v>0</v>
      </c>
      <c r="G110" s="237">
        <v>0.4</v>
      </c>
      <c r="H110" s="237">
        <v>0.01</v>
      </c>
      <c r="I110" s="236" t="s">
        <v>32</v>
      </c>
      <c r="J110" s="236" t="s">
        <v>3181</v>
      </c>
      <c r="K110" s="236" t="s">
        <v>248</v>
      </c>
      <c r="L110" s="236" t="s">
        <v>249</v>
      </c>
    </row>
    <row r="111" spans="1:14" x14ac:dyDescent="0.25">
      <c r="A111" t="s">
        <v>2648</v>
      </c>
      <c r="B111" t="s">
        <v>326</v>
      </c>
      <c r="C111" t="s">
        <v>293</v>
      </c>
      <c r="D111" s="236" t="s">
        <v>350</v>
      </c>
      <c r="E111" t="s">
        <v>3193</v>
      </c>
      <c r="F111" s="237">
        <v>0</v>
      </c>
      <c r="G111" s="237">
        <v>0.4</v>
      </c>
      <c r="H111" s="237">
        <v>0.01</v>
      </c>
      <c r="I111" s="236" t="s">
        <v>32</v>
      </c>
      <c r="J111" s="236" t="s">
        <v>3181</v>
      </c>
      <c r="K111" s="236" t="s">
        <v>248</v>
      </c>
      <c r="L111" s="236" t="s">
        <v>249</v>
      </c>
    </row>
    <row r="112" spans="1:14" x14ac:dyDescent="0.25">
      <c r="A112" t="s">
        <v>2648</v>
      </c>
      <c r="B112" t="s">
        <v>326</v>
      </c>
      <c r="C112" t="s">
        <v>294</v>
      </c>
      <c r="D112" s="236" t="s">
        <v>350</v>
      </c>
      <c r="E112" t="s">
        <v>3194</v>
      </c>
      <c r="F112" s="237">
        <v>0</v>
      </c>
      <c r="G112" s="237">
        <v>0.4</v>
      </c>
      <c r="H112" s="237">
        <v>0.01</v>
      </c>
      <c r="I112" s="236" t="s">
        <v>32</v>
      </c>
      <c r="J112" s="236" t="s">
        <v>3181</v>
      </c>
      <c r="K112" s="236" t="s">
        <v>248</v>
      </c>
      <c r="L112" s="236" t="s">
        <v>249</v>
      </c>
    </row>
    <row r="113" spans="1:14" x14ac:dyDescent="0.25">
      <c r="A113" t="s">
        <v>2648</v>
      </c>
      <c r="B113" s="173" t="s">
        <v>326</v>
      </c>
      <c r="C113" t="s">
        <v>295</v>
      </c>
      <c r="D113" t="s">
        <v>350</v>
      </c>
      <c r="E113" t="s">
        <v>3195</v>
      </c>
      <c r="F113" s="10">
        <v>0</v>
      </c>
      <c r="G113" s="10">
        <v>0.4</v>
      </c>
      <c r="H113" s="350">
        <v>0.01</v>
      </c>
      <c r="I113" s="334" t="s">
        <v>32</v>
      </c>
      <c r="J113" s="334" t="s">
        <v>3181</v>
      </c>
      <c r="K113" s="334" t="s">
        <v>248</v>
      </c>
      <c r="L113" s="289" t="s">
        <v>249</v>
      </c>
      <c r="M113" s="441" t="s">
        <v>187</v>
      </c>
    </row>
    <row r="114" spans="1:14" x14ac:dyDescent="0.25">
      <c r="A114" t="s">
        <v>2648</v>
      </c>
      <c r="B114" s="173" t="s">
        <v>326</v>
      </c>
      <c r="C114" t="s">
        <v>296</v>
      </c>
      <c r="D114" t="s">
        <v>350</v>
      </c>
      <c r="E114" t="s">
        <v>3196</v>
      </c>
      <c r="F114" s="10">
        <v>0</v>
      </c>
      <c r="G114" s="10">
        <v>0.4</v>
      </c>
      <c r="H114" s="350">
        <v>0.01</v>
      </c>
      <c r="I114" s="334" t="s">
        <v>32</v>
      </c>
      <c r="J114" s="334" t="s">
        <v>3181</v>
      </c>
      <c r="K114" s="334" t="s">
        <v>248</v>
      </c>
      <c r="L114" s="289" t="s">
        <v>249</v>
      </c>
    </row>
    <row r="115" spans="1:14" x14ac:dyDescent="0.25">
      <c r="A115" t="s">
        <v>4</v>
      </c>
      <c r="B115" t="s">
        <v>2380</v>
      </c>
      <c r="C115" t="s">
        <v>2375</v>
      </c>
      <c r="D115" s="290" t="s">
        <v>2374</v>
      </c>
      <c r="E115" s="290" t="s">
        <v>2376</v>
      </c>
      <c r="F115" s="447">
        <v>0</v>
      </c>
      <c r="G115" s="447">
        <v>1</v>
      </c>
      <c r="H115" s="447">
        <v>0.02</v>
      </c>
      <c r="I115" s="290" t="s">
        <v>2377</v>
      </c>
      <c r="J115" s="334" t="s">
        <v>3420</v>
      </c>
      <c r="K115" s="345" t="s">
        <v>2379</v>
      </c>
      <c r="L115" s="290" t="s">
        <v>2378</v>
      </c>
    </row>
    <row r="116" spans="1:14" x14ac:dyDescent="0.25">
      <c r="A116" t="s">
        <v>4</v>
      </c>
      <c r="B116" t="s">
        <v>2445</v>
      </c>
      <c r="C116" t="s">
        <v>3426</v>
      </c>
      <c r="D116" s="290" t="s">
        <v>2446</v>
      </c>
      <c r="E116" s="290" t="s">
        <v>2447</v>
      </c>
      <c r="F116" s="346">
        <v>-1</v>
      </c>
      <c r="G116" s="346">
        <v>3</v>
      </c>
      <c r="H116" s="346">
        <v>0.1</v>
      </c>
      <c r="I116" s="290" t="s">
        <v>2864</v>
      </c>
      <c r="J116" s="289" t="s">
        <v>3776</v>
      </c>
      <c r="K116" s="290"/>
      <c r="L116" s="290" t="s">
        <v>2684</v>
      </c>
      <c r="M116" s="393" t="s">
        <v>3180</v>
      </c>
    </row>
    <row r="117" spans="1:14" x14ac:dyDescent="0.25">
      <c r="A117" t="s">
        <v>4</v>
      </c>
      <c r="B117" t="s">
        <v>3424</v>
      </c>
      <c r="C117" t="s">
        <v>3425</v>
      </c>
      <c r="D117" s="290" t="s">
        <v>2448</v>
      </c>
      <c r="E117" t="s">
        <v>3427</v>
      </c>
      <c r="F117" s="347">
        <v>0</v>
      </c>
      <c r="G117" s="347">
        <v>1</v>
      </c>
      <c r="H117" s="347">
        <v>0.02</v>
      </c>
      <c r="I117" s="334" t="s">
        <v>2444</v>
      </c>
      <c r="J117" s="334" t="s">
        <v>4109</v>
      </c>
      <c r="K117" s="345"/>
      <c r="L117" s="345" t="s">
        <v>2685</v>
      </c>
      <c r="M117" s="383" t="s">
        <v>4110</v>
      </c>
    </row>
    <row r="118" spans="1:14" x14ac:dyDescent="0.25">
      <c r="A118" t="s">
        <v>4</v>
      </c>
      <c r="B118" t="s">
        <v>3773</v>
      </c>
      <c r="C118" t="s">
        <v>3770</v>
      </c>
      <c r="D118" s="290" t="s">
        <v>3396</v>
      </c>
      <c r="E118" t="s">
        <v>3397</v>
      </c>
      <c r="F118" s="350">
        <v>-1</v>
      </c>
      <c r="G118" s="350">
        <v>1</v>
      </c>
      <c r="H118" s="350">
        <v>0.01</v>
      </c>
      <c r="I118" s="334" t="s">
        <v>3606</v>
      </c>
      <c r="J118" s="334" t="s">
        <v>3968</v>
      </c>
      <c r="K118" s="345" t="s">
        <v>459</v>
      </c>
      <c r="L118" s="345" t="s">
        <v>460</v>
      </c>
      <c r="M118" s="393" t="s">
        <v>3165</v>
      </c>
    </row>
    <row r="119" spans="1:14" x14ac:dyDescent="0.25">
      <c r="A119" t="s">
        <v>4</v>
      </c>
      <c r="B119" t="s">
        <v>11</v>
      </c>
      <c r="C119" t="s">
        <v>111</v>
      </c>
      <c r="D119" s="17" t="s">
        <v>11</v>
      </c>
      <c r="E119" t="s">
        <v>2295</v>
      </c>
      <c r="F119" s="350">
        <v>0</v>
      </c>
      <c r="G119" s="350">
        <v>1</v>
      </c>
      <c r="H119" s="10">
        <v>0.02</v>
      </c>
      <c r="I119" s="334" t="s">
        <v>438</v>
      </c>
      <c r="J119" s="334" t="s">
        <v>3260</v>
      </c>
      <c r="K119" s="334" t="s">
        <v>189</v>
      </c>
      <c r="L119" s="289" t="s">
        <v>190</v>
      </c>
      <c r="M119" s="441" t="s">
        <v>145</v>
      </c>
      <c r="N119" s="334" t="s">
        <v>171</v>
      </c>
    </row>
    <row r="120" spans="1:14" x14ac:dyDescent="0.25">
      <c r="A120" t="s">
        <v>4</v>
      </c>
      <c r="B120" t="s">
        <v>3404</v>
      </c>
      <c r="C120" t="s">
        <v>3406</v>
      </c>
      <c r="D120" s="290" t="s">
        <v>3407</v>
      </c>
      <c r="E120" t="s">
        <v>3409</v>
      </c>
      <c r="F120" s="349">
        <v>-45000</v>
      </c>
      <c r="G120" s="349">
        <v>50000</v>
      </c>
      <c r="H120" s="349">
        <v>100</v>
      </c>
      <c r="I120" s="349" t="s">
        <v>3410</v>
      </c>
      <c r="J120" s="334" t="s">
        <v>3966</v>
      </c>
      <c r="K120" s="345" t="s">
        <v>456</v>
      </c>
      <c r="L120" s="345" t="s">
        <v>457</v>
      </c>
      <c r="M120" s="348"/>
    </row>
    <row r="121" spans="1:14" x14ac:dyDescent="0.25">
      <c r="A121" t="s">
        <v>4</v>
      </c>
      <c r="B121" t="s">
        <v>5</v>
      </c>
      <c r="C121" t="s">
        <v>297</v>
      </c>
      <c r="D121" s="17" t="s">
        <v>343</v>
      </c>
      <c r="E121" t="s">
        <v>2294</v>
      </c>
      <c r="F121" s="350">
        <v>-0.25</v>
      </c>
      <c r="G121" s="350">
        <f>ROUND(MaxBoundCalculations!B88,1)</f>
        <v>1</v>
      </c>
      <c r="H121" s="350">
        <v>0.01</v>
      </c>
      <c r="I121" s="334" t="s">
        <v>3719</v>
      </c>
      <c r="J121" s="334" t="s">
        <v>3967</v>
      </c>
      <c r="K121" s="334" t="s">
        <v>191</v>
      </c>
      <c r="L121" s="289" t="s">
        <v>192</v>
      </c>
      <c r="M121" s="441" t="s">
        <v>3166</v>
      </c>
      <c r="N121" s="334" t="s">
        <v>3167</v>
      </c>
    </row>
    <row r="122" spans="1:14" x14ac:dyDescent="0.25">
      <c r="A122" t="s">
        <v>4</v>
      </c>
      <c r="B122" t="s">
        <v>461</v>
      </c>
      <c r="C122" t="s">
        <v>462</v>
      </c>
      <c r="D122" s="290" t="s">
        <v>461</v>
      </c>
      <c r="E122" t="s">
        <v>2293</v>
      </c>
      <c r="F122" s="447">
        <v>0</v>
      </c>
      <c r="G122" s="447">
        <v>1</v>
      </c>
      <c r="H122" s="447">
        <v>0.01</v>
      </c>
      <c r="I122" s="289" t="s">
        <v>463</v>
      </c>
      <c r="J122" s="382" t="s">
        <v>4111</v>
      </c>
      <c r="K122" s="334" t="s">
        <v>464</v>
      </c>
      <c r="L122" s="289" t="s">
        <v>465</v>
      </c>
      <c r="M122" s="445" t="s">
        <v>466</v>
      </c>
    </row>
    <row r="123" spans="1:14" x14ac:dyDescent="0.25">
      <c r="A123" t="s">
        <v>4</v>
      </c>
      <c r="B123" t="s">
        <v>2968</v>
      </c>
      <c r="C123" t="s">
        <v>2969</v>
      </c>
      <c r="D123" t="s">
        <v>2968</v>
      </c>
      <c r="E123" t="s">
        <v>2970</v>
      </c>
      <c r="F123" s="10">
        <v>0</v>
      </c>
      <c r="G123" s="10">
        <f>-ROUND(MaxBoundCalculations!$B$206,2)</f>
        <v>0.33</v>
      </c>
      <c r="H123" s="10">
        <v>0.01</v>
      </c>
      <c r="I123" s="334" t="s">
        <v>2971</v>
      </c>
      <c r="J123" s="334" t="s">
        <v>3417</v>
      </c>
      <c r="K123" s="334" t="s">
        <v>193</v>
      </c>
      <c r="L123" s="289" t="s">
        <v>194</v>
      </c>
      <c r="M123" s="451" t="s">
        <v>3179</v>
      </c>
    </row>
    <row r="124" spans="1:14" x14ac:dyDescent="0.25">
      <c r="A124" t="s">
        <v>4</v>
      </c>
      <c r="B124" t="s">
        <v>3599</v>
      </c>
      <c r="C124" t="s">
        <v>3600</v>
      </c>
      <c r="D124" s="290" t="s">
        <v>461</v>
      </c>
      <c r="E124" t="s">
        <v>3601</v>
      </c>
      <c r="F124" s="351">
        <v>0</v>
      </c>
      <c r="G124" s="351">
        <v>1</v>
      </c>
      <c r="H124" s="351">
        <v>1</v>
      </c>
      <c r="I124" s="334" t="s">
        <v>29</v>
      </c>
      <c r="J124" s="334" t="s">
        <v>3602</v>
      </c>
      <c r="K124" s="334" t="s">
        <v>464</v>
      </c>
      <c r="L124" s="289" t="s">
        <v>465</v>
      </c>
      <c r="M124" s="445" t="s">
        <v>466</v>
      </c>
    </row>
    <row r="125" spans="1:14" x14ac:dyDescent="0.25">
      <c r="A125" t="s">
        <v>4</v>
      </c>
      <c r="B125" t="s">
        <v>3842</v>
      </c>
      <c r="C125" t="s">
        <v>3843</v>
      </c>
      <c r="D125" t="s">
        <v>461</v>
      </c>
      <c r="E125" s="173"/>
      <c r="F125" s="351">
        <v>0</v>
      </c>
      <c r="G125" s="351">
        <v>1</v>
      </c>
      <c r="H125" s="351">
        <v>1</v>
      </c>
      <c r="I125" s="334" t="s">
        <v>29</v>
      </c>
      <c r="J125" s="334" t="s">
        <v>3844</v>
      </c>
      <c r="K125" s="345"/>
      <c r="L125" s="345"/>
    </row>
    <row r="126" spans="1:14" x14ac:dyDescent="0.25">
      <c r="A126" t="s">
        <v>4</v>
      </c>
      <c r="B126" t="s">
        <v>3774</v>
      </c>
      <c r="C126" t="s">
        <v>3707</v>
      </c>
      <c r="D126" s="290" t="s">
        <v>3396</v>
      </c>
      <c r="E126" t="s">
        <v>3706</v>
      </c>
      <c r="F126" s="351">
        <v>0</v>
      </c>
      <c r="G126" s="351">
        <v>1</v>
      </c>
      <c r="H126" s="351">
        <v>1</v>
      </c>
      <c r="I126" s="334" t="s">
        <v>29</v>
      </c>
      <c r="J126" s="334" t="s">
        <v>3777</v>
      </c>
      <c r="K126" s="345"/>
      <c r="L126" s="345"/>
    </row>
    <row r="127" spans="1:14" x14ac:dyDescent="0.25">
      <c r="A127" t="s">
        <v>4</v>
      </c>
      <c r="B127" t="s">
        <v>3400</v>
      </c>
      <c r="C127" t="s">
        <v>3401</v>
      </c>
      <c r="D127" s="290" t="s">
        <v>3396</v>
      </c>
      <c r="E127" t="s">
        <v>3398</v>
      </c>
      <c r="F127" s="351">
        <v>0</v>
      </c>
      <c r="G127" s="351">
        <v>1</v>
      </c>
      <c r="H127" s="351">
        <v>1</v>
      </c>
      <c r="I127" s="334" t="s">
        <v>29</v>
      </c>
      <c r="J127" s="334" t="s">
        <v>3399</v>
      </c>
      <c r="K127" s="345"/>
      <c r="L127" s="345"/>
    </row>
    <row r="128" spans="1:14" x14ac:dyDescent="0.25">
      <c r="A128" t="s">
        <v>4</v>
      </c>
      <c r="B128" t="s">
        <v>3403</v>
      </c>
      <c r="C128" t="s">
        <v>3405</v>
      </c>
      <c r="D128" s="290" t="s">
        <v>3407</v>
      </c>
      <c r="E128" t="s">
        <v>3408</v>
      </c>
      <c r="F128" s="349">
        <v>-45000</v>
      </c>
      <c r="G128" s="349">
        <v>50000</v>
      </c>
      <c r="H128" s="349">
        <v>100</v>
      </c>
      <c r="I128" s="349" t="s">
        <v>3410</v>
      </c>
      <c r="J128" s="382" t="s">
        <v>4099</v>
      </c>
      <c r="K128" s="345" t="s">
        <v>456</v>
      </c>
      <c r="L128" s="345" t="s">
        <v>457</v>
      </c>
      <c r="M128" s="348" t="s">
        <v>458</v>
      </c>
    </row>
    <row r="129" spans="1:12" x14ac:dyDescent="0.25">
      <c r="A129" t="s">
        <v>4</v>
      </c>
      <c r="B129" t="s">
        <v>3560</v>
      </c>
      <c r="C129" t="s">
        <v>3561</v>
      </c>
      <c r="D129" s="290" t="s">
        <v>3562</v>
      </c>
      <c r="E129" t="s">
        <v>3563</v>
      </c>
      <c r="F129" s="351">
        <v>-50</v>
      </c>
      <c r="G129" s="351">
        <v>50</v>
      </c>
      <c r="H129" s="351">
        <v>1</v>
      </c>
      <c r="I129" s="334" t="s">
        <v>3605</v>
      </c>
      <c r="J129" s="334" t="s">
        <v>3969</v>
      </c>
      <c r="K129" s="345"/>
      <c r="L129" s="345"/>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4"/>
  <sheetViews>
    <sheetView zoomScale="85" zoomScaleNormal="85" workbookViewId="0">
      <pane ySplit="1" topLeftCell="A2" activePane="bottomLeft" state="frozen"/>
      <selection pane="bottomLeft" sqref="A1:A1048576"/>
    </sheetView>
  </sheetViews>
  <sheetFormatPr defaultColWidth="9.140625" defaultRowHeight="15" x14ac:dyDescent="0.25"/>
  <cols>
    <col min="1" max="1" width="33.5703125" bestFit="1" customWidth="1"/>
    <col min="2" max="2" width="46.8554687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453</v>
      </c>
      <c r="I1" s="369" t="s">
        <v>68</v>
      </c>
      <c r="J1" s="364" t="s">
        <v>342</v>
      </c>
      <c r="K1" s="366" t="s">
        <v>2257</v>
      </c>
      <c r="L1" s="366" t="s">
        <v>69</v>
      </c>
      <c r="M1" s="366" t="s">
        <v>70</v>
      </c>
      <c r="N1" s="366" t="s">
        <v>81</v>
      </c>
      <c r="O1" s="366" t="s">
        <v>28</v>
      </c>
      <c r="P1" s="366" t="s">
        <v>2</v>
      </c>
      <c r="Q1" s="366" t="s">
        <v>437</v>
      </c>
      <c r="R1" s="366" t="s">
        <v>188</v>
      </c>
      <c r="S1" s="370" t="s">
        <v>3848</v>
      </c>
      <c r="T1" s="371" t="s">
        <v>3849</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2476</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3863</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2476</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2476</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2476</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2476</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2476</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2476</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2476</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2476</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2476</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2476</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2476</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2476</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2476</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2476</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3864</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3865</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3668</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3868</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3668</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3668</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3866</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3423</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3867</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3423</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3423</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3870</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3716</v>
      </c>
      <c r="D44" s="334" t="s">
        <v>275</v>
      </c>
      <c r="E44" s="334"/>
      <c r="F44" s="334" t="s">
        <v>279</v>
      </c>
      <c r="G44" s="334"/>
      <c r="H44" s="17">
        <v>2748</v>
      </c>
      <c r="I44" s="373" t="s">
        <v>3943</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3869</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3716</v>
      </c>
      <c r="D45" s="334" t="s">
        <v>276</v>
      </c>
      <c r="E45" s="334"/>
      <c r="F45" s="334" t="s">
        <v>278</v>
      </c>
      <c r="G45" s="334"/>
      <c r="H45" s="17">
        <v>2749</v>
      </c>
      <c r="I45" s="373" t="s">
        <v>3943</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3716</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3872</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2452</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3871</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2452</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2452</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Ban New Power Plant Retrofits</v>
      </c>
      <c r="C56" s="290" t="s">
        <v>3672</v>
      </c>
      <c r="D56" s="334" t="s">
        <v>444</v>
      </c>
      <c r="E56" s="334"/>
      <c r="F56" s="334" t="s">
        <v>443</v>
      </c>
      <c r="G56" s="334"/>
      <c r="H56" s="17">
        <v>2436</v>
      </c>
      <c r="I56" s="373" t="s">
        <v>44</v>
      </c>
      <c r="J56" s="374" t="str">
        <f>IF(ISBLANK(INDEX('Policy Characteristics'!D:D,MATCH($C56,'Policy Characteristics'!$C:$C,0))),"",INDEX('Policy Characteristics'!D:D,MATCH($C56,'Policy Characteristics'!$C:$C,0)))</f>
        <v>Ban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3874</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Ban New Power Plant Retrofits</v>
      </c>
      <c r="C57" s="236" t="s">
        <v>3672</v>
      </c>
      <c r="D57" s="289" t="s">
        <v>3450</v>
      </c>
      <c r="E57" s="334"/>
      <c r="F57" s="289" t="s">
        <v>3392</v>
      </c>
      <c r="G57" s="334"/>
      <c r="H57" s="17">
        <v>2437</v>
      </c>
      <c r="I57" s="373" t="s">
        <v>44</v>
      </c>
      <c r="J57" s="374" t="str">
        <f>IF(ISBLANK(INDEX('Policy Characteristics'!D:D,MATCH($C57,'Policy Characteristics'!$C:$C,0))),"",INDEX('Policy Characteristics'!D:D,MATCH($C57,'Policy Characteristics'!$C:$C,0)))</f>
        <v>Ban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Ban New Power Plant Retrofits</v>
      </c>
      <c r="C58" s="236" t="s">
        <v>3672</v>
      </c>
      <c r="D58" s="289" t="s">
        <v>3451</v>
      </c>
      <c r="E58" s="334"/>
      <c r="F58" s="289" t="s">
        <v>3393</v>
      </c>
      <c r="G58" s="334"/>
      <c r="H58" s="17">
        <v>2438</v>
      </c>
      <c r="I58" s="373" t="s">
        <v>44</v>
      </c>
      <c r="J58" s="374" t="str">
        <f>IF(ISBLANK(INDEX('Policy Characteristics'!D:D,MATCH($C58,'Policy Characteristics'!$C:$C,0))),"",INDEX('Policy Characteristics'!D:D,MATCH($C58,'Policy Characteristics'!$C:$C,0)))</f>
        <v>Ban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Ban New Power Plant Retrofits</v>
      </c>
      <c r="C59" s="236" t="s">
        <v>3672</v>
      </c>
      <c r="D59" s="289" t="s">
        <v>76</v>
      </c>
      <c r="E59" s="334"/>
      <c r="F59" s="289" t="s">
        <v>3461</v>
      </c>
      <c r="G59" s="334"/>
      <c r="H59" s="17">
        <v>2439</v>
      </c>
      <c r="I59" s="373" t="s">
        <v>44</v>
      </c>
      <c r="J59" s="374" t="str">
        <f>IF(ISBLANK(INDEX('Policy Characteristics'!D:D,MATCH($C59,'Policy Characteristics'!$C:$C,0))),"",INDEX('Policy Characteristics'!D:D,MATCH($C59,'Policy Characteristics'!$C:$C,0)))</f>
        <v>Ban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Ban New Power Plant Retrofits</v>
      </c>
      <c r="C60" s="236" t="s">
        <v>3672</v>
      </c>
      <c r="D60" s="289" t="s">
        <v>77</v>
      </c>
      <c r="E60" s="334"/>
      <c r="F60" s="289" t="s">
        <v>89</v>
      </c>
      <c r="G60" s="334"/>
      <c r="H60" s="17">
        <v>2440</v>
      </c>
      <c r="I60" s="373" t="s">
        <v>44</v>
      </c>
      <c r="J60" s="374" t="str">
        <f>IF(ISBLANK(INDEX('Policy Characteristics'!D:D,MATCH($C60,'Policy Characteristics'!$C:$C,0))),"",INDEX('Policy Characteristics'!D:D,MATCH($C60,'Policy Characteristics'!$C:$C,0)))</f>
        <v>Ban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Ban New Power Plant Retrofits</v>
      </c>
      <c r="C61" s="236" t="s">
        <v>3672</v>
      </c>
      <c r="D61" s="289" t="s">
        <v>445</v>
      </c>
      <c r="E61" s="334"/>
      <c r="F61" s="289" t="s">
        <v>448</v>
      </c>
      <c r="G61" s="334"/>
      <c r="H61" s="17">
        <v>2441</v>
      </c>
      <c r="I61" s="373" t="s">
        <v>44</v>
      </c>
      <c r="J61" s="374" t="str">
        <f>IF(ISBLANK(INDEX('Policy Characteristics'!D:D,MATCH($C61,'Policy Characteristics'!$C:$C,0))),"",INDEX('Policy Characteristics'!D:D,MATCH($C61,'Policy Characteristics'!$C:$C,0)))</f>
        <v>Ban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Ban New Power Plant Retrofits</v>
      </c>
      <c r="C62" s="236" t="s">
        <v>3672</v>
      </c>
      <c r="D62" s="289" t="s">
        <v>78</v>
      </c>
      <c r="E62" s="334"/>
      <c r="F62" s="289" t="s">
        <v>90</v>
      </c>
      <c r="G62" s="334"/>
      <c r="H62" s="17">
        <v>2442</v>
      </c>
      <c r="I62" s="373" t="s">
        <v>44</v>
      </c>
      <c r="J62" s="374" t="str">
        <f>IF(ISBLANK(INDEX('Policy Characteristics'!D:D,MATCH($C62,'Policy Characteristics'!$C:$C,0))),"",INDEX('Policy Characteristics'!D:D,MATCH($C62,'Policy Characteristics'!$C:$C,0)))</f>
        <v>Ban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Ban New Power Plant Retrofits</v>
      </c>
      <c r="C63" s="236" t="s">
        <v>3672</v>
      </c>
      <c r="D63" s="289" t="s">
        <v>79</v>
      </c>
      <c r="E63" s="334"/>
      <c r="F63" s="289" t="s">
        <v>91</v>
      </c>
      <c r="G63" s="334"/>
      <c r="H63" s="17">
        <v>2443</v>
      </c>
      <c r="I63" s="373" t="s">
        <v>44</v>
      </c>
      <c r="J63" s="374" t="str">
        <f>IF(ISBLANK(INDEX('Policy Characteristics'!D:D,MATCH($C63,'Policy Characteristics'!$C:$C,0))),"",INDEX('Policy Characteristics'!D:D,MATCH($C63,'Policy Characteristics'!$C:$C,0)))</f>
        <v>Ban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Ban New Power Plant Retrofits</v>
      </c>
      <c r="C64" s="236" t="s">
        <v>3672</v>
      </c>
      <c r="D64" s="289" t="s">
        <v>80</v>
      </c>
      <c r="E64" s="334"/>
      <c r="F64" s="289" t="s">
        <v>92</v>
      </c>
      <c r="G64" s="334"/>
      <c r="H64" s="17">
        <v>2444</v>
      </c>
      <c r="I64" s="373" t="s">
        <v>44</v>
      </c>
      <c r="J64" s="374" t="str">
        <f>IF(ISBLANK(INDEX('Policy Characteristics'!D:D,MATCH($C64,'Policy Characteristics'!$C:$C,0))),"",INDEX('Policy Characteristics'!D:D,MATCH($C64,'Policy Characteristics'!$C:$C,0)))</f>
        <v>Ban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Ban New Power Plant Retrofits</v>
      </c>
      <c r="C65" s="236" t="s">
        <v>3672</v>
      </c>
      <c r="D65" s="289" t="s">
        <v>2418</v>
      </c>
      <c r="E65" s="334"/>
      <c r="F65" s="289" t="s">
        <v>433</v>
      </c>
      <c r="G65" s="334"/>
      <c r="H65" s="17">
        <v>2445</v>
      </c>
      <c r="I65" s="373" t="s">
        <v>44</v>
      </c>
      <c r="J65" s="374" t="str">
        <f>IF(ISBLANK(INDEX('Policy Characteristics'!D:D,MATCH($C65,'Policy Characteristics'!$C:$C,0))),"",INDEX('Policy Characteristics'!D:D,MATCH($C65,'Policy Characteristics'!$C:$C,0)))</f>
        <v>Ban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Ban New Power Plant Retrofits</v>
      </c>
      <c r="C66" s="236" t="s">
        <v>3672</v>
      </c>
      <c r="D66" s="289" t="s">
        <v>307</v>
      </c>
      <c r="E66" s="334"/>
      <c r="F66" s="289" t="s">
        <v>309</v>
      </c>
      <c r="G66" s="334"/>
      <c r="H66" s="17">
        <v>2446</v>
      </c>
      <c r="I66" s="373" t="s">
        <v>44</v>
      </c>
      <c r="J66" s="374" t="str">
        <f>IF(ISBLANK(INDEX('Policy Characteristics'!D:D,MATCH($C66,'Policy Characteristics'!$C:$C,0))),"",INDEX('Policy Characteristics'!D:D,MATCH($C66,'Policy Characteristics'!$C:$C,0)))</f>
        <v>Ban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Ban New Power Plant Retrofits</v>
      </c>
      <c r="C67" s="236" t="s">
        <v>3672</v>
      </c>
      <c r="D67" s="289" t="s">
        <v>308</v>
      </c>
      <c r="E67" s="334"/>
      <c r="F67" s="289" t="s">
        <v>310</v>
      </c>
      <c r="G67" s="334"/>
      <c r="H67" s="17">
        <v>2447</v>
      </c>
      <c r="I67" s="373" t="s">
        <v>44</v>
      </c>
      <c r="J67" s="374" t="str">
        <f>IF(ISBLANK(INDEX('Policy Characteristics'!D:D,MATCH($C67,'Policy Characteristics'!$C:$C,0))),"",INDEX('Policy Characteristics'!D:D,MATCH($C67,'Policy Characteristics'!$C:$C,0)))</f>
        <v>Ban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Ban New Power Plant Retrofits</v>
      </c>
      <c r="C68" s="236" t="s">
        <v>3672</v>
      </c>
      <c r="D68" s="289" t="s">
        <v>441</v>
      </c>
      <c r="E68" s="334"/>
      <c r="F68" s="289" t="s">
        <v>440</v>
      </c>
      <c r="G68" s="334"/>
      <c r="H68" s="17">
        <v>2448</v>
      </c>
      <c r="I68" s="373" t="s">
        <v>44</v>
      </c>
      <c r="J68" s="374" t="str">
        <f>IF(ISBLANK(INDEX('Policy Characteristics'!D:D,MATCH($C68,'Policy Characteristics'!$C:$C,0))),"",INDEX('Policy Characteristics'!D:D,MATCH($C68,'Policy Characteristics'!$C:$C,0)))</f>
        <v>Ban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Ban New Power Plant Retrofits</v>
      </c>
      <c r="C69" s="236" t="s">
        <v>3672</v>
      </c>
      <c r="D69" s="289" t="s">
        <v>450</v>
      </c>
      <c r="E69" s="334"/>
      <c r="F69" s="289" t="s">
        <v>451</v>
      </c>
      <c r="G69" s="334"/>
      <c r="H69" s="17">
        <v>2449</v>
      </c>
      <c r="I69" s="373" t="s">
        <v>44</v>
      </c>
      <c r="J69" s="374" t="str">
        <f>IF(ISBLANK(INDEX('Policy Characteristics'!D:D,MATCH($C69,'Policy Characteristics'!$C:$C,0))),"",INDEX('Policy Characteristics'!D:D,MATCH($C69,'Policy Characteristics'!$C:$C,0)))</f>
        <v>Ban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Ban New Power Plant Retrofits</v>
      </c>
      <c r="C70" s="236" t="s">
        <v>3672</v>
      </c>
      <c r="D70" s="289" t="s">
        <v>2737</v>
      </c>
      <c r="E70" s="334"/>
      <c r="F70" s="289" t="s">
        <v>2461</v>
      </c>
      <c r="G70" s="334"/>
      <c r="H70" s="17">
        <v>2450</v>
      </c>
      <c r="I70" s="373" t="s">
        <v>44</v>
      </c>
      <c r="J70" s="374" t="str">
        <f>IF(ISBLANK(INDEX('Policy Characteristics'!D:D,MATCH($C70,'Policy Characteristics'!$C:$C,0))),"",INDEX('Policy Characteristics'!D:D,MATCH($C70,'Policy Characteristics'!$C:$C,0)))</f>
        <v>Ban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Ban New Power Plant Retrofits</v>
      </c>
      <c r="C71" s="236" t="s">
        <v>3672</v>
      </c>
      <c r="D71" s="289" t="s">
        <v>2738</v>
      </c>
      <c r="E71" s="334"/>
      <c r="F71" s="289" t="s">
        <v>2581</v>
      </c>
      <c r="G71" s="334"/>
      <c r="H71" s="17">
        <v>2451</v>
      </c>
      <c r="I71" s="373" t="s">
        <v>44</v>
      </c>
      <c r="J71" s="374" t="str">
        <f>IF(ISBLANK(INDEX('Policy Characteristics'!D:D,MATCH($C71,'Policy Characteristics'!$C:$C,0))),"",INDEX('Policy Characteristics'!D:D,MATCH($C71,'Policy Characteristics'!$C:$C,0)))</f>
        <v>Ban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Ban New Power Plant Retrofits</v>
      </c>
      <c r="C72" s="236" t="s">
        <v>3672</v>
      </c>
      <c r="D72" s="289" t="s">
        <v>2739</v>
      </c>
      <c r="E72" s="334"/>
      <c r="F72" s="289" t="s">
        <v>2463</v>
      </c>
      <c r="G72" s="334"/>
      <c r="H72" s="17">
        <v>2452</v>
      </c>
      <c r="I72" s="373" t="s">
        <v>44</v>
      </c>
      <c r="J72" s="374" t="str">
        <f>IF(ISBLANK(INDEX('Policy Characteristics'!D:D,MATCH($C72,'Policy Characteristics'!$C:$C,0))),"",INDEX('Policy Characteristics'!D:D,MATCH($C72,'Policy Characteristics'!$C:$C,0)))</f>
        <v>Ban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Ban New Power Plant Retrofits</v>
      </c>
      <c r="C73" s="236" t="s">
        <v>3672</v>
      </c>
      <c r="D73" s="289" t="s">
        <v>3449</v>
      </c>
      <c r="E73" s="334"/>
      <c r="F73" s="289" t="s">
        <v>3456</v>
      </c>
      <c r="G73" s="334"/>
      <c r="H73" s="17">
        <v>2453</v>
      </c>
      <c r="I73" s="373" t="s">
        <v>43</v>
      </c>
      <c r="J73" s="374" t="str">
        <f>IF(ISBLANK(INDEX('Policy Characteristics'!D:D,MATCH($C73,'Policy Characteristics'!$C:$C,0))),"",INDEX('Policy Characteristics'!D:D,MATCH($C73,'Policy Characteristics'!$C:$C,0)))</f>
        <v>Ban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3875</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Ban New Power Plant Retrofits</v>
      </c>
      <c r="C74" s="236" t="s">
        <v>3672</v>
      </c>
      <c r="D74" s="289" t="s">
        <v>3452</v>
      </c>
      <c r="E74" s="334"/>
      <c r="F74" s="289" t="s">
        <v>3457</v>
      </c>
      <c r="G74" s="334"/>
      <c r="H74" s="17">
        <v>2454</v>
      </c>
      <c r="I74" s="373" t="s">
        <v>43</v>
      </c>
      <c r="J74" s="374" t="str">
        <f>IF(ISBLANK(INDEX('Policy Characteristics'!D:D,MATCH($C74,'Policy Characteristics'!$C:$C,0))),"",INDEX('Policy Characteristics'!D:D,MATCH($C74,'Policy Characteristics'!$C:$C,0)))</f>
        <v>Ban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Ban New Power Plant Retrofits</v>
      </c>
      <c r="C75" s="236" t="s">
        <v>3672</v>
      </c>
      <c r="D75" s="289" t="s">
        <v>3453</v>
      </c>
      <c r="E75" s="334"/>
      <c r="F75" s="289" t="s">
        <v>3458</v>
      </c>
      <c r="G75" s="334"/>
      <c r="H75" s="17">
        <v>2455</v>
      </c>
      <c r="I75" s="373" t="s">
        <v>43</v>
      </c>
      <c r="J75" s="374" t="str">
        <f>IF(ISBLANK(INDEX('Policy Characteristics'!D:D,MATCH($C75,'Policy Characteristics'!$C:$C,0))),"",INDEX('Policy Characteristics'!D:D,MATCH($C75,'Policy Characteristics'!$C:$C,0)))</f>
        <v>Ban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Ban New Power Plant Retrofits</v>
      </c>
      <c r="C76" s="236" t="s">
        <v>3672</v>
      </c>
      <c r="D76" s="289" t="s">
        <v>3454</v>
      </c>
      <c r="E76" s="334"/>
      <c r="F76" s="289" t="s">
        <v>3459</v>
      </c>
      <c r="G76" s="334"/>
      <c r="H76" s="17">
        <v>2456</v>
      </c>
      <c r="I76" s="373" t="s">
        <v>43</v>
      </c>
      <c r="J76" s="374" t="str">
        <f>IF(ISBLANK(INDEX('Policy Characteristics'!D:D,MATCH($C76,'Policy Characteristics'!$C:$C,0))),"",INDEX('Policy Characteristics'!D:D,MATCH($C76,'Policy Characteristics'!$C:$C,0)))</f>
        <v>Ban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Ban New Power Plant Retrofits</v>
      </c>
      <c r="C77" s="236" t="s">
        <v>3672</v>
      </c>
      <c r="D77" s="289" t="s">
        <v>3455</v>
      </c>
      <c r="E77" s="334"/>
      <c r="F77" s="289" t="s">
        <v>3460</v>
      </c>
      <c r="G77" s="334"/>
      <c r="H77" s="17">
        <v>2457</v>
      </c>
      <c r="I77" s="373" t="s">
        <v>44</v>
      </c>
      <c r="J77" s="374" t="str">
        <f>IF(ISBLANK(INDEX('Policy Characteristics'!D:D,MATCH($C77,'Policy Characteristics'!$C:$C,0))),"",INDEX('Policy Characteristics'!D:D,MATCH($C77,'Policy Characteristics'!$C:$C,0)))</f>
        <v>Ban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Ban New Power Plant Retrofits</v>
      </c>
      <c r="C78" s="236" t="s">
        <v>3672</v>
      </c>
      <c r="D78" s="289" t="s">
        <v>3528</v>
      </c>
      <c r="E78" s="334"/>
      <c r="F78" s="289" t="s">
        <v>3526</v>
      </c>
      <c r="G78" s="334"/>
      <c r="H78" s="17">
        <v>2458</v>
      </c>
      <c r="I78" s="373" t="s">
        <v>44</v>
      </c>
      <c r="J78" s="374" t="str">
        <f>IF(ISBLANK(INDEX('Policy Characteristics'!D:D,MATCH($C78,'Policy Characteristics'!$C:$C,0))),"",INDEX('Policy Characteristics'!D:D,MATCH($C78,'Policy Characteristics'!$C:$C,0)))</f>
        <v>Ban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Ban New Power Plant Retrofits</v>
      </c>
      <c r="C79" s="236" t="s">
        <v>3672</v>
      </c>
      <c r="D79" s="289" t="s">
        <v>3529</v>
      </c>
      <c r="E79" s="334"/>
      <c r="F79" s="289" t="s">
        <v>3527</v>
      </c>
      <c r="G79" s="334"/>
      <c r="H79" s="17">
        <v>2459</v>
      </c>
      <c r="I79" s="373" t="s">
        <v>44</v>
      </c>
      <c r="J79" s="374" t="str">
        <f>IF(ISBLANK(INDEX('Policy Characteristics'!D:D,MATCH($C79,'Policy Characteristics'!$C:$C,0))),"",INDEX('Policy Characteristics'!D:D,MATCH($C79,'Policy Characteristics'!$C:$C,0)))</f>
        <v>Ban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Ban New Power Plants</v>
      </c>
      <c r="C80" s="290" t="s">
        <v>328</v>
      </c>
      <c r="D80" s="334" t="s">
        <v>444</v>
      </c>
      <c r="E80" s="334"/>
      <c r="F80" s="334" t="s">
        <v>443</v>
      </c>
      <c r="G80" s="289"/>
      <c r="H80" s="292">
        <v>167</v>
      </c>
      <c r="I80" s="375" t="s">
        <v>43</v>
      </c>
      <c r="J80" s="374" t="str">
        <f>IF(ISBLANK(INDEX('Policy Characteristics'!D:D,MATCH($C80,'Policy Characteristics'!$C:$C,0))),"",INDEX('Policy Characteristics'!D:D,MATCH($C80,'Policy Characteristics'!$C:$C,0)))</f>
        <v>Ban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3873</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Ban New Power Plants</v>
      </c>
      <c r="C81" s="236" t="s">
        <v>328</v>
      </c>
      <c r="D81" s="289" t="s">
        <v>3450</v>
      </c>
      <c r="E81" s="334"/>
      <c r="F81" s="289" t="s">
        <v>3392</v>
      </c>
      <c r="G81" s="334"/>
      <c r="H81" s="17">
        <v>168</v>
      </c>
      <c r="I81" s="373" t="s">
        <v>43</v>
      </c>
      <c r="J81" s="374" t="str">
        <f>IF(ISBLANK(INDEX('Policy Characteristics'!D:D,MATCH($C81,'Policy Characteristics'!$C:$C,0))),"",INDEX('Policy Characteristics'!D:D,MATCH($C81,'Policy Characteristics'!$C:$C,0)))</f>
        <v>Ban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Ban New Power Plants</v>
      </c>
      <c r="C82" s="236" t="s">
        <v>328</v>
      </c>
      <c r="D82" s="289" t="s">
        <v>3451</v>
      </c>
      <c r="E82" s="334"/>
      <c r="F82" s="289" t="s">
        <v>3393</v>
      </c>
      <c r="G82" s="334"/>
      <c r="H82" s="17">
        <v>1746</v>
      </c>
      <c r="I82" s="373" t="s">
        <v>43</v>
      </c>
      <c r="J82" s="374" t="str">
        <f>IF(ISBLANK(INDEX('Policy Characteristics'!D:D,MATCH($C82,'Policy Characteristics'!$C:$C,0))),"",INDEX('Policy Characteristics'!D:D,MATCH($C82,'Policy Characteristics'!$C:$C,0)))</f>
        <v>Ban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Ban New Power Plants</v>
      </c>
      <c r="C83" s="236" t="s">
        <v>328</v>
      </c>
      <c r="D83" s="289" t="s">
        <v>76</v>
      </c>
      <c r="E83" s="334"/>
      <c r="F83" s="289" t="s">
        <v>3461</v>
      </c>
      <c r="G83" s="334"/>
      <c r="H83" s="292">
        <v>169</v>
      </c>
      <c r="I83" s="373" t="s">
        <v>43</v>
      </c>
      <c r="J83" s="374" t="str">
        <f>IF(ISBLANK(INDEX('Policy Characteristics'!D:D,MATCH($C83,'Policy Characteristics'!$C:$C,0))),"",INDEX('Policy Characteristics'!D:D,MATCH($C83,'Policy Characteristics'!$C:$C,0)))</f>
        <v>Ban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Ban New Power Plants</v>
      </c>
      <c r="C84" s="236" t="s">
        <v>328</v>
      </c>
      <c r="D84" s="289" t="s">
        <v>77</v>
      </c>
      <c r="E84" s="334"/>
      <c r="F84" s="289" t="s">
        <v>89</v>
      </c>
      <c r="G84" s="334"/>
      <c r="H84" s="17">
        <v>170</v>
      </c>
      <c r="I84" s="373" t="s">
        <v>43</v>
      </c>
      <c r="J84" s="374" t="str">
        <f>IF(ISBLANK(INDEX('Policy Characteristics'!D:D,MATCH($C84,'Policy Characteristics'!$C:$C,0))),"",INDEX('Policy Characteristics'!D:D,MATCH($C84,'Policy Characteristics'!$C:$C,0)))</f>
        <v>Ban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Ban New Power Plants</v>
      </c>
      <c r="C85" s="236" t="s">
        <v>328</v>
      </c>
      <c r="D85" s="289" t="s">
        <v>445</v>
      </c>
      <c r="E85" s="334"/>
      <c r="F85" s="289" t="s">
        <v>448</v>
      </c>
      <c r="G85" s="334"/>
      <c r="H85" s="17">
        <v>608</v>
      </c>
      <c r="I85" s="373" t="s">
        <v>44</v>
      </c>
      <c r="J85" s="374" t="str">
        <f>IF(ISBLANK(INDEX('Policy Characteristics'!D:D,MATCH($C85,'Policy Characteristics'!$C:$C,0))),"",INDEX('Policy Characteristics'!D:D,MATCH($C85,'Policy Characteristics'!$C:$C,0)))</f>
        <v>Ban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Ban New Power Plants</v>
      </c>
      <c r="C86" s="236" t="s">
        <v>328</v>
      </c>
      <c r="D86" s="289" t="s">
        <v>78</v>
      </c>
      <c r="E86" s="334"/>
      <c r="F86" s="289" t="s">
        <v>90</v>
      </c>
      <c r="G86" s="334"/>
      <c r="H86" s="17">
        <v>609</v>
      </c>
      <c r="I86" s="373" t="s">
        <v>44</v>
      </c>
      <c r="J86" s="374" t="str">
        <f>IF(ISBLANK(INDEX('Policy Characteristics'!D:D,MATCH($C86,'Policy Characteristics'!$C:$C,0))),"",INDEX('Policy Characteristics'!D:D,MATCH($C86,'Policy Characteristics'!$C:$C,0)))</f>
        <v>Ban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Ban New Power Plants</v>
      </c>
      <c r="C87" s="236" t="s">
        <v>328</v>
      </c>
      <c r="D87" s="289" t="s">
        <v>79</v>
      </c>
      <c r="E87" s="334"/>
      <c r="F87" s="289" t="s">
        <v>91</v>
      </c>
      <c r="G87" s="334"/>
      <c r="H87" s="17">
        <v>610</v>
      </c>
      <c r="I87" s="373" t="s">
        <v>44</v>
      </c>
      <c r="J87" s="374" t="str">
        <f>IF(ISBLANK(INDEX('Policy Characteristics'!D:D,MATCH($C87,'Policy Characteristics'!$C:$C,0))),"",INDEX('Policy Characteristics'!D:D,MATCH($C87,'Policy Characteristics'!$C:$C,0)))</f>
        <v>Ban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Ban New Power Plants</v>
      </c>
      <c r="C88" s="236" t="s">
        <v>328</v>
      </c>
      <c r="D88" s="289" t="s">
        <v>80</v>
      </c>
      <c r="E88" s="334"/>
      <c r="F88" s="289" t="s">
        <v>92</v>
      </c>
      <c r="G88" s="334"/>
      <c r="H88" s="17">
        <v>611</v>
      </c>
      <c r="I88" s="373" t="s">
        <v>44</v>
      </c>
      <c r="J88" s="374" t="str">
        <f>IF(ISBLANK(INDEX('Policy Characteristics'!D:D,MATCH($C88,'Policy Characteristics'!$C:$C,0))),"",INDEX('Policy Characteristics'!D:D,MATCH($C88,'Policy Characteristics'!$C:$C,0)))</f>
        <v>Ban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Ban New Power Plants</v>
      </c>
      <c r="C89" s="236" t="s">
        <v>328</v>
      </c>
      <c r="D89" s="289" t="s">
        <v>2418</v>
      </c>
      <c r="E89" s="334"/>
      <c r="F89" s="289" t="s">
        <v>433</v>
      </c>
      <c r="G89" s="334"/>
      <c r="H89" s="17">
        <v>612</v>
      </c>
      <c r="I89" s="373" t="s">
        <v>44</v>
      </c>
      <c r="J89" s="374" t="str">
        <f>IF(ISBLANK(INDEX('Policy Characteristics'!D:D,MATCH($C89,'Policy Characteristics'!$C:$C,0))),"",INDEX('Policy Characteristics'!D:D,MATCH($C89,'Policy Characteristics'!$C:$C,0)))</f>
        <v>Ban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Ban New Power Plants</v>
      </c>
      <c r="C90" s="236" t="s">
        <v>328</v>
      </c>
      <c r="D90" s="289" t="s">
        <v>307</v>
      </c>
      <c r="E90" s="334"/>
      <c r="F90" s="289" t="s">
        <v>309</v>
      </c>
      <c r="G90" s="334"/>
      <c r="H90" s="17">
        <v>613</v>
      </c>
      <c r="I90" s="373" t="s">
        <v>43</v>
      </c>
      <c r="J90" s="374" t="str">
        <f>IF(ISBLANK(INDEX('Policy Characteristics'!D:D,MATCH($C90,'Policy Characteristics'!$C:$C,0))),"",INDEX('Policy Characteristics'!D:D,MATCH($C90,'Policy Characteristics'!$C:$C,0)))</f>
        <v>Ban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Ban New Power Plants</v>
      </c>
      <c r="C91" s="236" t="s">
        <v>328</v>
      </c>
      <c r="D91" s="289" t="s">
        <v>308</v>
      </c>
      <c r="E91" s="334"/>
      <c r="F91" s="289" t="s">
        <v>310</v>
      </c>
      <c r="G91" s="334"/>
      <c r="H91" s="17">
        <v>614</v>
      </c>
      <c r="I91" s="373" t="s">
        <v>43</v>
      </c>
      <c r="J91" s="374" t="str">
        <f>IF(ISBLANK(INDEX('Policy Characteristics'!D:D,MATCH($C91,'Policy Characteristics'!$C:$C,0))),"",INDEX('Policy Characteristics'!D:D,MATCH($C91,'Policy Characteristics'!$C:$C,0)))</f>
        <v>Ban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Ban New Power Plants</v>
      </c>
      <c r="C92" s="236" t="s">
        <v>328</v>
      </c>
      <c r="D92" s="289" t="s">
        <v>441</v>
      </c>
      <c r="E92" s="334"/>
      <c r="F92" s="289" t="s">
        <v>440</v>
      </c>
      <c r="G92" s="334"/>
      <c r="H92" s="17">
        <v>116</v>
      </c>
      <c r="I92" s="373" t="s">
        <v>43</v>
      </c>
      <c r="J92" s="374" t="str">
        <f>IF(ISBLANK(INDEX('Policy Characteristics'!D:D,MATCH($C92,'Policy Characteristics'!$C:$C,0))),"",INDEX('Policy Characteristics'!D:D,MATCH($C92,'Policy Characteristics'!$C:$C,0)))</f>
        <v>Ban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Ban New Power Plants</v>
      </c>
      <c r="C93" s="236" t="s">
        <v>328</v>
      </c>
      <c r="D93" s="289" t="s">
        <v>450</v>
      </c>
      <c r="E93" s="334"/>
      <c r="F93" s="289" t="s">
        <v>451</v>
      </c>
      <c r="G93" s="334"/>
      <c r="H93" s="17">
        <v>615</v>
      </c>
      <c r="I93" s="373" t="s">
        <v>44</v>
      </c>
      <c r="J93" s="374" t="str">
        <f>IF(ISBLANK(INDEX('Policy Characteristics'!D:D,MATCH($C93,'Policy Characteristics'!$C:$C,0))),"",INDEX('Policy Characteristics'!D:D,MATCH($C93,'Policy Characteristics'!$C:$C,0)))</f>
        <v>Ban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Ban New Power Plants</v>
      </c>
      <c r="C94" s="236" t="s">
        <v>328</v>
      </c>
      <c r="D94" s="289" t="s">
        <v>2737</v>
      </c>
      <c r="E94" s="334"/>
      <c r="F94" s="289" t="s">
        <v>2461</v>
      </c>
      <c r="G94" s="334"/>
      <c r="H94" s="17">
        <v>616</v>
      </c>
      <c r="I94" s="373" t="s">
        <v>44</v>
      </c>
      <c r="J94" s="374" t="str">
        <f>IF(ISBLANK(INDEX('Policy Characteristics'!D:D,MATCH($C94,'Policy Characteristics'!$C:$C,0))),"",INDEX('Policy Characteristics'!D:D,MATCH($C94,'Policy Characteristics'!$C:$C,0)))</f>
        <v>Ban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Ban New Power Plants</v>
      </c>
      <c r="C95" s="236" t="s">
        <v>328</v>
      </c>
      <c r="D95" s="289" t="s">
        <v>2738</v>
      </c>
      <c r="E95" s="334"/>
      <c r="F95" s="289" t="s">
        <v>2581</v>
      </c>
      <c r="G95" s="334"/>
      <c r="H95" s="17">
        <v>617</v>
      </c>
      <c r="I95" s="373" t="s">
        <v>44</v>
      </c>
      <c r="J95" s="374" t="str">
        <f>IF(ISBLANK(INDEX('Policy Characteristics'!D:D,MATCH($C95,'Policy Characteristics'!$C:$C,0))),"",INDEX('Policy Characteristics'!D:D,MATCH($C95,'Policy Characteristics'!$C:$C,0)))</f>
        <v>Ban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Ban New Power Plants</v>
      </c>
      <c r="C96" s="236" t="s">
        <v>328</v>
      </c>
      <c r="D96" s="289" t="s">
        <v>2739</v>
      </c>
      <c r="E96" s="334"/>
      <c r="F96" s="289" t="s">
        <v>2463</v>
      </c>
      <c r="G96" s="334"/>
      <c r="H96" s="17">
        <v>618</v>
      </c>
      <c r="I96" s="373" t="s">
        <v>43</v>
      </c>
      <c r="J96" s="374" t="str">
        <f>IF(ISBLANK(INDEX('Policy Characteristics'!D:D,MATCH($C96,'Policy Characteristics'!$C:$C,0))),"",INDEX('Policy Characteristics'!D:D,MATCH($C96,'Policy Characteristics'!$C:$C,0)))</f>
        <v>Ban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Ban New Power Plants</v>
      </c>
      <c r="C97" s="236" t="s">
        <v>328</v>
      </c>
      <c r="D97" s="289" t="s">
        <v>3449</v>
      </c>
      <c r="E97" s="334"/>
      <c r="F97" s="289" t="s">
        <v>3456</v>
      </c>
      <c r="G97" s="334"/>
      <c r="H97" s="17">
        <v>1747</v>
      </c>
      <c r="I97" s="373" t="s">
        <v>43</v>
      </c>
      <c r="J97" s="374" t="str">
        <f>IF(ISBLANK(INDEX('Policy Characteristics'!D:D,MATCH($C97,'Policy Characteristics'!$C:$C,0))),"",INDEX('Policy Characteristics'!D:D,MATCH($C97,'Policy Characteristics'!$C:$C,0)))</f>
        <v>Ban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Ban New Power Plants</v>
      </c>
      <c r="C98" s="236" t="s">
        <v>328</v>
      </c>
      <c r="D98" s="289" t="s">
        <v>3452</v>
      </c>
      <c r="E98" s="334"/>
      <c r="F98" s="289" t="s">
        <v>3457</v>
      </c>
      <c r="G98" s="334"/>
      <c r="H98" s="17">
        <v>1748</v>
      </c>
      <c r="I98" s="373" t="s">
        <v>43</v>
      </c>
      <c r="J98" s="374" t="str">
        <f>IF(ISBLANK(INDEX('Policy Characteristics'!D:D,MATCH($C98,'Policy Characteristics'!$C:$C,0))),"",INDEX('Policy Characteristics'!D:D,MATCH($C98,'Policy Characteristics'!$C:$C,0)))</f>
        <v>Ban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Ban New Power Plants</v>
      </c>
      <c r="C99" s="236" t="s">
        <v>328</v>
      </c>
      <c r="D99" s="289" t="s">
        <v>3453</v>
      </c>
      <c r="E99" s="334"/>
      <c r="F99" s="289" t="s">
        <v>3458</v>
      </c>
      <c r="G99" s="334"/>
      <c r="H99" s="17">
        <v>1749</v>
      </c>
      <c r="I99" s="373" t="s">
        <v>43</v>
      </c>
      <c r="J99" s="374" t="str">
        <f>IF(ISBLANK(INDEX('Policy Characteristics'!D:D,MATCH($C99,'Policy Characteristics'!$C:$C,0))),"",INDEX('Policy Characteristics'!D:D,MATCH($C99,'Policy Characteristics'!$C:$C,0)))</f>
        <v>Ban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Ban New Power Plants</v>
      </c>
      <c r="C100" s="236" t="s">
        <v>328</v>
      </c>
      <c r="D100" s="289" t="s">
        <v>3454</v>
      </c>
      <c r="E100" s="334"/>
      <c r="F100" s="289" t="s">
        <v>3459</v>
      </c>
      <c r="G100" s="334"/>
      <c r="H100" s="17">
        <v>1750</v>
      </c>
      <c r="I100" s="373" t="s">
        <v>43</v>
      </c>
      <c r="J100" s="374" t="str">
        <f>IF(ISBLANK(INDEX('Policy Characteristics'!D:D,MATCH($C100,'Policy Characteristics'!$C:$C,0))),"",INDEX('Policy Characteristics'!D:D,MATCH($C100,'Policy Characteristics'!$C:$C,0)))</f>
        <v>Ban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Ban New Power Plants</v>
      </c>
      <c r="C101" s="236" t="s">
        <v>328</v>
      </c>
      <c r="D101" s="289" t="s">
        <v>3455</v>
      </c>
      <c r="E101" s="334"/>
      <c r="F101" s="289" t="s">
        <v>3460</v>
      </c>
      <c r="G101" s="334"/>
      <c r="H101" s="17">
        <v>1751</v>
      </c>
      <c r="I101" s="373" t="s">
        <v>43</v>
      </c>
      <c r="J101" s="374" t="str">
        <f>IF(ISBLANK(INDEX('Policy Characteristics'!D:D,MATCH($C101,'Policy Characteristics'!$C:$C,0))),"",INDEX('Policy Characteristics'!D:D,MATCH($C101,'Policy Characteristics'!$C:$C,0)))</f>
        <v>Ban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Ban New Power Plants</v>
      </c>
      <c r="C102" s="236" t="s">
        <v>328</v>
      </c>
      <c r="D102" s="289" t="s">
        <v>3528</v>
      </c>
      <c r="E102" s="334"/>
      <c r="F102" s="289" t="s">
        <v>3526</v>
      </c>
      <c r="G102" s="334"/>
      <c r="H102" s="17">
        <v>1752</v>
      </c>
      <c r="I102" s="373" t="s">
        <v>43</v>
      </c>
      <c r="J102" s="374" t="str">
        <f>IF(ISBLANK(INDEX('Policy Characteristics'!D:D,MATCH($C102,'Policy Characteristics'!$C:$C,0))),"",INDEX('Policy Characteristics'!D:D,MATCH($C102,'Policy Characteristics'!$C:$C,0)))</f>
        <v>Ban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Ban New Power Plants</v>
      </c>
      <c r="C103" s="236" t="s">
        <v>328</v>
      </c>
      <c r="D103" s="289" t="s">
        <v>3529</v>
      </c>
      <c r="E103" s="334"/>
      <c r="F103" s="289" t="s">
        <v>3527</v>
      </c>
      <c r="G103" s="334"/>
      <c r="H103" s="17">
        <v>2236</v>
      </c>
      <c r="I103" s="373" t="s">
        <v>43</v>
      </c>
      <c r="J103" s="374" t="str">
        <f>IF(ISBLANK(INDEX('Policy Characteristics'!D:D,MATCH($C103,'Policy Characteristics'!$C:$C,0))),"",INDEX('Policy Characteristics'!D:D,MATCH($C103,'Policy Characteristics'!$C:$C,0)))</f>
        <v>Ban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3878</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444</v>
      </c>
      <c r="E105" s="334"/>
      <c r="F105" s="334" t="s">
        <v>443</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3879</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3450</v>
      </c>
      <c r="E106" s="334"/>
      <c r="F106" s="289" t="s">
        <v>3392</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3451</v>
      </c>
      <c r="E107" s="334"/>
      <c r="F107" s="289" t="s">
        <v>3393</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3461</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445</v>
      </c>
      <c r="E110" s="334"/>
      <c r="F110" s="289" t="s">
        <v>448</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2418</v>
      </c>
      <c r="E114" s="334"/>
      <c r="F114" s="289" t="s">
        <v>433</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441</v>
      </c>
      <c r="E117" s="334"/>
      <c r="F117" s="289" t="s">
        <v>440</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450</v>
      </c>
      <c r="E118" s="334"/>
      <c r="F118" s="289" t="s">
        <v>451</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2737</v>
      </c>
      <c r="E119" s="334"/>
      <c r="F119" s="289" t="s">
        <v>2461</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2738</v>
      </c>
      <c r="E120" s="334"/>
      <c r="F120" s="289" t="s">
        <v>2581</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2739</v>
      </c>
      <c r="E121" s="334"/>
      <c r="F121" s="289" t="s">
        <v>2463</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3449</v>
      </c>
      <c r="E122" s="334"/>
      <c r="F122" s="289" t="s">
        <v>3456</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3452</v>
      </c>
      <c r="E123" s="334"/>
      <c r="F123" s="289" t="s">
        <v>3457</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3453</v>
      </c>
      <c r="E124" s="334"/>
      <c r="F124" s="289" t="s">
        <v>3458</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3454</v>
      </c>
      <c r="E125" s="334"/>
      <c r="F125" s="289" t="s">
        <v>3459</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3455</v>
      </c>
      <c r="E126" s="334"/>
      <c r="F126" s="289" t="s">
        <v>3460</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3528</v>
      </c>
      <c r="E127" s="334"/>
      <c r="F127" s="289" t="s">
        <v>3526</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3529</v>
      </c>
      <c r="E128" s="334"/>
      <c r="F128" s="289" t="s">
        <v>3527</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444</v>
      </c>
      <c r="E129" s="334"/>
      <c r="F129" s="334" t="s">
        <v>443</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3450</v>
      </c>
      <c r="E130" s="334"/>
      <c r="F130" s="289" t="s">
        <v>3392</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3451</v>
      </c>
      <c r="E131" s="334"/>
      <c r="F131" s="289" t="s">
        <v>3393</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3885</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3461</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445</v>
      </c>
      <c r="E134" s="334"/>
      <c r="F134" s="289" t="s">
        <v>448</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2418</v>
      </c>
      <c r="E138" s="334"/>
      <c r="F138" s="289" t="s">
        <v>433</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441</v>
      </c>
      <c r="E141" s="334"/>
      <c r="F141" s="289" t="s">
        <v>440</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450</v>
      </c>
      <c r="E142" s="334"/>
      <c r="F142" s="289" t="s">
        <v>451</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2737</v>
      </c>
      <c r="E143" s="334"/>
      <c r="F143" s="289" t="s">
        <v>2461</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2738</v>
      </c>
      <c r="E144" s="334"/>
      <c r="F144" s="289" t="s">
        <v>2581</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2739</v>
      </c>
      <c r="E145" s="334"/>
      <c r="F145" s="289" t="s">
        <v>2463</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3449</v>
      </c>
      <c r="E146" s="334"/>
      <c r="F146" s="289" t="s">
        <v>3456</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3452</v>
      </c>
      <c r="E147" s="334"/>
      <c r="F147" s="289" t="s">
        <v>3457</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3453</v>
      </c>
      <c r="E148" s="334"/>
      <c r="F148" s="289" t="s">
        <v>3458</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3454</v>
      </c>
      <c r="E149" s="334"/>
      <c r="F149" s="289" t="s">
        <v>3459</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3455</v>
      </c>
      <c r="E150" s="334"/>
      <c r="F150" s="289" t="s">
        <v>3460</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3528</v>
      </c>
      <c r="E151" s="334"/>
      <c r="F151" s="289" t="s">
        <v>3526</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3529</v>
      </c>
      <c r="E152" s="334"/>
      <c r="F152" s="289" t="s">
        <v>3527</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3814</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3876</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3506</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3444</v>
      </c>
      <c r="D155" s="334" t="s">
        <v>444</v>
      </c>
      <c r="E155" s="334"/>
      <c r="F155" s="334" t="s">
        <v>443</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3444</v>
      </c>
      <c r="D156" s="289" t="s">
        <v>3450</v>
      </c>
      <c r="E156" s="334"/>
      <c r="F156" s="289" t="s">
        <v>3392</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3444</v>
      </c>
      <c r="D157" s="289" t="s">
        <v>3451</v>
      </c>
      <c r="E157" s="334"/>
      <c r="F157" s="289" t="s">
        <v>3393</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3444</v>
      </c>
      <c r="D158" s="289" t="s">
        <v>76</v>
      </c>
      <c r="E158" s="334"/>
      <c r="F158" s="289" t="s">
        <v>3461</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3444</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3937</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3444</v>
      </c>
      <c r="D160" s="289" t="s">
        <v>445</v>
      </c>
      <c r="E160" s="334"/>
      <c r="F160" s="289" t="s">
        <v>448</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3444</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3444</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3444</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3444</v>
      </c>
      <c r="D164" s="289" t="s">
        <v>2418</v>
      </c>
      <c r="E164" s="334"/>
      <c r="F164" s="289" t="s">
        <v>433</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3444</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3444</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3444</v>
      </c>
      <c r="D167" s="289" t="s">
        <v>441</v>
      </c>
      <c r="E167" s="334"/>
      <c r="F167" s="289" t="s">
        <v>440</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3444</v>
      </c>
      <c r="D168" s="289" t="s">
        <v>450</v>
      </c>
      <c r="E168" s="334"/>
      <c r="F168" s="289" t="s">
        <v>451</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3444</v>
      </c>
      <c r="D169" s="289" t="s">
        <v>2737</v>
      </c>
      <c r="E169" s="334"/>
      <c r="F169" s="289" t="s">
        <v>2461</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3444</v>
      </c>
      <c r="D170" s="289" t="s">
        <v>2738</v>
      </c>
      <c r="E170" s="334"/>
      <c r="F170" s="289" t="s">
        <v>2581</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3444</v>
      </c>
      <c r="D171" s="289" t="s">
        <v>2739</v>
      </c>
      <c r="E171" s="334"/>
      <c r="F171" s="289" t="s">
        <v>2463</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3444</v>
      </c>
      <c r="D172" s="289" t="s">
        <v>3449</v>
      </c>
      <c r="E172" s="334"/>
      <c r="F172" s="289" t="s">
        <v>3456</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3444</v>
      </c>
      <c r="D173" s="289" t="s">
        <v>3452</v>
      </c>
      <c r="E173" s="334"/>
      <c r="F173" s="289" t="s">
        <v>3457</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3444</v>
      </c>
      <c r="D174" s="289" t="s">
        <v>3453</v>
      </c>
      <c r="E174" s="334"/>
      <c r="F174" s="289" t="s">
        <v>3458</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3444</v>
      </c>
      <c r="D175" s="289" t="s">
        <v>3454</v>
      </c>
      <c r="E175" s="334"/>
      <c r="F175" s="289" t="s">
        <v>3459</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3444</v>
      </c>
      <c r="D176" s="289" t="s">
        <v>3455</v>
      </c>
      <c r="E176" s="334"/>
      <c r="F176" s="289" t="s">
        <v>3460</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3444</v>
      </c>
      <c r="D177" s="289" t="s">
        <v>3528</v>
      </c>
      <c r="E177" s="334"/>
      <c r="F177" s="289" t="s">
        <v>3526</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3444</v>
      </c>
      <c r="D178" s="289" t="s">
        <v>3529</v>
      </c>
      <c r="E178" s="334"/>
      <c r="F178" s="289" t="s">
        <v>3527</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3880</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444</v>
      </c>
      <c r="E180" s="334"/>
      <c r="F180" s="334" t="s">
        <v>443</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3881</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3450</v>
      </c>
      <c r="E181" s="334"/>
      <c r="F181" s="289" t="s">
        <v>3392</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3451</v>
      </c>
      <c r="E182" s="334"/>
      <c r="F182" s="289" t="s">
        <v>3393</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3461</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445</v>
      </c>
      <c r="E185" s="334"/>
      <c r="F185" s="289" t="s">
        <v>448</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2418</v>
      </c>
      <c r="E189" s="334"/>
      <c r="F189" s="289" t="s">
        <v>433</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441</v>
      </c>
      <c r="E192" s="334"/>
      <c r="F192" s="289" t="s">
        <v>440</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450</v>
      </c>
      <c r="E193" s="334"/>
      <c r="F193" s="289" t="s">
        <v>451</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2737</v>
      </c>
      <c r="E194" s="334"/>
      <c r="F194" s="289" t="s">
        <v>2461</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2738</v>
      </c>
      <c r="E195" s="334"/>
      <c r="F195" s="289" t="s">
        <v>2581</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2739</v>
      </c>
      <c r="E196" s="334"/>
      <c r="F196" s="289" t="s">
        <v>2463</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3449</v>
      </c>
      <c r="E197" s="334"/>
      <c r="F197" s="289" t="s">
        <v>3456</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3452</v>
      </c>
      <c r="E198" s="334"/>
      <c r="F198" s="289" t="s">
        <v>3457</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3453</v>
      </c>
      <c r="E199" s="334"/>
      <c r="F199" s="289" t="s">
        <v>3458</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3454</v>
      </c>
      <c r="E200" s="334"/>
      <c r="F200" s="289" t="s">
        <v>3459</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3455</v>
      </c>
      <c r="E201" s="334"/>
      <c r="F201" s="289" t="s">
        <v>3460</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3528</v>
      </c>
      <c r="E202" s="334"/>
      <c r="F202" s="289" t="s">
        <v>3526</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3529</v>
      </c>
      <c r="E203" s="334"/>
      <c r="F203" s="289" t="s">
        <v>3527</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3573</v>
      </c>
      <c r="D204" s="334" t="s">
        <v>444</v>
      </c>
      <c r="F204" s="334" t="s">
        <v>443</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3573</v>
      </c>
      <c r="D205" s="289" t="s">
        <v>3450</v>
      </c>
      <c r="F205" s="289" t="s">
        <v>3392</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3573</v>
      </c>
      <c r="D206" s="289" t="s">
        <v>3451</v>
      </c>
      <c r="F206" s="289" t="s">
        <v>3393</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3573</v>
      </c>
      <c r="D207" s="289" t="s">
        <v>76</v>
      </c>
      <c r="F207" s="289" t="s">
        <v>3461</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3573</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3573</v>
      </c>
      <c r="D209" s="289" t="s">
        <v>445</v>
      </c>
      <c r="F209" s="289" t="s">
        <v>448</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3573</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3573</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3573</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3573</v>
      </c>
      <c r="D213" s="289" t="s">
        <v>2418</v>
      </c>
      <c r="F213" s="289" t="s">
        <v>433</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3573</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3573</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3573</v>
      </c>
      <c r="D216" s="289" t="s">
        <v>441</v>
      </c>
      <c r="E216"/>
      <c r="F216" s="289" t="s">
        <v>440</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3573</v>
      </c>
      <c r="D217" s="289" t="s">
        <v>450</v>
      </c>
      <c r="E217"/>
      <c r="F217" s="289" t="s">
        <v>451</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3573</v>
      </c>
      <c r="D218" s="289" t="s">
        <v>2737</v>
      </c>
      <c r="E218"/>
      <c r="F218" s="289" t="s">
        <v>2461</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3573</v>
      </c>
      <c r="D219" s="289" t="s">
        <v>2738</v>
      </c>
      <c r="E219"/>
      <c r="F219" s="289" t="s">
        <v>2581</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3573</v>
      </c>
      <c r="D220" s="289" t="s">
        <v>2739</v>
      </c>
      <c r="E220"/>
      <c r="F220" s="289" t="s">
        <v>2463</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3573</v>
      </c>
      <c r="D221" s="289" t="s">
        <v>3449</v>
      </c>
      <c r="E221"/>
      <c r="F221" s="289" t="s">
        <v>3456</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3893</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3573</v>
      </c>
      <c r="D222" s="289" t="s">
        <v>3452</v>
      </c>
      <c r="E222"/>
      <c r="F222" s="289" t="s">
        <v>3457</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3573</v>
      </c>
      <c r="D223" s="289" t="s">
        <v>3453</v>
      </c>
      <c r="E223"/>
      <c r="F223" s="289" t="s">
        <v>3458</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3573</v>
      </c>
      <c r="D224" s="289" t="s">
        <v>3454</v>
      </c>
      <c r="E224"/>
      <c r="F224" s="289" t="s">
        <v>3459</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3573</v>
      </c>
      <c r="D225" s="289" t="s">
        <v>3455</v>
      </c>
      <c r="E225"/>
      <c r="F225" s="289" t="s">
        <v>3460</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3573</v>
      </c>
      <c r="D226" s="289" t="s">
        <v>3528</v>
      </c>
      <c r="E226"/>
      <c r="F226" s="289" t="s">
        <v>3526</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3573</v>
      </c>
      <c r="D227" s="289" t="s">
        <v>3529</v>
      </c>
      <c r="E227"/>
      <c r="F227" s="289" t="s">
        <v>3527</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3944</v>
      </c>
      <c r="D228" s="334" t="s">
        <v>444</v>
      </c>
      <c r="E228" s="334"/>
      <c r="F228" s="334" t="s">
        <v>443</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3944</v>
      </c>
      <c r="D229" s="289" t="s">
        <v>3450</v>
      </c>
      <c r="E229" s="334"/>
      <c r="F229" s="289" t="s">
        <v>3392</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3944</v>
      </c>
      <c r="D230" s="289" t="s">
        <v>3451</v>
      </c>
      <c r="E230" s="334"/>
      <c r="F230" s="289" t="s">
        <v>3393</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3944</v>
      </c>
      <c r="D231" s="289" t="s">
        <v>76</v>
      </c>
      <c r="E231" s="334"/>
      <c r="F231" s="289" t="s">
        <v>3461</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3944</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3944</v>
      </c>
      <c r="D233" s="289" t="s">
        <v>445</v>
      </c>
      <c r="E233" s="334"/>
      <c r="F233" s="289" t="s">
        <v>448</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3944</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3944</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3944</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3944</v>
      </c>
      <c r="D237" s="289" t="s">
        <v>2418</v>
      </c>
      <c r="E237" s="334"/>
      <c r="F237" s="289" t="s">
        <v>433</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3944</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3944</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3944</v>
      </c>
      <c r="D240" s="289" t="s">
        <v>441</v>
      </c>
      <c r="E240" s="334"/>
      <c r="F240" s="289" t="s">
        <v>440</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3944</v>
      </c>
      <c r="D241" s="289" t="s">
        <v>450</v>
      </c>
      <c r="E241" s="334"/>
      <c r="F241" s="289" t="s">
        <v>451</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3944</v>
      </c>
      <c r="D242" s="289" t="s">
        <v>2737</v>
      </c>
      <c r="E242" s="334"/>
      <c r="F242" s="289" t="s">
        <v>2461</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3944</v>
      </c>
      <c r="D243" s="289" t="s">
        <v>2738</v>
      </c>
      <c r="E243" s="334"/>
      <c r="F243" s="289" t="s">
        <v>2581</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3944</v>
      </c>
      <c r="D244" s="289" t="s">
        <v>2739</v>
      </c>
      <c r="E244" s="334"/>
      <c r="F244" s="289" t="s">
        <v>2463</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3944</v>
      </c>
      <c r="D245" s="289" t="s">
        <v>3449</v>
      </c>
      <c r="E245" s="334"/>
      <c r="F245" s="289" t="s">
        <v>3456</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3944</v>
      </c>
      <c r="D246" s="289" t="s">
        <v>3452</v>
      </c>
      <c r="E246" s="334"/>
      <c r="F246" s="289" t="s">
        <v>3457</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3944</v>
      </c>
      <c r="D247" s="289" t="s">
        <v>3453</v>
      </c>
      <c r="E247" s="334"/>
      <c r="F247" s="289" t="s">
        <v>3458</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3944</v>
      </c>
      <c r="D248" s="289" t="s">
        <v>3454</v>
      </c>
      <c r="E248" s="334"/>
      <c r="F248" s="289" t="s">
        <v>3459</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3944</v>
      </c>
      <c r="D249" s="289" t="s">
        <v>3455</v>
      </c>
      <c r="E249" s="334"/>
      <c r="F249" s="289" t="s">
        <v>3460</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3944</v>
      </c>
      <c r="D250" s="289" t="s">
        <v>3528</v>
      </c>
      <c r="E250" s="334"/>
      <c r="F250" s="289" t="s">
        <v>3526</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3944</v>
      </c>
      <c r="D251" s="289" t="s">
        <v>3529</v>
      </c>
      <c r="E251" s="334"/>
      <c r="F251" s="289" t="s">
        <v>3527</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3660</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3877</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2998</v>
      </c>
      <c r="D253" s="334" t="s">
        <v>444</v>
      </c>
      <c r="E253" s="334"/>
      <c r="F253" s="334" t="s">
        <v>443</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3882</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2998</v>
      </c>
      <c r="D254" s="289" t="s">
        <v>3450</v>
      </c>
      <c r="E254" s="334"/>
      <c r="F254" s="289" t="s">
        <v>3392</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2998</v>
      </c>
      <c r="D255" s="289" t="s">
        <v>3451</v>
      </c>
      <c r="E255" s="334"/>
      <c r="F255" s="289" t="s">
        <v>3393</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2998</v>
      </c>
      <c r="D256" s="289" t="s">
        <v>76</v>
      </c>
      <c r="E256" s="334"/>
      <c r="F256" s="289" t="s">
        <v>3461</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2998</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2998</v>
      </c>
      <c r="D258" s="289" t="s">
        <v>445</v>
      </c>
      <c r="E258" s="334"/>
      <c r="F258" s="289" t="s">
        <v>448</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2998</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2998</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2998</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2998</v>
      </c>
      <c r="D262" s="289" t="s">
        <v>2418</v>
      </c>
      <c r="E262" s="334"/>
      <c r="F262" s="289" t="s">
        <v>433</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2998</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2998</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2998</v>
      </c>
      <c r="D265" s="289" t="s">
        <v>441</v>
      </c>
      <c r="E265" s="334"/>
      <c r="F265" s="289" t="s">
        <v>440</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2998</v>
      </c>
      <c r="D266" s="289" t="s">
        <v>450</v>
      </c>
      <c r="E266" s="334"/>
      <c r="F266" s="289" t="s">
        <v>451</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2998</v>
      </c>
      <c r="D267" s="289" t="s">
        <v>2737</v>
      </c>
      <c r="E267" s="334"/>
      <c r="F267" s="289" t="s">
        <v>2461</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2998</v>
      </c>
      <c r="D268" s="289" t="s">
        <v>2738</v>
      </c>
      <c r="E268" s="334"/>
      <c r="F268" s="289" t="s">
        <v>2581</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2998</v>
      </c>
      <c r="D269" s="289" t="s">
        <v>2739</v>
      </c>
      <c r="E269" s="334"/>
      <c r="F269" s="289" t="s">
        <v>2463</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2998</v>
      </c>
      <c r="D270" s="289" t="s">
        <v>3449</v>
      </c>
      <c r="E270" s="334"/>
      <c r="F270" s="289" t="s">
        <v>3456</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2998</v>
      </c>
      <c r="D271" s="289" t="s">
        <v>3452</v>
      </c>
      <c r="E271" s="334"/>
      <c r="F271" s="289" t="s">
        <v>3457</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2998</v>
      </c>
      <c r="D272" s="289" t="s">
        <v>3453</v>
      </c>
      <c r="E272" s="334"/>
      <c r="F272" s="289" t="s">
        <v>3458</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2998</v>
      </c>
      <c r="D273" s="289" t="s">
        <v>3454</v>
      </c>
      <c r="E273" s="334"/>
      <c r="F273" s="289" t="s">
        <v>3459</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2998</v>
      </c>
      <c r="D274" s="289" t="s">
        <v>3455</v>
      </c>
      <c r="E274" s="334"/>
      <c r="F274" s="289" t="s">
        <v>3460</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2998</v>
      </c>
      <c r="D275" s="289" t="s">
        <v>3528</v>
      </c>
      <c r="E275" s="334"/>
      <c r="F275" s="289" t="s">
        <v>3526</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2998</v>
      </c>
      <c r="D276" s="289" t="s">
        <v>3529</v>
      </c>
      <c r="E276" s="334"/>
      <c r="F276" s="289" t="s">
        <v>3527</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4124</v>
      </c>
      <c r="D277" s="382" t="s">
        <v>4445</v>
      </c>
      <c r="E277" s="382"/>
      <c r="F277" s="382"/>
      <c r="G277" s="382"/>
      <c r="H277" s="389">
        <v>649</v>
      </c>
      <c r="I277" s="390" t="s">
        <v>4123</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3631</v>
      </c>
      <c r="D279" s="334" t="s">
        <v>444</v>
      </c>
      <c r="E279" s="334"/>
      <c r="F279" s="334" t="s">
        <v>443</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3631</v>
      </c>
      <c r="D280" s="289" t="s">
        <v>3450</v>
      </c>
      <c r="E280" s="334"/>
      <c r="F280" s="289" t="s">
        <v>3392</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3631</v>
      </c>
      <c r="D281" s="289" t="s">
        <v>3451</v>
      </c>
      <c r="E281" s="334"/>
      <c r="F281" s="289" t="s">
        <v>3393</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3631</v>
      </c>
      <c r="D282" s="289" t="s">
        <v>76</v>
      </c>
      <c r="E282" s="334"/>
      <c r="F282" s="289" t="s">
        <v>3461</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3631</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3631</v>
      </c>
      <c r="D284" s="289" t="s">
        <v>445</v>
      </c>
      <c r="E284" s="334"/>
      <c r="F284" s="289" t="s">
        <v>448</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3631</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3631</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3631</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3631</v>
      </c>
      <c r="D288" s="289" t="s">
        <v>2418</v>
      </c>
      <c r="E288" s="334"/>
      <c r="F288" s="289" t="s">
        <v>433</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3631</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3631</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3631</v>
      </c>
      <c r="D291" s="289" t="s">
        <v>441</v>
      </c>
      <c r="E291" s="334"/>
      <c r="F291" s="289" t="s">
        <v>440</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3631</v>
      </c>
      <c r="D292" s="289" t="s">
        <v>450</v>
      </c>
      <c r="E292" s="334"/>
      <c r="F292" s="289" t="s">
        <v>451</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3631</v>
      </c>
      <c r="D293" s="289" t="s">
        <v>2737</v>
      </c>
      <c r="E293" s="334"/>
      <c r="F293" s="289" t="s">
        <v>2461</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3631</v>
      </c>
      <c r="D294" s="289" t="s">
        <v>2738</v>
      </c>
      <c r="E294" s="334"/>
      <c r="F294" s="289" t="s">
        <v>2581</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3631</v>
      </c>
      <c r="D295" s="289" t="s">
        <v>2739</v>
      </c>
      <c r="E295" s="334"/>
      <c r="F295" s="289" t="s">
        <v>2463</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3631</v>
      </c>
      <c r="D296" s="289" t="s">
        <v>3449</v>
      </c>
      <c r="E296" s="334"/>
      <c r="F296" s="289" t="s">
        <v>3456</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3884</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3631</v>
      </c>
      <c r="D297" s="289" t="s">
        <v>3452</v>
      </c>
      <c r="E297" s="334"/>
      <c r="F297" s="289" t="s">
        <v>3457</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3631</v>
      </c>
      <c r="D298" s="289" t="s">
        <v>3453</v>
      </c>
      <c r="E298" s="334"/>
      <c r="F298" s="289" t="s">
        <v>3458</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3631</v>
      </c>
      <c r="D299" s="289" t="s">
        <v>3454</v>
      </c>
      <c r="E299" s="334"/>
      <c r="F299" s="289" t="s">
        <v>3459</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3631</v>
      </c>
      <c r="D300" s="289" t="s">
        <v>3455</v>
      </c>
      <c r="E300" s="334"/>
      <c r="F300" s="289" t="s">
        <v>3460</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3631</v>
      </c>
      <c r="D301" s="289" t="s">
        <v>3528</v>
      </c>
      <c r="E301" s="334"/>
      <c r="F301" s="289" t="s">
        <v>3526</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3631</v>
      </c>
      <c r="D302" s="289" t="s">
        <v>3529</v>
      </c>
      <c r="E302" s="334"/>
      <c r="F302" s="289" t="s">
        <v>3527</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444</v>
      </c>
      <c r="E303" s="334"/>
      <c r="F303" s="334" t="s">
        <v>443</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3450</v>
      </c>
      <c r="E304" s="334"/>
      <c r="F304" s="289" t="s">
        <v>3392</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3451</v>
      </c>
      <c r="E305" s="334"/>
      <c r="F305" s="289" t="s">
        <v>3393</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3461</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445</v>
      </c>
      <c r="E308" s="334"/>
      <c r="F308" s="289" t="s">
        <v>448</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3883</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2418</v>
      </c>
      <c r="E312" s="334"/>
      <c r="F312" s="289" t="s">
        <v>433</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441</v>
      </c>
      <c r="E315" s="334"/>
      <c r="F315" s="289" t="s">
        <v>440</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450</v>
      </c>
      <c r="E316" s="334"/>
      <c r="F316" s="289" t="s">
        <v>451</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2737</v>
      </c>
      <c r="E317" s="334"/>
      <c r="F317" s="289" t="s">
        <v>2461</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2738</v>
      </c>
      <c r="E318" s="334"/>
      <c r="F318" s="289" t="s">
        <v>2581</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2739</v>
      </c>
      <c r="E319" s="334"/>
      <c r="F319" s="289" t="s">
        <v>2463</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3449</v>
      </c>
      <c r="E320" s="334"/>
      <c r="F320" s="289" t="s">
        <v>3456</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3452</v>
      </c>
      <c r="E321" s="334"/>
      <c r="F321" s="289" t="s">
        <v>3457</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3453</v>
      </c>
      <c r="E322" s="334"/>
      <c r="F322" s="289" t="s">
        <v>3458</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3454</v>
      </c>
      <c r="E323" s="334"/>
      <c r="F323" s="289" t="s">
        <v>3459</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3455</v>
      </c>
      <c r="E324" s="334"/>
      <c r="F324" s="289" t="s">
        <v>3460</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3528</v>
      </c>
      <c r="E325" s="334"/>
      <c r="F325" s="289" t="s">
        <v>3526</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3529</v>
      </c>
      <c r="E326" s="334"/>
      <c r="F326" s="289" t="s">
        <v>3527</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2317</v>
      </c>
      <c r="D327" s="289" t="s">
        <v>445</v>
      </c>
      <c r="E327" s="289"/>
      <c r="F327" s="289" t="s">
        <v>448</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3886</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2317</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2317</v>
      </c>
      <c r="D329" s="289" t="s">
        <v>450</v>
      </c>
      <c r="E329" s="289"/>
      <c r="F329" s="289" t="s">
        <v>451</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3887</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2729</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3934</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2777</v>
      </c>
      <c r="D332" s="334" t="s">
        <v>444</v>
      </c>
      <c r="E332" s="334"/>
      <c r="F332" s="334" t="s">
        <v>443</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2777</v>
      </c>
      <c r="D333" s="289" t="s">
        <v>3450</v>
      </c>
      <c r="E333" s="334"/>
      <c r="F333" s="289" t="s">
        <v>3392</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2777</v>
      </c>
      <c r="D334" s="289" t="s">
        <v>3451</v>
      </c>
      <c r="E334" s="334"/>
      <c r="F334" s="289" t="s">
        <v>3393</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2777</v>
      </c>
      <c r="D335" s="289" t="s">
        <v>76</v>
      </c>
      <c r="E335" s="334"/>
      <c r="F335" s="289" t="s">
        <v>3461</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3888</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2777</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2777</v>
      </c>
      <c r="D337" s="289" t="s">
        <v>445</v>
      </c>
      <c r="E337" s="334"/>
      <c r="F337" s="289" t="s">
        <v>448</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2777</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2777</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2777</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2777</v>
      </c>
      <c r="D341" s="289" t="s">
        <v>2418</v>
      </c>
      <c r="E341" s="334"/>
      <c r="F341" s="289" t="s">
        <v>433</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2777</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2777</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2777</v>
      </c>
      <c r="D344" s="289" t="s">
        <v>441</v>
      </c>
      <c r="E344" s="334"/>
      <c r="F344" s="289" t="s">
        <v>440</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2777</v>
      </c>
      <c r="D345" s="289" t="s">
        <v>450</v>
      </c>
      <c r="E345" s="334"/>
      <c r="F345" s="289" t="s">
        <v>451</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2777</v>
      </c>
      <c r="D346" s="289" t="s">
        <v>2737</v>
      </c>
      <c r="E346" s="334"/>
      <c r="F346" s="289" t="s">
        <v>2461</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2777</v>
      </c>
      <c r="D347" s="289" t="s">
        <v>2738</v>
      </c>
      <c r="E347" s="334"/>
      <c r="F347" s="289" t="s">
        <v>2581</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2777</v>
      </c>
      <c r="D348" s="289" t="s">
        <v>2739</v>
      </c>
      <c r="E348" s="334"/>
      <c r="F348" s="289" t="s">
        <v>2463</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2777</v>
      </c>
      <c r="D349" s="289" t="s">
        <v>3449</v>
      </c>
      <c r="E349" s="334"/>
      <c r="F349" s="289" t="s">
        <v>3456</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2777</v>
      </c>
      <c r="D350" s="289" t="s">
        <v>3452</v>
      </c>
      <c r="E350" s="334"/>
      <c r="F350" s="289" t="s">
        <v>3457</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2777</v>
      </c>
      <c r="D351" s="289" t="s">
        <v>3453</v>
      </c>
      <c r="E351" s="334"/>
      <c r="F351" s="289" t="s">
        <v>3458</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2777</v>
      </c>
      <c r="D352" s="289" t="s">
        <v>3454</v>
      </c>
      <c r="E352" s="334"/>
      <c r="F352" s="289" t="s">
        <v>3459</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2777</v>
      </c>
      <c r="D353" s="289" t="s">
        <v>3455</v>
      </c>
      <c r="E353" s="334"/>
      <c r="F353" s="289" t="s">
        <v>3460</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2777</v>
      </c>
      <c r="D354" s="289" t="s">
        <v>3528</v>
      </c>
      <c r="E354" s="334"/>
      <c r="F354" s="289" t="s">
        <v>3526</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2777</v>
      </c>
      <c r="D355" s="289" t="s">
        <v>3529</v>
      </c>
      <c r="E355" s="334"/>
      <c r="F355" s="289" t="s">
        <v>3527</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444</v>
      </c>
      <c r="E356" s="334"/>
      <c r="F356" s="334" t="s">
        <v>443</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3450</v>
      </c>
      <c r="E357" s="334"/>
      <c r="F357" s="289" t="s">
        <v>3392</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3451</v>
      </c>
      <c r="E358" s="334"/>
      <c r="F358" s="289" t="s">
        <v>3393</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3461</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3889</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445</v>
      </c>
      <c r="E361" s="334"/>
      <c r="F361" s="289" t="s">
        <v>448</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2418</v>
      </c>
      <c r="E365" s="334"/>
      <c r="F365" s="289" t="s">
        <v>433</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441</v>
      </c>
      <c r="E368" s="334"/>
      <c r="F368" s="289" t="s">
        <v>440</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450</v>
      </c>
      <c r="E369" s="334"/>
      <c r="F369" s="289" t="s">
        <v>451</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2737</v>
      </c>
      <c r="E370" s="334"/>
      <c r="F370" s="289" t="s">
        <v>2461</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2738</v>
      </c>
      <c r="E371" s="334"/>
      <c r="F371" s="289" t="s">
        <v>2581</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2739</v>
      </c>
      <c r="E372" s="334"/>
      <c r="F372" s="289" t="s">
        <v>2463</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3449</v>
      </c>
      <c r="E373" s="334"/>
      <c r="F373" s="289" t="s">
        <v>3456</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3452</v>
      </c>
      <c r="E374" s="334"/>
      <c r="F374" s="289" t="s">
        <v>3457</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3453</v>
      </c>
      <c r="E375" s="334"/>
      <c r="F375" s="289" t="s">
        <v>3458</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3454</v>
      </c>
      <c r="E376" s="334"/>
      <c r="F376" s="289" t="s">
        <v>3459</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3455</v>
      </c>
      <c r="E377" s="334"/>
      <c r="F377" s="289" t="s">
        <v>3460</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3528</v>
      </c>
      <c r="E378" s="334"/>
      <c r="F378" s="289" t="s">
        <v>3526</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3529</v>
      </c>
      <c r="E379" s="334"/>
      <c r="F379" s="289" t="s">
        <v>3527</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3568</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3892</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3763</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3891</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3521</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3890</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2375</v>
      </c>
      <c r="D383" s="290" t="s">
        <v>37</v>
      </c>
      <c r="E383" s="290" t="s">
        <v>2218</v>
      </c>
      <c r="F383" s="290" t="s">
        <v>3421</v>
      </c>
      <c r="G383" s="290" t="s">
        <v>2419</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3850</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2375</v>
      </c>
      <c r="D384" s="290" t="s">
        <v>37</v>
      </c>
      <c r="E384" s="290" t="s">
        <v>481</v>
      </c>
      <c r="F384" s="290" t="s">
        <v>3421</v>
      </c>
      <c r="G384" s="290" t="s">
        <v>481</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2375</v>
      </c>
      <c r="D385" s="290" t="s">
        <v>37</v>
      </c>
      <c r="E385" s="290" t="s">
        <v>2221</v>
      </c>
      <c r="F385" s="290" t="s">
        <v>3421</v>
      </c>
      <c r="G385" s="290" t="s">
        <v>2221</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2375</v>
      </c>
      <c r="D386" s="290" t="s">
        <v>37</v>
      </c>
      <c r="E386" s="290" t="s">
        <v>2223</v>
      </c>
      <c r="F386" s="290" t="s">
        <v>3421</v>
      </c>
      <c r="G386" s="290" t="s">
        <v>2223</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2375</v>
      </c>
      <c r="D387" s="290" t="s">
        <v>37</v>
      </c>
      <c r="E387" s="290" t="s">
        <v>2225</v>
      </c>
      <c r="F387" s="290" t="s">
        <v>3421</v>
      </c>
      <c r="G387" s="290" t="s">
        <v>2312</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2375</v>
      </c>
      <c r="D388" s="290" t="s">
        <v>37</v>
      </c>
      <c r="E388" s="290" t="s">
        <v>2226</v>
      </c>
      <c r="F388" s="290" t="s">
        <v>3421</v>
      </c>
      <c r="G388" s="290" t="s">
        <v>2226</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2375</v>
      </c>
      <c r="D389" s="290" t="s">
        <v>37</v>
      </c>
      <c r="E389" s="290" t="s">
        <v>2228</v>
      </c>
      <c r="F389" s="290" t="s">
        <v>3421</v>
      </c>
      <c r="G389" s="290" t="s">
        <v>2228</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2375</v>
      </c>
      <c r="D390" s="290" t="s">
        <v>37</v>
      </c>
      <c r="E390" s="290" t="s">
        <v>2230</v>
      </c>
      <c r="F390" s="290" t="s">
        <v>3421</v>
      </c>
      <c r="G390" s="290" t="s">
        <v>2230</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2375</v>
      </c>
      <c r="D391" s="290" t="s">
        <v>37</v>
      </c>
      <c r="E391" s="290" t="s">
        <v>2232</v>
      </c>
      <c r="F391" s="290" t="s">
        <v>3421</v>
      </c>
      <c r="G391" s="290" t="s">
        <v>2232</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2375</v>
      </c>
      <c r="D392" s="290" t="s">
        <v>37</v>
      </c>
      <c r="E392" s="290" t="s">
        <v>2234</v>
      </c>
      <c r="F392" s="290" t="s">
        <v>3421</v>
      </c>
      <c r="G392" s="290" t="s">
        <v>2234</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2375</v>
      </c>
      <c r="D393" s="290" t="s">
        <v>38</v>
      </c>
      <c r="E393" s="290" t="s">
        <v>2218</v>
      </c>
      <c r="F393" s="290" t="s">
        <v>3418</v>
      </c>
      <c r="G393" s="290" t="s">
        <v>2419</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2375</v>
      </c>
      <c r="D394" s="290" t="s">
        <v>38</v>
      </c>
      <c r="E394" s="290" t="s">
        <v>481</v>
      </c>
      <c r="F394" s="290" t="s">
        <v>3418</v>
      </c>
      <c r="G394" s="290" t="s">
        <v>481</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2375</v>
      </c>
      <c r="D395" s="290" t="s">
        <v>38</v>
      </c>
      <c r="E395" s="290" t="s">
        <v>2221</v>
      </c>
      <c r="F395" s="290" t="s">
        <v>3418</v>
      </c>
      <c r="G395" s="290" t="s">
        <v>2221</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2375</v>
      </c>
      <c r="D396" s="290" t="s">
        <v>38</v>
      </c>
      <c r="E396" s="290" t="s">
        <v>2223</v>
      </c>
      <c r="F396" s="290" t="s">
        <v>3418</v>
      </c>
      <c r="G396" s="290" t="s">
        <v>2223</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2375</v>
      </c>
      <c r="D397" s="290" t="s">
        <v>38</v>
      </c>
      <c r="E397" s="290" t="s">
        <v>2225</v>
      </c>
      <c r="F397" s="290" t="s">
        <v>3418</v>
      </c>
      <c r="G397" s="290" t="s">
        <v>2312</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2375</v>
      </c>
      <c r="D398" s="290" t="s">
        <v>38</v>
      </c>
      <c r="E398" s="290" t="s">
        <v>2226</v>
      </c>
      <c r="F398" s="290" t="s">
        <v>3418</v>
      </c>
      <c r="G398" s="290" t="s">
        <v>2226</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2375</v>
      </c>
      <c r="D399" s="290" t="s">
        <v>38</v>
      </c>
      <c r="E399" s="290" t="s">
        <v>2228</v>
      </c>
      <c r="F399" s="290" t="s">
        <v>3418</v>
      </c>
      <c r="G399" s="290" t="s">
        <v>2228</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2375</v>
      </c>
      <c r="D400" s="290" t="s">
        <v>38</v>
      </c>
      <c r="E400" s="290" t="s">
        <v>2230</v>
      </c>
      <c r="F400" s="290" t="s">
        <v>3418</v>
      </c>
      <c r="G400" s="290" t="s">
        <v>2230</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2375</v>
      </c>
      <c r="D401" s="290" t="s">
        <v>38</v>
      </c>
      <c r="E401" s="290" t="s">
        <v>2232</v>
      </c>
      <c r="F401" s="290" t="s">
        <v>3418</v>
      </c>
      <c r="G401" s="290" t="s">
        <v>2232</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2375</v>
      </c>
      <c r="D402" s="290" t="s">
        <v>38</v>
      </c>
      <c r="E402" s="290" t="s">
        <v>2234</v>
      </c>
      <c r="F402" s="290" t="s">
        <v>3418</v>
      </c>
      <c r="G402" s="290" t="s">
        <v>2234</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2375</v>
      </c>
      <c r="D403" s="290" t="s">
        <v>39</v>
      </c>
      <c r="E403" s="290" t="s">
        <v>2218</v>
      </c>
      <c r="F403" s="290" t="s">
        <v>3261</v>
      </c>
      <c r="G403" s="290" t="s">
        <v>2419</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2375</v>
      </c>
      <c r="D404" s="290" t="s">
        <v>39</v>
      </c>
      <c r="E404" s="290" t="s">
        <v>481</v>
      </c>
      <c r="F404" s="290" t="s">
        <v>3261</v>
      </c>
      <c r="G404" s="290" t="s">
        <v>481</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2375</v>
      </c>
      <c r="D405" s="290" t="s">
        <v>39</v>
      </c>
      <c r="E405" s="290" t="s">
        <v>2221</v>
      </c>
      <c r="F405" s="290" t="s">
        <v>3261</v>
      </c>
      <c r="G405" s="290" t="s">
        <v>2221</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2375</v>
      </c>
      <c r="D406" s="290" t="s">
        <v>39</v>
      </c>
      <c r="E406" s="290" t="s">
        <v>2223</v>
      </c>
      <c r="F406" s="290" t="s">
        <v>3261</v>
      </c>
      <c r="G406" s="290" t="s">
        <v>2223</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2375</v>
      </c>
      <c r="D407" s="290" t="s">
        <v>39</v>
      </c>
      <c r="E407" s="290" t="s">
        <v>2225</v>
      </c>
      <c r="F407" s="290" t="s">
        <v>3261</v>
      </c>
      <c r="G407" s="290" t="s">
        <v>2312</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2375</v>
      </c>
      <c r="D408" s="290" t="s">
        <v>39</v>
      </c>
      <c r="E408" s="290" t="s">
        <v>2226</v>
      </c>
      <c r="F408" s="290" t="s">
        <v>3261</v>
      </c>
      <c r="G408" s="290" t="s">
        <v>2226</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2375</v>
      </c>
      <c r="D409" s="290" t="s">
        <v>39</v>
      </c>
      <c r="E409" s="290" t="s">
        <v>2228</v>
      </c>
      <c r="F409" s="290" t="s">
        <v>3261</v>
      </c>
      <c r="G409" s="290" t="s">
        <v>2228</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2375</v>
      </c>
      <c r="D410" s="290" t="s">
        <v>39</v>
      </c>
      <c r="E410" s="290" t="s">
        <v>2230</v>
      </c>
      <c r="F410" s="290" t="s">
        <v>3261</v>
      </c>
      <c r="G410" s="290" t="s">
        <v>2230</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2375</v>
      </c>
      <c r="D411" s="290" t="s">
        <v>39</v>
      </c>
      <c r="E411" s="290" t="s">
        <v>2232</v>
      </c>
      <c r="F411" s="290" t="s">
        <v>3261</v>
      </c>
      <c r="G411" s="290" t="s">
        <v>2232</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2375</v>
      </c>
      <c r="D412" s="290" t="s">
        <v>39</v>
      </c>
      <c r="E412" s="290" t="s">
        <v>2234</v>
      </c>
      <c r="F412" s="290" t="s">
        <v>3261</v>
      </c>
      <c r="G412" s="290" t="s">
        <v>2234</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2375</v>
      </c>
      <c r="D413" s="290" t="s">
        <v>40</v>
      </c>
      <c r="E413" s="290" t="s">
        <v>2218</v>
      </c>
      <c r="F413" s="290" t="s">
        <v>3262</v>
      </c>
      <c r="G413" s="290" t="s">
        <v>2419</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2375</v>
      </c>
      <c r="D414" s="290" t="s">
        <v>40</v>
      </c>
      <c r="E414" s="290" t="s">
        <v>481</v>
      </c>
      <c r="F414" s="290" t="s">
        <v>3262</v>
      </c>
      <c r="G414" s="290" t="s">
        <v>481</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2375</v>
      </c>
      <c r="D415" s="290" t="s">
        <v>40</v>
      </c>
      <c r="E415" s="290" t="s">
        <v>2221</v>
      </c>
      <c r="F415" s="290" t="s">
        <v>3262</v>
      </c>
      <c r="G415" s="290" t="s">
        <v>2221</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2375</v>
      </c>
      <c r="D416" s="290" t="s">
        <v>40</v>
      </c>
      <c r="E416" s="290" t="s">
        <v>2223</v>
      </c>
      <c r="F416" s="290" t="s">
        <v>3262</v>
      </c>
      <c r="G416" s="290" t="s">
        <v>2223</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2375</v>
      </c>
      <c r="D417" s="290" t="s">
        <v>40</v>
      </c>
      <c r="E417" s="290" t="s">
        <v>2225</v>
      </c>
      <c r="F417" s="290" t="s">
        <v>3262</v>
      </c>
      <c r="G417" s="290" t="s">
        <v>2312</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2375</v>
      </c>
      <c r="D418" s="290" t="s">
        <v>40</v>
      </c>
      <c r="E418" s="290" t="s">
        <v>2226</v>
      </c>
      <c r="F418" s="290" t="s">
        <v>3262</v>
      </c>
      <c r="G418" s="290" t="s">
        <v>2226</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2375</v>
      </c>
      <c r="D419" s="290" t="s">
        <v>40</v>
      </c>
      <c r="E419" s="290" t="s">
        <v>2228</v>
      </c>
      <c r="F419" s="290" t="s">
        <v>3262</v>
      </c>
      <c r="G419" s="290" t="s">
        <v>2228</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2375</v>
      </c>
      <c r="D420" s="290" t="s">
        <v>40</v>
      </c>
      <c r="E420" s="290" t="s">
        <v>2230</v>
      </c>
      <c r="F420" s="290" t="s">
        <v>3262</v>
      </c>
      <c r="G420" s="290" t="s">
        <v>2230</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2375</v>
      </c>
      <c r="D421" s="290" t="s">
        <v>40</v>
      </c>
      <c r="E421" s="290" t="s">
        <v>2232</v>
      </c>
      <c r="F421" s="290" t="s">
        <v>3262</v>
      </c>
      <c r="G421" s="290" t="s">
        <v>2232</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2375</v>
      </c>
      <c r="D422" s="290" t="s">
        <v>40</v>
      </c>
      <c r="E422" s="290" t="s">
        <v>2234</v>
      </c>
      <c r="F422" s="290" t="s">
        <v>3262</v>
      </c>
      <c r="G422" s="290" t="s">
        <v>2234</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2375</v>
      </c>
      <c r="D423" s="290" t="s">
        <v>41</v>
      </c>
      <c r="E423" s="290" t="s">
        <v>2218</v>
      </c>
      <c r="F423" s="290" t="s">
        <v>3263</v>
      </c>
      <c r="G423" s="290" t="s">
        <v>2419</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2375</v>
      </c>
      <c r="D424" s="290" t="s">
        <v>41</v>
      </c>
      <c r="E424" s="290" t="s">
        <v>481</v>
      </c>
      <c r="F424" s="290" t="s">
        <v>3263</v>
      </c>
      <c r="G424" s="290" t="s">
        <v>481</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2375</v>
      </c>
      <c r="D425" s="290" t="s">
        <v>41</v>
      </c>
      <c r="E425" s="290" t="s">
        <v>2221</v>
      </c>
      <c r="F425" s="290" t="s">
        <v>3263</v>
      </c>
      <c r="G425" s="290" t="s">
        <v>2221</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2375</v>
      </c>
      <c r="D426" s="290" t="s">
        <v>41</v>
      </c>
      <c r="E426" s="290" t="s">
        <v>2223</v>
      </c>
      <c r="F426" s="290" t="s">
        <v>3263</v>
      </c>
      <c r="G426" s="290" t="s">
        <v>2223</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2375</v>
      </c>
      <c r="D427" s="290" t="s">
        <v>41</v>
      </c>
      <c r="E427" s="290" t="s">
        <v>2225</v>
      </c>
      <c r="F427" s="290" t="s">
        <v>3263</v>
      </c>
      <c r="G427" s="290" t="s">
        <v>2312</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2375</v>
      </c>
      <c r="D428" s="290" t="s">
        <v>41</v>
      </c>
      <c r="E428" s="290" t="s">
        <v>2226</v>
      </c>
      <c r="F428" s="290" t="s">
        <v>3263</v>
      </c>
      <c r="G428" s="290" t="s">
        <v>2226</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2375</v>
      </c>
      <c r="D429" s="290" t="s">
        <v>41</v>
      </c>
      <c r="E429" s="290" t="s">
        <v>2228</v>
      </c>
      <c r="F429" s="290" t="s">
        <v>3263</v>
      </c>
      <c r="G429" s="290" t="s">
        <v>2228</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2375</v>
      </c>
      <c r="D430" s="290" t="s">
        <v>41</v>
      </c>
      <c r="E430" s="290" t="s">
        <v>2230</v>
      </c>
      <c r="F430" s="290" t="s">
        <v>3263</v>
      </c>
      <c r="G430" s="290" t="s">
        <v>2230</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2375</v>
      </c>
      <c r="D431" s="290" t="s">
        <v>41</v>
      </c>
      <c r="E431" s="290" t="s">
        <v>2232</v>
      </c>
      <c r="F431" s="290" t="s">
        <v>3263</v>
      </c>
      <c r="G431" s="290" t="s">
        <v>2232</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2375</v>
      </c>
      <c r="D432" s="290" t="s">
        <v>41</v>
      </c>
      <c r="E432" s="290" t="s">
        <v>2234</v>
      </c>
      <c r="F432" s="290" t="s">
        <v>3263</v>
      </c>
      <c r="G432" s="290" t="s">
        <v>2234</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2375</v>
      </c>
      <c r="D433" s="290" t="s">
        <v>112</v>
      </c>
      <c r="E433" s="290" t="s">
        <v>2218</v>
      </c>
      <c r="F433" s="290" t="s">
        <v>3264</v>
      </c>
      <c r="G433" s="290" t="s">
        <v>2419</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2375</v>
      </c>
      <c r="D434" s="290" t="s">
        <v>112</v>
      </c>
      <c r="E434" s="290" t="s">
        <v>481</v>
      </c>
      <c r="F434" s="290" t="s">
        <v>3264</v>
      </c>
      <c r="G434" s="290" t="s">
        <v>481</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2375</v>
      </c>
      <c r="D435" s="290" t="s">
        <v>112</v>
      </c>
      <c r="E435" s="290" t="s">
        <v>2221</v>
      </c>
      <c r="F435" s="290" t="s">
        <v>3264</v>
      </c>
      <c r="G435" s="290" t="s">
        <v>2221</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2375</v>
      </c>
      <c r="D436" s="290" t="s">
        <v>112</v>
      </c>
      <c r="E436" s="290" t="s">
        <v>2223</v>
      </c>
      <c r="F436" s="290" t="s">
        <v>3264</v>
      </c>
      <c r="G436" s="290" t="s">
        <v>2223</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2375</v>
      </c>
      <c r="D437" s="290" t="s">
        <v>112</v>
      </c>
      <c r="E437" s="290" t="s">
        <v>2225</v>
      </c>
      <c r="F437" s="290" t="s">
        <v>3264</v>
      </c>
      <c r="G437" s="290" t="s">
        <v>2312</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2375</v>
      </c>
      <c r="D438" s="290" t="s">
        <v>112</v>
      </c>
      <c r="E438" s="290" t="s">
        <v>2226</v>
      </c>
      <c r="F438" s="290" t="s">
        <v>3264</v>
      </c>
      <c r="G438" s="290" t="s">
        <v>2226</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2375</v>
      </c>
      <c r="D439" s="290" t="s">
        <v>112</v>
      </c>
      <c r="E439" s="290" t="s">
        <v>2228</v>
      </c>
      <c r="F439" s="290" t="s">
        <v>3264</v>
      </c>
      <c r="G439" s="290" t="s">
        <v>2228</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2375</v>
      </c>
      <c r="D440" s="290" t="s">
        <v>112</v>
      </c>
      <c r="E440" s="290" t="s">
        <v>2230</v>
      </c>
      <c r="F440" s="290" t="s">
        <v>3264</v>
      </c>
      <c r="G440" s="290" t="s">
        <v>2230</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2375</v>
      </c>
      <c r="D441" s="290" t="s">
        <v>112</v>
      </c>
      <c r="E441" s="290" t="s">
        <v>2232</v>
      </c>
      <c r="F441" s="290" t="s">
        <v>3264</v>
      </c>
      <c r="G441" s="290" t="s">
        <v>2232</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2375</v>
      </c>
      <c r="D442" s="290" t="s">
        <v>112</v>
      </c>
      <c r="E442" s="290" t="s">
        <v>2234</v>
      </c>
      <c r="F442" s="290" t="s">
        <v>3264</v>
      </c>
      <c r="G442" s="290" t="s">
        <v>2234</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3426</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3851</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3770</v>
      </c>
      <c r="D444" s="334" t="s">
        <v>45</v>
      </c>
      <c r="E444" s="334" t="s">
        <v>37</v>
      </c>
      <c r="F444" s="334" t="s">
        <v>84</v>
      </c>
      <c r="G444" s="290" t="s">
        <v>3268</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3859</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3770</v>
      </c>
      <c r="D445" s="290" t="s">
        <v>42</v>
      </c>
      <c r="E445" s="290" t="s">
        <v>37</v>
      </c>
      <c r="F445" s="290" t="s">
        <v>85</v>
      </c>
      <c r="G445" s="290" t="s">
        <v>3422</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3770</v>
      </c>
      <c r="D446" s="290" t="s">
        <v>45</v>
      </c>
      <c r="E446" s="290" t="s">
        <v>38</v>
      </c>
      <c r="F446" s="290" t="s">
        <v>84</v>
      </c>
      <c r="G446" s="290" t="s">
        <v>2337</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3770</v>
      </c>
      <c r="D447" s="290" t="s">
        <v>42</v>
      </c>
      <c r="E447" s="290" t="s">
        <v>38</v>
      </c>
      <c r="F447" s="290" t="s">
        <v>85</v>
      </c>
      <c r="G447" s="290" t="s">
        <v>3419</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3770</v>
      </c>
      <c r="D448" s="290" t="s">
        <v>45</v>
      </c>
      <c r="E448" s="290" t="s">
        <v>39</v>
      </c>
      <c r="F448" s="290" t="s">
        <v>84</v>
      </c>
      <c r="G448" s="290" t="s">
        <v>3265</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3770</v>
      </c>
      <c r="D449" s="290" t="s">
        <v>42</v>
      </c>
      <c r="E449" s="290" t="s">
        <v>39</v>
      </c>
      <c r="F449" s="290" t="s">
        <v>85</v>
      </c>
      <c r="G449" s="290" t="s">
        <v>3265</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3770</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3770</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3770</v>
      </c>
      <c r="D452" s="290" t="s">
        <v>45</v>
      </c>
      <c r="E452" s="290" t="s">
        <v>41</v>
      </c>
      <c r="F452" s="290" t="s">
        <v>84</v>
      </c>
      <c r="G452" s="290" t="s">
        <v>3266</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3770</v>
      </c>
      <c r="D453" s="290" t="s">
        <v>42</v>
      </c>
      <c r="E453" s="290" t="s">
        <v>41</v>
      </c>
      <c r="F453" s="290" t="s">
        <v>85</v>
      </c>
      <c r="G453" s="290" t="s">
        <v>3267</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3770</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3770</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3854</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3406</v>
      </c>
      <c r="D457" s="334" t="s">
        <v>37</v>
      </c>
      <c r="E457" s="334" t="s">
        <v>2242</v>
      </c>
      <c r="F457" s="290" t="s">
        <v>3422</v>
      </c>
      <c r="G457" s="334" t="s">
        <v>3411</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3853</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3406</v>
      </c>
      <c r="D458" s="334" t="s">
        <v>37</v>
      </c>
      <c r="E458" s="290" t="s">
        <v>2243</v>
      </c>
      <c r="F458" s="290" t="s">
        <v>3422</v>
      </c>
      <c r="G458" s="290" t="s">
        <v>3412</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3406</v>
      </c>
      <c r="D459" s="334" t="s">
        <v>37</v>
      </c>
      <c r="E459" s="290" t="s">
        <v>2244</v>
      </c>
      <c r="F459" s="290" t="s">
        <v>3422</v>
      </c>
      <c r="G459" s="290" t="s">
        <v>3413</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3406</v>
      </c>
      <c r="D460" s="334" t="s">
        <v>37</v>
      </c>
      <c r="E460" s="290" t="s">
        <v>2245</v>
      </c>
      <c r="F460" s="290" t="s">
        <v>3422</v>
      </c>
      <c r="G460" s="290" t="s">
        <v>3414</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3406</v>
      </c>
      <c r="D461" s="334" t="s">
        <v>37</v>
      </c>
      <c r="E461" s="290" t="s">
        <v>2246</v>
      </c>
      <c r="F461" s="290" t="s">
        <v>3422</v>
      </c>
      <c r="G461" s="290" t="s">
        <v>3415</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3406</v>
      </c>
      <c r="D462" s="334" t="s">
        <v>37</v>
      </c>
      <c r="E462" s="290" t="s">
        <v>2498</v>
      </c>
      <c r="F462" s="290" t="s">
        <v>3422</v>
      </c>
      <c r="G462" s="290" t="s">
        <v>2498</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3406</v>
      </c>
      <c r="D463" s="334" t="s">
        <v>37</v>
      </c>
      <c r="E463" s="290" t="s">
        <v>2497</v>
      </c>
      <c r="F463" s="290" t="s">
        <v>3422</v>
      </c>
      <c r="G463" s="290" t="s">
        <v>3416</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3406</v>
      </c>
      <c r="D464" s="334" t="s">
        <v>38</v>
      </c>
      <c r="E464" s="334" t="s">
        <v>2242</v>
      </c>
      <c r="F464" s="290" t="s">
        <v>3419</v>
      </c>
      <c r="G464" s="334" t="s">
        <v>3411</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3406</v>
      </c>
      <c r="D465" s="334" t="s">
        <v>38</v>
      </c>
      <c r="E465" s="290" t="s">
        <v>2243</v>
      </c>
      <c r="F465" s="290" t="s">
        <v>3419</v>
      </c>
      <c r="G465" s="290" t="s">
        <v>3412</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3406</v>
      </c>
      <c r="D466" s="334" t="s">
        <v>38</v>
      </c>
      <c r="E466" s="290" t="s">
        <v>2244</v>
      </c>
      <c r="F466" s="290" t="s">
        <v>3419</v>
      </c>
      <c r="G466" s="290" t="s">
        <v>3413</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3406</v>
      </c>
      <c r="D467" s="334" t="s">
        <v>38</v>
      </c>
      <c r="E467" s="290" t="s">
        <v>2245</v>
      </c>
      <c r="F467" s="290" t="s">
        <v>3419</v>
      </c>
      <c r="G467" s="290" t="s">
        <v>3414</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3406</v>
      </c>
      <c r="D468" s="334" t="s">
        <v>38</v>
      </c>
      <c r="E468" s="290" t="s">
        <v>2246</v>
      </c>
      <c r="F468" s="290" t="s">
        <v>3419</v>
      </c>
      <c r="G468" s="290" t="s">
        <v>3415</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3406</v>
      </c>
      <c r="D469" s="334" t="s">
        <v>38</v>
      </c>
      <c r="E469" s="290" t="s">
        <v>2498</v>
      </c>
      <c r="F469" s="290" t="s">
        <v>3419</v>
      </c>
      <c r="G469" s="290" t="s">
        <v>2498</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3406</v>
      </c>
      <c r="D470" s="334" t="s">
        <v>38</v>
      </c>
      <c r="E470" s="290" t="s">
        <v>2497</v>
      </c>
      <c r="F470" s="290" t="s">
        <v>3419</v>
      </c>
      <c r="G470" s="290" t="s">
        <v>3416</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3406</v>
      </c>
      <c r="D471" s="290" t="s">
        <v>39</v>
      </c>
      <c r="E471" s="334" t="s">
        <v>2242</v>
      </c>
      <c r="F471" s="290" t="s">
        <v>3265</v>
      </c>
      <c r="G471" s="334" t="s">
        <v>3411</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3406</v>
      </c>
      <c r="D472" s="290" t="s">
        <v>39</v>
      </c>
      <c r="E472" s="290" t="s">
        <v>2243</v>
      </c>
      <c r="F472" s="290" t="s">
        <v>3265</v>
      </c>
      <c r="G472" s="290" t="s">
        <v>3412</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3406</v>
      </c>
      <c r="D473" s="290" t="s">
        <v>39</v>
      </c>
      <c r="E473" s="290" t="s">
        <v>2244</v>
      </c>
      <c r="F473" s="290" t="s">
        <v>3265</v>
      </c>
      <c r="G473" s="290" t="s">
        <v>3413</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3406</v>
      </c>
      <c r="D474" s="290" t="s">
        <v>39</v>
      </c>
      <c r="E474" s="290" t="s">
        <v>2245</v>
      </c>
      <c r="F474" s="290" t="s">
        <v>3265</v>
      </c>
      <c r="G474" s="290" t="s">
        <v>3414</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3406</v>
      </c>
      <c r="D475" s="290" t="s">
        <v>39</v>
      </c>
      <c r="E475" s="290" t="s">
        <v>2246</v>
      </c>
      <c r="F475" s="290" t="s">
        <v>3265</v>
      </c>
      <c r="G475" s="290" t="s">
        <v>3415</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3406</v>
      </c>
      <c r="D476" s="290" t="s">
        <v>39</v>
      </c>
      <c r="E476" s="290" t="s">
        <v>2498</v>
      </c>
      <c r="F476" s="290" t="s">
        <v>3265</v>
      </c>
      <c r="G476" s="290" t="s">
        <v>2498</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3406</v>
      </c>
      <c r="D477" s="290" t="s">
        <v>39</v>
      </c>
      <c r="E477" s="290" t="s">
        <v>2497</v>
      </c>
      <c r="F477" s="290" t="s">
        <v>3265</v>
      </c>
      <c r="G477" s="290" t="s">
        <v>3416</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3406</v>
      </c>
      <c r="D478" s="334" t="s">
        <v>40</v>
      </c>
      <c r="E478" s="334" t="s">
        <v>2242</v>
      </c>
      <c r="F478" s="290" t="s">
        <v>86</v>
      </c>
      <c r="G478" s="334" t="s">
        <v>3411</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3406</v>
      </c>
      <c r="D479" s="334" t="s">
        <v>40</v>
      </c>
      <c r="E479" s="290" t="s">
        <v>2243</v>
      </c>
      <c r="F479" s="290" t="s">
        <v>86</v>
      </c>
      <c r="G479" s="290" t="s">
        <v>3412</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3406</v>
      </c>
      <c r="D480" s="334" t="s">
        <v>40</v>
      </c>
      <c r="E480" s="290" t="s">
        <v>2244</v>
      </c>
      <c r="F480" s="290" t="s">
        <v>86</v>
      </c>
      <c r="G480" s="290" t="s">
        <v>3413</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3406</v>
      </c>
      <c r="D481" s="334" t="s">
        <v>40</v>
      </c>
      <c r="E481" s="290" t="s">
        <v>2245</v>
      </c>
      <c r="F481" s="290" t="s">
        <v>86</v>
      </c>
      <c r="G481" s="290" t="s">
        <v>3414</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3406</v>
      </c>
      <c r="D482" s="334" t="s">
        <v>40</v>
      </c>
      <c r="E482" s="290" t="s">
        <v>2246</v>
      </c>
      <c r="F482" s="290" t="s">
        <v>86</v>
      </c>
      <c r="G482" s="290" t="s">
        <v>3415</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3406</v>
      </c>
      <c r="D483" s="334" t="s">
        <v>40</v>
      </c>
      <c r="E483" s="290" t="s">
        <v>2498</v>
      </c>
      <c r="F483" s="290" t="s">
        <v>86</v>
      </c>
      <c r="G483" s="290" t="s">
        <v>2498</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3406</v>
      </c>
      <c r="D484" s="334" t="s">
        <v>40</v>
      </c>
      <c r="E484" s="290" t="s">
        <v>2497</v>
      </c>
      <c r="F484" s="290" t="s">
        <v>86</v>
      </c>
      <c r="G484" s="290" t="s">
        <v>3416</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3406</v>
      </c>
      <c r="D485" s="334" t="s">
        <v>41</v>
      </c>
      <c r="E485" s="334" t="s">
        <v>2242</v>
      </c>
      <c r="F485" s="290" t="s">
        <v>3267</v>
      </c>
      <c r="G485" s="334" t="s">
        <v>3411</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3406</v>
      </c>
      <c r="D486" s="334" t="s">
        <v>41</v>
      </c>
      <c r="E486" s="290" t="s">
        <v>2243</v>
      </c>
      <c r="F486" s="290" t="s">
        <v>3267</v>
      </c>
      <c r="G486" s="290" t="s">
        <v>3412</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3406</v>
      </c>
      <c r="D487" s="334" t="s">
        <v>41</v>
      </c>
      <c r="E487" s="290" t="s">
        <v>2244</v>
      </c>
      <c r="F487" s="290" t="s">
        <v>3267</v>
      </c>
      <c r="G487" s="290" t="s">
        <v>3413</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3406</v>
      </c>
      <c r="D488" s="334" t="s">
        <v>41</v>
      </c>
      <c r="E488" s="290" t="s">
        <v>2245</v>
      </c>
      <c r="F488" s="290" t="s">
        <v>3267</v>
      </c>
      <c r="G488" s="290" t="s">
        <v>3414</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3406</v>
      </c>
      <c r="D489" s="334" t="s">
        <v>41</v>
      </c>
      <c r="E489" s="290" t="s">
        <v>2246</v>
      </c>
      <c r="F489" s="290" t="s">
        <v>3267</v>
      </c>
      <c r="G489" s="290" t="s">
        <v>3415</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3406</v>
      </c>
      <c r="D490" s="334" t="s">
        <v>41</v>
      </c>
      <c r="E490" s="290" t="s">
        <v>2498</v>
      </c>
      <c r="F490" s="290" t="s">
        <v>3267</v>
      </c>
      <c r="G490" s="290" t="s">
        <v>2498</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3406</v>
      </c>
      <c r="D491" s="334" t="s">
        <v>41</v>
      </c>
      <c r="E491" s="290" t="s">
        <v>2497</v>
      </c>
      <c r="F491" s="290" t="s">
        <v>3267</v>
      </c>
      <c r="G491" s="290" t="s">
        <v>3416</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3406</v>
      </c>
      <c r="D492" s="334" t="s">
        <v>112</v>
      </c>
      <c r="E492" s="334" t="s">
        <v>2242</v>
      </c>
      <c r="F492" s="290" t="s">
        <v>142</v>
      </c>
      <c r="G492" s="334" t="s">
        <v>3411</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3406</v>
      </c>
      <c r="D493" s="334" t="s">
        <v>112</v>
      </c>
      <c r="E493" s="290" t="s">
        <v>2243</v>
      </c>
      <c r="F493" s="290" t="s">
        <v>142</v>
      </c>
      <c r="G493" s="290" t="s">
        <v>3412</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3406</v>
      </c>
      <c r="D494" s="334" t="s">
        <v>112</v>
      </c>
      <c r="E494" s="290" t="s">
        <v>2244</v>
      </c>
      <c r="F494" s="290" t="s">
        <v>142</v>
      </c>
      <c r="G494" s="290" t="s">
        <v>3413</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3406</v>
      </c>
      <c r="D495" s="334" t="s">
        <v>112</v>
      </c>
      <c r="E495" s="290" t="s">
        <v>2245</v>
      </c>
      <c r="F495" s="290" t="s">
        <v>142</v>
      </c>
      <c r="G495" s="290" t="s">
        <v>3414</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3406</v>
      </c>
      <c r="D496" s="334" t="s">
        <v>112</v>
      </c>
      <c r="E496" s="290" t="s">
        <v>2246</v>
      </c>
      <c r="F496" s="290" t="s">
        <v>142</v>
      </c>
      <c r="G496" s="290" t="s">
        <v>3415</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3406</v>
      </c>
      <c r="D497" s="334" t="s">
        <v>112</v>
      </c>
      <c r="E497" s="290" t="s">
        <v>2498</v>
      </c>
      <c r="F497" s="290" t="s">
        <v>142</v>
      </c>
      <c r="G497" s="290" t="s">
        <v>2498</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3406</v>
      </c>
      <c r="D498" s="334" t="s">
        <v>112</v>
      </c>
      <c r="E498" s="290" t="s">
        <v>2497</v>
      </c>
      <c r="F498" s="290" t="s">
        <v>142</v>
      </c>
      <c r="G498" s="290" t="s">
        <v>3416</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3268</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3855</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3422</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2337</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3419</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3265</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3265</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3266</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3267</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462</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3856</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2969</v>
      </c>
      <c r="D512" s="334" t="s">
        <v>45</v>
      </c>
      <c r="E512" s="334" t="s">
        <v>37</v>
      </c>
      <c r="F512" s="334" t="s">
        <v>84</v>
      </c>
      <c r="G512" s="290" t="s">
        <v>3268</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3858</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2969</v>
      </c>
      <c r="D513" s="334" t="s">
        <v>45</v>
      </c>
      <c r="E513" s="334" t="s">
        <v>38</v>
      </c>
      <c r="F513" s="334" t="s">
        <v>84</v>
      </c>
      <c r="G513" s="290" t="s">
        <v>2337</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2969</v>
      </c>
      <c r="D514" s="334" t="s">
        <v>45</v>
      </c>
      <c r="E514" s="334" t="s">
        <v>39</v>
      </c>
      <c r="F514" s="334" t="s">
        <v>84</v>
      </c>
      <c r="G514" s="290" t="s">
        <v>3265</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2969</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2969</v>
      </c>
      <c r="D516" s="334" t="s">
        <v>45</v>
      </c>
      <c r="E516" s="334" t="s">
        <v>41</v>
      </c>
      <c r="F516" s="334" t="s">
        <v>84</v>
      </c>
      <c r="G516" s="290" t="s">
        <v>3266</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2969</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2969</v>
      </c>
      <c r="D518" s="334" t="s">
        <v>42</v>
      </c>
      <c r="E518" s="334" t="s">
        <v>37</v>
      </c>
      <c r="F518" s="334" t="s">
        <v>85</v>
      </c>
      <c r="G518" s="290" t="s">
        <v>3422</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2969</v>
      </c>
      <c r="D519" s="334" t="s">
        <v>42</v>
      </c>
      <c r="E519" s="334" t="s">
        <v>38</v>
      </c>
      <c r="F519" s="334" t="s">
        <v>85</v>
      </c>
      <c r="G519" s="290" t="s">
        <v>3419</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2969</v>
      </c>
      <c r="D520" s="334" t="s">
        <v>42</v>
      </c>
      <c r="E520" s="334" t="s">
        <v>39</v>
      </c>
      <c r="F520" s="334" t="s">
        <v>85</v>
      </c>
      <c r="G520" s="290" t="s">
        <v>3265</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2969</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2969</v>
      </c>
      <c r="D522" s="334" t="s">
        <v>42</v>
      </c>
      <c r="E522" s="334" t="s">
        <v>41</v>
      </c>
      <c r="F522" s="334" t="s">
        <v>85</v>
      </c>
      <c r="G522" s="290" t="s">
        <v>3267</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2969</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3600</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3857</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3843</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3707</v>
      </c>
      <c r="D526" s="334" t="s">
        <v>45</v>
      </c>
      <c r="E526" s="334" t="s">
        <v>37</v>
      </c>
      <c r="F526" s="334" t="s">
        <v>84</v>
      </c>
      <c r="G526" s="290" t="s">
        <v>3268</v>
      </c>
      <c r="H526" s="17">
        <v>2710</v>
      </c>
      <c r="I526" s="373" t="s">
        <v>4123</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3862</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3707</v>
      </c>
      <c r="D527" s="290" t="s">
        <v>42</v>
      </c>
      <c r="E527" s="290" t="s">
        <v>37</v>
      </c>
      <c r="F527" s="290" t="s">
        <v>85</v>
      </c>
      <c r="G527" s="290" t="s">
        <v>3422</v>
      </c>
      <c r="H527" s="17">
        <v>2711</v>
      </c>
      <c r="I527" s="373" t="s">
        <v>4123</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3707</v>
      </c>
      <c r="D528" s="290" t="s">
        <v>45</v>
      </c>
      <c r="E528" s="290" t="s">
        <v>38</v>
      </c>
      <c r="F528" s="290" t="s">
        <v>84</v>
      </c>
      <c r="G528" s="290" t="s">
        <v>2337</v>
      </c>
      <c r="H528" s="17">
        <v>2712</v>
      </c>
      <c r="I528" s="373" t="s">
        <v>4123</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3707</v>
      </c>
      <c r="D529" s="290" t="s">
        <v>42</v>
      </c>
      <c r="E529" s="290" t="s">
        <v>38</v>
      </c>
      <c r="F529" s="290" t="s">
        <v>85</v>
      </c>
      <c r="G529" s="290" t="s">
        <v>3419</v>
      </c>
      <c r="H529" s="17">
        <v>2713</v>
      </c>
      <c r="I529" s="373" t="s">
        <v>4123</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3707</v>
      </c>
      <c r="D530" s="290" t="s">
        <v>45</v>
      </c>
      <c r="E530" s="290" t="s">
        <v>39</v>
      </c>
      <c r="F530" s="290" t="s">
        <v>84</v>
      </c>
      <c r="G530" s="290" t="s">
        <v>3265</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3707</v>
      </c>
      <c r="D531" s="290" t="s">
        <v>42</v>
      </c>
      <c r="E531" s="290" t="s">
        <v>39</v>
      </c>
      <c r="F531" s="290" t="s">
        <v>85</v>
      </c>
      <c r="G531" s="290" t="s">
        <v>3265</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3707</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3707</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3707</v>
      </c>
      <c r="D534" s="290" t="s">
        <v>45</v>
      </c>
      <c r="E534" s="290" t="s">
        <v>41</v>
      </c>
      <c r="F534" s="290" t="s">
        <v>84</v>
      </c>
      <c r="G534" s="290" t="s">
        <v>3266</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3707</v>
      </c>
      <c r="D535" s="290" t="s">
        <v>42</v>
      </c>
      <c r="E535" s="290" t="s">
        <v>41</v>
      </c>
      <c r="F535" s="290" t="s">
        <v>85</v>
      </c>
      <c r="G535" s="290" t="s">
        <v>3267</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3707</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3707</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3401</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3860</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3405</v>
      </c>
      <c r="D539" s="334" t="s">
        <v>37</v>
      </c>
      <c r="E539" s="334" t="s">
        <v>2242</v>
      </c>
      <c r="F539" s="290" t="s">
        <v>3268</v>
      </c>
      <c r="G539" s="334" t="s">
        <v>3411</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3852</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3405</v>
      </c>
      <c r="D540" s="334" t="s">
        <v>37</v>
      </c>
      <c r="E540" s="290" t="s">
        <v>2243</v>
      </c>
      <c r="F540" s="290" t="s">
        <v>3268</v>
      </c>
      <c r="G540" s="290" t="s">
        <v>3412</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3405</v>
      </c>
      <c r="D541" s="334" t="s">
        <v>37</v>
      </c>
      <c r="E541" s="290" t="s">
        <v>2244</v>
      </c>
      <c r="F541" s="290" t="s">
        <v>3268</v>
      </c>
      <c r="G541" s="290" t="s">
        <v>3413</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3405</v>
      </c>
      <c r="D542" s="334" t="s">
        <v>37</v>
      </c>
      <c r="E542" s="290" t="s">
        <v>2245</v>
      </c>
      <c r="F542" s="290" t="s">
        <v>3268</v>
      </c>
      <c r="G542" s="290" t="s">
        <v>3414</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3405</v>
      </c>
      <c r="D543" s="334" t="s">
        <v>37</v>
      </c>
      <c r="E543" s="290" t="s">
        <v>2246</v>
      </c>
      <c r="F543" s="290" t="s">
        <v>3268</v>
      </c>
      <c r="G543" s="290" t="s">
        <v>3415</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3405</v>
      </c>
      <c r="D544" s="334" t="s">
        <v>37</v>
      </c>
      <c r="E544" s="290" t="s">
        <v>2498</v>
      </c>
      <c r="F544" s="290" t="s">
        <v>3268</v>
      </c>
      <c r="G544" s="290" t="s">
        <v>2498</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3405</v>
      </c>
      <c r="D545" s="334" t="s">
        <v>37</v>
      </c>
      <c r="E545" s="290" t="s">
        <v>2497</v>
      </c>
      <c r="F545" s="290" t="s">
        <v>3268</v>
      </c>
      <c r="G545" s="290" t="s">
        <v>3416</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3405</v>
      </c>
      <c r="D546" s="334" t="s">
        <v>38</v>
      </c>
      <c r="E546" s="334" t="s">
        <v>2242</v>
      </c>
      <c r="F546" s="290" t="s">
        <v>2337</v>
      </c>
      <c r="G546" s="334" t="s">
        <v>3411</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3405</v>
      </c>
      <c r="D547" s="334" t="s">
        <v>38</v>
      </c>
      <c r="E547" s="290" t="s">
        <v>2243</v>
      </c>
      <c r="F547" s="290" t="s">
        <v>2337</v>
      </c>
      <c r="G547" s="290" t="s">
        <v>3412</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3405</v>
      </c>
      <c r="D548" s="334" t="s">
        <v>38</v>
      </c>
      <c r="E548" s="290" t="s">
        <v>2244</v>
      </c>
      <c r="F548" s="290" t="s">
        <v>2337</v>
      </c>
      <c r="G548" s="290" t="s">
        <v>3413</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3405</v>
      </c>
      <c r="D549" s="334" t="s">
        <v>38</v>
      </c>
      <c r="E549" s="290" t="s">
        <v>2245</v>
      </c>
      <c r="F549" s="290" t="s">
        <v>2337</v>
      </c>
      <c r="G549" s="290" t="s">
        <v>3414</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3405</v>
      </c>
      <c r="D550" s="334" t="s">
        <v>38</v>
      </c>
      <c r="E550" s="290" t="s">
        <v>2246</v>
      </c>
      <c r="F550" s="290" t="s">
        <v>2337</v>
      </c>
      <c r="G550" s="290" t="s">
        <v>3415</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3405</v>
      </c>
      <c r="D551" s="334" t="s">
        <v>38</v>
      </c>
      <c r="E551" s="290" t="s">
        <v>2498</v>
      </c>
      <c r="F551" s="290" t="s">
        <v>2337</v>
      </c>
      <c r="G551" s="290" t="s">
        <v>2498</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3405</v>
      </c>
      <c r="D552" s="334" t="s">
        <v>38</v>
      </c>
      <c r="E552" s="290" t="s">
        <v>2497</v>
      </c>
      <c r="F552" s="290" t="s">
        <v>2337</v>
      </c>
      <c r="G552" s="290" t="s">
        <v>3416</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3405</v>
      </c>
      <c r="D553" s="290" t="s">
        <v>39</v>
      </c>
      <c r="E553" s="334" t="s">
        <v>2242</v>
      </c>
      <c r="F553" s="290" t="s">
        <v>3265</v>
      </c>
      <c r="G553" s="334" t="s">
        <v>3411</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3405</v>
      </c>
      <c r="D554" s="290" t="s">
        <v>39</v>
      </c>
      <c r="E554" s="290" t="s">
        <v>2243</v>
      </c>
      <c r="F554" s="290" t="s">
        <v>3265</v>
      </c>
      <c r="G554" s="290" t="s">
        <v>3412</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3405</v>
      </c>
      <c r="D555" s="290" t="s">
        <v>39</v>
      </c>
      <c r="E555" s="290" t="s">
        <v>2244</v>
      </c>
      <c r="F555" s="290" t="s">
        <v>3265</v>
      </c>
      <c r="G555" s="290" t="s">
        <v>3413</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3405</v>
      </c>
      <c r="D556" s="290" t="s">
        <v>39</v>
      </c>
      <c r="E556" s="290" t="s">
        <v>2245</v>
      </c>
      <c r="F556" s="290" t="s">
        <v>3265</v>
      </c>
      <c r="G556" s="290" t="s">
        <v>3414</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3405</v>
      </c>
      <c r="D557" s="290" t="s">
        <v>39</v>
      </c>
      <c r="E557" s="290" t="s">
        <v>2246</v>
      </c>
      <c r="F557" s="290" t="s">
        <v>3265</v>
      </c>
      <c r="G557" s="290" t="s">
        <v>3415</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3405</v>
      </c>
      <c r="D558" s="290" t="s">
        <v>39</v>
      </c>
      <c r="E558" s="290" t="s">
        <v>2498</v>
      </c>
      <c r="F558" s="290" t="s">
        <v>3265</v>
      </c>
      <c r="G558" s="290" t="s">
        <v>2498</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3405</v>
      </c>
      <c r="D559" s="290" t="s">
        <v>39</v>
      </c>
      <c r="E559" s="290" t="s">
        <v>2497</v>
      </c>
      <c r="F559" s="290" t="s">
        <v>3265</v>
      </c>
      <c r="G559" s="290" t="s">
        <v>3416</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3405</v>
      </c>
      <c r="D560" s="334" t="s">
        <v>40</v>
      </c>
      <c r="E560" s="334" t="s">
        <v>2242</v>
      </c>
      <c r="F560" s="290" t="s">
        <v>86</v>
      </c>
      <c r="G560" s="334" t="s">
        <v>3411</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3405</v>
      </c>
      <c r="D561" s="334" t="s">
        <v>40</v>
      </c>
      <c r="E561" s="290" t="s">
        <v>2243</v>
      </c>
      <c r="F561" s="290" t="s">
        <v>86</v>
      </c>
      <c r="G561" s="290" t="s">
        <v>3412</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3405</v>
      </c>
      <c r="D562" s="334" t="s">
        <v>40</v>
      </c>
      <c r="E562" s="290" t="s">
        <v>2244</v>
      </c>
      <c r="F562" s="290" t="s">
        <v>86</v>
      </c>
      <c r="G562" s="290" t="s">
        <v>3413</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3405</v>
      </c>
      <c r="D563" s="334" t="s">
        <v>40</v>
      </c>
      <c r="E563" s="290" t="s">
        <v>2245</v>
      </c>
      <c r="F563" s="290" t="s">
        <v>86</v>
      </c>
      <c r="G563" s="290" t="s">
        <v>3414</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3405</v>
      </c>
      <c r="D564" s="334" t="s">
        <v>40</v>
      </c>
      <c r="E564" s="290" t="s">
        <v>2246</v>
      </c>
      <c r="F564" s="290" t="s">
        <v>86</v>
      </c>
      <c r="G564" s="290" t="s">
        <v>3415</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3405</v>
      </c>
      <c r="D565" s="334" t="s">
        <v>40</v>
      </c>
      <c r="E565" s="290" t="s">
        <v>2498</v>
      </c>
      <c r="F565" s="290" t="s">
        <v>86</v>
      </c>
      <c r="G565" s="290" t="s">
        <v>2498</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3405</v>
      </c>
      <c r="D566" s="334" t="s">
        <v>40</v>
      </c>
      <c r="E566" s="290" t="s">
        <v>2497</v>
      </c>
      <c r="F566" s="290" t="s">
        <v>86</v>
      </c>
      <c r="G566" s="290" t="s">
        <v>3416</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3405</v>
      </c>
      <c r="D567" s="334" t="s">
        <v>41</v>
      </c>
      <c r="E567" s="334" t="s">
        <v>2242</v>
      </c>
      <c r="F567" s="290" t="s">
        <v>3266</v>
      </c>
      <c r="G567" s="334" t="s">
        <v>3411</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3405</v>
      </c>
      <c r="D568" s="334" t="s">
        <v>41</v>
      </c>
      <c r="E568" s="290" t="s">
        <v>2243</v>
      </c>
      <c r="F568" s="290" t="s">
        <v>3266</v>
      </c>
      <c r="G568" s="290" t="s">
        <v>3412</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3405</v>
      </c>
      <c r="D569" s="334" t="s">
        <v>41</v>
      </c>
      <c r="E569" s="290" t="s">
        <v>2244</v>
      </c>
      <c r="F569" s="290" t="s">
        <v>3266</v>
      </c>
      <c r="G569" s="290" t="s">
        <v>3413</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3405</v>
      </c>
      <c r="D570" s="334" t="s">
        <v>41</v>
      </c>
      <c r="E570" s="290" t="s">
        <v>2245</v>
      </c>
      <c r="F570" s="290" t="s">
        <v>3266</v>
      </c>
      <c r="G570" s="290" t="s">
        <v>3414</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3405</v>
      </c>
      <c r="D571" s="334" t="s">
        <v>41</v>
      </c>
      <c r="E571" s="290" t="s">
        <v>2246</v>
      </c>
      <c r="F571" s="290" t="s">
        <v>3266</v>
      </c>
      <c r="G571" s="290" t="s">
        <v>3415</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3405</v>
      </c>
      <c r="D572" s="334" t="s">
        <v>41</v>
      </c>
      <c r="E572" s="290" t="s">
        <v>2498</v>
      </c>
      <c r="F572" s="290" t="s">
        <v>3266</v>
      </c>
      <c r="G572" s="290" t="s">
        <v>2498</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3405</v>
      </c>
      <c r="D573" s="334" t="s">
        <v>41</v>
      </c>
      <c r="E573" s="290" t="s">
        <v>2497</v>
      </c>
      <c r="F573" s="290" t="s">
        <v>3266</v>
      </c>
      <c r="G573" s="290" t="s">
        <v>3416</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3405</v>
      </c>
      <c r="D574" s="334" t="s">
        <v>112</v>
      </c>
      <c r="E574" s="334" t="s">
        <v>2242</v>
      </c>
      <c r="F574" s="290" t="s">
        <v>142</v>
      </c>
      <c r="G574" s="334" t="s">
        <v>3411</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3405</v>
      </c>
      <c r="D575" s="334" t="s">
        <v>112</v>
      </c>
      <c r="E575" s="290" t="s">
        <v>2243</v>
      </c>
      <c r="F575" s="290" t="s">
        <v>142</v>
      </c>
      <c r="G575" s="290" t="s">
        <v>3412</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3405</v>
      </c>
      <c r="D576" s="334" t="s">
        <v>112</v>
      </c>
      <c r="E576" s="290" t="s">
        <v>2244</v>
      </c>
      <c r="F576" s="290" t="s">
        <v>142</v>
      </c>
      <c r="G576" s="290" t="s">
        <v>3413</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3405</v>
      </c>
      <c r="D577" s="334" t="s">
        <v>112</v>
      </c>
      <c r="E577" s="290" t="s">
        <v>2245</v>
      </c>
      <c r="F577" s="290" t="s">
        <v>142</v>
      </c>
      <c r="G577" s="290" t="s">
        <v>3414</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3405</v>
      </c>
      <c r="D578" s="334" t="s">
        <v>112</v>
      </c>
      <c r="E578" s="290" t="s">
        <v>2246</v>
      </c>
      <c r="F578" s="290" t="s">
        <v>142</v>
      </c>
      <c r="G578" s="290" t="s">
        <v>3415</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3405</v>
      </c>
      <c r="D579" s="334" t="s">
        <v>112</v>
      </c>
      <c r="E579" s="290" t="s">
        <v>2498</v>
      </c>
      <c r="F579" s="290" t="s">
        <v>142</v>
      </c>
      <c r="G579" s="290" t="s">
        <v>2498</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3405</v>
      </c>
      <c r="D580" s="334" t="s">
        <v>112</v>
      </c>
      <c r="E580" s="290" t="s">
        <v>2497</v>
      </c>
      <c r="F580" s="290" t="s">
        <v>142</v>
      </c>
      <c r="G580" s="290" t="s">
        <v>3416</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3561</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3861</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3161</v>
      </c>
      <c r="D582" s="334" t="s">
        <v>3041</v>
      </c>
      <c r="E582" s="289"/>
      <c r="F582" t="s">
        <v>3066</v>
      </c>
      <c r="G582" s="334"/>
      <c r="H582" s="17">
        <v>1537</v>
      </c>
      <c r="I582" s="373" t="s">
        <v>3943</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3935</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3161</v>
      </c>
      <c r="D583" s="289" t="s">
        <v>3042</v>
      </c>
      <c r="E583" s="289"/>
      <c r="F583" t="s">
        <v>2748</v>
      </c>
      <c r="G583" s="352"/>
      <c r="H583" s="17">
        <v>1538</v>
      </c>
      <c r="I583" s="373" t="s">
        <v>3943</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3161</v>
      </c>
      <c r="D584" s="289" t="s">
        <v>3043</v>
      </c>
      <c r="E584" s="289"/>
      <c r="F584" t="s">
        <v>3007</v>
      </c>
      <c r="G584" s="352"/>
      <c r="H584" s="17">
        <v>1539</v>
      </c>
      <c r="I584" s="373" t="s">
        <v>3943</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3161</v>
      </c>
      <c r="D585" s="289" t="s">
        <v>3044</v>
      </c>
      <c r="E585" s="289"/>
      <c r="F585" t="s">
        <v>3008</v>
      </c>
      <c r="G585" s="352"/>
      <c r="H585" s="17">
        <v>1540</v>
      </c>
      <c r="I585" s="373" t="s">
        <v>3943</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3161</v>
      </c>
      <c r="D586" s="289" t="s">
        <v>3045</v>
      </c>
      <c r="E586" s="289"/>
      <c r="F586" t="s">
        <v>3009</v>
      </c>
      <c r="G586" s="352"/>
      <c r="H586" s="17">
        <v>1541</v>
      </c>
      <c r="I586" s="373" t="s">
        <v>3943</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3161</v>
      </c>
      <c r="D587" s="289" t="s">
        <v>3046</v>
      </c>
      <c r="E587" s="289"/>
      <c r="F587" t="s">
        <v>3010</v>
      </c>
      <c r="G587" s="352"/>
      <c r="H587" s="17">
        <v>1542</v>
      </c>
      <c r="I587" s="373" t="s">
        <v>3943</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3161</v>
      </c>
      <c r="D588" s="289" t="s">
        <v>3047</v>
      </c>
      <c r="E588" s="289"/>
      <c r="F588" t="s">
        <v>3011</v>
      </c>
      <c r="G588" s="352"/>
      <c r="H588" s="17">
        <v>1543</v>
      </c>
      <c r="I588" s="373" t="s">
        <v>3943</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3161</v>
      </c>
      <c r="D589" s="289" t="s">
        <v>3048</v>
      </c>
      <c r="E589" s="289"/>
      <c r="F589" t="s">
        <v>3012</v>
      </c>
      <c r="G589" s="352"/>
      <c r="H589" s="17">
        <v>1544</v>
      </c>
      <c r="I589" s="373" t="s">
        <v>3943</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3161</v>
      </c>
      <c r="D590" s="289" t="s">
        <v>3049</v>
      </c>
      <c r="E590" s="289"/>
      <c r="F590" t="s">
        <v>3013</v>
      </c>
      <c r="G590" s="352"/>
      <c r="H590" s="17">
        <v>1545</v>
      </c>
      <c r="I590" s="373" t="s">
        <v>3943</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3161</v>
      </c>
      <c r="D591" s="289" t="s">
        <v>3050</v>
      </c>
      <c r="E591" s="289"/>
      <c r="F591" t="s">
        <v>2568</v>
      </c>
      <c r="G591" s="352"/>
      <c r="H591" s="17">
        <v>1546</v>
      </c>
      <c r="I591" s="373" t="s">
        <v>3943</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3161</v>
      </c>
      <c r="D592" s="289" t="s">
        <v>3051</v>
      </c>
      <c r="E592" s="289"/>
      <c r="F592" t="s">
        <v>3014</v>
      </c>
      <c r="G592" s="352"/>
      <c r="H592" s="17">
        <v>1547</v>
      </c>
      <c r="I592" s="373" t="s">
        <v>3943</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3161</v>
      </c>
      <c r="D593" s="289" t="s">
        <v>3052</v>
      </c>
      <c r="E593" s="289"/>
      <c r="F593" t="s">
        <v>3015</v>
      </c>
      <c r="G593" s="352"/>
      <c r="H593" s="17">
        <v>1548</v>
      </c>
      <c r="I593" s="373" t="s">
        <v>3943</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3161</v>
      </c>
      <c r="D594" s="289" t="s">
        <v>3053</v>
      </c>
      <c r="E594" s="289"/>
      <c r="F594" t="s">
        <v>3016</v>
      </c>
      <c r="G594" s="352"/>
      <c r="H594" s="17">
        <v>1549</v>
      </c>
      <c r="I594" s="373" t="s">
        <v>3943</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3161</v>
      </c>
      <c r="D595" s="289" t="s">
        <v>3054</v>
      </c>
      <c r="E595" s="289"/>
      <c r="F595" t="s">
        <v>2569</v>
      </c>
      <c r="G595" s="352"/>
      <c r="H595" s="17">
        <v>1550</v>
      </c>
      <c r="I595" s="373" t="s">
        <v>3943</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3161</v>
      </c>
      <c r="D596" s="289" t="s">
        <v>3055</v>
      </c>
      <c r="E596" s="289"/>
      <c r="F596" t="s">
        <v>3017</v>
      </c>
      <c r="G596" s="352"/>
      <c r="H596" s="17">
        <v>1551</v>
      </c>
      <c r="I596" s="373" t="s">
        <v>3943</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3161</v>
      </c>
      <c r="D597" s="289" t="s">
        <v>3056</v>
      </c>
      <c r="E597" s="289"/>
      <c r="F597" t="s">
        <v>3018</v>
      </c>
      <c r="G597" s="352"/>
      <c r="H597" s="17">
        <v>1552</v>
      </c>
      <c r="I597" s="373" t="s">
        <v>3943</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3161</v>
      </c>
      <c r="D598" s="289" t="s">
        <v>3057</v>
      </c>
      <c r="E598" s="289"/>
      <c r="F598" t="s">
        <v>3019</v>
      </c>
      <c r="G598" s="352"/>
      <c r="H598" s="17">
        <v>1553</v>
      </c>
      <c r="I598" s="373" t="s">
        <v>3943</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3161</v>
      </c>
      <c r="D599" s="289" t="s">
        <v>3058</v>
      </c>
      <c r="E599" s="289"/>
      <c r="F599" t="s">
        <v>3020</v>
      </c>
      <c r="G599" s="352"/>
      <c r="H599" s="17">
        <v>1554</v>
      </c>
      <c r="I599" s="373" t="s">
        <v>3943</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3161</v>
      </c>
      <c r="D600" s="289" t="s">
        <v>3059</v>
      </c>
      <c r="E600" s="289"/>
      <c r="F600" t="s">
        <v>3021</v>
      </c>
      <c r="G600" s="352"/>
      <c r="H600" s="17">
        <v>1555</v>
      </c>
      <c r="I600" s="373" t="s">
        <v>3943</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3161</v>
      </c>
      <c r="D601" s="289" t="s">
        <v>3060</v>
      </c>
      <c r="E601" s="289"/>
      <c r="F601" t="s">
        <v>3022</v>
      </c>
      <c r="G601" s="352"/>
      <c r="H601" s="17">
        <v>1556</v>
      </c>
      <c r="I601" s="373" t="s">
        <v>3943</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3161</v>
      </c>
      <c r="D602" s="289" t="s">
        <v>3061</v>
      </c>
      <c r="E602" s="289"/>
      <c r="F602" t="s">
        <v>3023</v>
      </c>
      <c r="G602" s="352"/>
      <c r="H602" s="17">
        <v>1557</v>
      </c>
      <c r="I602" s="373" t="s">
        <v>3943</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3161</v>
      </c>
      <c r="D603" s="289" t="s">
        <v>3062</v>
      </c>
      <c r="E603" s="289"/>
      <c r="F603" t="s">
        <v>3024</v>
      </c>
      <c r="G603" s="352"/>
      <c r="H603" s="17">
        <v>1558</v>
      </c>
      <c r="I603" s="373" t="s">
        <v>3943</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3161</v>
      </c>
      <c r="D604" s="289" t="s">
        <v>3063</v>
      </c>
      <c r="E604" s="289"/>
      <c r="F604" t="s">
        <v>3025</v>
      </c>
      <c r="G604" s="352"/>
      <c r="H604" s="17">
        <v>1559</v>
      </c>
      <c r="I604" s="373" t="s">
        <v>3943</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3161</v>
      </c>
      <c r="D605" s="289" t="s">
        <v>3064</v>
      </c>
      <c r="E605" s="289"/>
      <c r="F605" t="s">
        <v>3067</v>
      </c>
      <c r="G605" s="352"/>
      <c r="H605" s="17">
        <v>1560</v>
      </c>
      <c r="I605" s="373" t="s">
        <v>3943</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3161</v>
      </c>
      <c r="D606" s="289" t="s">
        <v>3065</v>
      </c>
      <c r="E606" s="289"/>
      <c r="F606" t="s">
        <v>3026</v>
      </c>
      <c r="G606" s="352"/>
      <c r="H606" s="17">
        <v>1561</v>
      </c>
      <c r="I606" s="373" t="s">
        <v>3943</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3000</v>
      </c>
      <c r="D607" s="334" t="s">
        <v>3041</v>
      </c>
      <c r="E607" s="289" t="s">
        <v>3003</v>
      </c>
      <c r="F607" t="s">
        <v>3066</v>
      </c>
      <c r="G607" s="334" t="s">
        <v>3004</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3000</v>
      </c>
      <c r="D608" s="334" t="s">
        <v>3041</v>
      </c>
      <c r="E608" s="289" t="s">
        <v>2521</v>
      </c>
      <c r="F608" t="s">
        <v>3066</v>
      </c>
      <c r="G608" s="334" t="s">
        <v>3005</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3000</v>
      </c>
      <c r="D609" s="289" t="s">
        <v>3042</v>
      </c>
      <c r="E609" s="289" t="s">
        <v>3003</v>
      </c>
      <c r="F609" t="s">
        <v>2748</v>
      </c>
      <c r="G609" s="334" t="s">
        <v>3004</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3000</v>
      </c>
      <c r="D610" s="289" t="s">
        <v>3042</v>
      </c>
      <c r="E610" s="289" t="s">
        <v>2521</v>
      </c>
      <c r="F610" t="s">
        <v>2748</v>
      </c>
      <c r="G610" s="334" t="s">
        <v>3005</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3000</v>
      </c>
      <c r="D611" s="289" t="s">
        <v>3043</v>
      </c>
      <c r="E611" s="289" t="s">
        <v>3003</v>
      </c>
      <c r="F611" t="s">
        <v>3007</v>
      </c>
      <c r="G611" s="334" t="s">
        <v>3004</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3000</v>
      </c>
      <c r="D612" s="289" t="s">
        <v>3043</v>
      </c>
      <c r="E612" s="289" t="s">
        <v>2521</v>
      </c>
      <c r="F612" t="s">
        <v>3007</v>
      </c>
      <c r="G612" s="334" t="s">
        <v>3005</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3000</v>
      </c>
      <c r="D613" s="289" t="s">
        <v>3044</v>
      </c>
      <c r="E613" s="289" t="s">
        <v>3003</v>
      </c>
      <c r="F613" t="s">
        <v>3008</v>
      </c>
      <c r="G613" s="334" t="s">
        <v>3004</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3000</v>
      </c>
      <c r="D614" s="289" t="s">
        <v>3044</v>
      </c>
      <c r="E614" s="289" t="s">
        <v>2521</v>
      </c>
      <c r="F614" t="s">
        <v>3008</v>
      </c>
      <c r="G614" s="334" t="s">
        <v>3005</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3000</v>
      </c>
      <c r="D615" s="289" t="s">
        <v>3045</v>
      </c>
      <c r="E615" s="289" t="s">
        <v>3003</v>
      </c>
      <c r="F615" t="s">
        <v>3009</v>
      </c>
      <c r="G615" s="334" t="s">
        <v>3004</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3894</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3000</v>
      </c>
      <c r="D616" s="289" t="s">
        <v>3045</v>
      </c>
      <c r="E616" s="289" t="s">
        <v>2521</v>
      </c>
      <c r="F616" t="s">
        <v>3009</v>
      </c>
      <c r="G616" s="334" t="s">
        <v>3005</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3000</v>
      </c>
      <c r="D617" s="289" t="s">
        <v>3046</v>
      </c>
      <c r="E617" s="289" t="s">
        <v>3003</v>
      </c>
      <c r="F617" t="s">
        <v>3010</v>
      </c>
      <c r="G617" s="334" t="s">
        <v>3004</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3000</v>
      </c>
      <c r="D618" s="289" t="s">
        <v>3046</v>
      </c>
      <c r="E618" s="289" t="s">
        <v>2521</v>
      </c>
      <c r="F618" t="s">
        <v>3010</v>
      </c>
      <c r="G618" s="334" t="s">
        <v>3005</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3000</v>
      </c>
      <c r="D619" s="289" t="s">
        <v>3047</v>
      </c>
      <c r="E619" s="289" t="s">
        <v>3003</v>
      </c>
      <c r="F619" t="s">
        <v>3011</v>
      </c>
      <c r="G619" s="334" t="s">
        <v>3004</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3000</v>
      </c>
      <c r="D620" s="289" t="s">
        <v>3047</v>
      </c>
      <c r="E620" s="289" t="s">
        <v>2521</v>
      </c>
      <c r="F620" t="s">
        <v>3011</v>
      </c>
      <c r="G620" s="334" t="s">
        <v>3005</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3000</v>
      </c>
      <c r="D621" s="289" t="s">
        <v>3048</v>
      </c>
      <c r="E621" s="289" t="s">
        <v>3003</v>
      </c>
      <c r="F621" t="s">
        <v>3012</v>
      </c>
      <c r="G621" s="334" t="s">
        <v>3004</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3000</v>
      </c>
      <c r="D622" s="289" t="s">
        <v>3048</v>
      </c>
      <c r="E622" s="289" t="s">
        <v>2521</v>
      </c>
      <c r="F622" t="s">
        <v>3012</v>
      </c>
      <c r="G622" s="334" t="s">
        <v>3005</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3000</v>
      </c>
      <c r="D623" s="289" t="s">
        <v>3049</v>
      </c>
      <c r="E623" s="289" t="s">
        <v>3003</v>
      </c>
      <c r="F623" t="s">
        <v>3013</v>
      </c>
      <c r="G623" s="334" t="s">
        <v>3004</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3000</v>
      </c>
      <c r="D624" s="289" t="s">
        <v>3049</v>
      </c>
      <c r="E624" s="289" t="s">
        <v>2521</v>
      </c>
      <c r="F624" t="s">
        <v>3013</v>
      </c>
      <c r="G624" s="334" t="s">
        <v>3005</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3000</v>
      </c>
      <c r="D625" s="289" t="s">
        <v>3050</v>
      </c>
      <c r="E625" s="289" t="s">
        <v>3003</v>
      </c>
      <c r="F625" t="s">
        <v>2568</v>
      </c>
      <c r="G625" s="334" t="s">
        <v>3004</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3000</v>
      </c>
      <c r="D626" s="289" t="s">
        <v>3050</v>
      </c>
      <c r="E626" s="289" t="s">
        <v>2521</v>
      </c>
      <c r="F626" t="s">
        <v>2568</v>
      </c>
      <c r="G626" s="334" t="s">
        <v>3005</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3000</v>
      </c>
      <c r="D627" s="289" t="s">
        <v>3051</v>
      </c>
      <c r="E627" s="289" t="s">
        <v>3003</v>
      </c>
      <c r="F627" t="s">
        <v>3014</v>
      </c>
      <c r="G627" s="334" t="s">
        <v>3004</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3000</v>
      </c>
      <c r="D628" s="289" t="s">
        <v>3051</v>
      </c>
      <c r="E628" s="289" t="s">
        <v>2521</v>
      </c>
      <c r="F628" t="s">
        <v>3014</v>
      </c>
      <c r="G628" s="334" t="s">
        <v>3005</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3000</v>
      </c>
      <c r="D629" s="289" t="s">
        <v>3052</v>
      </c>
      <c r="E629" s="289" t="s">
        <v>3003</v>
      </c>
      <c r="F629" t="s">
        <v>3015</v>
      </c>
      <c r="G629" s="334" t="s">
        <v>3004</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3000</v>
      </c>
      <c r="D630" s="289" t="s">
        <v>3052</v>
      </c>
      <c r="E630" s="289" t="s">
        <v>2521</v>
      </c>
      <c r="F630" t="s">
        <v>3015</v>
      </c>
      <c r="G630" s="334" t="s">
        <v>3005</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3000</v>
      </c>
      <c r="D631" s="289" t="s">
        <v>3053</v>
      </c>
      <c r="E631" s="289" t="s">
        <v>3003</v>
      </c>
      <c r="F631" t="s">
        <v>3016</v>
      </c>
      <c r="G631" s="334" t="s">
        <v>3004</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3000</v>
      </c>
      <c r="D632" s="289" t="s">
        <v>3053</v>
      </c>
      <c r="E632" s="289" t="s">
        <v>2521</v>
      </c>
      <c r="F632" t="s">
        <v>3016</v>
      </c>
      <c r="G632" s="334" t="s">
        <v>3005</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3000</v>
      </c>
      <c r="D633" s="289" t="s">
        <v>3054</v>
      </c>
      <c r="E633" s="289" t="s">
        <v>3003</v>
      </c>
      <c r="F633" t="s">
        <v>2569</v>
      </c>
      <c r="G633" s="334" t="s">
        <v>3004</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3000</v>
      </c>
      <c r="D634" s="289" t="s">
        <v>3054</v>
      </c>
      <c r="E634" s="289" t="s">
        <v>2521</v>
      </c>
      <c r="F634" t="s">
        <v>2569</v>
      </c>
      <c r="G634" s="334" t="s">
        <v>3005</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3000</v>
      </c>
      <c r="D635" s="289" t="s">
        <v>3055</v>
      </c>
      <c r="E635" s="289" t="s">
        <v>3003</v>
      </c>
      <c r="F635" t="s">
        <v>3017</v>
      </c>
      <c r="G635" s="334" t="s">
        <v>3004</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3000</v>
      </c>
      <c r="D636" s="289" t="s">
        <v>3055</v>
      </c>
      <c r="E636" s="289" t="s">
        <v>2521</v>
      </c>
      <c r="F636" t="s">
        <v>3017</v>
      </c>
      <c r="G636" s="334" t="s">
        <v>3005</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3000</v>
      </c>
      <c r="D637" s="289" t="s">
        <v>3056</v>
      </c>
      <c r="E637" s="289" t="s">
        <v>3003</v>
      </c>
      <c r="F637" t="s">
        <v>3018</v>
      </c>
      <c r="G637" s="334" t="s">
        <v>3004</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3000</v>
      </c>
      <c r="D638" s="289" t="s">
        <v>3056</v>
      </c>
      <c r="E638" s="289" t="s">
        <v>2521</v>
      </c>
      <c r="F638" t="s">
        <v>3018</v>
      </c>
      <c r="G638" s="334" t="s">
        <v>3005</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3000</v>
      </c>
      <c r="D639" s="289" t="s">
        <v>3057</v>
      </c>
      <c r="E639" s="289" t="s">
        <v>3003</v>
      </c>
      <c r="F639" t="s">
        <v>3019</v>
      </c>
      <c r="G639" s="334" t="s">
        <v>3004</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3000</v>
      </c>
      <c r="D640" s="289" t="s">
        <v>3057</v>
      </c>
      <c r="E640" s="289" t="s">
        <v>2521</v>
      </c>
      <c r="F640" t="s">
        <v>3019</v>
      </c>
      <c r="G640" s="334" t="s">
        <v>3005</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3000</v>
      </c>
      <c r="D641" s="289" t="s">
        <v>3058</v>
      </c>
      <c r="E641" s="289" t="s">
        <v>3003</v>
      </c>
      <c r="F641" t="s">
        <v>3020</v>
      </c>
      <c r="G641" s="334" t="s">
        <v>3004</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3000</v>
      </c>
      <c r="D642" s="289" t="s">
        <v>3058</v>
      </c>
      <c r="E642" s="289" t="s">
        <v>2521</v>
      </c>
      <c r="F642" t="s">
        <v>3020</v>
      </c>
      <c r="G642" s="334" t="s">
        <v>3005</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3000</v>
      </c>
      <c r="D643" s="289" t="s">
        <v>3059</v>
      </c>
      <c r="E643" s="289" t="s">
        <v>3003</v>
      </c>
      <c r="F643" t="s">
        <v>3021</v>
      </c>
      <c r="G643" s="334" t="s">
        <v>3004</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3000</v>
      </c>
      <c r="D644" s="289" t="s">
        <v>3059</v>
      </c>
      <c r="E644" s="289" t="s">
        <v>2521</v>
      </c>
      <c r="F644" t="s">
        <v>3021</v>
      </c>
      <c r="G644" s="334" t="s">
        <v>3005</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3000</v>
      </c>
      <c r="D645" s="289" t="s">
        <v>3060</v>
      </c>
      <c r="E645" s="289" t="s">
        <v>3003</v>
      </c>
      <c r="F645" t="s">
        <v>3022</v>
      </c>
      <c r="G645" s="334" t="s">
        <v>3004</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3000</v>
      </c>
      <c r="D646" s="289" t="s">
        <v>3060</v>
      </c>
      <c r="E646" s="289" t="s">
        <v>2521</v>
      </c>
      <c r="F646" t="s">
        <v>3022</v>
      </c>
      <c r="G646" s="334" t="s">
        <v>3005</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3000</v>
      </c>
      <c r="D647" s="289" t="s">
        <v>3061</v>
      </c>
      <c r="E647" s="289" t="s">
        <v>3003</v>
      </c>
      <c r="F647" t="s">
        <v>3023</v>
      </c>
      <c r="G647" s="334" t="s">
        <v>3004</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3000</v>
      </c>
      <c r="D648" s="289" t="s">
        <v>3061</v>
      </c>
      <c r="E648" s="289" t="s">
        <v>2521</v>
      </c>
      <c r="F648" t="s">
        <v>3023</v>
      </c>
      <c r="G648" s="334" t="s">
        <v>3005</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3000</v>
      </c>
      <c r="D649" s="289" t="s">
        <v>3062</v>
      </c>
      <c r="E649" s="289" t="s">
        <v>3003</v>
      </c>
      <c r="F649" t="s">
        <v>3024</v>
      </c>
      <c r="G649" s="334" t="s">
        <v>3004</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3000</v>
      </c>
      <c r="D650" s="289" t="s">
        <v>3062</v>
      </c>
      <c r="E650" s="289" t="s">
        <v>2521</v>
      </c>
      <c r="F650" t="s">
        <v>3024</v>
      </c>
      <c r="G650" s="334" t="s">
        <v>3005</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3000</v>
      </c>
      <c r="D651" s="289" t="s">
        <v>3063</v>
      </c>
      <c r="E651" s="289" t="s">
        <v>3003</v>
      </c>
      <c r="F651" t="s">
        <v>3025</v>
      </c>
      <c r="G651" s="334" t="s">
        <v>3004</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3000</v>
      </c>
      <c r="D652" s="289" t="s">
        <v>3063</v>
      </c>
      <c r="E652" s="289" t="s">
        <v>2521</v>
      </c>
      <c r="F652" t="s">
        <v>3025</v>
      </c>
      <c r="G652" s="334" t="s">
        <v>3005</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3000</v>
      </c>
      <c r="D653" s="289" t="s">
        <v>3064</v>
      </c>
      <c r="E653" s="289" t="s">
        <v>3003</v>
      </c>
      <c r="F653" t="s">
        <v>3067</v>
      </c>
      <c r="G653" s="334" t="s">
        <v>3004</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3000</v>
      </c>
      <c r="D654" s="289" t="s">
        <v>3064</v>
      </c>
      <c r="E654" s="289" t="s">
        <v>2521</v>
      </c>
      <c r="F654" t="s">
        <v>3067</v>
      </c>
      <c r="G654" s="334" t="s">
        <v>3005</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3000</v>
      </c>
      <c r="D655" s="289" t="s">
        <v>3065</v>
      </c>
      <c r="E655" s="289" t="s">
        <v>3003</v>
      </c>
      <c r="F655" t="s">
        <v>3026</v>
      </c>
      <c r="G655" s="334" t="s">
        <v>3004</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3000</v>
      </c>
      <c r="D656" s="289" t="s">
        <v>3065</v>
      </c>
      <c r="E656" s="289" t="s">
        <v>2521</v>
      </c>
      <c r="F656" t="s">
        <v>3026</v>
      </c>
      <c r="G656" s="334" t="s">
        <v>3005</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2757</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3896</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3897</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3898</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3499</v>
      </c>
      <c r="D660" s="334" t="s">
        <v>3041</v>
      </c>
      <c r="E660" t="s">
        <v>3476</v>
      </c>
      <c r="F660" t="s">
        <v>3066</v>
      </c>
      <c r="G660" s="334" t="s">
        <v>3483</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3899</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3499</v>
      </c>
      <c r="D661" s="334" t="s">
        <v>3041</v>
      </c>
      <c r="E661" t="s">
        <v>3477</v>
      </c>
      <c r="F661" t="s">
        <v>3066</v>
      </c>
      <c r="G661" s="334" t="s">
        <v>3484</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3499</v>
      </c>
      <c r="D662" s="334" t="s">
        <v>3041</v>
      </c>
      <c r="E662" t="s">
        <v>3478</v>
      </c>
      <c r="F662" t="s">
        <v>3066</v>
      </c>
      <c r="G662" s="334" t="s">
        <v>3485</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3499</v>
      </c>
      <c r="D663" s="334" t="s">
        <v>3041</v>
      </c>
      <c r="E663" t="s">
        <v>3479</v>
      </c>
      <c r="F663" t="s">
        <v>3066</v>
      </c>
      <c r="G663" s="334" t="s">
        <v>3486</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3499</v>
      </c>
      <c r="D664" s="334" t="s">
        <v>3041</v>
      </c>
      <c r="E664" t="s">
        <v>3480</v>
      </c>
      <c r="F664" t="s">
        <v>3066</v>
      </c>
      <c r="G664" s="334" t="s">
        <v>3487</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3499</v>
      </c>
      <c r="D665" s="334" t="s">
        <v>3041</v>
      </c>
      <c r="E665" t="s">
        <v>3481</v>
      </c>
      <c r="F665" t="s">
        <v>3066</v>
      </c>
      <c r="G665" s="334" t="s">
        <v>3488</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3499</v>
      </c>
      <c r="D666" s="334" t="s">
        <v>3041</v>
      </c>
      <c r="E666" t="s">
        <v>3482</v>
      </c>
      <c r="F666" t="s">
        <v>3066</v>
      </c>
      <c r="G666" s="334" t="s">
        <v>3489</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3499</v>
      </c>
      <c r="D667" s="334" t="s">
        <v>3041</v>
      </c>
      <c r="E667" t="s">
        <v>3598</v>
      </c>
      <c r="F667" t="s">
        <v>3066</v>
      </c>
      <c r="G667" s="334" t="s">
        <v>3598</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3499</v>
      </c>
      <c r="D668" s="289" t="s">
        <v>3042</v>
      </c>
      <c r="E668" t="s">
        <v>3476</v>
      </c>
      <c r="F668" t="s">
        <v>2748</v>
      </c>
      <c r="G668" s="334" t="s">
        <v>3483</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3499</v>
      </c>
      <c r="D669" s="289" t="s">
        <v>3042</v>
      </c>
      <c r="E669" t="s">
        <v>3477</v>
      </c>
      <c r="F669" t="s">
        <v>2748</v>
      </c>
      <c r="G669" s="334" t="s">
        <v>3484</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3499</v>
      </c>
      <c r="D670" s="289" t="s">
        <v>3042</v>
      </c>
      <c r="E670" t="s">
        <v>3478</v>
      </c>
      <c r="F670" t="s">
        <v>2748</v>
      </c>
      <c r="G670" s="334" t="s">
        <v>3485</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3499</v>
      </c>
      <c r="D671" s="289" t="s">
        <v>3042</v>
      </c>
      <c r="E671" t="s">
        <v>3479</v>
      </c>
      <c r="F671" t="s">
        <v>2748</v>
      </c>
      <c r="G671" s="334" t="s">
        <v>3486</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3499</v>
      </c>
      <c r="D672" s="289" t="s">
        <v>3042</v>
      </c>
      <c r="E672" t="s">
        <v>3480</v>
      </c>
      <c r="F672" t="s">
        <v>2748</v>
      </c>
      <c r="G672" s="334" t="s">
        <v>3487</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3499</v>
      </c>
      <c r="D673" s="289" t="s">
        <v>3042</v>
      </c>
      <c r="E673" t="s">
        <v>3481</v>
      </c>
      <c r="F673" t="s">
        <v>2748</v>
      </c>
      <c r="G673" s="334" t="s">
        <v>3488</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3499</v>
      </c>
      <c r="D674" s="289" t="s">
        <v>3042</v>
      </c>
      <c r="E674" t="s">
        <v>3482</v>
      </c>
      <c r="F674" t="s">
        <v>2748</v>
      </c>
      <c r="G674" s="334" t="s">
        <v>3489</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3499</v>
      </c>
      <c r="D675" s="289" t="s">
        <v>3042</v>
      </c>
      <c r="E675" t="s">
        <v>3598</v>
      </c>
      <c r="F675" t="s">
        <v>2748</v>
      </c>
      <c r="G675" s="334" t="s">
        <v>3598</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3499</v>
      </c>
      <c r="D676" s="289" t="s">
        <v>3043</v>
      </c>
      <c r="E676" t="s">
        <v>3476</v>
      </c>
      <c r="F676" t="s">
        <v>3007</v>
      </c>
      <c r="G676" s="334" t="s">
        <v>3483</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3499</v>
      </c>
      <c r="D677" s="289" t="s">
        <v>3043</v>
      </c>
      <c r="E677" t="s">
        <v>3477</v>
      </c>
      <c r="F677" t="s">
        <v>3007</v>
      </c>
      <c r="G677" s="334" t="s">
        <v>3484</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3499</v>
      </c>
      <c r="D678" s="289" t="s">
        <v>3043</v>
      </c>
      <c r="E678" t="s">
        <v>3478</v>
      </c>
      <c r="F678" t="s">
        <v>3007</v>
      </c>
      <c r="G678" s="334" t="s">
        <v>3485</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3499</v>
      </c>
      <c r="D679" s="289" t="s">
        <v>3043</v>
      </c>
      <c r="E679" t="s">
        <v>3479</v>
      </c>
      <c r="F679" t="s">
        <v>3007</v>
      </c>
      <c r="G679" s="334" t="s">
        <v>3486</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3499</v>
      </c>
      <c r="D680" s="289" t="s">
        <v>3043</v>
      </c>
      <c r="E680" t="s">
        <v>3480</v>
      </c>
      <c r="F680" t="s">
        <v>3007</v>
      </c>
      <c r="G680" s="334" t="s">
        <v>3487</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3499</v>
      </c>
      <c r="D681" s="289" t="s">
        <v>3043</v>
      </c>
      <c r="E681" t="s">
        <v>3481</v>
      </c>
      <c r="F681" t="s">
        <v>3007</v>
      </c>
      <c r="G681" s="334" t="s">
        <v>3488</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3499</v>
      </c>
      <c r="D682" s="289" t="s">
        <v>3043</v>
      </c>
      <c r="E682" t="s">
        <v>3482</v>
      </c>
      <c r="F682" t="s">
        <v>3007</v>
      </c>
      <c r="G682" s="334" t="s">
        <v>3489</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3499</v>
      </c>
      <c r="D683" s="289" t="s">
        <v>3043</v>
      </c>
      <c r="E683" t="s">
        <v>3598</v>
      </c>
      <c r="F683" t="s">
        <v>3007</v>
      </c>
      <c r="G683" s="334" t="s">
        <v>3598</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3499</v>
      </c>
      <c r="D684" s="289" t="s">
        <v>3044</v>
      </c>
      <c r="E684" t="s">
        <v>3476</v>
      </c>
      <c r="F684" t="s">
        <v>3008</v>
      </c>
      <c r="G684" s="334" t="s">
        <v>3483</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3499</v>
      </c>
      <c r="D685" s="289" t="s">
        <v>3044</v>
      </c>
      <c r="E685" t="s">
        <v>3477</v>
      </c>
      <c r="F685" t="s">
        <v>3008</v>
      </c>
      <c r="G685" s="334" t="s">
        <v>3484</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3499</v>
      </c>
      <c r="D686" s="289" t="s">
        <v>3044</v>
      </c>
      <c r="E686" t="s">
        <v>3478</v>
      </c>
      <c r="F686" t="s">
        <v>3008</v>
      </c>
      <c r="G686" s="334" t="s">
        <v>3485</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3499</v>
      </c>
      <c r="D687" s="289" t="s">
        <v>3044</v>
      </c>
      <c r="E687" t="s">
        <v>3479</v>
      </c>
      <c r="F687" t="s">
        <v>3008</v>
      </c>
      <c r="G687" s="334" t="s">
        <v>3486</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3499</v>
      </c>
      <c r="D688" s="289" t="s">
        <v>3044</v>
      </c>
      <c r="E688" t="s">
        <v>3480</v>
      </c>
      <c r="F688" t="s">
        <v>3008</v>
      </c>
      <c r="G688" s="334" t="s">
        <v>3487</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3499</v>
      </c>
      <c r="D689" s="289" t="s">
        <v>3044</v>
      </c>
      <c r="E689" t="s">
        <v>3481</v>
      </c>
      <c r="F689" t="s">
        <v>3008</v>
      </c>
      <c r="G689" s="334" t="s">
        <v>3488</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3499</v>
      </c>
      <c r="D690" s="289" t="s">
        <v>3044</v>
      </c>
      <c r="E690" t="s">
        <v>3482</v>
      </c>
      <c r="F690" t="s">
        <v>3008</v>
      </c>
      <c r="G690" s="334" t="s">
        <v>3489</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3499</v>
      </c>
      <c r="D691" s="289" t="s">
        <v>3044</v>
      </c>
      <c r="E691" t="s">
        <v>3598</v>
      </c>
      <c r="F691" t="s">
        <v>3008</v>
      </c>
      <c r="G691" s="334" t="s">
        <v>3598</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3499</v>
      </c>
      <c r="D692" s="289" t="s">
        <v>3045</v>
      </c>
      <c r="E692" t="s">
        <v>3476</v>
      </c>
      <c r="F692" t="s">
        <v>3009</v>
      </c>
      <c r="G692" s="334" t="s">
        <v>3483</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3499</v>
      </c>
      <c r="D693" s="289" t="s">
        <v>3045</v>
      </c>
      <c r="E693" t="s">
        <v>3477</v>
      </c>
      <c r="F693" t="s">
        <v>3009</v>
      </c>
      <c r="G693" s="334" t="s">
        <v>3484</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3499</v>
      </c>
      <c r="D694" s="289" t="s">
        <v>3045</v>
      </c>
      <c r="E694" t="s">
        <v>3478</v>
      </c>
      <c r="F694" t="s">
        <v>3009</v>
      </c>
      <c r="G694" s="334" t="s">
        <v>3485</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3499</v>
      </c>
      <c r="D695" s="289" t="s">
        <v>3045</v>
      </c>
      <c r="E695" t="s">
        <v>3479</v>
      </c>
      <c r="F695" t="s">
        <v>3009</v>
      </c>
      <c r="G695" s="334" t="s">
        <v>3486</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3499</v>
      </c>
      <c r="D696" s="289" t="s">
        <v>3045</v>
      </c>
      <c r="E696" t="s">
        <v>3480</v>
      </c>
      <c r="F696" t="s">
        <v>3009</v>
      </c>
      <c r="G696" s="334" t="s">
        <v>3487</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3499</v>
      </c>
      <c r="D697" s="289" t="s">
        <v>3045</v>
      </c>
      <c r="E697" t="s">
        <v>3481</v>
      </c>
      <c r="F697" t="s">
        <v>3009</v>
      </c>
      <c r="G697" s="334" t="s">
        <v>3488</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3499</v>
      </c>
      <c r="D698" s="289" t="s">
        <v>3045</v>
      </c>
      <c r="E698" t="s">
        <v>3482</v>
      </c>
      <c r="F698" t="s">
        <v>3009</v>
      </c>
      <c r="G698" s="334" t="s">
        <v>3489</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3499</v>
      </c>
      <c r="D699" s="289" t="s">
        <v>3045</v>
      </c>
      <c r="E699" t="s">
        <v>3598</v>
      </c>
      <c r="F699" t="s">
        <v>3009</v>
      </c>
      <c r="G699" s="334" t="s">
        <v>3598</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3499</v>
      </c>
      <c r="D700" s="289" t="s">
        <v>3046</v>
      </c>
      <c r="E700" t="s">
        <v>3476</v>
      </c>
      <c r="F700" t="s">
        <v>3010</v>
      </c>
      <c r="G700" s="334" t="s">
        <v>3483</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3499</v>
      </c>
      <c r="D701" s="289" t="s">
        <v>3046</v>
      </c>
      <c r="E701" t="s">
        <v>3477</v>
      </c>
      <c r="F701" t="s">
        <v>3010</v>
      </c>
      <c r="G701" s="334" t="s">
        <v>3484</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3499</v>
      </c>
      <c r="D702" s="289" t="s">
        <v>3046</v>
      </c>
      <c r="E702" t="s">
        <v>3478</v>
      </c>
      <c r="F702" t="s">
        <v>3010</v>
      </c>
      <c r="G702" s="334" t="s">
        <v>3485</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3499</v>
      </c>
      <c r="D703" s="289" t="s">
        <v>3046</v>
      </c>
      <c r="E703" t="s">
        <v>3479</v>
      </c>
      <c r="F703" t="s">
        <v>3010</v>
      </c>
      <c r="G703" s="334" t="s">
        <v>3486</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3499</v>
      </c>
      <c r="D704" s="289" t="s">
        <v>3046</v>
      </c>
      <c r="E704" t="s">
        <v>3480</v>
      </c>
      <c r="F704" t="s">
        <v>3010</v>
      </c>
      <c r="G704" s="334" t="s">
        <v>3487</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3499</v>
      </c>
      <c r="D705" s="289" t="s">
        <v>3046</v>
      </c>
      <c r="E705" t="s">
        <v>3481</v>
      </c>
      <c r="F705" t="s">
        <v>3010</v>
      </c>
      <c r="G705" s="334" t="s">
        <v>3488</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3499</v>
      </c>
      <c r="D706" s="289" t="s">
        <v>3046</v>
      </c>
      <c r="E706" t="s">
        <v>3482</v>
      </c>
      <c r="F706" t="s">
        <v>3010</v>
      </c>
      <c r="G706" s="334" t="s">
        <v>3489</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3499</v>
      </c>
      <c r="D707" s="289" t="s">
        <v>3046</v>
      </c>
      <c r="E707" t="s">
        <v>3598</v>
      </c>
      <c r="F707" t="s">
        <v>3010</v>
      </c>
      <c r="G707" s="334" t="s">
        <v>3598</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3499</v>
      </c>
      <c r="D708" s="289" t="s">
        <v>3047</v>
      </c>
      <c r="E708" t="s">
        <v>3476</v>
      </c>
      <c r="F708" t="s">
        <v>3011</v>
      </c>
      <c r="G708" s="334" t="s">
        <v>3483</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3499</v>
      </c>
      <c r="D709" s="289" t="s">
        <v>3047</v>
      </c>
      <c r="E709" t="s">
        <v>3477</v>
      </c>
      <c r="F709" t="s">
        <v>3011</v>
      </c>
      <c r="G709" s="334" t="s">
        <v>3484</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3499</v>
      </c>
      <c r="D710" s="289" t="s">
        <v>3047</v>
      </c>
      <c r="E710" t="s">
        <v>3478</v>
      </c>
      <c r="F710" t="s">
        <v>3011</v>
      </c>
      <c r="G710" s="334" t="s">
        <v>3485</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3499</v>
      </c>
      <c r="D711" s="289" t="s">
        <v>3047</v>
      </c>
      <c r="E711" t="s">
        <v>3479</v>
      </c>
      <c r="F711" t="s">
        <v>3011</v>
      </c>
      <c r="G711" s="334" t="s">
        <v>3486</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3499</v>
      </c>
      <c r="D712" s="289" t="s">
        <v>3047</v>
      </c>
      <c r="E712" t="s">
        <v>3480</v>
      </c>
      <c r="F712" t="s">
        <v>3011</v>
      </c>
      <c r="G712" s="334" t="s">
        <v>3487</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3499</v>
      </c>
      <c r="D713" s="289" t="s">
        <v>3047</v>
      </c>
      <c r="E713" t="s">
        <v>3481</v>
      </c>
      <c r="F713" t="s">
        <v>3011</v>
      </c>
      <c r="G713" s="334" t="s">
        <v>3488</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3499</v>
      </c>
      <c r="D714" s="289" t="s">
        <v>3047</v>
      </c>
      <c r="E714" t="s">
        <v>3482</v>
      </c>
      <c r="F714" t="s">
        <v>3011</v>
      </c>
      <c r="G714" s="334" t="s">
        <v>3489</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3499</v>
      </c>
      <c r="D715" s="289" t="s">
        <v>3047</v>
      </c>
      <c r="E715" t="s">
        <v>3598</v>
      </c>
      <c r="F715" t="s">
        <v>3011</v>
      </c>
      <c r="G715" s="334" t="s">
        <v>3598</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3499</v>
      </c>
      <c r="D716" s="289" t="s">
        <v>3048</v>
      </c>
      <c r="E716" t="s">
        <v>3476</v>
      </c>
      <c r="F716" t="s">
        <v>3012</v>
      </c>
      <c r="G716" s="334" t="s">
        <v>3483</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3499</v>
      </c>
      <c r="D717" s="289" t="s">
        <v>3048</v>
      </c>
      <c r="E717" t="s">
        <v>3477</v>
      </c>
      <c r="F717" t="s">
        <v>3012</v>
      </c>
      <c r="G717" s="334" t="s">
        <v>3484</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3499</v>
      </c>
      <c r="D718" s="289" t="s">
        <v>3048</v>
      </c>
      <c r="E718" t="s">
        <v>3478</v>
      </c>
      <c r="F718" t="s">
        <v>3012</v>
      </c>
      <c r="G718" s="334" t="s">
        <v>3485</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3499</v>
      </c>
      <c r="D719" s="289" t="s">
        <v>3048</v>
      </c>
      <c r="E719" t="s">
        <v>3479</v>
      </c>
      <c r="F719" t="s">
        <v>3012</v>
      </c>
      <c r="G719" s="334" t="s">
        <v>3486</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3499</v>
      </c>
      <c r="D720" s="289" t="s">
        <v>3048</v>
      </c>
      <c r="E720" t="s">
        <v>3480</v>
      </c>
      <c r="F720" t="s">
        <v>3012</v>
      </c>
      <c r="G720" s="334" t="s">
        <v>3487</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3499</v>
      </c>
      <c r="D721" s="289" t="s">
        <v>3048</v>
      </c>
      <c r="E721" t="s">
        <v>3481</v>
      </c>
      <c r="F721" t="s">
        <v>3012</v>
      </c>
      <c r="G721" s="334" t="s">
        <v>3488</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3499</v>
      </c>
      <c r="D722" s="289" t="s">
        <v>3048</v>
      </c>
      <c r="E722" t="s">
        <v>3482</v>
      </c>
      <c r="F722" t="s">
        <v>3012</v>
      </c>
      <c r="G722" s="334" t="s">
        <v>3489</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3499</v>
      </c>
      <c r="D723" s="289" t="s">
        <v>3048</v>
      </c>
      <c r="E723" t="s">
        <v>3598</v>
      </c>
      <c r="F723" t="s">
        <v>3012</v>
      </c>
      <c r="G723" s="334" t="s">
        <v>3598</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3499</v>
      </c>
      <c r="D724" s="289" t="s">
        <v>3049</v>
      </c>
      <c r="E724" t="s">
        <v>3476</v>
      </c>
      <c r="F724" t="s">
        <v>3013</v>
      </c>
      <c r="G724" s="334" t="s">
        <v>3483</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3499</v>
      </c>
      <c r="D725" s="289" t="s">
        <v>3049</v>
      </c>
      <c r="E725" t="s">
        <v>3477</v>
      </c>
      <c r="F725" t="s">
        <v>3013</v>
      </c>
      <c r="G725" s="334" t="s">
        <v>3484</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3499</v>
      </c>
      <c r="D726" s="289" t="s">
        <v>3049</v>
      </c>
      <c r="E726" t="s">
        <v>3478</v>
      </c>
      <c r="F726" t="s">
        <v>3013</v>
      </c>
      <c r="G726" s="334" t="s">
        <v>3485</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3499</v>
      </c>
      <c r="D727" s="289" t="s">
        <v>3049</v>
      </c>
      <c r="E727" t="s">
        <v>3479</v>
      </c>
      <c r="F727" t="s">
        <v>3013</v>
      </c>
      <c r="G727" s="334" t="s">
        <v>3486</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3499</v>
      </c>
      <c r="D728" s="289" t="s">
        <v>3049</v>
      </c>
      <c r="E728" t="s">
        <v>3480</v>
      </c>
      <c r="F728" t="s">
        <v>3013</v>
      </c>
      <c r="G728" s="334" t="s">
        <v>3487</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3499</v>
      </c>
      <c r="D729" s="289" t="s">
        <v>3049</v>
      </c>
      <c r="E729" t="s">
        <v>3481</v>
      </c>
      <c r="F729" t="s">
        <v>3013</v>
      </c>
      <c r="G729" s="334" t="s">
        <v>3488</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3499</v>
      </c>
      <c r="D730" s="289" t="s">
        <v>3049</v>
      </c>
      <c r="E730" t="s">
        <v>3482</v>
      </c>
      <c r="F730" t="s">
        <v>3013</v>
      </c>
      <c r="G730" s="334" t="s">
        <v>3489</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3499</v>
      </c>
      <c r="D731" s="289" t="s">
        <v>3049</v>
      </c>
      <c r="E731" t="s">
        <v>3598</v>
      </c>
      <c r="F731" t="s">
        <v>3013</v>
      </c>
      <c r="G731" s="334" t="s">
        <v>3598</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3499</v>
      </c>
      <c r="D732" s="289" t="s">
        <v>3050</v>
      </c>
      <c r="E732" t="s">
        <v>3476</v>
      </c>
      <c r="F732" t="s">
        <v>2568</v>
      </c>
      <c r="G732" s="334" t="s">
        <v>3483</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3499</v>
      </c>
      <c r="D733" s="289" t="s">
        <v>3050</v>
      </c>
      <c r="E733" t="s">
        <v>3477</v>
      </c>
      <c r="F733" t="s">
        <v>2568</v>
      </c>
      <c r="G733" s="334" t="s">
        <v>3484</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3499</v>
      </c>
      <c r="D734" s="289" t="s">
        <v>3050</v>
      </c>
      <c r="E734" t="s">
        <v>3478</v>
      </c>
      <c r="F734" t="s">
        <v>2568</v>
      </c>
      <c r="G734" s="334" t="s">
        <v>3485</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3499</v>
      </c>
      <c r="D735" s="289" t="s">
        <v>3050</v>
      </c>
      <c r="E735" t="s">
        <v>3479</v>
      </c>
      <c r="F735" t="s">
        <v>2568</v>
      </c>
      <c r="G735" s="334" t="s">
        <v>3486</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3499</v>
      </c>
      <c r="D736" s="289" t="s">
        <v>3050</v>
      </c>
      <c r="E736" t="s">
        <v>3480</v>
      </c>
      <c r="F736" t="s">
        <v>2568</v>
      </c>
      <c r="G736" s="334" t="s">
        <v>3487</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3499</v>
      </c>
      <c r="D737" s="289" t="s">
        <v>3050</v>
      </c>
      <c r="E737" t="s">
        <v>3481</v>
      </c>
      <c r="F737" t="s">
        <v>2568</v>
      </c>
      <c r="G737" s="334" t="s">
        <v>3488</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3499</v>
      </c>
      <c r="D738" s="289" t="s">
        <v>3050</v>
      </c>
      <c r="E738" t="s">
        <v>3482</v>
      </c>
      <c r="F738" t="s">
        <v>2568</v>
      </c>
      <c r="G738" s="334" t="s">
        <v>3489</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3499</v>
      </c>
      <c r="D739" s="289" t="s">
        <v>3050</v>
      </c>
      <c r="E739" t="s">
        <v>3598</v>
      </c>
      <c r="F739" t="s">
        <v>2568</v>
      </c>
      <c r="G739" s="334" t="s">
        <v>3598</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3499</v>
      </c>
      <c r="D740" s="289" t="s">
        <v>3051</v>
      </c>
      <c r="E740" t="s">
        <v>3476</v>
      </c>
      <c r="F740" t="s">
        <v>3014</v>
      </c>
      <c r="G740" s="334" t="s">
        <v>3483</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3499</v>
      </c>
      <c r="D741" s="289" t="s">
        <v>3051</v>
      </c>
      <c r="E741" t="s">
        <v>3477</v>
      </c>
      <c r="F741" t="s">
        <v>3014</v>
      </c>
      <c r="G741" s="334" t="s">
        <v>3484</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3499</v>
      </c>
      <c r="D742" s="289" t="s">
        <v>3051</v>
      </c>
      <c r="E742" t="s">
        <v>3478</v>
      </c>
      <c r="F742" t="s">
        <v>3014</v>
      </c>
      <c r="G742" s="334" t="s">
        <v>3485</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3499</v>
      </c>
      <c r="D743" s="289" t="s">
        <v>3051</v>
      </c>
      <c r="E743" t="s">
        <v>3479</v>
      </c>
      <c r="F743" t="s">
        <v>3014</v>
      </c>
      <c r="G743" s="334" t="s">
        <v>3486</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3499</v>
      </c>
      <c r="D744" s="289" t="s">
        <v>3051</v>
      </c>
      <c r="E744" t="s">
        <v>3480</v>
      </c>
      <c r="F744" t="s">
        <v>3014</v>
      </c>
      <c r="G744" s="334" t="s">
        <v>3487</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3499</v>
      </c>
      <c r="D745" s="289" t="s">
        <v>3051</v>
      </c>
      <c r="E745" t="s">
        <v>3481</v>
      </c>
      <c r="F745" t="s">
        <v>3014</v>
      </c>
      <c r="G745" s="334" t="s">
        <v>3488</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3499</v>
      </c>
      <c r="D746" s="289" t="s">
        <v>3051</v>
      </c>
      <c r="E746" t="s">
        <v>3482</v>
      </c>
      <c r="F746" t="s">
        <v>3014</v>
      </c>
      <c r="G746" s="334" t="s">
        <v>3489</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3499</v>
      </c>
      <c r="D747" s="289" t="s">
        <v>3051</v>
      </c>
      <c r="E747" t="s">
        <v>3598</v>
      </c>
      <c r="F747" t="s">
        <v>3014</v>
      </c>
      <c r="G747" s="334" t="s">
        <v>3598</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3499</v>
      </c>
      <c r="D748" s="289" t="s">
        <v>3052</v>
      </c>
      <c r="E748" t="s">
        <v>3476</v>
      </c>
      <c r="F748" t="s">
        <v>3015</v>
      </c>
      <c r="G748" s="334" t="s">
        <v>3483</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3499</v>
      </c>
      <c r="D749" s="289" t="s">
        <v>3052</v>
      </c>
      <c r="E749" t="s">
        <v>3477</v>
      </c>
      <c r="F749" t="s">
        <v>3015</v>
      </c>
      <c r="G749" s="334" t="s">
        <v>3484</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3499</v>
      </c>
      <c r="D750" s="289" t="s">
        <v>3052</v>
      </c>
      <c r="E750" t="s">
        <v>3478</v>
      </c>
      <c r="F750" t="s">
        <v>3015</v>
      </c>
      <c r="G750" s="334" t="s">
        <v>3485</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3499</v>
      </c>
      <c r="D751" s="289" t="s">
        <v>3052</v>
      </c>
      <c r="E751" t="s">
        <v>3479</v>
      </c>
      <c r="F751" t="s">
        <v>3015</v>
      </c>
      <c r="G751" s="334" t="s">
        <v>3486</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3499</v>
      </c>
      <c r="D752" s="289" t="s">
        <v>3052</v>
      </c>
      <c r="E752" t="s">
        <v>3480</v>
      </c>
      <c r="F752" t="s">
        <v>3015</v>
      </c>
      <c r="G752" s="334" t="s">
        <v>3487</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3499</v>
      </c>
      <c r="D753" s="289" t="s">
        <v>3052</v>
      </c>
      <c r="E753" t="s">
        <v>3481</v>
      </c>
      <c r="F753" t="s">
        <v>3015</v>
      </c>
      <c r="G753" s="334" t="s">
        <v>3488</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3499</v>
      </c>
      <c r="D754" s="289" t="s">
        <v>3052</v>
      </c>
      <c r="E754" t="s">
        <v>3482</v>
      </c>
      <c r="F754" t="s">
        <v>3015</v>
      </c>
      <c r="G754" s="334" t="s">
        <v>3489</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3499</v>
      </c>
      <c r="D755" s="289" t="s">
        <v>3052</v>
      </c>
      <c r="E755" t="s">
        <v>3598</v>
      </c>
      <c r="F755" t="s">
        <v>3015</v>
      </c>
      <c r="G755" s="334" t="s">
        <v>3598</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3499</v>
      </c>
      <c r="D756" s="289" t="s">
        <v>3053</v>
      </c>
      <c r="E756" t="s">
        <v>3476</v>
      </c>
      <c r="F756" t="s">
        <v>3016</v>
      </c>
      <c r="G756" s="334" t="s">
        <v>3483</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3499</v>
      </c>
      <c r="D757" s="289" t="s">
        <v>3053</v>
      </c>
      <c r="E757" t="s">
        <v>3477</v>
      </c>
      <c r="F757" t="s">
        <v>3016</v>
      </c>
      <c r="G757" s="334" t="s">
        <v>3484</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3499</v>
      </c>
      <c r="D758" s="289" t="s">
        <v>3053</v>
      </c>
      <c r="E758" t="s">
        <v>3478</v>
      </c>
      <c r="F758" t="s">
        <v>3016</v>
      </c>
      <c r="G758" s="334" t="s">
        <v>3485</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3499</v>
      </c>
      <c r="D759" s="289" t="s">
        <v>3053</v>
      </c>
      <c r="E759" t="s">
        <v>3479</v>
      </c>
      <c r="F759" t="s">
        <v>3016</v>
      </c>
      <c r="G759" s="334" t="s">
        <v>3486</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3499</v>
      </c>
      <c r="D760" s="289" t="s">
        <v>3053</v>
      </c>
      <c r="E760" t="s">
        <v>3480</v>
      </c>
      <c r="F760" t="s">
        <v>3016</v>
      </c>
      <c r="G760" s="334" t="s">
        <v>3487</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3499</v>
      </c>
      <c r="D761" s="289" t="s">
        <v>3053</v>
      </c>
      <c r="E761" t="s">
        <v>3481</v>
      </c>
      <c r="F761" t="s">
        <v>3016</v>
      </c>
      <c r="G761" s="334" t="s">
        <v>3488</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3499</v>
      </c>
      <c r="D762" s="289" t="s">
        <v>3053</v>
      </c>
      <c r="E762" t="s">
        <v>3482</v>
      </c>
      <c r="F762" t="s">
        <v>3016</v>
      </c>
      <c r="G762" s="334" t="s">
        <v>3489</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3499</v>
      </c>
      <c r="D763" s="289" t="s">
        <v>3053</v>
      </c>
      <c r="E763" t="s">
        <v>3598</v>
      </c>
      <c r="F763" t="s">
        <v>3016</v>
      </c>
      <c r="G763" s="334" t="s">
        <v>3598</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3499</v>
      </c>
      <c r="D764" s="289" t="s">
        <v>3054</v>
      </c>
      <c r="E764" t="s">
        <v>3476</v>
      </c>
      <c r="F764" t="s">
        <v>2569</v>
      </c>
      <c r="G764" s="334" t="s">
        <v>3483</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3499</v>
      </c>
      <c r="D765" s="289" t="s">
        <v>3054</v>
      </c>
      <c r="E765" t="s">
        <v>3477</v>
      </c>
      <c r="F765" t="s">
        <v>2569</v>
      </c>
      <c r="G765" s="334" t="s">
        <v>3484</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3499</v>
      </c>
      <c r="D766" s="289" t="s">
        <v>3054</v>
      </c>
      <c r="E766" t="s">
        <v>3478</v>
      </c>
      <c r="F766" t="s">
        <v>2569</v>
      </c>
      <c r="G766" s="334" t="s">
        <v>3485</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3499</v>
      </c>
      <c r="D767" s="289" t="s">
        <v>3054</v>
      </c>
      <c r="E767" t="s">
        <v>3479</v>
      </c>
      <c r="F767" t="s">
        <v>2569</v>
      </c>
      <c r="G767" s="334" t="s">
        <v>3486</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3499</v>
      </c>
      <c r="D768" s="289" t="s">
        <v>3054</v>
      </c>
      <c r="E768" t="s">
        <v>3480</v>
      </c>
      <c r="F768" t="s">
        <v>2569</v>
      </c>
      <c r="G768" s="334" t="s">
        <v>3487</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3499</v>
      </c>
      <c r="D769" s="289" t="s">
        <v>3054</v>
      </c>
      <c r="E769" t="s">
        <v>3481</v>
      </c>
      <c r="F769" t="s">
        <v>2569</v>
      </c>
      <c r="G769" s="334" t="s">
        <v>3488</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3499</v>
      </c>
      <c r="D770" s="289" t="s">
        <v>3054</v>
      </c>
      <c r="E770" t="s">
        <v>3482</v>
      </c>
      <c r="F770" t="s">
        <v>2569</v>
      </c>
      <c r="G770" s="334" t="s">
        <v>3489</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3499</v>
      </c>
      <c r="D771" s="289" t="s">
        <v>3054</v>
      </c>
      <c r="E771" t="s">
        <v>3598</v>
      </c>
      <c r="F771" t="s">
        <v>2569</v>
      </c>
      <c r="G771" s="334" t="s">
        <v>3598</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3499</v>
      </c>
      <c r="D772" s="289" t="s">
        <v>3055</v>
      </c>
      <c r="E772" t="s">
        <v>3476</v>
      </c>
      <c r="F772" t="s">
        <v>3017</v>
      </c>
      <c r="G772" s="334" t="s">
        <v>3483</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3499</v>
      </c>
      <c r="D773" s="289" t="s">
        <v>3055</v>
      </c>
      <c r="E773" t="s">
        <v>3477</v>
      </c>
      <c r="F773" t="s">
        <v>3017</v>
      </c>
      <c r="G773" s="334" t="s">
        <v>3484</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3499</v>
      </c>
      <c r="D774" s="289" t="s">
        <v>3055</v>
      </c>
      <c r="E774" t="s">
        <v>3478</v>
      </c>
      <c r="F774" t="s">
        <v>3017</v>
      </c>
      <c r="G774" s="334" t="s">
        <v>3485</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3499</v>
      </c>
      <c r="D775" s="289" t="s">
        <v>3055</v>
      </c>
      <c r="E775" t="s">
        <v>3479</v>
      </c>
      <c r="F775" t="s">
        <v>3017</v>
      </c>
      <c r="G775" s="334" t="s">
        <v>3486</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3499</v>
      </c>
      <c r="D776" s="289" t="s">
        <v>3055</v>
      </c>
      <c r="E776" t="s">
        <v>3480</v>
      </c>
      <c r="F776" t="s">
        <v>3017</v>
      </c>
      <c r="G776" s="334" t="s">
        <v>3487</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3499</v>
      </c>
      <c r="D777" s="289" t="s">
        <v>3055</v>
      </c>
      <c r="E777" t="s">
        <v>3481</v>
      </c>
      <c r="F777" t="s">
        <v>3017</v>
      </c>
      <c r="G777" s="334" t="s">
        <v>3488</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3499</v>
      </c>
      <c r="D778" s="289" t="s">
        <v>3055</v>
      </c>
      <c r="E778" t="s">
        <v>3482</v>
      </c>
      <c r="F778" t="s">
        <v>3017</v>
      </c>
      <c r="G778" s="334" t="s">
        <v>3489</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3499</v>
      </c>
      <c r="D779" s="289" t="s">
        <v>3055</v>
      </c>
      <c r="E779" t="s">
        <v>3598</v>
      </c>
      <c r="F779" t="s">
        <v>3017</v>
      </c>
      <c r="G779" s="334" t="s">
        <v>3598</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3499</v>
      </c>
      <c r="D780" s="289" t="s">
        <v>3056</v>
      </c>
      <c r="E780" t="s">
        <v>3476</v>
      </c>
      <c r="F780" t="s">
        <v>3018</v>
      </c>
      <c r="G780" s="334" t="s">
        <v>3483</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3499</v>
      </c>
      <c r="D781" s="289" t="s">
        <v>3056</v>
      </c>
      <c r="E781" t="s">
        <v>3477</v>
      </c>
      <c r="F781" t="s">
        <v>3018</v>
      </c>
      <c r="G781" s="334" t="s">
        <v>3484</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3499</v>
      </c>
      <c r="D782" s="289" t="s">
        <v>3056</v>
      </c>
      <c r="E782" t="s">
        <v>3478</v>
      </c>
      <c r="F782" t="s">
        <v>3018</v>
      </c>
      <c r="G782" s="334" t="s">
        <v>3485</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3499</v>
      </c>
      <c r="D783" s="289" t="s">
        <v>3056</v>
      </c>
      <c r="E783" t="s">
        <v>3479</v>
      </c>
      <c r="F783" t="s">
        <v>3018</v>
      </c>
      <c r="G783" s="334" t="s">
        <v>3486</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3499</v>
      </c>
      <c r="D784" s="289" t="s">
        <v>3056</v>
      </c>
      <c r="E784" t="s">
        <v>3480</v>
      </c>
      <c r="F784" t="s">
        <v>3018</v>
      </c>
      <c r="G784" s="334" t="s">
        <v>3487</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3499</v>
      </c>
      <c r="D785" s="289" t="s">
        <v>3056</v>
      </c>
      <c r="E785" t="s">
        <v>3481</v>
      </c>
      <c r="F785" t="s">
        <v>3018</v>
      </c>
      <c r="G785" s="334" t="s">
        <v>3488</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3499</v>
      </c>
      <c r="D786" s="289" t="s">
        <v>3056</v>
      </c>
      <c r="E786" t="s">
        <v>3482</v>
      </c>
      <c r="F786" t="s">
        <v>3018</v>
      </c>
      <c r="G786" s="334" t="s">
        <v>3489</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3499</v>
      </c>
      <c r="D787" s="289" t="s">
        <v>3056</v>
      </c>
      <c r="E787" t="s">
        <v>3598</v>
      </c>
      <c r="F787" t="s">
        <v>3018</v>
      </c>
      <c r="G787" s="334" t="s">
        <v>3598</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3499</v>
      </c>
      <c r="D788" s="289" t="s">
        <v>3057</v>
      </c>
      <c r="E788" t="s">
        <v>3476</v>
      </c>
      <c r="F788" t="s">
        <v>3019</v>
      </c>
      <c r="G788" s="334" t="s">
        <v>3483</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3499</v>
      </c>
      <c r="D789" s="289" t="s">
        <v>3057</v>
      </c>
      <c r="E789" t="s">
        <v>3477</v>
      </c>
      <c r="F789" t="s">
        <v>3019</v>
      </c>
      <c r="G789" s="334" t="s">
        <v>3484</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3499</v>
      </c>
      <c r="D790" s="289" t="s">
        <v>3057</v>
      </c>
      <c r="E790" t="s">
        <v>3478</v>
      </c>
      <c r="F790" t="s">
        <v>3019</v>
      </c>
      <c r="G790" s="334" t="s">
        <v>3485</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3499</v>
      </c>
      <c r="D791" s="289" t="s">
        <v>3057</v>
      </c>
      <c r="E791" t="s">
        <v>3479</v>
      </c>
      <c r="F791" t="s">
        <v>3019</v>
      </c>
      <c r="G791" s="334" t="s">
        <v>3486</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3499</v>
      </c>
      <c r="D792" s="289" t="s">
        <v>3057</v>
      </c>
      <c r="E792" t="s">
        <v>3480</v>
      </c>
      <c r="F792" t="s">
        <v>3019</v>
      </c>
      <c r="G792" s="334" t="s">
        <v>3487</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3499</v>
      </c>
      <c r="D793" s="289" t="s">
        <v>3057</v>
      </c>
      <c r="E793" t="s">
        <v>3481</v>
      </c>
      <c r="F793" t="s">
        <v>3019</v>
      </c>
      <c r="G793" s="334" t="s">
        <v>3488</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3499</v>
      </c>
      <c r="D794" s="289" t="s">
        <v>3057</v>
      </c>
      <c r="E794" t="s">
        <v>3482</v>
      </c>
      <c r="F794" t="s">
        <v>3019</v>
      </c>
      <c r="G794" s="334" t="s">
        <v>3489</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3499</v>
      </c>
      <c r="D795" s="289" t="s">
        <v>3057</v>
      </c>
      <c r="E795" t="s">
        <v>3598</v>
      </c>
      <c r="F795" t="s">
        <v>3019</v>
      </c>
      <c r="G795" s="334" t="s">
        <v>3598</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3499</v>
      </c>
      <c r="D796" s="289" t="s">
        <v>3058</v>
      </c>
      <c r="E796" t="s">
        <v>3476</v>
      </c>
      <c r="F796" t="s">
        <v>3020</v>
      </c>
      <c r="G796" s="334" t="s">
        <v>3483</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3499</v>
      </c>
      <c r="D797" s="289" t="s">
        <v>3058</v>
      </c>
      <c r="E797" t="s">
        <v>3477</v>
      </c>
      <c r="F797" t="s">
        <v>3020</v>
      </c>
      <c r="G797" s="334" t="s">
        <v>3484</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3499</v>
      </c>
      <c r="D798" s="289" t="s">
        <v>3058</v>
      </c>
      <c r="E798" t="s">
        <v>3478</v>
      </c>
      <c r="F798" t="s">
        <v>3020</v>
      </c>
      <c r="G798" s="334" t="s">
        <v>3485</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3499</v>
      </c>
      <c r="D799" s="289" t="s">
        <v>3058</v>
      </c>
      <c r="E799" t="s">
        <v>3479</v>
      </c>
      <c r="F799" t="s">
        <v>3020</v>
      </c>
      <c r="G799" s="334" t="s">
        <v>3486</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3499</v>
      </c>
      <c r="D800" s="289" t="s">
        <v>3058</v>
      </c>
      <c r="E800" t="s">
        <v>3480</v>
      </c>
      <c r="F800" t="s">
        <v>3020</v>
      </c>
      <c r="G800" s="334" t="s">
        <v>3487</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3499</v>
      </c>
      <c r="D801" s="289" t="s">
        <v>3058</v>
      </c>
      <c r="E801" t="s">
        <v>3481</v>
      </c>
      <c r="F801" t="s">
        <v>3020</v>
      </c>
      <c r="G801" s="334" t="s">
        <v>3488</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3499</v>
      </c>
      <c r="D802" s="289" t="s">
        <v>3058</v>
      </c>
      <c r="E802" t="s">
        <v>3482</v>
      </c>
      <c r="F802" t="s">
        <v>3020</v>
      </c>
      <c r="G802" s="334" t="s">
        <v>3489</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3499</v>
      </c>
      <c r="D803" s="289" t="s">
        <v>3058</v>
      </c>
      <c r="E803" t="s">
        <v>3598</v>
      </c>
      <c r="F803" t="s">
        <v>3020</v>
      </c>
      <c r="G803" s="334" t="s">
        <v>3598</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3499</v>
      </c>
      <c r="D804" s="289" t="s">
        <v>3059</v>
      </c>
      <c r="E804" t="s">
        <v>3476</v>
      </c>
      <c r="F804" t="s">
        <v>3021</v>
      </c>
      <c r="G804" s="334" t="s">
        <v>3483</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3499</v>
      </c>
      <c r="D805" s="289" t="s">
        <v>3059</v>
      </c>
      <c r="E805" t="s">
        <v>3477</v>
      </c>
      <c r="F805" t="s">
        <v>3021</v>
      </c>
      <c r="G805" s="334" t="s">
        <v>3484</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3499</v>
      </c>
      <c r="D806" s="289" t="s">
        <v>3059</v>
      </c>
      <c r="E806" t="s">
        <v>3478</v>
      </c>
      <c r="F806" t="s">
        <v>3021</v>
      </c>
      <c r="G806" s="334" t="s">
        <v>3485</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3499</v>
      </c>
      <c r="D807" s="289" t="s">
        <v>3059</v>
      </c>
      <c r="E807" t="s">
        <v>3479</v>
      </c>
      <c r="F807" t="s">
        <v>3021</v>
      </c>
      <c r="G807" s="334" t="s">
        <v>3486</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3499</v>
      </c>
      <c r="D808" s="289" t="s">
        <v>3059</v>
      </c>
      <c r="E808" t="s">
        <v>3480</v>
      </c>
      <c r="F808" t="s">
        <v>3021</v>
      </c>
      <c r="G808" s="334" t="s">
        <v>3487</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3499</v>
      </c>
      <c r="D809" s="289" t="s">
        <v>3059</v>
      </c>
      <c r="E809" t="s">
        <v>3481</v>
      </c>
      <c r="F809" t="s">
        <v>3021</v>
      </c>
      <c r="G809" s="334" t="s">
        <v>3488</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3499</v>
      </c>
      <c r="D810" s="289" t="s">
        <v>3059</v>
      </c>
      <c r="E810" t="s">
        <v>3482</v>
      </c>
      <c r="F810" t="s">
        <v>3021</v>
      </c>
      <c r="G810" s="334" t="s">
        <v>3489</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3499</v>
      </c>
      <c r="D811" s="289" t="s">
        <v>3059</v>
      </c>
      <c r="E811" t="s">
        <v>3598</v>
      </c>
      <c r="F811" t="s">
        <v>3021</v>
      </c>
      <c r="G811" s="334" t="s">
        <v>3598</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3499</v>
      </c>
      <c r="D812" s="289" t="s">
        <v>3060</v>
      </c>
      <c r="E812" t="s">
        <v>3476</v>
      </c>
      <c r="F812" t="s">
        <v>3022</v>
      </c>
      <c r="G812" s="334" t="s">
        <v>3483</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3499</v>
      </c>
      <c r="D813" s="289" t="s">
        <v>3060</v>
      </c>
      <c r="E813" t="s">
        <v>3477</v>
      </c>
      <c r="F813" t="s">
        <v>3022</v>
      </c>
      <c r="G813" s="334" t="s">
        <v>3484</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3499</v>
      </c>
      <c r="D814" s="289" t="s">
        <v>3060</v>
      </c>
      <c r="E814" t="s">
        <v>3478</v>
      </c>
      <c r="F814" t="s">
        <v>3022</v>
      </c>
      <c r="G814" s="334" t="s">
        <v>3485</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3499</v>
      </c>
      <c r="D815" s="289" t="s">
        <v>3060</v>
      </c>
      <c r="E815" t="s">
        <v>3479</v>
      </c>
      <c r="F815" t="s">
        <v>3022</v>
      </c>
      <c r="G815" s="334" t="s">
        <v>3486</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3499</v>
      </c>
      <c r="D816" s="289" t="s">
        <v>3060</v>
      </c>
      <c r="E816" t="s">
        <v>3480</v>
      </c>
      <c r="F816" t="s">
        <v>3022</v>
      </c>
      <c r="G816" s="334" t="s">
        <v>3487</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3499</v>
      </c>
      <c r="D817" s="289" t="s">
        <v>3060</v>
      </c>
      <c r="E817" t="s">
        <v>3481</v>
      </c>
      <c r="F817" t="s">
        <v>3022</v>
      </c>
      <c r="G817" s="334" t="s">
        <v>3488</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3499</v>
      </c>
      <c r="D818" s="289" t="s">
        <v>3060</v>
      </c>
      <c r="E818" t="s">
        <v>3482</v>
      </c>
      <c r="F818" t="s">
        <v>3022</v>
      </c>
      <c r="G818" s="334" t="s">
        <v>3489</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3499</v>
      </c>
      <c r="D819" s="289" t="s">
        <v>3060</v>
      </c>
      <c r="E819" t="s">
        <v>3598</v>
      </c>
      <c r="F819" t="s">
        <v>3022</v>
      </c>
      <c r="G819" s="334" t="s">
        <v>3598</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3499</v>
      </c>
      <c r="D820" s="289" t="s">
        <v>3061</v>
      </c>
      <c r="E820" t="s">
        <v>3476</v>
      </c>
      <c r="F820" t="s">
        <v>3023</v>
      </c>
      <c r="G820" s="334" t="s">
        <v>3483</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3499</v>
      </c>
      <c r="D821" s="289" t="s">
        <v>3061</v>
      </c>
      <c r="E821" t="s">
        <v>3477</v>
      </c>
      <c r="F821" t="s">
        <v>3023</v>
      </c>
      <c r="G821" s="334" t="s">
        <v>3484</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3499</v>
      </c>
      <c r="D822" s="289" t="s">
        <v>3061</v>
      </c>
      <c r="E822" t="s">
        <v>3478</v>
      </c>
      <c r="F822" t="s">
        <v>3023</v>
      </c>
      <c r="G822" s="334" t="s">
        <v>3485</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3499</v>
      </c>
      <c r="D823" s="289" t="s">
        <v>3061</v>
      </c>
      <c r="E823" t="s">
        <v>3479</v>
      </c>
      <c r="F823" t="s">
        <v>3023</v>
      </c>
      <c r="G823" s="334" t="s">
        <v>3486</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3499</v>
      </c>
      <c r="D824" s="289" t="s">
        <v>3061</v>
      </c>
      <c r="E824" t="s">
        <v>3480</v>
      </c>
      <c r="F824" t="s">
        <v>3023</v>
      </c>
      <c r="G824" s="334" t="s">
        <v>3487</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3499</v>
      </c>
      <c r="D825" s="289" t="s">
        <v>3061</v>
      </c>
      <c r="E825" t="s">
        <v>3481</v>
      </c>
      <c r="F825" t="s">
        <v>3023</v>
      </c>
      <c r="G825" s="334" t="s">
        <v>3488</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3499</v>
      </c>
      <c r="D826" s="289" t="s">
        <v>3061</v>
      </c>
      <c r="E826" t="s">
        <v>3482</v>
      </c>
      <c r="F826" t="s">
        <v>3023</v>
      </c>
      <c r="G826" s="334" t="s">
        <v>3489</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3499</v>
      </c>
      <c r="D827" s="289" t="s">
        <v>3061</v>
      </c>
      <c r="E827" t="s">
        <v>3598</v>
      </c>
      <c r="F827" t="s">
        <v>3023</v>
      </c>
      <c r="G827" s="334" t="s">
        <v>3598</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3499</v>
      </c>
      <c r="D828" s="289" t="s">
        <v>3062</v>
      </c>
      <c r="E828" t="s">
        <v>3476</v>
      </c>
      <c r="F828" t="s">
        <v>3024</v>
      </c>
      <c r="G828" s="334" t="s">
        <v>3483</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3499</v>
      </c>
      <c r="D829" s="289" t="s">
        <v>3062</v>
      </c>
      <c r="E829" t="s">
        <v>3477</v>
      </c>
      <c r="F829" t="s">
        <v>3024</v>
      </c>
      <c r="G829" s="334" t="s">
        <v>3484</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3499</v>
      </c>
      <c r="D830" s="289" t="s">
        <v>3062</v>
      </c>
      <c r="E830" t="s">
        <v>3478</v>
      </c>
      <c r="F830" t="s">
        <v>3024</v>
      </c>
      <c r="G830" s="334" t="s">
        <v>3485</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3499</v>
      </c>
      <c r="D831" s="289" t="s">
        <v>3062</v>
      </c>
      <c r="E831" t="s">
        <v>3479</v>
      </c>
      <c r="F831" t="s">
        <v>3024</v>
      </c>
      <c r="G831" s="334" t="s">
        <v>3486</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3499</v>
      </c>
      <c r="D832" s="289" t="s">
        <v>3062</v>
      </c>
      <c r="E832" t="s">
        <v>3480</v>
      </c>
      <c r="F832" t="s">
        <v>3024</v>
      </c>
      <c r="G832" s="334" t="s">
        <v>3487</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3499</v>
      </c>
      <c r="D833" s="289" t="s">
        <v>3062</v>
      </c>
      <c r="E833" t="s">
        <v>3481</v>
      </c>
      <c r="F833" t="s">
        <v>3024</v>
      </c>
      <c r="G833" s="334" t="s">
        <v>3488</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3499</v>
      </c>
      <c r="D834" s="289" t="s">
        <v>3062</v>
      </c>
      <c r="E834" t="s">
        <v>3482</v>
      </c>
      <c r="F834" t="s">
        <v>3024</v>
      </c>
      <c r="G834" s="334" t="s">
        <v>3489</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3499</v>
      </c>
      <c r="D835" s="289" t="s">
        <v>3062</v>
      </c>
      <c r="E835" t="s">
        <v>3598</v>
      </c>
      <c r="F835" t="s">
        <v>3024</v>
      </c>
      <c r="G835" s="334" t="s">
        <v>3598</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3499</v>
      </c>
      <c r="D836" s="289" t="s">
        <v>3063</v>
      </c>
      <c r="E836" t="s">
        <v>3476</v>
      </c>
      <c r="F836" t="s">
        <v>3025</v>
      </c>
      <c r="G836" s="334" t="s">
        <v>3483</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3499</v>
      </c>
      <c r="D837" s="289" t="s">
        <v>3063</v>
      </c>
      <c r="E837" t="s">
        <v>3477</v>
      </c>
      <c r="F837" t="s">
        <v>3025</v>
      </c>
      <c r="G837" s="334" t="s">
        <v>3484</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3499</v>
      </c>
      <c r="D838" s="289" t="s">
        <v>3063</v>
      </c>
      <c r="E838" t="s">
        <v>3478</v>
      </c>
      <c r="F838" t="s">
        <v>3025</v>
      </c>
      <c r="G838" s="334" t="s">
        <v>3485</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3499</v>
      </c>
      <c r="D839" s="289" t="s">
        <v>3063</v>
      </c>
      <c r="E839" t="s">
        <v>3479</v>
      </c>
      <c r="F839" t="s">
        <v>3025</v>
      </c>
      <c r="G839" s="334" t="s">
        <v>3486</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3499</v>
      </c>
      <c r="D840" s="289" t="s">
        <v>3063</v>
      </c>
      <c r="E840" t="s">
        <v>3480</v>
      </c>
      <c r="F840" t="s">
        <v>3025</v>
      </c>
      <c r="G840" s="334" t="s">
        <v>3487</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3499</v>
      </c>
      <c r="D841" s="289" t="s">
        <v>3063</v>
      </c>
      <c r="E841" t="s">
        <v>3481</v>
      </c>
      <c r="F841" t="s">
        <v>3025</v>
      </c>
      <c r="G841" s="334" t="s">
        <v>3488</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3499</v>
      </c>
      <c r="D842" s="289" t="s">
        <v>3063</v>
      </c>
      <c r="E842" t="s">
        <v>3482</v>
      </c>
      <c r="F842" t="s">
        <v>3025</v>
      </c>
      <c r="G842" s="334" t="s">
        <v>3489</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3499</v>
      </c>
      <c r="D843" s="289" t="s">
        <v>3063</v>
      </c>
      <c r="E843" t="s">
        <v>3598</v>
      </c>
      <c r="F843" t="s">
        <v>3025</v>
      </c>
      <c r="G843" s="334" t="s">
        <v>3598</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3499</v>
      </c>
      <c r="D844" s="289" t="s">
        <v>3064</v>
      </c>
      <c r="E844" t="s">
        <v>3476</v>
      </c>
      <c r="F844" t="s">
        <v>3067</v>
      </c>
      <c r="G844" s="334" t="s">
        <v>3483</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3499</v>
      </c>
      <c r="D845" s="289" t="s">
        <v>3064</v>
      </c>
      <c r="E845" t="s">
        <v>3477</v>
      </c>
      <c r="F845" t="s">
        <v>3067</v>
      </c>
      <c r="G845" s="334" t="s">
        <v>3484</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3499</v>
      </c>
      <c r="D846" s="289" t="s">
        <v>3064</v>
      </c>
      <c r="E846" t="s">
        <v>3478</v>
      </c>
      <c r="F846" t="s">
        <v>3067</v>
      </c>
      <c r="G846" s="334" t="s">
        <v>3485</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3499</v>
      </c>
      <c r="D847" s="289" t="s">
        <v>3064</v>
      </c>
      <c r="E847" t="s">
        <v>3479</v>
      </c>
      <c r="F847" t="s">
        <v>3067</v>
      </c>
      <c r="G847" s="334" t="s">
        <v>3486</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3499</v>
      </c>
      <c r="D848" s="289" t="s">
        <v>3064</v>
      </c>
      <c r="E848" t="s">
        <v>3480</v>
      </c>
      <c r="F848" t="s">
        <v>3067</v>
      </c>
      <c r="G848" s="334" t="s">
        <v>3487</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3499</v>
      </c>
      <c r="D849" s="289" t="s">
        <v>3064</v>
      </c>
      <c r="E849" t="s">
        <v>3481</v>
      </c>
      <c r="F849" t="s">
        <v>3067</v>
      </c>
      <c r="G849" s="334" t="s">
        <v>3488</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3499</v>
      </c>
      <c r="D850" s="289" t="s">
        <v>3064</v>
      </c>
      <c r="E850" t="s">
        <v>3482</v>
      </c>
      <c r="F850" t="s">
        <v>3067</v>
      </c>
      <c r="G850" s="334" t="s">
        <v>3489</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3499</v>
      </c>
      <c r="D851" s="289" t="s">
        <v>3064</v>
      </c>
      <c r="E851" t="s">
        <v>3598</v>
      </c>
      <c r="F851" t="s">
        <v>3067</v>
      </c>
      <c r="G851" s="334" t="s">
        <v>3598</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3499</v>
      </c>
      <c r="D852" s="289" t="s">
        <v>3065</v>
      </c>
      <c r="E852" t="s">
        <v>3476</v>
      </c>
      <c r="F852" t="s">
        <v>3026</v>
      </c>
      <c r="G852" s="334" t="s">
        <v>3483</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3499</v>
      </c>
      <c r="D853" s="289" t="s">
        <v>3065</v>
      </c>
      <c r="E853" t="s">
        <v>3477</v>
      </c>
      <c r="F853" t="s">
        <v>3026</v>
      </c>
      <c r="G853" s="334" t="s">
        <v>3484</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3499</v>
      </c>
      <c r="D854" s="289" t="s">
        <v>3065</v>
      </c>
      <c r="E854" t="s">
        <v>3478</v>
      </c>
      <c r="F854" t="s">
        <v>3026</v>
      </c>
      <c r="G854" s="334" t="s">
        <v>3485</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3499</v>
      </c>
      <c r="D855" s="289" t="s">
        <v>3065</v>
      </c>
      <c r="E855" t="s">
        <v>3479</v>
      </c>
      <c r="F855" t="s">
        <v>3026</v>
      </c>
      <c r="G855" s="334" t="s">
        <v>3486</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3499</v>
      </c>
      <c r="D856" s="289" t="s">
        <v>3065</v>
      </c>
      <c r="E856" t="s">
        <v>3480</v>
      </c>
      <c r="F856" t="s">
        <v>3026</v>
      </c>
      <c r="G856" s="334" t="s">
        <v>3487</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3499</v>
      </c>
      <c r="D857" s="289" t="s">
        <v>3065</v>
      </c>
      <c r="E857" t="s">
        <v>3481</v>
      </c>
      <c r="F857" t="s">
        <v>3026</v>
      </c>
      <c r="G857" s="334" t="s">
        <v>3488</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3499</v>
      </c>
      <c r="D858" s="289" t="s">
        <v>3065</v>
      </c>
      <c r="E858" t="s">
        <v>3482</v>
      </c>
      <c r="F858" t="s">
        <v>3026</v>
      </c>
      <c r="G858" s="334" t="s">
        <v>3489</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3499</v>
      </c>
      <c r="D859" s="289" t="s">
        <v>3065</v>
      </c>
      <c r="E859" t="s">
        <v>3598</v>
      </c>
      <c r="F859" t="s">
        <v>3026</v>
      </c>
      <c r="G859" s="334" t="s">
        <v>3598</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3693</v>
      </c>
      <c r="D860" s="334" t="s">
        <v>3041</v>
      </c>
      <c r="E860" s="334" t="s">
        <v>2392</v>
      </c>
      <c r="F860" t="s">
        <v>3066</v>
      </c>
      <c r="G860" s="334" t="s">
        <v>2398</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3693</v>
      </c>
      <c r="D861" s="334" t="s">
        <v>3041</v>
      </c>
      <c r="E861" s="334" t="s">
        <v>2393</v>
      </c>
      <c r="F861" t="s">
        <v>3066</v>
      </c>
      <c r="G861" s="334" t="s">
        <v>2401</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3693</v>
      </c>
      <c r="D862" s="334" t="s">
        <v>3041</v>
      </c>
      <c r="E862" s="334" t="s">
        <v>2394</v>
      </c>
      <c r="F862" t="s">
        <v>3066</v>
      </c>
      <c r="G862" s="334" t="s">
        <v>2402</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3693</v>
      </c>
      <c r="D863" s="334" t="s">
        <v>3041</v>
      </c>
      <c r="E863" s="334" t="s">
        <v>2395</v>
      </c>
      <c r="F863" t="s">
        <v>3066</v>
      </c>
      <c r="G863" s="334" t="s">
        <v>2399</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3693</v>
      </c>
      <c r="D864" s="334" t="s">
        <v>3041</v>
      </c>
      <c r="E864" s="334" t="s">
        <v>2396</v>
      </c>
      <c r="F864" t="s">
        <v>3066</v>
      </c>
      <c r="G864" s="334" t="s">
        <v>2400</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3693</v>
      </c>
      <c r="D865" s="334" t="s">
        <v>3041</v>
      </c>
      <c r="E865" s="334" t="s">
        <v>2397</v>
      </c>
      <c r="F865" t="s">
        <v>3066</v>
      </c>
      <c r="G865" s="334" t="s">
        <v>2403</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3693</v>
      </c>
      <c r="D866" s="334" t="s">
        <v>3041</v>
      </c>
      <c r="E866" s="334" t="s">
        <v>2695</v>
      </c>
      <c r="F866" t="s">
        <v>3066</v>
      </c>
      <c r="G866" s="334" t="s">
        <v>2698</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3693</v>
      </c>
      <c r="D867" s="334" t="s">
        <v>3041</v>
      </c>
      <c r="E867" s="334" t="s">
        <v>2696</v>
      </c>
      <c r="F867" t="s">
        <v>3066</v>
      </c>
      <c r="G867" s="334" t="s">
        <v>2700</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3693</v>
      </c>
      <c r="D868" s="334" t="s">
        <v>3041</v>
      </c>
      <c r="E868" s="334" t="s">
        <v>2697</v>
      </c>
      <c r="F868" t="s">
        <v>3066</v>
      </c>
      <c r="G868" s="334" t="s">
        <v>2701</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3693</v>
      </c>
      <c r="D869" s="334" t="s">
        <v>3041</v>
      </c>
      <c r="E869" s="334" t="s">
        <v>2694</v>
      </c>
      <c r="F869" t="s">
        <v>3066</v>
      </c>
      <c r="G869" s="334" t="s">
        <v>2699</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3693</v>
      </c>
      <c r="D870" s="289" t="s">
        <v>3042</v>
      </c>
      <c r="E870" s="334" t="s">
        <v>2392</v>
      </c>
      <c r="F870" t="s">
        <v>2748</v>
      </c>
      <c r="G870" s="334" t="s">
        <v>2398</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3693</v>
      </c>
      <c r="D871" s="289" t="s">
        <v>3042</v>
      </c>
      <c r="E871" s="334" t="s">
        <v>2393</v>
      </c>
      <c r="F871" t="s">
        <v>2748</v>
      </c>
      <c r="G871" s="334" t="s">
        <v>2401</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3693</v>
      </c>
      <c r="D872" s="289" t="s">
        <v>3042</v>
      </c>
      <c r="E872" s="334" t="s">
        <v>2394</v>
      </c>
      <c r="F872" t="s">
        <v>2748</v>
      </c>
      <c r="G872" s="334" t="s">
        <v>2402</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3693</v>
      </c>
      <c r="D873" s="289" t="s">
        <v>3042</v>
      </c>
      <c r="E873" s="334" t="s">
        <v>2395</v>
      </c>
      <c r="F873" t="s">
        <v>2748</v>
      </c>
      <c r="G873" s="334" t="s">
        <v>2399</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3693</v>
      </c>
      <c r="D874" s="289" t="s">
        <v>3042</v>
      </c>
      <c r="E874" s="334" t="s">
        <v>2396</v>
      </c>
      <c r="F874" t="s">
        <v>2748</v>
      </c>
      <c r="G874" s="334" t="s">
        <v>2400</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3693</v>
      </c>
      <c r="D875" s="289" t="s">
        <v>3042</v>
      </c>
      <c r="E875" s="334" t="s">
        <v>2397</v>
      </c>
      <c r="F875" t="s">
        <v>2748</v>
      </c>
      <c r="G875" s="334" t="s">
        <v>2403</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3693</v>
      </c>
      <c r="D876" s="289" t="s">
        <v>3042</v>
      </c>
      <c r="E876" s="334" t="s">
        <v>2695</v>
      </c>
      <c r="F876" t="s">
        <v>2748</v>
      </c>
      <c r="G876" s="334" t="s">
        <v>2698</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3693</v>
      </c>
      <c r="D877" s="289" t="s">
        <v>3042</v>
      </c>
      <c r="E877" s="334" t="s">
        <v>2696</v>
      </c>
      <c r="F877" t="s">
        <v>2748</v>
      </c>
      <c r="G877" s="334" t="s">
        <v>2700</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3693</v>
      </c>
      <c r="D878" s="289" t="s">
        <v>3042</v>
      </c>
      <c r="E878" s="334" t="s">
        <v>2697</v>
      </c>
      <c r="F878" t="s">
        <v>2748</v>
      </c>
      <c r="G878" s="334" t="s">
        <v>2701</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3693</v>
      </c>
      <c r="D879" s="289" t="s">
        <v>3042</v>
      </c>
      <c r="E879" s="334" t="s">
        <v>2694</v>
      </c>
      <c r="F879" t="s">
        <v>2748</v>
      </c>
      <c r="G879" s="334" t="s">
        <v>2699</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3693</v>
      </c>
      <c r="D880" s="289" t="s">
        <v>3043</v>
      </c>
      <c r="E880" s="334" t="s">
        <v>2392</v>
      </c>
      <c r="F880" t="s">
        <v>3007</v>
      </c>
      <c r="G880" s="334" t="s">
        <v>2398</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3693</v>
      </c>
      <c r="D881" s="289" t="s">
        <v>3043</v>
      </c>
      <c r="E881" s="334" t="s">
        <v>2393</v>
      </c>
      <c r="F881" t="s">
        <v>3007</v>
      </c>
      <c r="G881" s="334" t="s">
        <v>2401</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3693</v>
      </c>
      <c r="D882" s="289" t="s">
        <v>3043</v>
      </c>
      <c r="E882" s="334" t="s">
        <v>2394</v>
      </c>
      <c r="F882" t="s">
        <v>3007</v>
      </c>
      <c r="G882" s="334" t="s">
        <v>2402</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3693</v>
      </c>
      <c r="D883" s="289" t="s">
        <v>3043</v>
      </c>
      <c r="E883" s="334" t="s">
        <v>2395</v>
      </c>
      <c r="F883" t="s">
        <v>3007</v>
      </c>
      <c r="G883" s="334" t="s">
        <v>2399</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3693</v>
      </c>
      <c r="D884" s="289" t="s">
        <v>3043</v>
      </c>
      <c r="E884" s="334" t="s">
        <v>2396</v>
      </c>
      <c r="F884" t="s">
        <v>3007</v>
      </c>
      <c r="G884" s="334" t="s">
        <v>2400</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3693</v>
      </c>
      <c r="D885" s="289" t="s">
        <v>3043</v>
      </c>
      <c r="E885" s="334" t="s">
        <v>2397</v>
      </c>
      <c r="F885" t="s">
        <v>3007</v>
      </c>
      <c r="G885" s="334" t="s">
        <v>2403</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3693</v>
      </c>
      <c r="D886" s="289" t="s">
        <v>3043</v>
      </c>
      <c r="E886" s="334" t="s">
        <v>2695</v>
      </c>
      <c r="F886" t="s">
        <v>3007</v>
      </c>
      <c r="G886" s="334" t="s">
        <v>2698</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3693</v>
      </c>
      <c r="D887" s="289" t="s">
        <v>3043</v>
      </c>
      <c r="E887" s="334" t="s">
        <v>2696</v>
      </c>
      <c r="F887" t="s">
        <v>3007</v>
      </c>
      <c r="G887" s="334" t="s">
        <v>2700</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3693</v>
      </c>
      <c r="D888" s="289" t="s">
        <v>3043</v>
      </c>
      <c r="E888" s="334" t="s">
        <v>2697</v>
      </c>
      <c r="F888" t="s">
        <v>3007</v>
      </c>
      <c r="G888" s="334" t="s">
        <v>2701</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3693</v>
      </c>
      <c r="D889" s="289" t="s">
        <v>3043</v>
      </c>
      <c r="E889" s="334" t="s">
        <v>2694</v>
      </c>
      <c r="F889" t="s">
        <v>3007</v>
      </c>
      <c r="G889" s="334" t="s">
        <v>2699</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3693</v>
      </c>
      <c r="D890" s="289" t="s">
        <v>3044</v>
      </c>
      <c r="E890" s="334" t="s">
        <v>2392</v>
      </c>
      <c r="F890" t="s">
        <v>3008</v>
      </c>
      <c r="G890" s="334" t="s">
        <v>2398</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3693</v>
      </c>
      <c r="D891" s="289" t="s">
        <v>3044</v>
      </c>
      <c r="E891" s="334" t="s">
        <v>2393</v>
      </c>
      <c r="F891" t="s">
        <v>3008</v>
      </c>
      <c r="G891" s="334" t="s">
        <v>2401</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3693</v>
      </c>
      <c r="D892" s="289" t="s">
        <v>3044</v>
      </c>
      <c r="E892" s="334" t="s">
        <v>2394</v>
      </c>
      <c r="F892" t="s">
        <v>3008</v>
      </c>
      <c r="G892" s="334" t="s">
        <v>2402</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3693</v>
      </c>
      <c r="D893" s="289" t="s">
        <v>3044</v>
      </c>
      <c r="E893" s="334" t="s">
        <v>2395</v>
      </c>
      <c r="F893" t="s">
        <v>3008</v>
      </c>
      <c r="G893" s="334" t="s">
        <v>2399</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3693</v>
      </c>
      <c r="D894" s="289" t="s">
        <v>3044</v>
      </c>
      <c r="E894" s="334" t="s">
        <v>2396</v>
      </c>
      <c r="F894" t="s">
        <v>3008</v>
      </c>
      <c r="G894" s="334" t="s">
        <v>2400</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3693</v>
      </c>
      <c r="D895" s="289" t="s">
        <v>3044</v>
      </c>
      <c r="E895" s="334" t="s">
        <v>2397</v>
      </c>
      <c r="F895" t="s">
        <v>3008</v>
      </c>
      <c r="G895" s="334" t="s">
        <v>2403</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3693</v>
      </c>
      <c r="D896" s="289" t="s">
        <v>3044</v>
      </c>
      <c r="E896" s="334" t="s">
        <v>2695</v>
      </c>
      <c r="F896" t="s">
        <v>3008</v>
      </c>
      <c r="G896" s="334" t="s">
        <v>2698</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3693</v>
      </c>
      <c r="D897" s="289" t="s">
        <v>3044</v>
      </c>
      <c r="E897" s="334" t="s">
        <v>2696</v>
      </c>
      <c r="F897" t="s">
        <v>3008</v>
      </c>
      <c r="G897" s="334" t="s">
        <v>2700</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3693</v>
      </c>
      <c r="D898" s="289" t="s">
        <v>3044</v>
      </c>
      <c r="E898" s="334" t="s">
        <v>2697</v>
      </c>
      <c r="F898" t="s">
        <v>3008</v>
      </c>
      <c r="G898" s="334" t="s">
        <v>2701</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3693</v>
      </c>
      <c r="D899" s="289" t="s">
        <v>3044</v>
      </c>
      <c r="E899" s="334" t="s">
        <v>2694</v>
      </c>
      <c r="F899" t="s">
        <v>3008</v>
      </c>
      <c r="G899" s="334" t="s">
        <v>2699</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3693</v>
      </c>
      <c r="D900" s="289" t="s">
        <v>3045</v>
      </c>
      <c r="E900" s="334" t="s">
        <v>2392</v>
      </c>
      <c r="F900" t="s">
        <v>3009</v>
      </c>
      <c r="G900" s="334" t="s">
        <v>2398</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3693</v>
      </c>
      <c r="D901" s="289" t="s">
        <v>3045</v>
      </c>
      <c r="E901" s="334" t="s">
        <v>2393</v>
      </c>
      <c r="F901" t="s">
        <v>3009</v>
      </c>
      <c r="G901" s="334" t="s">
        <v>2401</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3693</v>
      </c>
      <c r="D902" s="289" t="s">
        <v>3045</v>
      </c>
      <c r="E902" s="334" t="s">
        <v>2394</v>
      </c>
      <c r="F902" t="s">
        <v>3009</v>
      </c>
      <c r="G902" s="334" t="s">
        <v>2402</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3693</v>
      </c>
      <c r="D903" s="289" t="s">
        <v>3045</v>
      </c>
      <c r="E903" s="334" t="s">
        <v>2395</v>
      </c>
      <c r="F903" t="s">
        <v>3009</v>
      </c>
      <c r="G903" s="334" t="s">
        <v>2399</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3693</v>
      </c>
      <c r="D904" s="289" t="s">
        <v>3045</v>
      </c>
      <c r="E904" s="334" t="s">
        <v>2396</v>
      </c>
      <c r="F904" t="s">
        <v>3009</v>
      </c>
      <c r="G904" s="334" t="s">
        <v>2400</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3693</v>
      </c>
      <c r="D905" s="289" t="s">
        <v>3045</v>
      </c>
      <c r="E905" s="334" t="s">
        <v>2397</v>
      </c>
      <c r="F905" t="s">
        <v>3009</v>
      </c>
      <c r="G905" s="334" t="s">
        <v>2403</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3693</v>
      </c>
      <c r="D906" s="289" t="s">
        <v>3045</v>
      </c>
      <c r="E906" s="334" t="s">
        <v>2695</v>
      </c>
      <c r="F906" t="s">
        <v>3009</v>
      </c>
      <c r="G906" s="334" t="s">
        <v>2698</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3693</v>
      </c>
      <c r="D907" s="289" t="s">
        <v>3045</v>
      </c>
      <c r="E907" s="334" t="s">
        <v>2696</v>
      </c>
      <c r="F907" t="s">
        <v>3009</v>
      </c>
      <c r="G907" s="334" t="s">
        <v>2700</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3693</v>
      </c>
      <c r="D908" s="289" t="s">
        <v>3045</v>
      </c>
      <c r="E908" s="334" t="s">
        <v>2697</v>
      </c>
      <c r="F908" t="s">
        <v>3009</v>
      </c>
      <c r="G908" s="334" t="s">
        <v>2701</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3693</v>
      </c>
      <c r="D909" s="289" t="s">
        <v>3045</v>
      </c>
      <c r="E909" s="334" t="s">
        <v>2694</v>
      </c>
      <c r="F909" t="s">
        <v>3009</v>
      </c>
      <c r="G909" s="334" t="s">
        <v>2699</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3693</v>
      </c>
      <c r="D910" s="289" t="s">
        <v>3046</v>
      </c>
      <c r="E910" s="334" t="s">
        <v>2392</v>
      </c>
      <c r="F910" t="s">
        <v>3010</v>
      </c>
      <c r="G910" s="334" t="s">
        <v>2398</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3693</v>
      </c>
      <c r="D911" s="289" t="s">
        <v>3046</v>
      </c>
      <c r="E911" s="334" t="s">
        <v>2393</v>
      </c>
      <c r="F911" t="s">
        <v>3010</v>
      </c>
      <c r="G911" s="334" t="s">
        <v>2401</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3693</v>
      </c>
      <c r="D912" s="289" t="s">
        <v>3046</v>
      </c>
      <c r="E912" s="334" t="s">
        <v>2394</v>
      </c>
      <c r="F912" t="s">
        <v>3010</v>
      </c>
      <c r="G912" s="334" t="s">
        <v>2402</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3693</v>
      </c>
      <c r="D913" s="289" t="s">
        <v>3046</v>
      </c>
      <c r="E913" s="334" t="s">
        <v>2395</v>
      </c>
      <c r="F913" t="s">
        <v>3010</v>
      </c>
      <c r="G913" s="334" t="s">
        <v>2399</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3693</v>
      </c>
      <c r="D914" s="289" t="s">
        <v>3046</v>
      </c>
      <c r="E914" s="334" t="s">
        <v>2396</v>
      </c>
      <c r="F914" t="s">
        <v>3010</v>
      </c>
      <c r="G914" s="334" t="s">
        <v>2400</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3693</v>
      </c>
      <c r="D915" s="289" t="s">
        <v>3046</v>
      </c>
      <c r="E915" s="334" t="s">
        <v>2397</v>
      </c>
      <c r="F915" t="s">
        <v>3010</v>
      </c>
      <c r="G915" s="334" t="s">
        <v>2403</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3693</v>
      </c>
      <c r="D916" s="289" t="s">
        <v>3046</v>
      </c>
      <c r="E916" s="334" t="s">
        <v>2695</v>
      </c>
      <c r="F916" t="s">
        <v>3010</v>
      </c>
      <c r="G916" s="334" t="s">
        <v>2698</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3693</v>
      </c>
      <c r="D917" s="289" t="s">
        <v>3046</v>
      </c>
      <c r="E917" s="334" t="s">
        <v>2696</v>
      </c>
      <c r="F917" t="s">
        <v>3010</v>
      </c>
      <c r="G917" s="334" t="s">
        <v>2700</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3693</v>
      </c>
      <c r="D918" s="289" t="s">
        <v>3046</v>
      </c>
      <c r="E918" s="334" t="s">
        <v>2697</v>
      </c>
      <c r="F918" t="s">
        <v>3010</v>
      </c>
      <c r="G918" s="334" t="s">
        <v>2701</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3693</v>
      </c>
      <c r="D919" s="289" t="s">
        <v>3046</v>
      </c>
      <c r="E919" s="334" t="s">
        <v>2694</v>
      </c>
      <c r="F919" t="s">
        <v>3010</v>
      </c>
      <c r="G919" s="334" t="s">
        <v>2699</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3693</v>
      </c>
      <c r="D920" s="289" t="s">
        <v>3047</v>
      </c>
      <c r="E920" s="334" t="s">
        <v>2392</v>
      </c>
      <c r="F920" t="s">
        <v>3011</v>
      </c>
      <c r="G920" s="334" t="s">
        <v>2398</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3693</v>
      </c>
      <c r="D921" s="289" t="s">
        <v>3047</v>
      </c>
      <c r="E921" s="334" t="s">
        <v>2393</v>
      </c>
      <c r="F921" t="s">
        <v>3011</v>
      </c>
      <c r="G921" s="334" t="s">
        <v>2401</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3693</v>
      </c>
      <c r="D922" s="289" t="s">
        <v>3047</v>
      </c>
      <c r="E922" s="334" t="s">
        <v>2394</v>
      </c>
      <c r="F922" t="s">
        <v>3011</v>
      </c>
      <c r="G922" s="334" t="s">
        <v>2402</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3693</v>
      </c>
      <c r="D923" s="289" t="s">
        <v>3047</v>
      </c>
      <c r="E923" s="334" t="s">
        <v>2395</v>
      </c>
      <c r="F923" t="s">
        <v>3011</v>
      </c>
      <c r="G923" s="334" t="s">
        <v>2399</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3693</v>
      </c>
      <c r="D924" s="289" t="s">
        <v>3047</v>
      </c>
      <c r="E924" s="334" t="s">
        <v>2396</v>
      </c>
      <c r="F924" t="s">
        <v>3011</v>
      </c>
      <c r="G924" s="334" t="s">
        <v>2400</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3693</v>
      </c>
      <c r="D925" s="289" t="s">
        <v>3047</v>
      </c>
      <c r="E925" s="334" t="s">
        <v>2397</v>
      </c>
      <c r="F925" t="s">
        <v>3011</v>
      </c>
      <c r="G925" s="334" t="s">
        <v>2403</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3693</v>
      </c>
      <c r="D926" s="289" t="s">
        <v>3047</v>
      </c>
      <c r="E926" s="334" t="s">
        <v>2695</v>
      </c>
      <c r="F926" t="s">
        <v>3011</v>
      </c>
      <c r="G926" s="334" t="s">
        <v>2698</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3693</v>
      </c>
      <c r="D927" s="289" t="s">
        <v>3047</v>
      </c>
      <c r="E927" s="334" t="s">
        <v>2696</v>
      </c>
      <c r="F927" t="s">
        <v>3011</v>
      </c>
      <c r="G927" s="334" t="s">
        <v>2700</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3693</v>
      </c>
      <c r="D928" s="289" t="s">
        <v>3047</v>
      </c>
      <c r="E928" s="334" t="s">
        <v>2697</v>
      </c>
      <c r="F928" t="s">
        <v>3011</v>
      </c>
      <c r="G928" s="334" t="s">
        <v>2701</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3693</v>
      </c>
      <c r="D929" s="289" t="s">
        <v>3047</v>
      </c>
      <c r="E929" s="334" t="s">
        <v>2694</v>
      </c>
      <c r="F929" t="s">
        <v>3011</v>
      </c>
      <c r="G929" s="334" t="s">
        <v>2699</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3693</v>
      </c>
      <c r="D930" s="289" t="s">
        <v>3048</v>
      </c>
      <c r="E930" s="334" t="s">
        <v>2392</v>
      </c>
      <c r="F930" t="s">
        <v>3012</v>
      </c>
      <c r="G930" s="334" t="s">
        <v>2398</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3693</v>
      </c>
      <c r="D931" s="289" t="s">
        <v>3048</v>
      </c>
      <c r="E931" s="334" t="s">
        <v>2393</v>
      </c>
      <c r="F931" t="s">
        <v>3012</v>
      </c>
      <c r="G931" s="334" t="s">
        <v>2401</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3693</v>
      </c>
      <c r="D932" s="289" t="s">
        <v>3048</v>
      </c>
      <c r="E932" s="334" t="s">
        <v>2394</v>
      </c>
      <c r="F932" t="s">
        <v>3012</v>
      </c>
      <c r="G932" s="334" t="s">
        <v>2402</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3693</v>
      </c>
      <c r="D933" s="289" t="s">
        <v>3048</v>
      </c>
      <c r="E933" s="334" t="s">
        <v>2395</v>
      </c>
      <c r="F933" t="s">
        <v>3012</v>
      </c>
      <c r="G933" s="334" t="s">
        <v>2399</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3693</v>
      </c>
      <c r="D934" s="289" t="s">
        <v>3048</v>
      </c>
      <c r="E934" s="334" t="s">
        <v>2396</v>
      </c>
      <c r="F934" t="s">
        <v>3012</v>
      </c>
      <c r="G934" s="334" t="s">
        <v>2400</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3693</v>
      </c>
      <c r="D935" s="289" t="s">
        <v>3048</v>
      </c>
      <c r="E935" s="334" t="s">
        <v>2397</v>
      </c>
      <c r="F935" t="s">
        <v>3012</v>
      </c>
      <c r="G935" s="334" t="s">
        <v>2403</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3693</v>
      </c>
      <c r="D936" s="289" t="s">
        <v>3048</v>
      </c>
      <c r="E936" s="334" t="s">
        <v>2695</v>
      </c>
      <c r="F936" t="s">
        <v>3012</v>
      </c>
      <c r="G936" s="334" t="s">
        <v>2698</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3693</v>
      </c>
      <c r="D937" s="289" t="s">
        <v>3048</v>
      </c>
      <c r="E937" s="334" t="s">
        <v>2696</v>
      </c>
      <c r="F937" t="s">
        <v>3012</v>
      </c>
      <c r="G937" s="334" t="s">
        <v>2700</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3693</v>
      </c>
      <c r="D938" s="289" t="s">
        <v>3048</v>
      </c>
      <c r="E938" s="334" t="s">
        <v>2697</v>
      </c>
      <c r="F938" t="s">
        <v>3012</v>
      </c>
      <c r="G938" s="334" t="s">
        <v>2701</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3693</v>
      </c>
      <c r="D939" s="289" t="s">
        <v>3048</v>
      </c>
      <c r="E939" s="334" t="s">
        <v>2694</v>
      </c>
      <c r="F939" t="s">
        <v>3012</v>
      </c>
      <c r="G939" s="334" t="s">
        <v>2699</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3693</v>
      </c>
      <c r="D940" s="289" t="s">
        <v>3049</v>
      </c>
      <c r="E940" s="334" t="s">
        <v>2392</v>
      </c>
      <c r="F940" t="s">
        <v>3013</v>
      </c>
      <c r="G940" s="334" t="s">
        <v>2398</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3693</v>
      </c>
      <c r="D941" s="289" t="s">
        <v>3049</v>
      </c>
      <c r="E941" s="334" t="s">
        <v>2393</v>
      </c>
      <c r="F941" t="s">
        <v>3013</v>
      </c>
      <c r="G941" s="334" t="s">
        <v>2401</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3693</v>
      </c>
      <c r="D942" s="289" t="s">
        <v>3049</v>
      </c>
      <c r="E942" s="334" t="s">
        <v>2394</v>
      </c>
      <c r="F942" t="s">
        <v>3013</v>
      </c>
      <c r="G942" s="334" t="s">
        <v>2402</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3901</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3693</v>
      </c>
      <c r="D943" s="289" t="s">
        <v>3049</v>
      </c>
      <c r="E943" s="334" t="s">
        <v>2395</v>
      </c>
      <c r="F943" t="s">
        <v>3013</v>
      </c>
      <c r="G943" s="334" t="s">
        <v>2399</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3693</v>
      </c>
      <c r="D944" s="289" t="s">
        <v>3049</v>
      </c>
      <c r="E944" s="334" t="s">
        <v>2396</v>
      </c>
      <c r="F944" t="s">
        <v>3013</v>
      </c>
      <c r="G944" s="334" t="s">
        <v>2400</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3693</v>
      </c>
      <c r="D945" s="289" t="s">
        <v>3049</v>
      </c>
      <c r="E945" s="334" t="s">
        <v>2397</v>
      </c>
      <c r="F945" t="s">
        <v>3013</v>
      </c>
      <c r="G945" s="334" t="s">
        <v>2403</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3693</v>
      </c>
      <c r="D946" s="289" t="s">
        <v>3049</v>
      </c>
      <c r="E946" s="334" t="s">
        <v>2695</v>
      </c>
      <c r="F946" t="s">
        <v>3013</v>
      </c>
      <c r="G946" s="334" t="s">
        <v>2698</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3693</v>
      </c>
      <c r="D947" s="289" t="s">
        <v>3049</v>
      </c>
      <c r="E947" s="334" t="s">
        <v>2696</v>
      </c>
      <c r="F947" t="s">
        <v>3013</v>
      </c>
      <c r="G947" s="334" t="s">
        <v>2700</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3693</v>
      </c>
      <c r="D948" s="289" t="s">
        <v>3049</v>
      </c>
      <c r="E948" s="334" t="s">
        <v>2697</v>
      </c>
      <c r="F948" t="s">
        <v>3013</v>
      </c>
      <c r="G948" s="334" t="s">
        <v>2701</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3693</v>
      </c>
      <c r="D949" s="289" t="s">
        <v>3049</v>
      </c>
      <c r="E949" s="334" t="s">
        <v>2694</v>
      </c>
      <c r="F949" t="s">
        <v>3013</v>
      </c>
      <c r="G949" s="334" t="s">
        <v>2699</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3693</v>
      </c>
      <c r="D950" s="289" t="s">
        <v>3050</v>
      </c>
      <c r="E950" s="334" t="s">
        <v>2392</v>
      </c>
      <c r="F950" t="s">
        <v>2568</v>
      </c>
      <c r="G950" s="334" t="s">
        <v>2398</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3693</v>
      </c>
      <c r="D951" s="289" t="s">
        <v>3050</v>
      </c>
      <c r="E951" s="334" t="s">
        <v>2393</v>
      </c>
      <c r="F951" t="s">
        <v>2568</v>
      </c>
      <c r="G951" s="334" t="s">
        <v>2401</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3693</v>
      </c>
      <c r="D952" s="289" t="s">
        <v>3050</v>
      </c>
      <c r="E952" s="334" t="s">
        <v>2394</v>
      </c>
      <c r="F952" t="s">
        <v>2568</v>
      </c>
      <c r="G952" s="334" t="s">
        <v>2402</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3693</v>
      </c>
      <c r="D953" s="289" t="s">
        <v>3050</v>
      </c>
      <c r="E953" s="334" t="s">
        <v>2395</v>
      </c>
      <c r="F953" t="s">
        <v>2568</v>
      </c>
      <c r="G953" s="334" t="s">
        <v>2399</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3693</v>
      </c>
      <c r="D954" s="289" t="s">
        <v>3050</v>
      </c>
      <c r="E954" s="334" t="s">
        <v>2396</v>
      </c>
      <c r="F954" t="s">
        <v>2568</v>
      </c>
      <c r="G954" s="334" t="s">
        <v>2400</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3693</v>
      </c>
      <c r="D955" s="289" t="s">
        <v>3050</v>
      </c>
      <c r="E955" s="334" t="s">
        <v>2397</v>
      </c>
      <c r="F955" t="s">
        <v>2568</v>
      </c>
      <c r="G955" s="334" t="s">
        <v>2403</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3693</v>
      </c>
      <c r="D956" s="289" t="s">
        <v>3050</v>
      </c>
      <c r="E956" s="334" t="s">
        <v>2695</v>
      </c>
      <c r="F956" t="s">
        <v>2568</v>
      </c>
      <c r="G956" s="334" t="s">
        <v>2698</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3693</v>
      </c>
      <c r="D957" s="289" t="s">
        <v>3050</v>
      </c>
      <c r="E957" s="334" t="s">
        <v>2696</v>
      </c>
      <c r="F957" t="s">
        <v>2568</v>
      </c>
      <c r="G957" s="334" t="s">
        <v>2700</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3693</v>
      </c>
      <c r="D958" s="289" t="s">
        <v>3050</v>
      </c>
      <c r="E958" s="334" t="s">
        <v>2697</v>
      </c>
      <c r="F958" t="s">
        <v>2568</v>
      </c>
      <c r="G958" s="334" t="s">
        <v>2701</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3693</v>
      </c>
      <c r="D959" s="289" t="s">
        <v>3050</v>
      </c>
      <c r="E959" s="334" t="s">
        <v>2694</v>
      </c>
      <c r="F959" t="s">
        <v>2568</v>
      </c>
      <c r="G959" s="334" t="s">
        <v>2699</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3693</v>
      </c>
      <c r="D960" s="289" t="s">
        <v>3051</v>
      </c>
      <c r="E960" s="334" t="s">
        <v>2392</v>
      </c>
      <c r="F960" t="s">
        <v>3014</v>
      </c>
      <c r="G960" s="334" t="s">
        <v>2398</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3693</v>
      </c>
      <c r="D961" s="289" t="s">
        <v>3051</v>
      </c>
      <c r="E961" s="334" t="s">
        <v>2393</v>
      </c>
      <c r="F961" t="s">
        <v>3014</v>
      </c>
      <c r="G961" s="334" t="s">
        <v>2401</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3693</v>
      </c>
      <c r="D962" s="289" t="s">
        <v>3051</v>
      </c>
      <c r="E962" s="334" t="s">
        <v>2394</v>
      </c>
      <c r="F962" t="s">
        <v>3014</v>
      </c>
      <c r="G962" s="334" t="s">
        <v>2402</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3693</v>
      </c>
      <c r="D963" s="289" t="s">
        <v>3051</v>
      </c>
      <c r="E963" s="334" t="s">
        <v>2395</v>
      </c>
      <c r="F963" t="s">
        <v>3014</v>
      </c>
      <c r="G963" s="334" t="s">
        <v>2399</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3693</v>
      </c>
      <c r="D964" s="289" t="s">
        <v>3051</v>
      </c>
      <c r="E964" s="334" t="s">
        <v>2396</v>
      </c>
      <c r="F964" t="s">
        <v>3014</v>
      </c>
      <c r="G964" s="334" t="s">
        <v>2400</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3693</v>
      </c>
      <c r="D965" s="289" t="s">
        <v>3051</v>
      </c>
      <c r="E965" s="334" t="s">
        <v>2397</v>
      </c>
      <c r="F965" t="s">
        <v>3014</v>
      </c>
      <c r="G965" s="334" t="s">
        <v>2403</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3693</v>
      </c>
      <c r="D966" s="289" t="s">
        <v>3051</v>
      </c>
      <c r="E966" s="334" t="s">
        <v>2695</v>
      </c>
      <c r="F966" t="s">
        <v>3014</v>
      </c>
      <c r="G966" s="334" t="s">
        <v>2698</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3693</v>
      </c>
      <c r="D967" s="289" t="s">
        <v>3051</v>
      </c>
      <c r="E967" s="334" t="s">
        <v>2696</v>
      </c>
      <c r="F967" t="s">
        <v>3014</v>
      </c>
      <c r="G967" s="334" t="s">
        <v>2700</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3693</v>
      </c>
      <c r="D968" s="289" t="s">
        <v>3051</v>
      </c>
      <c r="E968" s="334" t="s">
        <v>2697</v>
      </c>
      <c r="F968" t="s">
        <v>3014</v>
      </c>
      <c r="G968" s="334" t="s">
        <v>2701</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3693</v>
      </c>
      <c r="D969" s="289" t="s">
        <v>3051</v>
      </c>
      <c r="E969" s="334" t="s">
        <v>2694</v>
      </c>
      <c r="F969" t="s">
        <v>3014</v>
      </c>
      <c r="G969" s="334" t="s">
        <v>2699</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3693</v>
      </c>
      <c r="D970" s="289" t="s">
        <v>3052</v>
      </c>
      <c r="E970" s="334" t="s">
        <v>2392</v>
      </c>
      <c r="F970" t="s">
        <v>3015</v>
      </c>
      <c r="G970" s="334" t="s">
        <v>2398</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3693</v>
      </c>
      <c r="D971" s="289" t="s">
        <v>3052</v>
      </c>
      <c r="E971" s="334" t="s">
        <v>2393</v>
      </c>
      <c r="F971" t="s">
        <v>3015</v>
      </c>
      <c r="G971" s="334" t="s">
        <v>2401</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3693</v>
      </c>
      <c r="D972" s="289" t="s">
        <v>3052</v>
      </c>
      <c r="E972" s="334" t="s">
        <v>2394</v>
      </c>
      <c r="F972" t="s">
        <v>3015</v>
      </c>
      <c r="G972" s="334" t="s">
        <v>2402</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3693</v>
      </c>
      <c r="D973" s="289" t="s">
        <v>3052</v>
      </c>
      <c r="E973" s="334" t="s">
        <v>2395</v>
      </c>
      <c r="F973" t="s">
        <v>3015</v>
      </c>
      <c r="G973" s="334" t="s">
        <v>2399</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3693</v>
      </c>
      <c r="D974" s="289" t="s">
        <v>3052</v>
      </c>
      <c r="E974" s="334" t="s">
        <v>2396</v>
      </c>
      <c r="F974" t="s">
        <v>3015</v>
      </c>
      <c r="G974" s="334" t="s">
        <v>2400</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3693</v>
      </c>
      <c r="D975" s="289" t="s">
        <v>3052</v>
      </c>
      <c r="E975" s="334" t="s">
        <v>2397</v>
      </c>
      <c r="F975" t="s">
        <v>3015</v>
      </c>
      <c r="G975" s="334" t="s">
        <v>2403</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3693</v>
      </c>
      <c r="D976" s="289" t="s">
        <v>3052</v>
      </c>
      <c r="E976" s="334" t="s">
        <v>2695</v>
      </c>
      <c r="F976" t="s">
        <v>3015</v>
      </c>
      <c r="G976" s="334" t="s">
        <v>2698</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3693</v>
      </c>
      <c r="D977" s="289" t="s">
        <v>3052</v>
      </c>
      <c r="E977" s="334" t="s">
        <v>2696</v>
      </c>
      <c r="F977" t="s">
        <v>3015</v>
      </c>
      <c r="G977" s="334" t="s">
        <v>2700</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3693</v>
      </c>
      <c r="D978" s="289" t="s">
        <v>3052</v>
      </c>
      <c r="E978" s="334" t="s">
        <v>2697</v>
      </c>
      <c r="F978" t="s">
        <v>3015</v>
      </c>
      <c r="G978" s="334" t="s">
        <v>2701</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3693</v>
      </c>
      <c r="D979" s="289" t="s">
        <v>3052</v>
      </c>
      <c r="E979" s="334" t="s">
        <v>2694</v>
      </c>
      <c r="F979" t="s">
        <v>3015</v>
      </c>
      <c r="G979" s="334" t="s">
        <v>2699</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3693</v>
      </c>
      <c r="D980" s="289" t="s">
        <v>3053</v>
      </c>
      <c r="E980" s="334" t="s">
        <v>2392</v>
      </c>
      <c r="F980" t="s">
        <v>3016</v>
      </c>
      <c r="G980" s="334" t="s">
        <v>2398</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3693</v>
      </c>
      <c r="D981" s="289" t="s">
        <v>3053</v>
      </c>
      <c r="E981" s="334" t="s">
        <v>2393</v>
      </c>
      <c r="F981" t="s">
        <v>3016</v>
      </c>
      <c r="G981" s="334" t="s">
        <v>2401</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3693</v>
      </c>
      <c r="D982" s="289" t="s">
        <v>3053</v>
      </c>
      <c r="E982" s="334" t="s">
        <v>2394</v>
      </c>
      <c r="F982" t="s">
        <v>3016</v>
      </c>
      <c r="G982" s="334" t="s">
        <v>2402</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3693</v>
      </c>
      <c r="D983" s="289" t="s">
        <v>3053</v>
      </c>
      <c r="E983" s="334" t="s">
        <v>2395</v>
      </c>
      <c r="F983" t="s">
        <v>3016</v>
      </c>
      <c r="G983" s="334" t="s">
        <v>2399</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3693</v>
      </c>
      <c r="D984" s="289" t="s">
        <v>3053</v>
      </c>
      <c r="E984" s="334" t="s">
        <v>2396</v>
      </c>
      <c r="F984" t="s">
        <v>3016</v>
      </c>
      <c r="G984" s="334" t="s">
        <v>2400</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3693</v>
      </c>
      <c r="D985" s="289" t="s">
        <v>3053</v>
      </c>
      <c r="E985" s="334" t="s">
        <v>2397</v>
      </c>
      <c r="F985" t="s">
        <v>3016</v>
      </c>
      <c r="G985" s="334" t="s">
        <v>2403</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3693</v>
      </c>
      <c r="D986" s="289" t="s">
        <v>3053</v>
      </c>
      <c r="E986" s="334" t="s">
        <v>2695</v>
      </c>
      <c r="F986" t="s">
        <v>3016</v>
      </c>
      <c r="G986" s="334" t="s">
        <v>2698</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3693</v>
      </c>
      <c r="D987" s="289" t="s">
        <v>3053</v>
      </c>
      <c r="E987" s="334" t="s">
        <v>2696</v>
      </c>
      <c r="F987" t="s">
        <v>3016</v>
      </c>
      <c r="G987" s="334" t="s">
        <v>2700</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3693</v>
      </c>
      <c r="D988" s="289" t="s">
        <v>3053</v>
      </c>
      <c r="E988" s="334" t="s">
        <v>2697</v>
      </c>
      <c r="F988" t="s">
        <v>3016</v>
      </c>
      <c r="G988" s="334" t="s">
        <v>2701</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3693</v>
      </c>
      <c r="D989" s="289" t="s">
        <v>3053</v>
      </c>
      <c r="E989" s="334" t="s">
        <v>2694</v>
      </c>
      <c r="F989" t="s">
        <v>3016</v>
      </c>
      <c r="G989" s="334" t="s">
        <v>2699</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3693</v>
      </c>
      <c r="D990" s="289" t="s">
        <v>3054</v>
      </c>
      <c r="E990" s="334" t="s">
        <v>2392</v>
      </c>
      <c r="F990" t="s">
        <v>2569</v>
      </c>
      <c r="G990" s="334" t="s">
        <v>2398</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3693</v>
      </c>
      <c r="D991" s="289" t="s">
        <v>3054</v>
      </c>
      <c r="E991" s="334" t="s">
        <v>2393</v>
      </c>
      <c r="F991" t="s">
        <v>2569</v>
      </c>
      <c r="G991" s="334" t="s">
        <v>2401</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3693</v>
      </c>
      <c r="D992" s="289" t="s">
        <v>3054</v>
      </c>
      <c r="E992" s="334" t="s">
        <v>2394</v>
      </c>
      <c r="F992" t="s">
        <v>2569</v>
      </c>
      <c r="G992" s="334" t="s">
        <v>2402</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3693</v>
      </c>
      <c r="D993" s="289" t="s">
        <v>3054</v>
      </c>
      <c r="E993" s="334" t="s">
        <v>2395</v>
      </c>
      <c r="F993" t="s">
        <v>2569</v>
      </c>
      <c r="G993" s="334" t="s">
        <v>2399</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3693</v>
      </c>
      <c r="D994" s="289" t="s">
        <v>3054</v>
      </c>
      <c r="E994" s="334" t="s">
        <v>2396</v>
      </c>
      <c r="F994" t="s">
        <v>2569</v>
      </c>
      <c r="G994" s="334" t="s">
        <v>2400</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3693</v>
      </c>
      <c r="D995" s="289" t="s">
        <v>3054</v>
      </c>
      <c r="E995" s="334" t="s">
        <v>2397</v>
      </c>
      <c r="F995" t="s">
        <v>2569</v>
      </c>
      <c r="G995" s="334" t="s">
        <v>2403</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3693</v>
      </c>
      <c r="D996" s="289" t="s">
        <v>3054</v>
      </c>
      <c r="E996" s="334" t="s">
        <v>2695</v>
      </c>
      <c r="F996" t="s">
        <v>2569</v>
      </c>
      <c r="G996" s="334" t="s">
        <v>2698</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3693</v>
      </c>
      <c r="D997" s="289" t="s">
        <v>3054</v>
      </c>
      <c r="E997" s="334" t="s">
        <v>2696</v>
      </c>
      <c r="F997" t="s">
        <v>2569</v>
      </c>
      <c r="G997" s="334" t="s">
        <v>2700</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3693</v>
      </c>
      <c r="D998" s="289" t="s">
        <v>3054</v>
      </c>
      <c r="E998" s="334" t="s">
        <v>2697</v>
      </c>
      <c r="F998" t="s">
        <v>2569</v>
      </c>
      <c r="G998" s="334" t="s">
        <v>2701</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3693</v>
      </c>
      <c r="D999" s="289" t="s">
        <v>3054</v>
      </c>
      <c r="E999" s="334" t="s">
        <v>2694</v>
      </c>
      <c r="F999" t="s">
        <v>2569</v>
      </c>
      <c r="G999" s="334" t="s">
        <v>2699</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3693</v>
      </c>
      <c r="D1000" s="289" t="s">
        <v>3055</v>
      </c>
      <c r="E1000" s="334" t="s">
        <v>2392</v>
      </c>
      <c r="F1000" t="s">
        <v>3017</v>
      </c>
      <c r="G1000" s="334" t="s">
        <v>2398</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3693</v>
      </c>
      <c r="D1001" s="289" t="s">
        <v>3055</v>
      </c>
      <c r="E1001" s="334" t="s">
        <v>2393</v>
      </c>
      <c r="F1001" t="s">
        <v>3017</v>
      </c>
      <c r="G1001" s="334" t="s">
        <v>2401</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3693</v>
      </c>
      <c r="D1002" s="289" t="s">
        <v>3055</v>
      </c>
      <c r="E1002" s="334" t="s">
        <v>2394</v>
      </c>
      <c r="F1002" t="s">
        <v>3017</v>
      </c>
      <c r="G1002" s="334" t="s">
        <v>2402</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3693</v>
      </c>
      <c r="D1003" s="289" t="s">
        <v>3055</v>
      </c>
      <c r="E1003" s="334" t="s">
        <v>2395</v>
      </c>
      <c r="F1003" t="s">
        <v>3017</v>
      </c>
      <c r="G1003" s="334" t="s">
        <v>2399</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3693</v>
      </c>
      <c r="D1004" s="289" t="s">
        <v>3055</v>
      </c>
      <c r="E1004" s="334" t="s">
        <v>2396</v>
      </c>
      <c r="F1004" t="s">
        <v>3017</v>
      </c>
      <c r="G1004" s="334" t="s">
        <v>2400</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3693</v>
      </c>
      <c r="D1005" s="289" t="s">
        <v>3055</v>
      </c>
      <c r="E1005" s="334" t="s">
        <v>2397</v>
      </c>
      <c r="F1005" t="s">
        <v>3017</v>
      </c>
      <c r="G1005" s="334" t="s">
        <v>2403</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3693</v>
      </c>
      <c r="D1006" s="289" t="s">
        <v>3055</v>
      </c>
      <c r="E1006" s="334" t="s">
        <v>2695</v>
      </c>
      <c r="F1006" t="s">
        <v>3017</v>
      </c>
      <c r="G1006" s="334" t="s">
        <v>2698</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3693</v>
      </c>
      <c r="D1007" s="289" t="s">
        <v>3055</v>
      </c>
      <c r="E1007" s="334" t="s">
        <v>2696</v>
      </c>
      <c r="F1007" t="s">
        <v>3017</v>
      </c>
      <c r="G1007" s="334" t="s">
        <v>2700</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3693</v>
      </c>
      <c r="D1008" s="289" t="s">
        <v>3055</v>
      </c>
      <c r="E1008" s="334" t="s">
        <v>2697</v>
      </c>
      <c r="F1008" t="s">
        <v>3017</v>
      </c>
      <c r="G1008" s="334" t="s">
        <v>2701</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3693</v>
      </c>
      <c r="D1009" s="289" t="s">
        <v>3055</v>
      </c>
      <c r="E1009" s="334" t="s">
        <v>2694</v>
      </c>
      <c r="F1009" t="s">
        <v>3017</v>
      </c>
      <c r="G1009" s="334" t="s">
        <v>2699</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3693</v>
      </c>
      <c r="D1010" s="289" t="s">
        <v>3056</v>
      </c>
      <c r="E1010" s="334" t="s">
        <v>2392</v>
      </c>
      <c r="F1010" t="s">
        <v>3018</v>
      </c>
      <c r="G1010" s="334" t="s">
        <v>2398</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3693</v>
      </c>
      <c r="D1011" s="289" t="s">
        <v>3056</v>
      </c>
      <c r="E1011" s="334" t="s">
        <v>2393</v>
      </c>
      <c r="F1011" t="s">
        <v>3018</v>
      </c>
      <c r="G1011" s="334" t="s">
        <v>2401</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3693</v>
      </c>
      <c r="D1012" s="289" t="s">
        <v>3056</v>
      </c>
      <c r="E1012" s="334" t="s">
        <v>2394</v>
      </c>
      <c r="F1012" t="s">
        <v>3018</v>
      </c>
      <c r="G1012" s="334" t="s">
        <v>2402</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3693</v>
      </c>
      <c r="D1013" s="289" t="s">
        <v>3056</v>
      </c>
      <c r="E1013" s="334" t="s">
        <v>2395</v>
      </c>
      <c r="F1013" t="s">
        <v>3018</v>
      </c>
      <c r="G1013" s="334" t="s">
        <v>2399</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3693</v>
      </c>
      <c r="D1014" s="289" t="s">
        <v>3056</v>
      </c>
      <c r="E1014" s="334" t="s">
        <v>2396</v>
      </c>
      <c r="F1014" t="s">
        <v>3018</v>
      </c>
      <c r="G1014" s="334" t="s">
        <v>2400</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3693</v>
      </c>
      <c r="D1015" s="289" t="s">
        <v>3056</v>
      </c>
      <c r="E1015" s="334" t="s">
        <v>2397</v>
      </c>
      <c r="F1015" t="s">
        <v>3018</v>
      </c>
      <c r="G1015" s="334" t="s">
        <v>2403</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3693</v>
      </c>
      <c r="D1016" s="289" t="s">
        <v>3056</v>
      </c>
      <c r="E1016" s="334" t="s">
        <v>2695</v>
      </c>
      <c r="F1016" t="s">
        <v>3018</v>
      </c>
      <c r="G1016" s="334" t="s">
        <v>2698</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3693</v>
      </c>
      <c r="D1017" s="289" t="s">
        <v>3056</v>
      </c>
      <c r="E1017" s="334" t="s">
        <v>2696</v>
      </c>
      <c r="F1017" t="s">
        <v>3018</v>
      </c>
      <c r="G1017" s="334" t="s">
        <v>2700</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3693</v>
      </c>
      <c r="D1018" s="289" t="s">
        <v>3056</v>
      </c>
      <c r="E1018" s="334" t="s">
        <v>2697</v>
      </c>
      <c r="F1018" t="s">
        <v>3018</v>
      </c>
      <c r="G1018" s="334" t="s">
        <v>2701</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3693</v>
      </c>
      <c r="D1019" s="289" t="s">
        <v>3056</v>
      </c>
      <c r="E1019" s="334" t="s">
        <v>2694</v>
      </c>
      <c r="F1019" t="s">
        <v>3018</v>
      </c>
      <c r="G1019" s="334" t="s">
        <v>2699</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3693</v>
      </c>
      <c r="D1020" s="289" t="s">
        <v>3057</v>
      </c>
      <c r="E1020" s="334" t="s">
        <v>2392</v>
      </c>
      <c r="F1020" t="s">
        <v>3019</v>
      </c>
      <c r="G1020" s="334" t="s">
        <v>2398</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3693</v>
      </c>
      <c r="D1021" s="289" t="s">
        <v>3057</v>
      </c>
      <c r="E1021" s="334" t="s">
        <v>2393</v>
      </c>
      <c r="F1021" t="s">
        <v>3019</v>
      </c>
      <c r="G1021" s="334" t="s">
        <v>2401</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3693</v>
      </c>
      <c r="D1022" s="289" t="s">
        <v>3057</v>
      </c>
      <c r="E1022" s="334" t="s">
        <v>2394</v>
      </c>
      <c r="F1022" t="s">
        <v>3019</v>
      </c>
      <c r="G1022" s="334" t="s">
        <v>2402</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3693</v>
      </c>
      <c r="D1023" s="289" t="s">
        <v>3057</v>
      </c>
      <c r="E1023" s="334" t="s">
        <v>2395</v>
      </c>
      <c r="F1023" t="s">
        <v>3019</v>
      </c>
      <c r="G1023" s="334" t="s">
        <v>2399</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3693</v>
      </c>
      <c r="D1024" s="289" t="s">
        <v>3057</v>
      </c>
      <c r="E1024" s="334" t="s">
        <v>2396</v>
      </c>
      <c r="F1024" t="s">
        <v>3019</v>
      </c>
      <c r="G1024" s="334" t="s">
        <v>2400</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3693</v>
      </c>
      <c r="D1025" s="289" t="s">
        <v>3057</v>
      </c>
      <c r="E1025" s="334" t="s">
        <v>2397</v>
      </c>
      <c r="F1025" t="s">
        <v>3019</v>
      </c>
      <c r="G1025" s="334" t="s">
        <v>2403</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3693</v>
      </c>
      <c r="D1026" s="289" t="s">
        <v>3057</v>
      </c>
      <c r="E1026" s="334" t="s">
        <v>2695</v>
      </c>
      <c r="F1026" t="s">
        <v>3019</v>
      </c>
      <c r="G1026" s="334" t="s">
        <v>2698</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3693</v>
      </c>
      <c r="D1027" s="289" t="s">
        <v>3057</v>
      </c>
      <c r="E1027" s="334" t="s">
        <v>2696</v>
      </c>
      <c r="F1027" t="s">
        <v>3019</v>
      </c>
      <c r="G1027" s="334" t="s">
        <v>2700</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3693</v>
      </c>
      <c r="D1028" s="289" t="s">
        <v>3057</v>
      </c>
      <c r="E1028" s="334" t="s">
        <v>2697</v>
      </c>
      <c r="F1028" t="s">
        <v>3019</v>
      </c>
      <c r="G1028" s="334" t="s">
        <v>2701</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3693</v>
      </c>
      <c r="D1029" s="289" t="s">
        <v>3057</v>
      </c>
      <c r="E1029" s="334" t="s">
        <v>2694</v>
      </c>
      <c r="F1029" t="s">
        <v>3019</v>
      </c>
      <c r="G1029" s="334" t="s">
        <v>2699</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3693</v>
      </c>
      <c r="D1030" s="289" t="s">
        <v>3058</v>
      </c>
      <c r="E1030" s="334" t="s">
        <v>2392</v>
      </c>
      <c r="F1030" t="s">
        <v>3020</v>
      </c>
      <c r="G1030" s="334" t="s">
        <v>2398</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3693</v>
      </c>
      <c r="D1031" s="289" t="s">
        <v>3058</v>
      </c>
      <c r="E1031" s="334" t="s">
        <v>2393</v>
      </c>
      <c r="F1031" t="s">
        <v>3020</v>
      </c>
      <c r="G1031" s="334" t="s">
        <v>2401</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3693</v>
      </c>
      <c r="D1032" s="289" t="s">
        <v>3058</v>
      </c>
      <c r="E1032" s="334" t="s">
        <v>2394</v>
      </c>
      <c r="F1032" t="s">
        <v>3020</v>
      </c>
      <c r="G1032" s="334" t="s">
        <v>2402</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3693</v>
      </c>
      <c r="D1033" s="289" t="s">
        <v>3058</v>
      </c>
      <c r="E1033" s="334" t="s">
        <v>2395</v>
      </c>
      <c r="F1033" t="s">
        <v>3020</v>
      </c>
      <c r="G1033" s="334" t="s">
        <v>2399</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3693</v>
      </c>
      <c r="D1034" s="289" t="s">
        <v>3058</v>
      </c>
      <c r="E1034" s="334" t="s">
        <v>2396</v>
      </c>
      <c r="F1034" t="s">
        <v>3020</v>
      </c>
      <c r="G1034" s="334" t="s">
        <v>2400</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3693</v>
      </c>
      <c r="D1035" s="289" t="s">
        <v>3058</v>
      </c>
      <c r="E1035" s="334" t="s">
        <v>2397</v>
      </c>
      <c r="F1035" t="s">
        <v>3020</v>
      </c>
      <c r="G1035" s="334" t="s">
        <v>2403</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3693</v>
      </c>
      <c r="D1036" s="289" t="s">
        <v>3058</v>
      </c>
      <c r="E1036" s="334" t="s">
        <v>2695</v>
      </c>
      <c r="F1036" t="s">
        <v>3020</v>
      </c>
      <c r="G1036" s="334" t="s">
        <v>2698</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3693</v>
      </c>
      <c r="D1037" s="289" t="s">
        <v>3058</v>
      </c>
      <c r="E1037" s="334" t="s">
        <v>2696</v>
      </c>
      <c r="F1037" t="s">
        <v>3020</v>
      </c>
      <c r="G1037" s="334" t="s">
        <v>2700</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3693</v>
      </c>
      <c r="D1038" s="289" t="s">
        <v>3058</v>
      </c>
      <c r="E1038" s="334" t="s">
        <v>2697</v>
      </c>
      <c r="F1038" t="s">
        <v>3020</v>
      </c>
      <c r="G1038" s="334" t="s">
        <v>2701</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3693</v>
      </c>
      <c r="D1039" s="289" t="s">
        <v>3058</v>
      </c>
      <c r="E1039" s="334" t="s">
        <v>2694</v>
      </c>
      <c r="F1039" t="s">
        <v>3020</v>
      </c>
      <c r="G1039" s="334" t="s">
        <v>2699</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3693</v>
      </c>
      <c r="D1040" s="289" t="s">
        <v>3059</v>
      </c>
      <c r="E1040" s="334" t="s">
        <v>2392</v>
      </c>
      <c r="F1040" t="s">
        <v>3021</v>
      </c>
      <c r="G1040" s="334" t="s">
        <v>2398</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3693</v>
      </c>
      <c r="D1041" s="289" t="s">
        <v>3059</v>
      </c>
      <c r="E1041" s="334" t="s">
        <v>2393</v>
      </c>
      <c r="F1041" t="s">
        <v>3021</v>
      </c>
      <c r="G1041" s="334" t="s">
        <v>2401</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3693</v>
      </c>
      <c r="D1042" s="289" t="s">
        <v>3059</v>
      </c>
      <c r="E1042" s="334" t="s">
        <v>2394</v>
      </c>
      <c r="F1042" t="s">
        <v>3021</v>
      </c>
      <c r="G1042" s="334" t="s">
        <v>2402</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3693</v>
      </c>
      <c r="D1043" s="289" t="s">
        <v>3059</v>
      </c>
      <c r="E1043" s="334" t="s">
        <v>2395</v>
      </c>
      <c r="F1043" t="s">
        <v>3021</v>
      </c>
      <c r="G1043" s="334" t="s">
        <v>2399</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3693</v>
      </c>
      <c r="D1044" s="289" t="s">
        <v>3059</v>
      </c>
      <c r="E1044" s="334" t="s">
        <v>2396</v>
      </c>
      <c r="F1044" t="s">
        <v>3021</v>
      </c>
      <c r="G1044" s="334" t="s">
        <v>2400</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3693</v>
      </c>
      <c r="D1045" s="289" t="s">
        <v>3059</v>
      </c>
      <c r="E1045" s="334" t="s">
        <v>2397</v>
      </c>
      <c r="F1045" t="s">
        <v>3021</v>
      </c>
      <c r="G1045" s="334" t="s">
        <v>2403</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3693</v>
      </c>
      <c r="D1046" s="289" t="s">
        <v>3059</v>
      </c>
      <c r="E1046" s="334" t="s">
        <v>2695</v>
      </c>
      <c r="F1046" t="s">
        <v>3021</v>
      </c>
      <c r="G1046" s="334" t="s">
        <v>2698</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3693</v>
      </c>
      <c r="D1047" s="289" t="s">
        <v>3059</v>
      </c>
      <c r="E1047" s="334" t="s">
        <v>2696</v>
      </c>
      <c r="F1047" t="s">
        <v>3021</v>
      </c>
      <c r="G1047" s="334" t="s">
        <v>2700</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3693</v>
      </c>
      <c r="D1048" s="289" t="s">
        <v>3059</v>
      </c>
      <c r="E1048" s="334" t="s">
        <v>2697</v>
      </c>
      <c r="F1048" t="s">
        <v>3021</v>
      </c>
      <c r="G1048" s="334" t="s">
        <v>2701</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3693</v>
      </c>
      <c r="D1049" s="289" t="s">
        <v>3059</v>
      </c>
      <c r="E1049" s="334" t="s">
        <v>2694</v>
      </c>
      <c r="F1049" t="s">
        <v>3021</v>
      </c>
      <c r="G1049" s="334" t="s">
        <v>2699</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3693</v>
      </c>
      <c r="D1050" s="289" t="s">
        <v>3060</v>
      </c>
      <c r="E1050" s="334" t="s">
        <v>2392</v>
      </c>
      <c r="F1050" t="s">
        <v>3022</v>
      </c>
      <c r="G1050" s="334" t="s">
        <v>2398</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3693</v>
      </c>
      <c r="D1051" s="289" t="s">
        <v>3060</v>
      </c>
      <c r="E1051" s="334" t="s">
        <v>2393</v>
      </c>
      <c r="F1051" t="s">
        <v>3022</v>
      </c>
      <c r="G1051" s="334" t="s">
        <v>2401</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3693</v>
      </c>
      <c r="D1052" s="289" t="s">
        <v>3060</v>
      </c>
      <c r="E1052" s="334" t="s">
        <v>2394</v>
      </c>
      <c r="F1052" t="s">
        <v>3022</v>
      </c>
      <c r="G1052" s="334" t="s">
        <v>2402</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3693</v>
      </c>
      <c r="D1053" s="289" t="s">
        <v>3060</v>
      </c>
      <c r="E1053" s="334" t="s">
        <v>2395</v>
      </c>
      <c r="F1053" t="s">
        <v>3022</v>
      </c>
      <c r="G1053" s="334" t="s">
        <v>2399</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3693</v>
      </c>
      <c r="D1054" s="289" t="s">
        <v>3060</v>
      </c>
      <c r="E1054" s="334" t="s">
        <v>2396</v>
      </c>
      <c r="F1054" t="s">
        <v>3022</v>
      </c>
      <c r="G1054" s="334" t="s">
        <v>2400</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3693</v>
      </c>
      <c r="D1055" s="289" t="s">
        <v>3060</v>
      </c>
      <c r="E1055" s="334" t="s">
        <v>2397</v>
      </c>
      <c r="F1055" t="s">
        <v>3022</v>
      </c>
      <c r="G1055" s="334" t="s">
        <v>2403</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3693</v>
      </c>
      <c r="D1056" s="289" t="s">
        <v>3060</v>
      </c>
      <c r="E1056" s="334" t="s">
        <v>2695</v>
      </c>
      <c r="F1056" t="s">
        <v>3022</v>
      </c>
      <c r="G1056" s="334" t="s">
        <v>2698</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3693</v>
      </c>
      <c r="D1057" s="289" t="s">
        <v>3060</v>
      </c>
      <c r="E1057" s="334" t="s">
        <v>2696</v>
      </c>
      <c r="F1057" t="s">
        <v>3022</v>
      </c>
      <c r="G1057" s="334" t="s">
        <v>2700</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3693</v>
      </c>
      <c r="D1058" s="289" t="s">
        <v>3060</v>
      </c>
      <c r="E1058" s="334" t="s">
        <v>2697</v>
      </c>
      <c r="F1058" t="s">
        <v>3022</v>
      </c>
      <c r="G1058" s="334" t="s">
        <v>2701</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3693</v>
      </c>
      <c r="D1059" s="289" t="s">
        <v>3060</v>
      </c>
      <c r="E1059" s="334" t="s">
        <v>2694</v>
      </c>
      <c r="F1059" t="s">
        <v>3022</v>
      </c>
      <c r="G1059" s="334" t="s">
        <v>2699</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3693</v>
      </c>
      <c r="D1060" s="289" t="s">
        <v>3061</v>
      </c>
      <c r="E1060" s="334" t="s">
        <v>2392</v>
      </c>
      <c r="F1060" t="s">
        <v>3023</v>
      </c>
      <c r="G1060" s="334" t="s">
        <v>2398</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3693</v>
      </c>
      <c r="D1061" s="289" t="s">
        <v>3061</v>
      </c>
      <c r="E1061" s="334" t="s">
        <v>2393</v>
      </c>
      <c r="F1061" t="s">
        <v>3023</v>
      </c>
      <c r="G1061" s="334" t="s">
        <v>2401</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3693</v>
      </c>
      <c r="D1062" s="289" t="s">
        <v>3061</v>
      </c>
      <c r="E1062" s="334" t="s">
        <v>2394</v>
      </c>
      <c r="F1062" t="s">
        <v>3023</v>
      </c>
      <c r="G1062" s="334" t="s">
        <v>2402</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3693</v>
      </c>
      <c r="D1063" s="289" t="s">
        <v>3061</v>
      </c>
      <c r="E1063" s="334" t="s">
        <v>2395</v>
      </c>
      <c r="F1063" t="s">
        <v>3023</v>
      </c>
      <c r="G1063" s="334" t="s">
        <v>2399</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3693</v>
      </c>
      <c r="D1064" s="289" t="s">
        <v>3061</v>
      </c>
      <c r="E1064" s="334" t="s">
        <v>2396</v>
      </c>
      <c r="F1064" t="s">
        <v>3023</v>
      </c>
      <c r="G1064" s="334" t="s">
        <v>2400</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3693</v>
      </c>
      <c r="D1065" s="289" t="s">
        <v>3061</v>
      </c>
      <c r="E1065" s="334" t="s">
        <v>2397</v>
      </c>
      <c r="F1065" t="s">
        <v>3023</v>
      </c>
      <c r="G1065" s="334" t="s">
        <v>2403</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3693</v>
      </c>
      <c r="D1066" s="289" t="s">
        <v>3061</v>
      </c>
      <c r="E1066" s="334" t="s">
        <v>2695</v>
      </c>
      <c r="F1066" t="s">
        <v>3023</v>
      </c>
      <c r="G1066" s="334" t="s">
        <v>2698</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3693</v>
      </c>
      <c r="D1067" s="289" t="s">
        <v>3061</v>
      </c>
      <c r="E1067" s="334" t="s">
        <v>2696</v>
      </c>
      <c r="F1067" t="s">
        <v>3023</v>
      </c>
      <c r="G1067" s="334" t="s">
        <v>2700</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3693</v>
      </c>
      <c r="D1068" s="289" t="s">
        <v>3061</v>
      </c>
      <c r="E1068" s="334" t="s">
        <v>2697</v>
      </c>
      <c r="F1068" t="s">
        <v>3023</v>
      </c>
      <c r="G1068" s="334" t="s">
        <v>2701</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3693</v>
      </c>
      <c r="D1069" s="289" t="s">
        <v>3061</v>
      </c>
      <c r="E1069" s="334" t="s">
        <v>2694</v>
      </c>
      <c r="F1069" t="s">
        <v>3023</v>
      </c>
      <c r="G1069" s="334" t="s">
        <v>2699</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3693</v>
      </c>
      <c r="D1070" s="289" t="s">
        <v>3062</v>
      </c>
      <c r="E1070" s="334" t="s">
        <v>2392</v>
      </c>
      <c r="F1070" t="s">
        <v>3024</v>
      </c>
      <c r="G1070" s="334" t="s">
        <v>2398</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3693</v>
      </c>
      <c r="D1071" s="289" t="s">
        <v>3062</v>
      </c>
      <c r="E1071" s="334" t="s">
        <v>2393</v>
      </c>
      <c r="F1071" t="s">
        <v>3024</v>
      </c>
      <c r="G1071" s="334" t="s">
        <v>2401</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3693</v>
      </c>
      <c r="D1072" s="289" t="s">
        <v>3062</v>
      </c>
      <c r="E1072" s="334" t="s">
        <v>2394</v>
      </c>
      <c r="F1072" t="s">
        <v>3024</v>
      </c>
      <c r="G1072" s="334" t="s">
        <v>2402</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3693</v>
      </c>
      <c r="D1073" s="289" t="s">
        <v>3062</v>
      </c>
      <c r="E1073" s="334" t="s">
        <v>2395</v>
      </c>
      <c r="F1073" t="s">
        <v>3024</v>
      </c>
      <c r="G1073" s="334" t="s">
        <v>2399</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3693</v>
      </c>
      <c r="D1074" s="289" t="s">
        <v>3062</v>
      </c>
      <c r="E1074" s="334" t="s">
        <v>2396</v>
      </c>
      <c r="F1074" t="s">
        <v>3024</v>
      </c>
      <c r="G1074" s="334" t="s">
        <v>2400</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3693</v>
      </c>
      <c r="D1075" s="289" t="s">
        <v>3062</v>
      </c>
      <c r="E1075" s="334" t="s">
        <v>2397</v>
      </c>
      <c r="F1075" t="s">
        <v>3024</v>
      </c>
      <c r="G1075" s="334" t="s">
        <v>2403</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3693</v>
      </c>
      <c r="D1076" s="289" t="s">
        <v>3062</v>
      </c>
      <c r="E1076" s="334" t="s">
        <v>2695</v>
      </c>
      <c r="F1076" t="s">
        <v>3024</v>
      </c>
      <c r="G1076" s="334" t="s">
        <v>2698</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3693</v>
      </c>
      <c r="D1077" s="289" t="s">
        <v>3062</v>
      </c>
      <c r="E1077" s="334" t="s">
        <v>2696</v>
      </c>
      <c r="F1077" t="s">
        <v>3024</v>
      </c>
      <c r="G1077" s="334" t="s">
        <v>2700</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3693</v>
      </c>
      <c r="D1078" s="289" t="s">
        <v>3062</v>
      </c>
      <c r="E1078" s="334" t="s">
        <v>2697</v>
      </c>
      <c r="F1078" t="s">
        <v>3024</v>
      </c>
      <c r="G1078" s="334" t="s">
        <v>2701</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3693</v>
      </c>
      <c r="D1079" s="289" t="s">
        <v>3062</v>
      </c>
      <c r="E1079" s="334" t="s">
        <v>2694</v>
      </c>
      <c r="F1079" t="s">
        <v>3024</v>
      </c>
      <c r="G1079" s="334" t="s">
        <v>2699</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3693</v>
      </c>
      <c r="D1080" s="289" t="s">
        <v>3063</v>
      </c>
      <c r="E1080" s="334" t="s">
        <v>2392</v>
      </c>
      <c r="F1080" t="s">
        <v>3025</v>
      </c>
      <c r="G1080" s="334" t="s">
        <v>2398</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3693</v>
      </c>
      <c r="D1081" s="289" t="s">
        <v>3063</v>
      </c>
      <c r="E1081" s="334" t="s">
        <v>2393</v>
      </c>
      <c r="F1081" t="s">
        <v>3025</v>
      </c>
      <c r="G1081" s="334" t="s">
        <v>2401</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3693</v>
      </c>
      <c r="D1082" s="289" t="s">
        <v>3063</v>
      </c>
      <c r="E1082" s="334" t="s">
        <v>2394</v>
      </c>
      <c r="F1082" t="s">
        <v>3025</v>
      </c>
      <c r="G1082" s="334" t="s">
        <v>2402</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3693</v>
      </c>
      <c r="D1083" s="289" t="s">
        <v>3063</v>
      </c>
      <c r="E1083" s="334" t="s">
        <v>2395</v>
      </c>
      <c r="F1083" t="s">
        <v>3025</v>
      </c>
      <c r="G1083" s="334" t="s">
        <v>2399</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3693</v>
      </c>
      <c r="D1084" s="289" t="s">
        <v>3063</v>
      </c>
      <c r="E1084" s="334" t="s">
        <v>2396</v>
      </c>
      <c r="F1084" t="s">
        <v>3025</v>
      </c>
      <c r="G1084" s="334" t="s">
        <v>2400</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3693</v>
      </c>
      <c r="D1085" s="289" t="s">
        <v>3063</v>
      </c>
      <c r="E1085" s="334" t="s">
        <v>2397</v>
      </c>
      <c r="F1085" t="s">
        <v>3025</v>
      </c>
      <c r="G1085" s="334" t="s">
        <v>2403</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3693</v>
      </c>
      <c r="D1086" s="289" t="s">
        <v>3063</v>
      </c>
      <c r="E1086" s="334" t="s">
        <v>2695</v>
      </c>
      <c r="F1086" t="s">
        <v>3025</v>
      </c>
      <c r="G1086" s="334" t="s">
        <v>2698</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3693</v>
      </c>
      <c r="D1087" s="289" t="s">
        <v>3063</v>
      </c>
      <c r="E1087" s="334" t="s">
        <v>2696</v>
      </c>
      <c r="F1087" t="s">
        <v>3025</v>
      </c>
      <c r="G1087" s="334" t="s">
        <v>2700</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3693</v>
      </c>
      <c r="D1088" s="289" t="s">
        <v>3063</v>
      </c>
      <c r="E1088" s="334" t="s">
        <v>2697</v>
      </c>
      <c r="F1088" t="s">
        <v>3025</v>
      </c>
      <c r="G1088" s="334" t="s">
        <v>2701</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3693</v>
      </c>
      <c r="D1089" s="289" t="s">
        <v>3063</v>
      </c>
      <c r="E1089" s="334" t="s">
        <v>2694</v>
      </c>
      <c r="F1089" t="s">
        <v>3025</v>
      </c>
      <c r="G1089" s="334" t="s">
        <v>2699</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3693</v>
      </c>
      <c r="D1090" s="289" t="s">
        <v>3064</v>
      </c>
      <c r="E1090" s="334" t="s">
        <v>2392</v>
      </c>
      <c r="F1090" t="s">
        <v>3067</v>
      </c>
      <c r="G1090" s="334" t="s">
        <v>2398</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3693</v>
      </c>
      <c r="D1091" s="289" t="s">
        <v>3064</v>
      </c>
      <c r="E1091" s="334" t="s">
        <v>2393</v>
      </c>
      <c r="F1091" t="s">
        <v>3067</v>
      </c>
      <c r="G1091" s="334" t="s">
        <v>2401</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3693</v>
      </c>
      <c r="D1092" s="289" t="s">
        <v>3064</v>
      </c>
      <c r="E1092" s="334" t="s">
        <v>2394</v>
      </c>
      <c r="F1092" t="s">
        <v>3067</v>
      </c>
      <c r="G1092" s="334" t="s">
        <v>2402</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3693</v>
      </c>
      <c r="D1093" s="289" t="s">
        <v>3064</v>
      </c>
      <c r="E1093" s="334" t="s">
        <v>2395</v>
      </c>
      <c r="F1093" t="s">
        <v>3067</v>
      </c>
      <c r="G1093" s="334" t="s">
        <v>2399</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3693</v>
      </c>
      <c r="D1094" s="289" t="s">
        <v>3064</v>
      </c>
      <c r="E1094" s="334" t="s">
        <v>2396</v>
      </c>
      <c r="F1094" t="s">
        <v>3067</v>
      </c>
      <c r="G1094" s="334" t="s">
        <v>2400</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3693</v>
      </c>
      <c r="D1095" s="289" t="s">
        <v>3064</v>
      </c>
      <c r="E1095" s="334" t="s">
        <v>2397</v>
      </c>
      <c r="F1095" t="s">
        <v>3067</v>
      </c>
      <c r="G1095" s="334" t="s">
        <v>2403</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3693</v>
      </c>
      <c r="D1096" s="289" t="s">
        <v>3064</v>
      </c>
      <c r="E1096" s="334" t="s">
        <v>2695</v>
      </c>
      <c r="F1096" t="s">
        <v>3067</v>
      </c>
      <c r="G1096" s="334" t="s">
        <v>2698</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3693</v>
      </c>
      <c r="D1097" s="289" t="s">
        <v>3064</v>
      </c>
      <c r="E1097" s="334" t="s">
        <v>2696</v>
      </c>
      <c r="F1097" t="s">
        <v>3067</v>
      </c>
      <c r="G1097" s="334" t="s">
        <v>2700</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3693</v>
      </c>
      <c r="D1098" s="289" t="s">
        <v>3064</v>
      </c>
      <c r="E1098" s="334" t="s">
        <v>2697</v>
      </c>
      <c r="F1098" t="s">
        <v>3067</v>
      </c>
      <c r="G1098" s="334" t="s">
        <v>2701</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3693</v>
      </c>
      <c r="D1099" s="289" t="s">
        <v>3064</v>
      </c>
      <c r="E1099" s="334" t="s">
        <v>2694</v>
      </c>
      <c r="F1099" t="s">
        <v>3067</v>
      </c>
      <c r="G1099" s="334" t="s">
        <v>2699</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3693</v>
      </c>
      <c r="D1100" s="289" t="s">
        <v>3065</v>
      </c>
      <c r="E1100" s="334" t="s">
        <v>2392</v>
      </c>
      <c r="F1100" t="s">
        <v>3026</v>
      </c>
      <c r="G1100" s="334" t="s">
        <v>2398</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3693</v>
      </c>
      <c r="D1101" s="289" t="s">
        <v>3065</v>
      </c>
      <c r="E1101" s="334" t="s">
        <v>2393</v>
      </c>
      <c r="F1101" t="s">
        <v>3026</v>
      </c>
      <c r="G1101" s="334" t="s">
        <v>2401</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3693</v>
      </c>
      <c r="D1102" s="289" t="s">
        <v>3065</v>
      </c>
      <c r="E1102" s="334" t="s">
        <v>2394</v>
      </c>
      <c r="F1102" t="s">
        <v>3026</v>
      </c>
      <c r="G1102" s="334" t="s">
        <v>2402</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3693</v>
      </c>
      <c r="D1103" s="289" t="s">
        <v>3065</v>
      </c>
      <c r="E1103" s="334" t="s">
        <v>2395</v>
      </c>
      <c r="F1103" t="s">
        <v>3026</v>
      </c>
      <c r="G1103" s="334" t="s">
        <v>2399</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3693</v>
      </c>
      <c r="D1104" s="289" t="s">
        <v>3065</v>
      </c>
      <c r="E1104" s="334" t="s">
        <v>2396</v>
      </c>
      <c r="F1104" t="s">
        <v>3026</v>
      </c>
      <c r="G1104" s="334" t="s">
        <v>2400</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3693</v>
      </c>
      <c r="D1105" s="289" t="s">
        <v>3065</v>
      </c>
      <c r="E1105" s="334" t="s">
        <v>2397</v>
      </c>
      <c r="F1105" t="s">
        <v>3026</v>
      </c>
      <c r="G1105" s="334" t="s">
        <v>2403</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3693</v>
      </c>
      <c r="D1106" s="289" t="s">
        <v>3065</v>
      </c>
      <c r="E1106" s="334" t="s">
        <v>2695</v>
      </c>
      <c r="F1106" t="s">
        <v>3026</v>
      </c>
      <c r="G1106" s="334" t="s">
        <v>2698</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3693</v>
      </c>
      <c r="D1107" s="289" t="s">
        <v>3065</v>
      </c>
      <c r="E1107" s="334" t="s">
        <v>2696</v>
      </c>
      <c r="F1107" t="s">
        <v>3026</v>
      </c>
      <c r="G1107" s="334" t="s">
        <v>2700</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3693</v>
      </c>
      <c r="D1108" s="289" t="s">
        <v>3065</v>
      </c>
      <c r="E1108" s="334" t="s">
        <v>2697</v>
      </c>
      <c r="F1108" t="s">
        <v>3026</v>
      </c>
      <c r="G1108" s="334" t="s">
        <v>2701</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3693</v>
      </c>
      <c r="D1109" s="289" t="s">
        <v>3065</v>
      </c>
      <c r="E1109" s="334" t="s">
        <v>2694</v>
      </c>
      <c r="F1109" t="s">
        <v>3026</v>
      </c>
      <c r="G1109" s="334" t="s">
        <v>2699</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2766</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3900</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2768</v>
      </c>
      <c r="D1111" s="289" t="s">
        <v>3050</v>
      </c>
      <c r="E1111" s="289"/>
      <c r="F1111" t="s">
        <v>2568</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3900</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2768</v>
      </c>
      <c r="D1112" s="289" t="s">
        <v>3055</v>
      </c>
      <c r="E1112" s="289"/>
      <c r="F1112" t="s">
        <v>3017</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3900</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2767</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3900</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2765</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3900</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3500</v>
      </c>
      <c r="D1115" s="334" t="s">
        <v>3041</v>
      </c>
      <c r="E1115" t="s">
        <v>3476</v>
      </c>
      <c r="F1115" t="s">
        <v>3066</v>
      </c>
      <c r="G1115" s="334" t="s">
        <v>3483</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3500</v>
      </c>
      <c r="D1116" s="334" t="s">
        <v>3041</v>
      </c>
      <c r="E1116" t="s">
        <v>3477</v>
      </c>
      <c r="F1116" t="s">
        <v>3066</v>
      </c>
      <c r="G1116" s="334" t="s">
        <v>3484</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3500</v>
      </c>
      <c r="D1117" s="334" t="s">
        <v>3041</v>
      </c>
      <c r="E1117" t="s">
        <v>3478</v>
      </c>
      <c r="F1117" t="s">
        <v>3066</v>
      </c>
      <c r="G1117" s="334" t="s">
        <v>3485</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3500</v>
      </c>
      <c r="D1118" s="334" t="s">
        <v>3041</v>
      </c>
      <c r="E1118" t="s">
        <v>3479</v>
      </c>
      <c r="F1118" t="s">
        <v>3066</v>
      </c>
      <c r="G1118" s="334" t="s">
        <v>3486</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3500</v>
      </c>
      <c r="D1119" s="334" t="s">
        <v>3041</v>
      </c>
      <c r="E1119" t="s">
        <v>3480</v>
      </c>
      <c r="F1119" t="s">
        <v>3066</v>
      </c>
      <c r="G1119" s="334" t="s">
        <v>3487</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3500</v>
      </c>
      <c r="D1120" s="334" t="s">
        <v>3041</v>
      </c>
      <c r="E1120" t="s">
        <v>3481</v>
      </c>
      <c r="F1120" t="s">
        <v>3066</v>
      </c>
      <c r="G1120" s="334" t="s">
        <v>3488</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3902</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3500</v>
      </c>
      <c r="D1121" s="334" t="s">
        <v>3041</v>
      </c>
      <c r="E1121" t="s">
        <v>3482</v>
      </c>
      <c r="F1121" t="s">
        <v>3066</v>
      </c>
      <c r="G1121" s="334" t="s">
        <v>3489</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3500</v>
      </c>
      <c r="D1122" s="334" t="s">
        <v>3041</v>
      </c>
      <c r="E1122" t="s">
        <v>3598</v>
      </c>
      <c r="F1122" t="s">
        <v>3066</v>
      </c>
      <c r="G1122" s="334" t="s">
        <v>3598</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3500</v>
      </c>
      <c r="D1123" s="289" t="s">
        <v>3042</v>
      </c>
      <c r="E1123" t="s">
        <v>3476</v>
      </c>
      <c r="F1123" t="s">
        <v>2748</v>
      </c>
      <c r="G1123" s="334" t="s">
        <v>3483</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3500</v>
      </c>
      <c r="D1124" s="289" t="s">
        <v>3042</v>
      </c>
      <c r="E1124" t="s">
        <v>3477</v>
      </c>
      <c r="F1124" t="s">
        <v>2748</v>
      </c>
      <c r="G1124" s="334" t="s">
        <v>3484</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3500</v>
      </c>
      <c r="D1125" s="289" t="s">
        <v>3042</v>
      </c>
      <c r="E1125" t="s">
        <v>3478</v>
      </c>
      <c r="F1125" t="s">
        <v>2748</v>
      </c>
      <c r="G1125" s="334" t="s">
        <v>3485</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3500</v>
      </c>
      <c r="D1126" s="289" t="s">
        <v>3042</v>
      </c>
      <c r="E1126" t="s">
        <v>3479</v>
      </c>
      <c r="F1126" t="s">
        <v>2748</v>
      </c>
      <c r="G1126" s="334" t="s">
        <v>3486</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3500</v>
      </c>
      <c r="D1127" s="289" t="s">
        <v>3042</v>
      </c>
      <c r="E1127" t="s">
        <v>3480</v>
      </c>
      <c r="F1127" t="s">
        <v>2748</v>
      </c>
      <c r="G1127" s="334" t="s">
        <v>3487</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3500</v>
      </c>
      <c r="D1128" s="289" t="s">
        <v>3042</v>
      </c>
      <c r="E1128" t="s">
        <v>3481</v>
      </c>
      <c r="F1128" t="s">
        <v>2748</v>
      </c>
      <c r="G1128" s="334" t="s">
        <v>3488</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3500</v>
      </c>
      <c r="D1129" s="289" t="s">
        <v>3042</v>
      </c>
      <c r="E1129" t="s">
        <v>3482</v>
      </c>
      <c r="F1129" t="s">
        <v>2748</v>
      </c>
      <c r="G1129" s="334" t="s">
        <v>3489</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3500</v>
      </c>
      <c r="D1130" s="289" t="s">
        <v>3042</v>
      </c>
      <c r="E1130" t="s">
        <v>3598</v>
      </c>
      <c r="F1130" t="s">
        <v>2748</v>
      </c>
      <c r="G1130" s="334" t="s">
        <v>3598</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3500</v>
      </c>
      <c r="D1131" s="289" t="s">
        <v>3043</v>
      </c>
      <c r="E1131" t="s">
        <v>3476</v>
      </c>
      <c r="F1131" t="s">
        <v>3007</v>
      </c>
      <c r="G1131" s="334" t="s">
        <v>3483</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3500</v>
      </c>
      <c r="D1132" s="289" t="s">
        <v>3043</v>
      </c>
      <c r="E1132" t="s">
        <v>3477</v>
      </c>
      <c r="F1132" t="s">
        <v>3007</v>
      </c>
      <c r="G1132" s="334" t="s">
        <v>3484</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3500</v>
      </c>
      <c r="D1133" s="289" t="s">
        <v>3043</v>
      </c>
      <c r="E1133" t="s">
        <v>3478</v>
      </c>
      <c r="F1133" t="s">
        <v>3007</v>
      </c>
      <c r="G1133" s="334" t="s">
        <v>3485</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3500</v>
      </c>
      <c r="D1134" s="289" t="s">
        <v>3043</v>
      </c>
      <c r="E1134" t="s">
        <v>3479</v>
      </c>
      <c r="F1134" t="s">
        <v>3007</v>
      </c>
      <c r="G1134" s="334" t="s">
        <v>3486</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3500</v>
      </c>
      <c r="D1135" s="289" t="s">
        <v>3043</v>
      </c>
      <c r="E1135" t="s">
        <v>3480</v>
      </c>
      <c r="F1135" t="s">
        <v>3007</v>
      </c>
      <c r="G1135" s="334" t="s">
        <v>3487</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3500</v>
      </c>
      <c r="D1136" s="289" t="s">
        <v>3043</v>
      </c>
      <c r="E1136" t="s">
        <v>3481</v>
      </c>
      <c r="F1136" t="s">
        <v>3007</v>
      </c>
      <c r="G1136" s="334" t="s">
        <v>3488</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3500</v>
      </c>
      <c r="D1137" s="289" t="s">
        <v>3043</v>
      </c>
      <c r="E1137" t="s">
        <v>3482</v>
      </c>
      <c r="F1137" t="s">
        <v>3007</v>
      </c>
      <c r="G1137" s="334" t="s">
        <v>3489</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3500</v>
      </c>
      <c r="D1138" s="289" t="s">
        <v>3043</v>
      </c>
      <c r="E1138" t="s">
        <v>3598</v>
      </c>
      <c r="F1138" t="s">
        <v>3007</v>
      </c>
      <c r="G1138" s="334" t="s">
        <v>3598</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3500</v>
      </c>
      <c r="D1139" s="289" t="s">
        <v>3044</v>
      </c>
      <c r="E1139" t="s">
        <v>3476</v>
      </c>
      <c r="F1139" t="s">
        <v>3008</v>
      </c>
      <c r="G1139" s="334" t="s">
        <v>3483</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3500</v>
      </c>
      <c r="D1140" s="289" t="s">
        <v>3044</v>
      </c>
      <c r="E1140" t="s">
        <v>3477</v>
      </c>
      <c r="F1140" t="s">
        <v>3008</v>
      </c>
      <c r="G1140" s="334" t="s">
        <v>3484</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3500</v>
      </c>
      <c r="D1141" s="289" t="s">
        <v>3044</v>
      </c>
      <c r="E1141" t="s">
        <v>3478</v>
      </c>
      <c r="F1141" t="s">
        <v>3008</v>
      </c>
      <c r="G1141" s="334" t="s">
        <v>3485</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3500</v>
      </c>
      <c r="D1142" s="289" t="s">
        <v>3044</v>
      </c>
      <c r="E1142" t="s">
        <v>3479</v>
      </c>
      <c r="F1142" t="s">
        <v>3008</v>
      </c>
      <c r="G1142" s="334" t="s">
        <v>3486</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3500</v>
      </c>
      <c r="D1143" s="289" t="s">
        <v>3044</v>
      </c>
      <c r="E1143" t="s">
        <v>3480</v>
      </c>
      <c r="F1143" t="s">
        <v>3008</v>
      </c>
      <c r="G1143" s="334" t="s">
        <v>3487</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3500</v>
      </c>
      <c r="D1144" s="289" t="s">
        <v>3044</v>
      </c>
      <c r="E1144" t="s">
        <v>3481</v>
      </c>
      <c r="F1144" t="s">
        <v>3008</v>
      </c>
      <c r="G1144" s="334" t="s">
        <v>3488</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3500</v>
      </c>
      <c r="D1145" s="289" t="s">
        <v>3044</v>
      </c>
      <c r="E1145" t="s">
        <v>3482</v>
      </c>
      <c r="F1145" t="s">
        <v>3008</v>
      </c>
      <c r="G1145" s="334" t="s">
        <v>3489</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3500</v>
      </c>
      <c r="D1146" s="289" t="s">
        <v>3044</v>
      </c>
      <c r="E1146" t="s">
        <v>3598</v>
      </c>
      <c r="F1146" t="s">
        <v>3008</v>
      </c>
      <c r="G1146" s="334" t="s">
        <v>3598</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3500</v>
      </c>
      <c r="D1147" s="289" t="s">
        <v>3045</v>
      </c>
      <c r="E1147" t="s">
        <v>3476</v>
      </c>
      <c r="F1147" t="s">
        <v>3009</v>
      </c>
      <c r="G1147" s="334" t="s">
        <v>3483</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3500</v>
      </c>
      <c r="D1148" s="289" t="s">
        <v>3045</v>
      </c>
      <c r="E1148" t="s">
        <v>3477</v>
      </c>
      <c r="F1148" t="s">
        <v>3009</v>
      </c>
      <c r="G1148" s="334" t="s">
        <v>3484</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3500</v>
      </c>
      <c r="D1149" s="289" t="s">
        <v>3045</v>
      </c>
      <c r="E1149" t="s">
        <v>3478</v>
      </c>
      <c r="F1149" t="s">
        <v>3009</v>
      </c>
      <c r="G1149" s="334" t="s">
        <v>3485</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3500</v>
      </c>
      <c r="D1150" s="289" t="s">
        <v>3045</v>
      </c>
      <c r="E1150" t="s">
        <v>3479</v>
      </c>
      <c r="F1150" t="s">
        <v>3009</v>
      </c>
      <c r="G1150" s="334" t="s">
        <v>3486</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3500</v>
      </c>
      <c r="D1151" s="289" t="s">
        <v>3045</v>
      </c>
      <c r="E1151" t="s">
        <v>3480</v>
      </c>
      <c r="F1151" t="s">
        <v>3009</v>
      </c>
      <c r="G1151" s="334" t="s">
        <v>3487</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3500</v>
      </c>
      <c r="D1152" s="289" t="s">
        <v>3045</v>
      </c>
      <c r="E1152" t="s">
        <v>3481</v>
      </c>
      <c r="F1152" t="s">
        <v>3009</v>
      </c>
      <c r="G1152" s="334" t="s">
        <v>3488</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3500</v>
      </c>
      <c r="D1153" s="289" t="s">
        <v>3045</v>
      </c>
      <c r="E1153" t="s">
        <v>3482</v>
      </c>
      <c r="F1153" t="s">
        <v>3009</v>
      </c>
      <c r="G1153" s="334" t="s">
        <v>3489</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3500</v>
      </c>
      <c r="D1154" s="289" t="s">
        <v>3045</v>
      </c>
      <c r="E1154" t="s">
        <v>3598</v>
      </c>
      <c r="F1154" t="s">
        <v>3009</v>
      </c>
      <c r="G1154" s="334" t="s">
        <v>3598</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3500</v>
      </c>
      <c r="D1155" s="289" t="s">
        <v>3046</v>
      </c>
      <c r="E1155" t="s">
        <v>3476</v>
      </c>
      <c r="F1155" t="s">
        <v>3010</v>
      </c>
      <c r="G1155" s="334" t="s">
        <v>3483</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3500</v>
      </c>
      <c r="D1156" s="289" t="s">
        <v>3046</v>
      </c>
      <c r="E1156" t="s">
        <v>3477</v>
      </c>
      <c r="F1156" t="s">
        <v>3010</v>
      </c>
      <c r="G1156" s="334" t="s">
        <v>3484</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3500</v>
      </c>
      <c r="D1157" s="289" t="s">
        <v>3046</v>
      </c>
      <c r="E1157" t="s">
        <v>3478</v>
      </c>
      <c r="F1157" t="s">
        <v>3010</v>
      </c>
      <c r="G1157" s="334" t="s">
        <v>3485</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3500</v>
      </c>
      <c r="D1158" s="289" t="s">
        <v>3046</v>
      </c>
      <c r="E1158" t="s">
        <v>3479</v>
      </c>
      <c r="F1158" t="s">
        <v>3010</v>
      </c>
      <c r="G1158" s="334" t="s">
        <v>3486</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3500</v>
      </c>
      <c r="D1159" s="289" t="s">
        <v>3046</v>
      </c>
      <c r="E1159" t="s">
        <v>3480</v>
      </c>
      <c r="F1159" t="s">
        <v>3010</v>
      </c>
      <c r="G1159" s="334" t="s">
        <v>3487</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3500</v>
      </c>
      <c r="D1160" s="289" t="s">
        <v>3046</v>
      </c>
      <c r="E1160" t="s">
        <v>3481</v>
      </c>
      <c r="F1160" t="s">
        <v>3010</v>
      </c>
      <c r="G1160" s="334" t="s">
        <v>3488</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3500</v>
      </c>
      <c r="D1161" s="289" t="s">
        <v>3046</v>
      </c>
      <c r="E1161" t="s">
        <v>3482</v>
      </c>
      <c r="F1161" t="s">
        <v>3010</v>
      </c>
      <c r="G1161" s="334" t="s">
        <v>3489</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3500</v>
      </c>
      <c r="D1162" s="289" t="s">
        <v>3046</v>
      </c>
      <c r="E1162" t="s">
        <v>3598</v>
      </c>
      <c r="F1162" t="s">
        <v>3010</v>
      </c>
      <c r="G1162" s="334" t="s">
        <v>3598</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3500</v>
      </c>
      <c r="D1163" s="289" t="s">
        <v>3047</v>
      </c>
      <c r="E1163" t="s">
        <v>3476</v>
      </c>
      <c r="F1163" t="s">
        <v>3011</v>
      </c>
      <c r="G1163" s="334" t="s">
        <v>3483</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3500</v>
      </c>
      <c r="D1164" s="289" t="s">
        <v>3047</v>
      </c>
      <c r="E1164" t="s">
        <v>3477</v>
      </c>
      <c r="F1164" t="s">
        <v>3011</v>
      </c>
      <c r="G1164" s="334" t="s">
        <v>3484</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3500</v>
      </c>
      <c r="D1165" s="289" t="s">
        <v>3047</v>
      </c>
      <c r="E1165" t="s">
        <v>3478</v>
      </c>
      <c r="F1165" t="s">
        <v>3011</v>
      </c>
      <c r="G1165" s="334" t="s">
        <v>3485</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3500</v>
      </c>
      <c r="D1166" s="289" t="s">
        <v>3047</v>
      </c>
      <c r="E1166" t="s">
        <v>3479</v>
      </c>
      <c r="F1166" t="s">
        <v>3011</v>
      </c>
      <c r="G1166" s="334" t="s">
        <v>3486</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3500</v>
      </c>
      <c r="D1167" s="289" t="s">
        <v>3047</v>
      </c>
      <c r="E1167" t="s">
        <v>3480</v>
      </c>
      <c r="F1167" t="s">
        <v>3011</v>
      </c>
      <c r="G1167" s="334" t="s">
        <v>3487</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3500</v>
      </c>
      <c r="D1168" s="289" t="s">
        <v>3047</v>
      </c>
      <c r="E1168" t="s">
        <v>3481</v>
      </c>
      <c r="F1168" t="s">
        <v>3011</v>
      </c>
      <c r="G1168" s="334" t="s">
        <v>3488</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3500</v>
      </c>
      <c r="D1169" s="289" t="s">
        <v>3047</v>
      </c>
      <c r="E1169" t="s">
        <v>3482</v>
      </c>
      <c r="F1169" t="s">
        <v>3011</v>
      </c>
      <c r="G1169" s="334" t="s">
        <v>3489</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3500</v>
      </c>
      <c r="D1170" s="289" t="s">
        <v>3047</v>
      </c>
      <c r="E1170" t="s">
        <v>3598</v>
      </c>
      <c r="F1170" t="s">
        <v>3011</v>
      </c>
      <c r="G1170" s="334" t="s">
        <v>3598</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3500</v>
      </c>
      <c r="D1171" s="289" t="s">
        <v>3048</v>
      </c>
      <c r="E1171" t="s">
        <v>3476</v>
      </c>
      <c r="F1171" t="s">
        <v>3012</v>
      </c>
      <c r="G1171" s="334" t="s">
        <v>3483</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3500</v>
      </c>
      <c r="D1172" s="289" t="s">
        <v>3048</v>
      </c>
      <c r="E1172" t="s">
        <v>3477</v>
      </c>
      <c r="F1172" t="s">
        <v>3012</v>
      </c>
      <c r="G1172" s="334" t="s">
        <v>3484</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3500</v>
      </c>
      <c r="D1173" s="289" t="s">
        <v>3048</v>
      </c>
      <c r="E1173" t="s">
        <v>3478</v>
      </c>
      <c r="F1173" t="s">
        <v>3012</v>
      </c>
      <c r="G1173" s="334" t="s">
        <v>3485</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3500</v>
      </c>
      <c r="D1174" s="289" t="s">
        <v>3048</v>
      </c>
      <c r="E1174" t="s">
        <v>3479</v>
      </c>
      <c r="F1174" t="s">
        <v>3012</v>
      </c>
      <c r="G1174" s="334" t="s">
        <v>3486</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3500</v>
      </c>
      <c r="D1175" s="289" t="s">
        <v>3048</v>
      </c>
      <c r="E1175" t="s">
        <v>3480</v>
      </c>
      <c r="F1175" t="s">
        <v>3012</v>
      </c>
      <c r="G1175" s="334" t="s">
        <v>3487</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3500</v>
      </c>
      <c r="D1176" s="289" t="s">
        <v>3048</v>
      </c>
      <c r="E1176" t="s">
        <v>3481</v>
      </c>
      <c r="F1176" t="s">
        <v>3012</v>
      </c>
      <c r="G1176" s="334" t="s">
        <v>3488</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3500</v>
      </c>
      <c r="D1177" s="289" t="s">
        <v>3048</v>
      </c>
      <c r="E1177" t="s">
        <v>3482</v>
      </c>
      <c r="F1177" t="s">
        <v>3012</v>
      </c>
      <c r="G1177" s="334" t="s">
        <v>3489</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3500</v>
      </c>
      <c r="D1178" s="289" t="s">
        <v>3048</v>
      </c>
      <c r="E1178" t="s">
        <v>3598</v>
      </c>
      <c r="F1178" t="s">
        <v>3012</v>
      </c>
      <c r="G1178" s="334" t="s">
        <v>3598</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3500</v>
      </c>
      <c r="D1179" s="289" t="s">
        <v>3049</v>
      </c>
      <c r="E1179" t="s">
        <v>3476</v>
      </c>
      <c r="F1179" t="s">
        <v>3013</v>
      </c>
      <c r="G1179" s="334" t="s">
        <v>3483</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3500</v>
      </c>
      <c r="D1180" s="289" t="s">
        <v>3049</v>
      </c>
      <c r="E1180" t="s">
        <v>3477</v>
      </c>
      <c r="F1180" t="s">
        <v>3013</v>
      </c>
      <c r="G1180" s="334" t="s">
        <v>3484</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3500</v>
      </c>
      <c r="D1181" s="289" t="s">
        <v>3049</v>
      </c>
      <c r="E1181" t="s">
        <v>3478</v>
      </c>
      <c r="F1181" t="s">
        <v>3013</v>
      </c>
      <c r="G1181" s="334" t="s">
        <v>3485</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3500</v>
      </c>
      <c r="D1182" s="289" t="s">
        <v>3049</v>
      </c>
      <c r="E1182" t="s">
        <v>3479</v>
      </c>
      <c r="F1182" t="s">
        <v>3013</v>
      </c>
      <c r="G1182" s="334" t="s">
        <v>3486</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3500</v>
      </c>
      <c r="D1183" s="289" t="s">
        <v>3049</v>
      </c>
      <c r="E1183" t="s">
        <v>3480</v>
      </c>
      <c r="F1183" t="s">
        <v>3013</v>
      </c>
      <c r="G1183" s="334" t="s">
        <v>3487</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3500</v>
      </c>
      <c r="D1184" s="289" t="s">
        <v>3049</v>
      </c>
      <c r="E1184" t="s">
        <v>3481</v>
      </c>
      <c r="F1184" t="s">
        <v>3013</v>
      </c>
      <c r="G1184" s="334" t="s">
        <v>3488</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3500</v>
      </c>
      <c r="D1185" s="289" t="s">
        <v>3049</v>
      </c>
      <c r="E1185" t="s">
        <v>3482</v>
      </c>
      <c r="F1185" t="s">
        <v>3013</v>
      </c>
      <c r="G1185" s="334" t="s">
        <v>3489</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3500</v>
      </c>
      <c r="D1186" s="289" t="s">
        <v>3049</v>
      </c>
      <c r="E1186" t="s">
        <v>3598</v>
      </c>
      <c r="F1186" t="s">
        <v>3013</v>
      </c>
      <c r="G1186" s="334" t="s">
        <v>3598</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3500</v>
      </c>
      <c r="D1187" s="289" t="s">
        <v>3050</v>
      </c>
      <c r="E1187" t="s">
        <v>3476</v>
      </c>
      <c r="F1187" t="s">
        <v>2568</v>
      </c>
      <c r="G1187" s="334" t="s">
        <v>3483</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3500</v>
      </c>
      <c r="D1188" s="289" t="s">
        <v>3050</v>
      </c>
      <c r="E1188" t="s">
        <v>3477</v>
      </c>
      <c r="F1188" t="s">
        <v>2568</v>
      </c>
      <c r="G1188" s="334" t="s">
        <v>3484</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3500</v>
      </c>
      <c r="D1189" s="289" t="s">
        <v>3050</v>
      </c>
      <c r="E1189" t="s">
        <v>3478</v>
      </c>
      <c r="F1189" t="s">
        <v>2568</v>
      </c>
      <c r="G1189" s="334" t="s">
        <v>3485</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3500</v>
      </c>
      <c r="D1190" s="289" t="s">
        <v>3050</v>
      </c>
      <c r="E1190" t="s">
        <v>3479</v>
      </c>
      <c r="F1190" t="s">
        <v>2568</v>
      </c>
      <c r="G1190" s="334" t="s">
        <v>3486</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3500</v>
      </c>
      <c r="D1191" s="289" t="s">
        <v>3050</v>
      </c>
      <c r="E1191" t="s">
        <v>3480</v>
      </c>
      <c r="F1191" t="s">
        <v>2568</v>
      </c>
      <c r="G1191" s="334" t="s">
        <v>3487</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3500</v>
      </c>
      <c r="D1192" s="289" t="s">
        <v>3050</v>
      </c>
      <c r="E1192" t="s">
        <v>3481</v>
      </c>
      <c r="F1192" t="s">
        <v>2568</v>
      </c>
      <c r="G1192" s="334" t="s">
        <v>3488</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3500</v>
      </c>
      <c r="D1193" s="289" t="s">
        <v>3050</v>
      </c>
      <c r="E1193" t="s">
        <v>3482</v>
      </c>
      <c r="F1193" t="s">
        <v>2568</v>
      </c>
      <c r="G1193" s="334" t="s">
        <v>3489</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3500</v>
      </c>
      <c r="D1194" s="289" t="s">
        <v>3050</v>
      </c>
      <c r="E1194" t="s">
        <v>3598</v>
      </c>
      <c r="F1194" t="s">
        <v>2568</v>
      </c>
      <c r="G1194" s="334" t="s">
        <v>3598</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3500</v>
      </c>
      <c r="D1195" s="289" t="s">
        <v>3051</v>
      </c>
      <c r="E1195" t="s">
        <v>3476</v>
      </c>
      <c r="F1195" t="s">
        <v>3014</v>
      </c>
      <c r="G1195" s="334" t="s">
        <v>3483</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3500</v>
      </c>
      <c r="D1196" s="289" t="s">
        <v>3051</v>
      </c>
      <c r="E1196" t="s">
        <v>3477</v>
      </c>
      <c r="F1196" t="s">
        <v>3014</v>
      </c>
      <c r="G1196" s="334" t="s">
        <v>3484</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3500</v>
      </c>
      <c r="D1197" s="289" t="s">
        <v>3051</v>
      </c>
      <c r="E1197" t="s">
        <v>3478</v>
      </c>
      <c r="F1197" t="s">
        <v>3014</v>
      </c>
      <c r="G1197" s="334" t="s">
        <v>3485</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3500</v>
      </c>
      <c r="D1198" s="289" t="s">
        <v>3051</v>
      </c>
      <c r="E1198" t="s">
        <v>3479</v>
      </c>
      <c r="F1198" t="s">
        <v>3014</v>
      </c>
      <c r="G1198" s="334" t="s">
        <v>3486</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3500</v>
      </c>
      <c r="D1199" s="289" t="s">
        <v>3051</v>
      </c>
      <c r="E1199" t="s">
        <v>3480</v>
      </c>
      <c r="F1199" t="s">
        <v>3014</v>
      </c>
      <c r="G1199" s="334" t="s">
        <v>3487</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3500</v>
      </c>
      <c r="D1200" s="289" t="s">
        <v>3051</v>
      </c>
      <c r="E1200" t="s">
        <v>3481</v>
      </c>
      <c r="F1200" t="s">
        <v>3014</v>
      </c>
      <c r="G1200" s="334" t="s">
        <v>3488</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3500</v>
      </c>
      <c r="D1201" s="289" t="s">
        <v>3051</v>
      </c>
      <c r="E1201" t="s">
        <v>3482</v>
      </c>
      <c r="F1201" t="s">
        <v>3014</v>
      </c>
      <c r="G1201" s="334" t="s">
        <v>3489</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3500</v>
      </c>
      <c r="D1202" s="289" t="s">
        <v>3051</v>
      </c>
      <c r="E1202" t="s">
        <v>3598</v>
      </c>
      <c r="F1202" t="s">
        <v>3014</v>
      </c>
      <c r="G1202" s="334" t="s">
        <v>3598</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3500</v>
      </c>
      <c r="D1203" s="289" t="s">
        <v>3052</v>
      </c>
      <c r="E1203" t="s">
        <v>3476</v>
      </c>
      <c r="F1203" t="s">
        <v>3015</v>
      </c>
      <c r="G1203" s="334" t="s">
        <v>3483</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3500</v>
      </c>
      <c r="D1204" s="289" t="s">
        <v>3052</v>
      </c>
      <c r="E1204" t="s">
        <v>3477</v>
      </c>
      <c r="F1204" t="s">
        <v>3015</v>
      </c>
      <c r="G1204" s="334" t="s">
        <v>3484</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3500</v>
      </c>
      <c r="D1205" s="289" t="s">
        <v>3052</v>
      </c>
      <c r="E1205" t="s">
        <v>3478</v>
      </c>
      <c r="F1205" t="s">
        <v>3015</v>
      </c>
      <c r="G1205" s="334" t="s">
        <v>3485</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3500</v>
      </c>
      <c r="D1206" s="289" t="s">
        <v>3052</v>
      </c>
      <c r="E1206" t="s">
        <v>3479</v>
      </c>
      <c r="F1206" t="s">
        <v>3015</v>
      </c>
      <c r="G1206" s="334" t="s">
        <v>3486</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3500</v>
      </c>
      <c r="D1207" s="289" t="s">
        <v>3052</v>
      </c>
      <c r="E1207" t="s">
        <v>3480</v>
      </c>
      <c r="F1207" t="s">
        <v>3015</v>
      </c>
      <c r="G1207" s="334" t="s">
        <v>3487</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3500</v>
      </c>
      <c r="D1208" s="289" t="s">
        <v>3052</v>
      </c>
      <c r="E1208" t="s">
        <v>3481</v>
      </c>
      <c r="F1208" t="s">
        <v>3015</v>
      </c>
      <c r="G1208" s="334" t="s">
        <v>3488</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3500</v>
      </c>
      <c r="D1209" s="289" t="s">
        <v>3052</v>
      </c>
      <c r="E1209" t="s">
        <v>3482</v>
      </c>
      <c r="F1209" t="s">
        <v>3015</v>
      </c>
      <c r="G1209" s="334" t="s">
        <v>3489</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3500</v>
      </c>
      <c r="D1210" s="289" t="s">
        <v>3052</v>
      </c>
      <c r="E1210" t="s">
        <v>3598</v>
      </c>
      <c r="F1210" t="s">
        <v>3015</v>
      </c>
      <c r="G1210" s="334" t="s">
        <v>3598</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3500</v>
      </c>
      <c r="D1211" s="289" t="s">
        <v>3053</v>
      </c>
      <c r="E1211" t="s">
        <v>3476</v>
      </c>
      <c r="F1211" t="s">
        <v>3016</v>
      </c>
      <c r="G1211" s="334" t="s">
        <v>3483</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3500</v>
      </c>
      <c r="D1212" s="289" t="s">
        <v>3053</v>
      </c>
      <c r="E1212" t="s">
        <v>3477</v>
      </c>
      <c r="F1212" t="s">
        <v>3016</v>
      </c>
      <c r="G1212" s="334" t="s">
        <v>3484</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3500</v>
      </c>
      <c r="D1213" s="289" t="s">
        <v>3053</v>
      </c>
      <c r="E1213" t="s">
        <v>3478</v>
      </c>
      <c r="F1213" t="s">
        <v>3016</v>
      </c>
      <c r="G1213" s="334" t="s">
        <v>3485</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3500</v>
      </c>
      <c r="D1214" s="289" t="s">
        <v>3053</v>
      </c>
      <c r="E1214" t="s">
        <v>3479</v>
      </c>
      <c r="F1214" t="s">
        <v>3016</v>
      </c>
      <c r="G1214" s="334" t="s">
        <v>3486</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3500</v>
      </c>
      <c r="D1215" s="289" t="s">
        <v>3053</v>
      </c>
      <c r="E1215" t="s">
        <v>3480</v>
      </c>
      <c r="F1215" t="s">
        <v>3016</v>
      </c>
      <c r="G1215" s="334" t="s">
        <v>3487</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3500</v>
      </c>
      <c r="D1216" s="289" t="s">
        <v>3053</v>
      </c>
      <c r="E1216" t="s">
        <v>3481</v>
      </c>
      <c r="F1216" t="s">
        <v>3016</v>
      </c>
      <c r="G1216" s="334" t="s">
        <v>3488</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3500</v>
      </c>
      <c r="D1217" s="289" t="s">
        <v>3053</v>
      </c>
      <c r="E1217" t="s">
        <v>3482</v>
      </c>
      <c r="F1217" t="s">
        <v>3016</v>
      </c>
      <c r="G1217" s="334" t="s">
        <v>3489</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3500</v>
      </c>
      <c r="D1218" s="289" t="s">
        <v>3053</v>
      </c>
      <c r="E1218" t="s">
        <v>3598</v>
      </c>
      <c r="F1218" t="s">
        <v>3016</v>
      </c>
      <c r="G1218" s="334" t="s">
        <v>3598</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3500</v>
      </c>
      <c r="D1219" s="289" t="s">
        <v>3054</v>
      </c>
      <c r="E1219" t="s">
        <v>3476</v>
      </c>
      <c r="F1219" t="s">
        <v>2569</v>
      </c>
      <c r="G1219" s="334" t="s">
        <v>3483</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3500</v>
      </c>
      <c r="D1220" s="289" t="s">
        <v>3054</v>
      </c>
      <c r="E1220" t="s">
        <v>3477</v>
      </c>
      <c r="F1220" t="s">
        <v>2569</v>
      </c>
      <c r="G1220" s="334" t="s">
        <v>3484</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3500</v>
      </c>
      <c r="D1221" s="289" t="s">
        <v>3054</v>
      </c>
      <c r="E1221" t="s">
        <v>3478</v>
      </c>
      <c r="F1221" t="s">
        <v>2569</v>
      </c>
      <c r="G1221" s="334" t="s">
        <v>3485</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3500</v>
      </c>
      <c r="D1222" s="289" t="s">
        <v>3054</v>
      </c>
      <c r="E1222" t="s">
        <v>3479</v>
      </c>
      <c r="F1222" t="s">
        <v>2569</v>
      </c>
      <c r="G1222" s="334" t="s">
        <v>3486</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3500</v>
      </c>
      <c r="D1223" s="289" t="s">
        <v>3054</v>
      </c>
      <c r="E1223" t="s">
        <v>3480</v>
      </c>
      <c r="F1223" t="s">
        <v>2569</v>
      </c>
      <c r="G1223" s="334" t="s">
        <v>3487</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3500</v>
      </c>
      <c r="D1224" s="289" t="s">
        <v>3054</v>
      </c>
      <c r="E1224" t="s">
        <v>3481</v>
      </c>
      <c r="F1224" t="s">
        <v>2569</v>
      </c>
      <c r="G1224" s="334" t="s">
        <v>3488</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3500</v>
      </c>
      <c r="D1225" s="289" t="s">
        <v>3054</v>
      </c>
      <c r="E1225" t="s">
        <v>3482</v>
      </c>
      <c r="F1225" t="s">
        <v>2569</v>
      </c>
      <c r="G1225" s="334" t="s">
        <v>3489</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3500</v>
      </c>
      <c r="D1226" s="289" t="s">
        <v>3054</v>
      </c>
      <c r="E1226" t="s">
        <v>3598</v>
      </c>
      <c r="F1226" t="s">
        <v>2569</v>
      </c>
      <c r="G1226" s="334" t="s">
        <v>3598</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3500</v>
      </c>
      <c r="D1227" s="289" t="s">
        <v>3055</v>
      </c>
      <c r="E1227" t="s">
        <v>3476</v>
      </c>
      <c r="F1227" t="s">
        <v>3017</v>
      </c>
      <c r="G1227" s="334" t="s">
        <v>3483</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3500</v>
      </c>
      <c r="D1228" s="289" t="s">
        <v>3055</v>
      </c>
      <c r="E1228" t="s">
        <v>3477</v>
      </c>
      <c r="F1228" t="s">
        <v>3017</v>
      </c>
      <c r="G1228" s="334" t="s">
        <v>3484</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3500</v>
      </c>
      <c r="D1229" s="289" t="s">
        <v>3055</v>
      </c>
      <c r="E1229" t="s">
        <v>3478</v>
      </c>
      <c r="F1229" t="s">
        <v>3017</v>
      </c>
      <c r="G1229" s="334" t="s">
        <v>3485</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3500</v>
      </c>
      <c r="D1230" s="289" t="s">
        <v>3055</v>
      </c>
      <c r="E1230" t="s">
        <v>3479</v>
      </c>
      <c r="F1230" t="s">
        <v>3017</v>
      </c>
      <c r="G1230" s="334" t="s">
        <v>3486</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3500</v>
      </c>
      <c r="D1231" s="289" t="s">
        <v>3055</v>
      </c>
      <c r="E1231" t="s">
        <v>3480</v>
      </c>
      <c r="F1231" t="s">
        <v>3017</v>
      </c>
      <c r="G1231" s="334" t="s">
        <v>3487</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3500</v>
      </c>
      <c r="D1232" s="289" t="s">
        <v>3055</v>
      </c>
      <c r="E1232" t="s">
        <v>3481</v>
      </c>
      <c r="F1232" t="s">
        <v>3017</v>
      </c>
      <c r="G1232" s="334" t="s">
        <v>3488</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3500</v>
      </c>
      <c r="D1233" s="289" t="s">
        <v>3055</v>
      </c>
      <c r="E1233" t="s">
        <v>3482</v>
      </c>
      <c r="F1233" t="s">
        <v>3017</v>
      </c>
      <c r="G1233" s="334" t="s">
        <v>3489</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3500</v>
      </c>
      <c r="D1234" s="289" t="s">
        <v>3055</v>
      </c>
      <c r="E1234" t="s">
        <v>3598</v>
      </c>
      <c r="F1234" t="s">
        <v>3017</v>
      </c>
      <c r="G1234" s="334" t="s">
        <v>3598</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3500</v>
      </c>
      <c r="D1235" s="289" t="s">
        <v>3056</v>
      </c>
      <c r="E1235" t="s">
        <v>3476</v>
      </c>
      <c r="F1235" t="s">
        <v>3018</v>
      </c>
      <c r="G1235" s="334" t="s">
        <v>3483</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3500</v>
      </c>
      <c r="D1236" s="289" t="s">
        <v>3056</v>
      </c>
      <c r="E1236" t="s">
        <v>3477</v>
      </c>
      <c r="F1236" t="s">
        <v>3018</v>
      </c>
      <c r="G1236" s="334" t="s">
        <v>3484</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3500</v>
      </c>
      <c r="D1237" s="289" t="s">
        <v>3056</v>
      </c>
      <c r="E1237" t="s">
        <v>3478</v>
      </c>
      <c r="F1237" t="s">
        <v>3018</v>
      </c>
      <c r="G1237" s="334" t="s">
        <v>3485</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3500</v>
      </c>
      <c r="D1238" s="289" t="s">
        <v>3056</v>
      </c>
      <c r="E1238" t="s">
        <v>3479</v>
      </c>
      <c r="F1238" t="s">
        <v>3018</v>
      </c>
      <c r="G1238" s="334" t="s">
        <v>3486</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3500</v>
      </c>
      <c r="D1239" s="289" t="s">
        <v>3056</v>
      </c>
      <c r="E1239" t="s">
        <v>3480</v>
      </c>
      <c r="F1239" t="s">
        <v>3018</v>
      </c>
      <c r="G1239" s="334" t="s">
        <v>3487</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3500</v>
      </c>
      <c r="D1240" s="289" t="s">
        <v>3056</v>
      </c>
      <c r="E1240" t="s">
        <v>3481</v>
      </c>
      <c r="F1240" t="s">
        <v>3018</v>
      </c>
      <c r="G1240" s="334" t="s">
        <v>3488</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3500</v>
      </c>
      <c r="D1241" s="289" t="s">
        <v>3056</v>
      </c>
      <c r="E1241" t="s">
        <v>3482</v>
      </c>
      <c r="F1241" t="s">
        <v>3018</v>
      </c>
      <c r="G1241" s="334" t="s">
        <v>3489</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3500</v>
      </c>
      <c r="D1242" s="289" t="s">
        <v>3056</v>
      </c>
      <c r="E1242" t="s">
        <v>3598</v>
      </c>
      <c r="F1242" t="s">
        <v>3018</v>
      </c>
      <c r="G1242" s="334" t="s">
        <v>3598</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3500</v>
      </c>
      <c r="D1243" s="289" t="s">
        <v>3057</v>
      </c>
      <c r="E1243" t="s">
        <v>3476</v>
      </c>
      <c r="F1243" t="s">
        <v>3019</v>
      </c>
      <c r="G1243" s="334" t="s">
        <v>3483</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3500</v>
      </c>
      <c r="D1244" s="289" t="s">
        <v>3057</v>
      </c>
      <c r="E1244" t="s">
        <v>3477</v>
      </c>
      <c r="F1244" t="s">
        <v>3019</v>
      </c>
      <c r="G1244" s="334" t="s">
        <v>3484</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3500</v>
      </c>
      <c r="D1245" s="289" t="s">
        <v>3057</v>
      </c>
      <c r="E1245" t="s">
        <v>3478</v>
      </c>
      <c r="F1245" t="s">
        <v>3019</v>
      </c>
      <c r="G1245" s="334" t="s">
        <v>3485</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3500</v>
      </c>
      <c r="D1246" s="289" t="s">
        <v>3057</v>
      </c>
      <c r="E1246" t="s">
        <v>3479</v>
      </c>
      <c r="F1246" t="s">
        <v>3019</v>
      </c>
      <c r="G1246" s="334" t="s">
        <v>3486</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3500</v>
      </c>
      <c r="D1247" s="289" t="s">
        <v>3057</v>
      </c>
      <c r="E1247" t="s">
        <v>3480</v>
      </c>
      <c r="F1247" t="s">
        <v>3019</v>
      </c>
      <c r="G1247" s="334" t="s">
        <v>3487</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3500</v>
      </c>
      <c r="D1248" s="289" t="s">
        <v>3057</v>
      </c>
      <c r="E1248" t="s">
        <v>3481</v>
      </c>
      <c r="F1248" t="s">
        <v>3019</v>
      </c>
      <c r="G1248" s="334" t="s">
        <v>3488</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3500</v>
      </c>
      <c r="D1249" s="289" t="s">
        <v>3057</v>
      </c>
      <c r="E1249" t="s">
        <v>3482</v>
      </c>
      <c r="F1249" t="s">
        <v>3019</v>
      </c>
      <c r="G1249" s="334" t="s">
        <v>3489</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3500</v>
      </c>
      <c r="D1250" s="289" t="s">
        <v>3057</v>
      </c>
      <c r="E1250" t="s">
        <v>3598</v>
      </c>
      <c r="F1250" t="s">
        <v>3019</v>
      </c>
      <c r="G1250" s="334" t="s">
        <v>3598</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3500</v>
      </c>
      <c r="D1251" s="289" t="s">
        <v>3058</v>
      </c>
      <c r="E1251" t="s">
        <v>3476</v>
      </c>
      <c r="F1251" t="s">
        <v>3020</v>
      </c>
      <c r="G1251" s="334" t="s">
        <v>3483</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3500</v>
      </c>
      <c r="D1252" s="289" t="s">
        <v>3058</v>
      </c>
      <c r="E1252" t="s">
        <v>3477</v>
      </c>
      <c r="F1252" t="s">
        <v>3020</v>
      </c>
      <c r="G1252" s="334" t="s">
        <v>3484</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3500</v>
      </c>
      <c r="D1253" s="289" t="s">
        <v>3058</v>
      </c>
      <c r="E1253" t="s">
        <v>3478</v>
      </c>
      <c r="F1253" t="s">
        <v>3020</v>
      </c>
      <c r="G1253" s="334" t="s">
        <v>3485</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3500</v>
      </c>
      <c r="D1254" s="289" t="s">
        <v>3058</v>
      </c>
      <c r="E1254" t="s">
        <v>3479</v>
      </c>
      <c r="F1254" t="s">
        <v>3020</v>
      </c>
      <c r="G1254" s="334" t="s">
        <v>3486</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3500</v>
      </c>
      <c r="D1255" s="289" t="s">
        <v>3058</v>
      </c>
      <c r="E1255" t="s">
        <v>3480</v>
      </c>
      <c r="F1255" t="s">
        <v>3020</v>
      </c>
      <c r="G1255" s="334" t="s">
        <v>3487</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3500</v>
      </c>
      <c r="D1256" s="289" t="s">
        <v>3058</v>
      </c>
      <c r="E1256" t="s">
        <v>3481</v>
      </c>
      <c r="F1256" t="s">
        <v>3020</v>
      </c>
      <c r="G1256" s="334" t="s">
        <v>3488</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3500</v>
      </c>
      <c r="D1257" s="289" t="s">
        <v>3058</v>
      </c>
      <c r="E1257" t="s">
        <v>3482</v>
      </c>
      <c r="F1257" t="s">
        <v>3020</v>
      </c>
      <c r="G1257" s="334" t="s">
        <v>3489</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3500</v>
      </c>
      <c r="D1258" s="289" t="s">
        <v>3058</v>
      </c>
      <c r="E1258" t="s">
        <v>3598</v>
      </c>
      <c r="F1258" t="s">
        <v>3020</v>
      </c>
      <c r="G1258" s="334" t="s">
        <v>3598</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3500</v>
      </c>
      <c r="D1259" s="289" t="s">
        <v>3059</v>
      </c>
      <c r="E1259" t="s">
        <v>3476</v>
      </c>
      <c r="F1259" t="s">
        <v>3021</v>
      </c>
      <c r="G1259" s="334" t="s">
        <v>3483</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3500</v>
      </c>
      <c r="D1260" s="289" t="s">
        <v>3059</v>
      </c>
      <c r="E1260" t="s">
        <v>3477</v>
      </c>
      <c r="F1260" t="s">
        <v>3021</v>
      </c>
      <c r="G1260" s="334" t="s">
        <v>3484</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3500</v>
      </c>
      <c r="D1261" s="289" t="s">
        <v>3059</v>
      </c>
      <c r="E1261" t="s">
        <v>3478</v>
      </c>
      <c r="F1261" t="s">
        <v>3021</v>
      </c>
      <c r="G1261" s="334" t="s">
        <v>3485</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3500</v>
      </c>
      <c r="D1262" s="289" t="s">
        <v>3059</v>
      </c>
      <c r="E1262" t="s">
        <v>3479</v>
      </c>
      <c r="F1262" t="s">
        <v>3021</v>
      </c>
      <c r="G1262" s="334" t="s">
        <v>3486</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3500</v>
      </c>
      <c r="D1263" s="289" t="s">
        <v>3059</v>
      </c>
      <c r="E1263" t="s">
        <v>3480</v>
      </c>
      <c r="F1263" t="s">
        <v>3021</v>
      </c>
      <c r="G1263" s="334" t="s">
        <v>3487</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3500</v>
      </c>
      <c r="D1264" s="289" t="s">
        <v>3059</v>
      </c>
      <c r="E1264" t="s">
        <v>3481</v>
      </c>
      <c r="F1264" t="s">
        <v>3021</v>
      </c>
      <c r="G1264" s="334" t="s">
        <v>3488</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3500</v>
      </c>
      <c r="D1265" s="289" t="s">
        <v>3059</v>
      </c>
      <c r="E1265" t="s">
        <v>3482</v>
      </c>
      <c r="F1265" t="s">
        <v>3021</v>
      </c>
      <c r="G1265" s="334" t="s">
        <v>3489</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3500</v>
      </c>
      <c r="D1266" s="289" t="s">
        <v>3059</v>
      </c>
      <c r="E1266" t="s">
        <v>3598</v>
      </c>
      <c r="F1266" t="s">
        <v>3021</v>
      </c>
      <c r="G1266" s="334" t="s">
        <v>3598</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3500</v>
      </c>
      <c r="D1267" s="289" t="s">
        <v>3060</v>
      </c>
      <c r="E1267" t="s">
        <v>3476</v>
      </c>
      <c r="F1267" t="s">
        <v>3022</v>
      </c>
      <c r="G1267" s="334" t="s">
        <v>3483</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3500</v>
      </c>
      <c r="D1268" s="289" t="s">
        <v>3060</v>
      </c>
      <c r="E1268" t="s">
        <v>3477</v>
      </c>
      <c r="F1268" t="s">
        <v>3022</v>
      </c>
      <c r="G1268" s="334" t="s">
        <v>3484</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3500</v>
      </c>
      <c r="D1269" s="289" t="s">
        <v>3060</v>
      </c>
      <c r="E1269" t="s">
        <v>3478</v>
      </c>
      <c r="F1269" t="s">
        <v>3022</v>
      </c>
      <c r="G1269" s="334" t="s">
        <v>3485</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3500</v>
      </c>
      <c r="D1270" s="289" t="s">
        <v>3060</v>
      </c>
      <c r="E1270" t="s">
        <v>3479</v>
      </c>
      <c r="F1270" t="s">
        <v>3022</v>
      </c>
      <c r="G1270" s="334" t="s">
        <v>3486</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3500</v>
      </c>
      <c r="D1271" s="289" t="s">
        <v>3060</v>
      </c>
      <c r="E1271" t="s">
        <v>3480</v>
      </c>
      <c r="F1271" t="s">
        <v>3022</v>
      </c>
      <c r="G1271" s="334" t="s">
        <v>3487</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3500</v>
      </c>
      <c r="D1272" s="289" t="s">
        <v>3060</v>
      </c>
      <c r="E1272" t="s">
        <v>3481</v>
      </c>
      <c r="F1272" t="s">
        <v>3022</v>
      </c>
      <c r="G1272" s="334" t="s">
        <v>3488</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3500</v>
      </c>
      <c r="D1273" s="289" t="s">
        <v>3060</v>
      </c>
      <c r="E1273" t="s">
        <v>3482</v>
      </c>
      <c r="F1273" t="s">
        <v>3022</v>
      </c>
      <c r="G1273" s="334" t="s">
        <v>3489</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3500</v>
      </c>
      <c r="D1274" s="289" t="s">
        <v>3060</v>
      </c>
      <c r="E1274" t="s">
        <v>3598</v>
      </c>
      <c r="F1274" t="s">
        <v>3022</v>
      </c>
      <c r="G1274" s="334" t="s">
        <v>3598</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3500</v>
      </c>
      <c r="D1275" s="289" t="s">
        <v>3061</v>
      </c>
      <c r="E1275" t="s">
        <v>3476</v>
      </c>
      <c r="F1275" t="s">
        <v>3023</v>
      </c>
      <c r="G1275" s="334" t="s">
        <v>3483</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3500</v>
      </c>
      <c r="D1276" s="289" t="s">
        <v>3061</v>
      </c>
      <c r="E1276" t="s">
        <v>3477</v>
      </c>
      <c r="F1276" t="s">
        <v>3023</v>
      </c>
      <c r="G1276" s="334" t="s">
        <v>3484</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3500</v>
      </c>
      <c r="D1277" s="289" t="s">
        <v>3061</v>
      </c>
      <c r="E1277" t="s">
        <v>3478</v>
      </c>
      <c r="F1277" t="s">
        <v>3023</v>
      </c>
      <c r="G1277" s="334" t="s">
        <v>3485</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3500</v>
      </c>
      <c r="D1278" s="289" t="s">
        <v>3061</v>
      </c>
      <c r="E1278" t="s">
        <v>3479</v>
      </c>
      <c r="F1278" t="s">
        <v>3023</v>
      </c>
      <c r="G1278" s="334" t="s">
        <v>3486</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3500</v>
      </c>
      <c r="D1279" s="289" t="s">
        <v>3061</v>
      </c>
      <c r="E1279" t="s">
        <v>3480</v>
      </c>
      <c r="F1279" t="s">
        <v>3023</v>
      </c>
      <c r="G1279" s="334" t="s">
        <v>3487</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3500</v>
      </c>
      <c r="D1280" s="289" t="s">
        <v>3061</v>
      </c>
      <c r="E1280" t="s">
        <v>3481</v>
      </c>
      <c r="F1280" t="s">
        <v>3023</v>
      </c>
      <c r="G1280" s="334" t="s">
        <v>3488</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3500</v>
      </c>
      <c r="D1281" s="289" t="s">
        <v>3061</v>
      </c>
      <c r="E1281" t="s">
        <v>3482</v>
      </c>
      <c r="F1281" t="s">
        <v>3023</v>
      </c>
      <c r="G1281" s="334" t="s">
        <v>3489</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3500</v>
      </c>
      <c r="D1282" s="289" t="s">
        <v>3061</v>
      </c>
      <c r="E1282" t="s">
        <v>3598</v>
      </c>
      <c r="F1282" t="s">
        <v>3023</v>
      </c>
      <c r="G1282" s="334" t="s">
        <v>3598</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3500</v>
      </c>
      <c r="D1283" s="289" t="s">
        <v>3062</v>
      </c>
      <c r="E1283" t="s">
        <v>3476</v>
      </c>
      <c r="F1283" t="s">
        <v>3024</v>
      </c>
      <c r="G1283" s="334" t="s">
        <v>3483</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3500</v>
      </c>
      <c r="D1284" s="289" t="s">
        <v>3062</v>
      </c>
      <c r="E1284" t="s">
        <v>3477</v>
      </c>
      <c r="F1284" t="s">
        <v>3024</v>
      </c>
      <c r="G1284" s="334" t="s">
        <v>3484</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3500</v>
      </c>
      <c r="D1285" s="289" t="s">
        <v>3062</v>
      </c>
      <c r="E1285" t="s">
        <v>3478</v>
      </c>
      <c r="F1285" t="s">
        <v>3024</v>
      </c>
      <c r="G1285" s="334" t="s">
        <v>3485</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3500</v>
      </c>
      <c r="D1286" s="289" t="s">
        <v>3062</v>
      </c>
      <c r="E1286" t="s">
        <v>3479</v>
      </c>
      <c r="F1286" t="s">
        <v>3024</v>
      </c>
      <c r="G1286" s="334" t="s">
        <v>3486</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3500</v>
      </c>
      <c r="D1287" s="289" t="s">
        <v>3062</v>
      </c>
      <c r="E1287" t="s">
        <v>3480</v>
      </c>
      <c r="F1287" t="s">
        <v>3024</v>
      </c>
      <c r="G1287" s="334" t="s">
        <v>3487</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3500</v>
      </c>
      <c r="D1288" s="289" t="s">
        <v>3062</v>
      </c>
      <c r="E1288" t="s">
        <v>3481</v>
      </c>
      <c r="F1288" t="s">
        <v>3024</v>
      </c>
      <c r="G1288" s="334" t="s">
        <v>3488</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3500</v>
      </c>
      <c r="D1289" s="289" t="s">
        <v>3062</v>
      </c>
      <c r="E1289" t="s">
        <v>3482</v>
      </c>
      <c r="F1289" t="s">
        <v>3024</v>
      </c>
      <c r="G1289" s="334" t="s">
        <v>3489</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3500</v>
      </c>
      <c r="D1290" s="289" t="s">
        <v>3062</v>
      </c>
      <c r="E1290" t="s">
        <v>3598</v>
      </c>
      <c r="F1290" t="s">
        <v>3024</v>
      </c>
      <c r="G1290" s="334" t="s">
        <v>3598</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3500</v>
      </c>
      <c r="D1291" s="289" t="s">
        <v>3063</v>
      </c>
      <c r="E1291" t="s">
        <v>3476</v>
      </c>
      <c r="F1291" t="s">
        <v>3025</v>
      </c>
      <c r="G1291" s="334" t="s">
        <v>3483</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3500</v>
      </c>
      <c r="D1292" s="289" t="s">
        <v>3063</v>
      </c>
      <c r="E1292" t="s">
        <v>3477</v>
      </c>
      <c r="F1292" t="s">
        <v>3025</v>
      </c>
      <c r="G1292" s="334" t="s">
        <v>3484</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3500</v>
      </c>
      <c r="D1293" s="289" t="s">
        <v>3063</v>
      </c>
      <c r="E1293" t="s">
        <v>3478</v>
      </c>
      <c r="F1293" t="s">
        <v>3025</v>
      </c>
      <c r="G1293" s="334" t="s">
        <v>3485</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3500</v>
      </c>
      <c r="D1294" s="289" t="s">
        <v>3063</v>
      </c>
      <c r="E1294" t="s">
        <v>3479</v>
      </c>
      <c r="F1294" t="s">
        <v>3025</v>
      </c>
      <c r="G1294" s="334" t="s">
        <v>3486</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3500</v>
      </c>
      <c r="D1295" s="289" t="s">
        <v>3063</v>
      </c>
      <c r="E1295" t="s">
        <v>3480</v>
      </c>
      <c r="F1295" t="s">
        <v>3025</v>
      </c>
      <c r="G1295" s="334" t="s">
        <v>3487</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3500</v>
      </c>
      <c r="D1296" s="289" t="s">
        <v>3063</v>
      </c>
      <c r="E1296" t="s">
        <v>3481</v>
      </c>
      <c r="F1296" t="s">
        <v>3025</v>
      </c>
      <c r="G1296" s="334" t="s">
        <v>3488</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3500</v>
      </c>
      <c r="D1297" s="289" t="s">
        <v>3063</v>
      </c>
      <c r="E1297" t="s">
        <v>3482</v>
      </c>
      <c r="F1297" t="s">
        <v>3025</v>
      </c>
      <c r="G1297" s="334" t="s">
        <v>3489</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3500</v>
      </c>
      <c r="D1298" s="289" t="s">
        <v>3063</v>
      </c>
      <c r="E1298" t="s">
        <v>3598</v>
      </c>
      <c r="F1298" t="s">
        <v>3025</v>
      </c>
      <c r="G1298" s="334" t="s">
        <v>3598</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3500</v>
      </c>
      <c r="D1299" s="289" t="s">
        <v>3064</v>
      </c>
      <c r="E1299" t="s">
        <v>3476</v>
      </c>
      <c r="F1299" t="s">
        <v>3067</v>
      </c>
      <c r="G1299" s="334" t="s">
        <v>3483</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3500</v>
      </c>
      <c r="D1300" s="289" t="s">
        <v>3064</v>
      </c>
      <c r="E1300" t="s">
        <v>3477</v>
      </c>
      <c r="F1300" t="s">
        <v>3067</v>
      </c>
      <c r="G1300" s="334" t="s">
        <v>3484</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3500</v>
      </c>
      <c r="D1301" s="289" t="s">
        <v>3064</v>
      </c>
      <c r="E1301" t="s">
        <v>3478</v>
      </c>
      <c r="F1301" t="s">
        <v>3067</v>
      </c>
      <c r="G1301" s="334" t="s">
        <v>3485</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3500</v>
      </c>
      <c r="D1302" s="289" t="s">
        <v>3064</v>
      </c>
      <c r="E1302" t="s">
        <v>3479</v>
      </c>
      <c r="F1302" t="s">
        <v>3067</v>
      </c>
      <c r="G1302" s="334" t="s">
        <v>3486</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3500</v>
      </c>
      <c r="D1303" s="289" t="s">
        <v>3064</v>
      </c>
      <c r="E1303" t="s">
        <v>3480</v>
      </c>
      <c r="F1303" t="s">
        <v>3067</v>
      </c>
      <c r="G1303" s="334" t="s">
        <v>3487</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3500</v>
      </c>
      <c r="D1304" s="289" t="s">
        <v>3064</v>
      </c>
      <c r="E1304" t="s">
        <v>3481</v>
      </c>
      <c r="F1304" t="s">
        <v>3067</v>
      </c>
      <c r="G1304" s="334" t="s">
        <v>3488</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3500</v>
      </c>
      <c r="D1305" s="289" t="s">
        <v>3064</v>
      </c>
      <c r="E1305" t="s">
        <v>3482</v>
      </c>
      <c r="F1305" t="s">
        <v>3067</v>
      </c>
      <c r="G1305" s="334" t="s">
        <v>3489</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3500</v>
      </c>
      <c r="D1306" s="289" t="s">
        <v>3064</v>
      </c>
      <c r="E1306" t="s">
        <v>3598</v>
      </c>
      <c r="F1306" t="s">
        <v>3067</v>
      </c>
      <c r="G1306" s="334" t="s">
        <v>3598</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3500</v>
      </c>
      <c r="D1307" s="289" t="s">
        <v>3065</v>
      </c>
      <c r="E1307" t="s">
        <v>3476</v>
      </c>
      <c r="F1307" t="s">
        <v>3026</v>
      </c>
      <c r="G1307" s="334" t="s">
        <v>3483</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3500</v>
      </c>
      <c r="D1308" s="289" t="s">
        <v>3065</v>
      </c>
      <c r="E1308" t="s">
        <v>3477</v>
      </c>
      <c r="F1308" t="s">
        <v>3026</v>
      </c>
      <c r="G1308" s="334" t="s">
        <v>3484</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3500</v>
      </c>
      <c r="D1309" s="289" t="s">
        <v>3065</v>
      </c>
      <c r="E1309" t="s">
        <v>3478</v>
      </c>
      <c r="F1309" t="s">
        <v>3026</v>
      </c>
      <c r="G1309" s="334" t="s">
        <v>3485</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3500</v>
      </c>
      <c r="D1310" s="289" t="s">
        <v>3065</v>
      </c>
      <c r="E1310" t="s">
        <v>3479</v>
      </c>
      <c r="F1310" t="s">
        <v>3026</v>
      </c>
      <c r="G1310" s="334" t="s">
        <v>3486</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3500</v>
      </c>
      <c r="D1311" s="289" t="s">
        <v>3065</v>
      </c>
      <c r="E1311" t="s">
        <v>3480</v>
      </c>
      <c r="F1311" t="s">
        <v>3026</v>
      </c>
      <c r="G1311" s="334" t="s">
        <v>3487</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3500</v>
      </c>
      <c r="D1312" s="289" t="s">
        <v>3065</v>
      </c>
      <c r="E1312" t="s">
        <v>3481</v>
      </c>
      <c r="F1312" t="s">
        <v>3026</v>
      </c>
      <c r="G1312" s="334" t="s">
        <v>3488</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3500</v>
      </c>
      <c r="D1313" s="289" t="s">
        <v>3065</v>
      </c>
      <c r="E1313" t="s">
        <v>3482</v>
      </c>
      <c r="F1313" t="s">
        <v>3026</v>
      </c>
      <c r="G1313" s="334" t="s">
        <v>3489</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3500</v>
      </c>
      <c r="D1314" s="289" t="s">
        <v>3065</v>
      </c>
      <c r="E1314" t="s">
        <v>3598</v>
      </c>
      <c r="F1314" t="s">
        <v>3026</v>
      </c>
      <c r="G1314" s="334" t="s">
        <v>3598</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3903</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3041</v>
      </c>
      <c r="E1316" s="334" t="s">
        <v>2392</v>
      </c>
      <c r="F1316" t="s">
        <v>3066</v>
      </c>
      <c r="G1316" s="334" t="s">
        <v>2398</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3904</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3041</v>
      </c>
      <c r="E1317" s="334" t="s">
        <v>2393</v>
      </c>
      <c r="F1317" t="s">
        <v>3066</v>
      </c>
      <c r="G1317" s="334" t="s">
        <v>2401</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3041</v>
      </c>
      <c r="E1318" s="334" t="s">
        <v>2394</v>
      </c>
      <c r="F1318" t="s">
        <v>3066</v>
      </c>
      <c r="G1318" s="334" t="s">
        <v>2402</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3041</v>
      </c>
      <c r="E1319" s="334" t="s">
        <v>2395</v>
      </c>
      <c r="F1319" t="s">
        <v>3066</v>
      </c>
      <c r="G1319" s="334" t="s">
        <v>2399</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3041</v>
      </c>
      <c r="E1320" s="334" t="s">
        <v>2396</v>
      </c>
      <c r="F1320" t="s">
        <v>3066</v>
      </c>
      <c r="G1320" s="334" t="s">
        <v>2400</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3041</v>
      </c>
      <c r="E1321" s="334" t="s">
        <v>2397</v>
      </c>
      <c r="F1321" t="s">
        <v>3066</v>
      </c>
      <c r="G1321" s="334" t="s">
        <v>2403</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3041</v>
      </c>
      <c r="E1322" s="334" t="s">
        <v>2695</v>
      </c>
      <c r="F1322" t="s">
        <v>3066</v>
      </c>
      <c r="G1322" s="334" t="s">
        <v>2698</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3041</v>
      </c>
      <c r="E1323" s="334" t="s">
        <v>2696</v>
      </c>
      <c r="F1323" t="s">
        <v>3066</v>
      </c>
      <c r="G1323" s="334" t="s">
        <v>2700</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3041</v>
      </c>
      <c r="E1324" s="334" t="s">
        <v>2697</v>
      </c>
      <c r="F1324" t="s">
        <v>3066</v>
      </c>
      <c r="G1324" s="334" t="s">
        <v>2701</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3041</v>
      </c>
      <c r="E1325" s="334" t="s">
        <v>2694</v>
      </c>
      <c r="F1325" t="s">
        <v>3066</v>
      </c>
      <c r="G1325" s="334" t="s">
        <v>2699</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3042</v>
      </c>
      <c r="E1326" s="334" t="s">
        <v>2392</v>
      </c>
      <c r="F1326" t="s">
        <v>2748</v>
      </c>
      <c r="G1326" s="334" t="s">
        <v>2398</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3042</v>
      </c>
      <c r="E1327" s="334" t="s">
        <v>2393</v>
      </c>
      <c r="F1327" t="s">
        <v>2748</v>
      </c>
      <c r="G1327" s="334" t="s">
        <v>2401</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3042</v>
      </c>
      <c r="E1328" s="334" t="s">
        <v>2394</v>
      </c>
      <c r="F1328" t="s">
        <v>2748</v>
      </c>
      <c r="G1328" s="334" t="s">
        <v>2402</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3042</v>
      </c>
      <c r="E1329" s="334" t="s">
        <v>2395</v>
      </c>
      <c r="F1329" t="s">
        <v>2748</v>
      </c>
      <c r="G1329" s="334" t="s">
        <v>2399</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3042</v>
      </c>
      <c r="E1330" s="334" t="s">
        <v>2396</v>
      </c>
      <c r="F1330" t="s">
        <v>2748</v>
      </c>
      <c r="G1330" s="334" t="s">
        <v>2400</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3042</v>
      </c>
      <c r="E1331" s="334" t="s">
        <v>2397</v>
      </c>
      <c r="F1331" t="s">
        <v>2748</v>
      </c>
      <c r="G1331" s="334" t="s">
        <v>2403</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3042</v>
      </c>
      <c r="E1332" s="334" t="s">
        <v>2695</v>
      </c>
      <c r="F1332" t="s">
        <v>2748</v>
      </c>
      <c r="G1332" s="334" t="s">
        <v>2698</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3042</v>
      </c>
      <c r="E1333" s="334" t="s">
        <v>2696</v>
      </c>
      <c r="F1333" t="s">
        <v>2748</v>
      </c>
      <c r="G1333" s="334" t="s">
        <v>2700</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3042</v>
      </c>
      <c r="E1334" s="334" t="s">
        <v>2697</v>
      </c>
      <c r="F1334" t="s">
        <v>2748</v>
      </c>
      <c r="G1334" s="334" t="s">
        <v>2701</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3042</v>
      </c>
      <c r="E1335" s="334" t="s">
        <v>2694</v>
      </c>
      <c r="F1335" t="s">
        <v>2748</v>
      </c>
      <c r="G1335" s="334" t="s">
        <v>2699</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3043</v>
      </c>
      <c r="E1336" s="334" t="s">
        <v>2392</v>
      </c>
      <c r="F1336" t="s">
        <v>3007</v>
      </c>
      <c r="G1336" s="334" t="s">
        <v>2398</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3043</v>
      </c>
      <c r="E1337" s="334" t="s">
        <v>2393</v>
      </c>
      <c r="F1337" t="s">
        <v>3007</v>
      </c>
      <c r="G1337" s="334" t="s">
        <v>2401</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3043</v>
      </c>
      <c r="E1338" s="334" t="s">
        <v>2394</v>
      </c>
      <c r="F1338" t="s">
        <v>3007</v>
      </c>
      <c r="G1338" s="334" t="s">
        <v>2402</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3043</v>
      </c>
      <c r="E1339" s="334" t="s">
        <v>2395</v>
      </c>
      <c r="F1339" t="s">
        <v>3007</v>
      </c>
      <c r="G1339" s="334" t="s">
        <v>2399</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3043</v>
      </c>
      <c r="E1340" s="334" t="s">
        <v>2396</v>
      </c>
      <c r="F1340" t="s">
        <v>3007</v>
      </c>
      <c r="G1340" s="334" t="s">
        <v>2400</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3043</v>
      </c>
      <c r="E1341" s="334" t="s">
        <v>2397</v>
      </c>
      <c r="F1341" t="s">
        <v>3007</v>
      </c>
      <c r="G1341" s="334" t="s">
        <v>2403</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3043</v>
      </c>
      <c r="E1342" s="334" t="s">
        <v>2695</v>
      </c>
      <c r="F1342" t="s">
        <v>3007</v>
      </c>
      <c r="G1342" s="334" t="s">
        <v>2698</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3043</v>
      </c>
      <c r="E1343" s="334" t="s">
        <v>2696</v>
      </c>
      <c r="F1343" t="s">
        <v>3007</v>
      </c>
      <c r="G1343" s="334" t="s">
        <v>2700</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3043</v>
      </c>
      <c r="E1344" s="334" t="s">
        <v>2697</v>
      </c>
      <c r="F1344" t="s">
        <v>3007</v>
      </c>
      <c r="G1344" s="334" t="s">
        <v>2701</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3043</v>
      </c>
      <c r="E1345" s="334" t="s">
        <v>2694</v>
      </c>
      <c r="F1345" t="s">
        <v>3007</v>
      </c>
      <c r="G1345" s="334" t="s">
        <v>2699</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3044</v>
      </c>
      <c r="E1346" s="334" t="s">
        <v>2392</v>
      </c>
      <c r="F1346" t="s">
        <v>3008</v>
      </c>
      <c r="G1346" s="334" t="s">
        <v>2398</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3044</v>
      </c>
      <c r="E1347" s="334" t="s">
        <v>2393</v>
      </c>
      <c r="F1347" t="s">
        <v>3008</v>
      </c>
      <c r="G1347" s="334" t="s">
        <v>2401</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3044</v>
      </c>
      <c r="E1348" s="334" t="s">
        <v>2394</v>
      </c>
      <c r="F1348" t="s">
        <v>3008</v>
      </c>
      <c r="G1348" s="334" t="s">
        <v>2402</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3044</v>
      </c>
      <c r="E1349" s="334" t="s">
        <v>2395</v>
      </c>
      <c r="F1349" t="s">
        <v>3008</v>
      </c>
      <c r="G1349" s="334" t="s">
        <v>2399</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3044</v>
      </c>
      <c r="E1350" s="334" t="s">
        <v>2396</v>
      </c>
      <c r="F1350" t="s">
        <v>3008</v>
      </c>
      <c r="G1350" s="334" t="s">
        <v>2400</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3044</v>
      </c>
      <c r="E1351" s="334" t="s">
        <v>2397</v>
      </c>
      <c r="F1351" t="s">
        <v>3008</v>
      </c>
      <c r="G1351" s="334" t="s">
        <v>2403</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3044</v>
      </c>
      <c r="E1352" s="334" t="s">
        <v>2695</v>
      </c>
      <c r="F1352" t="s">
        <v>3008</v>
      </c>
      <c r="G1352" s="334" t="s">
        <v>2698</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3044</v>
      </c>
      <c r="E1353" s="334" t="s">
        <v>2696</v>
      </c>
      <c r="F1353" t="s">
        <v>3008</v>
      </c>
      <c r="G1353" s="334" t="s">
        <v>2700</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3044</v>
      </c>
      <c r="E1354" s="334" t="s">
        <v>2697</v>
      </c>
      <c r="F1354" t="s">
        <v>3008</v>
      </c>
      <c r="G1354" s="334" t="s">
        <v>2701</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3044</v>
      </c>
      <c r="E1355" s="334" t="s">
        <v>2694</v>
      </c>
      <c r="F1355" t="s">
        <v>3008</v>
      </c>
      <c r="G1355" s="334" t="s">
        <v>2699</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3045</v>
      </c>
      <c r="E1356" s="334" t="s">
        <v>2392</v>
      </c>
      <c r="F1356" t="s">
        <v>3009</v>
      </c>
      <c r="G1356" s="334" t="s">
        <v>2398</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3045</v>
      </c>
      <c r="E1357" s="334" t="s">
        <v>2393</v>
      </c>
      <c r="F1357" t="s">
        <v>3009</v>
      </c>
      <c r="G1357" s="334" t="s">
        <v>2401</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3045</v>
      </c>
      <c r="E1358" s="334" t="s">
        <v>2394</v>
      </c>
      <c r="F1358" t="s">
        <v>3009</v>
      </c>
      <c r="G1358" s="334" t="s">
        <v>2402</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3045</v>
      </c>
      <c r="E1359" s="334" t="s">
        <v>2395</v>
      </c>
      <c r="F1359" t="s">
        <v>3009</v>
      </c>
      <c r="G1359" s="334" t="s">
        <v>2399</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3045</v>
      </c>
      <c r="E1360" s="334" t="s">
        <v>2396</v>
      </c>
      <c r="F1360" t="s">
        <v>3009</v>
      </c>
      <c r="G1360" s="334" t="s">
        <v>2400</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3045</v>
      </c>
      <c r="E1361" s="334" t="s">
        <v>2397</v>
      </c>
      <c r="F1361" t="s">
        <v>3009</v>
      </c>
      <c r="G1361" s="334" t="s">
        <v>2403</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3045</v>
      </c>
      <c r="E1362" s="334" t="s">
        <v>2695</v>
      </c>
      <c r="F1362" t="s">
        <v>3009</v>
      </c>
      <c r="G1362" s="334" t="s">
        <v>2698</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3045</v>
      </c>
      <c r="E1363" s="334" t="s">
        <v>2696</v>
      </c>
      <c r="F1363" t="s">
        <v>3009</v>
      </c>
      <c r="G1363" s="334" t="s">
        <v>2700</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3045</v>
      </c>
      <c r="E1364" s="334" t="s">
        <v>2697</v>
      </c>
      <c r="F1364" t="s">
        <v>3009</v>
      </c>
      <c r="G1364" s="334" t="s">
        <v>2701</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3045</v>
      </c>
      <c r="E1365" s="334" t="s">
        <v>2694</v>
      </c>
      <c r="F1365" t="s">
        <v>3009</v>
      </c>
      <c r="G1365" s="334" t="s">
        <v>2699</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3046</v>
      </c>
      <c r="E1366" s="334" t="s">
        <v>2392</v>
      </c>
      <c r="F1366" t="s">
        <v>3010</v>
      </c>
      <c r="G1366" s="334" t="s">
        <v>2398</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3046</v>
      </c>
      <c r="E1367" s="334" t="s">
        <v>2393</v>
      </c>
      <c r="F1367" t="s">
        <v>3010</v>
      </c>
      <c r="G1367" s="334" t="s">
        <v>2401</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3046</v>
      </c>
      <c r="E1368" s="334" t="s">
        <v>2394</v>
      </c>
      <c r="F1368" t="s">
        <v>3010</v>
      </c>
      <c r="G1368" s="334" t="s">
        <v>2402</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3046</v>
      </c>
      <c r="E1369" s="334" t="s">
        <v>2395</v>
      </c>
      <c r="F1369" t="s">
        <v>3010</v>
      </c>
      <c r="G1369" s="334" t="s">
        <v>2399</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3046</v>
      </c>
      <c r="E1370" s="334" t="s">
        <v>2396</v>
      </c>
      <c r="F1370" t="s">
        <v>3010</v>
      </c>
      <c r="G1370" s="334" t="s">
        <v>2400</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3046</v>
      </c>
      <c r="E1371" s="334" t="s">
        <v>2397</v>
      </c>
      <c r="F1371" t="s">
        <v>3010</v>
      </c>
      <c r="G1371" s="334" t="s">
        <v>2403</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3046</v>
      </c>
      <c r="E1372" s="334" t="s">
        <v>2695</v>
      </c>
      <c r="F1372" t="s">
        <v>3010</v>
      </c>
      <c r="G1372" s="334" t="s">
        <v>2698</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3046</v>
      </c>
      <c r="E1373" s="334" t="s">
        <v>2696</v>
      </c>
      <c r="F1373" t="s">
        <v>3010</v>
      </c>
      <c r="G1373" s="334" t="s">
        <v>2700</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3046</v>
      </c>
      <c r="E1374" s="334" t="s">
        <v>2697</v>
      </c>
      <c r="F1374" t="s">
        <v>3010</v>
      </c>
      <c r="G1374" s="334" t="s">
        <v>2701</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3046</v>
      </c>
      <c r="E1375" s="334" t="s">
        <v>2694</v>
      </c>
      <c r="F1375" t="s">
        <v>3010</v>
      </c>
      <c r="G1375" s="334" t="s">
        <v>2699</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3047</v>
      </c>
      <c r="E1376" s="334" t="s">
        <v>2392</v>
      </c>
      <c r="F1376" t="s">
        <v>3011</v>
      </c>
      <c r="G1376" s="334" t="s">
        <v>2398</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3047</v>
      </c>
      <c r="E1377" s="334" t="s">
        <v>2393</v>
      </c>
      <c r="F1377" t="s">
        <v>3011</v>
      </c>
      <c r="G1377" s="334" t="s">
        <v>2401</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3047</v>
      </c>
      <c r="E1378" s="334" t="s">
        <v>2394</v>
      </c>
      <c r="F1378" t="s">
        <v>3011</v>
      </c>
      <c r="G1378" s="334" t="s">
        <v>2402</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3047</v>
      </c>
      <c r="E1379" s="334" t="s">
        <v>2395</v>
      </c>
      <c r="F1379" t="s">
        <v>3011</v>
      </c>
      <c r="G1379" s="334" t="s">
        <v>2399</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3047</v>
      </c>
      <c r="E1380" s="334" t="s">
        <v>2396</v>
      </c>
      <c r="F1380" t="s">
        <v>3011</v>
      </c>
      <c r="G1380" s="334" t="s">
        <v>2400</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3047</v>
      </c>
      <c r="E1381" s="334" t="s">
        <v>2397</v>
      </c>
      <c r="F1381" t="s">
        <v>3011</v>
      </c>
      <c r="G1381" s="334" t="s">
        <v>2403</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3047</v>
      </c>
      <c r="E1382" s="334" t="s">
        <v>2695</v>
      </c>
      <c r="F1382" t="s">
        <v>3011</v>
      </c>
      <c r="G1382" s="334" t="s">
        <v>2698</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3047</v>
      </c>
      <c r="E1383" s="334" t="s">
        <v>2696</v>
      </c>
      <c r="F1383" t="s">
        <v>3011</v>
      </c>
      <c r="G1383" s="334" t="s">
        <v>2700</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3047</v>
      </c>
      <c r="E1384" s="334" t="s">
        <v>2697</v>
      </c>
      <c r="F1384" t="s">
        <v>3011</v>
      </c>
      <c r="G1384" s="334" t="s">
        <v>2701</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3047</v>
      </c>
      <c r="E1385" s="334" t="s">
        <v>2694</v>
      </c>
      <c r="F1385" t="s">
        <v>3011</v>
      </c>
      <c r="G1385" s="334" t="s">
        <v>2699</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3048</v>
      </c>
      <c r="E1386" s="334" t="s">
        <v>2392</v>
      </c>
      <c r="F1386" t="s">
        <v>3012</v>
      </c>
      <c r="G1386" s="334" t="s">
        <v>2398</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3048</v>
      </c>
      <c r="E1387" s="334" t="s">
        <v>2393</v>
      </c>
      <c r="F1387" t="s">
        <v>3012</v>
      </c>
      <c r="G1387" s="334" t="s">
        <v>2401</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3048</v>
      </c>
      <c r="E1388" s="334" t="s">
        <v>2394</v>
      </c>
      <c r="F1388" t="s">
        <v>3012</v>
      </c>
      <c r="G1388" s="334" t="s">
        <v>2402</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3048</v>
      </c>
      <c r="E1389" s="334" t="s">
        <v>2395</v>
      </c>
      <c r="F1389" t="s">
        <v>3012</v>
      </c>
      <c r="G1389" s="334" t="s">
        <v>2399</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3048</v>
      </c>
      <c r="E1390" s="334" t="s">
        <v>2396</v>
      </c>
      <c r="F1390" t="s">
        <v>3012</v>
      </c>
      <c r="G1390" s="334" t="s">
        <v>2400</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3048</v>
      </c>
      <c r="E1391" s="334" t="s">
        <v>2397</v>
      </c>
      <c r="F1391" t="s">
        <v>3012</v>
      </c>
      <c r="G1391" s="334" t="s">
        <v>2403</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3048</v>
      </c>
      <c r="E1392" s="334" t="s">
        <v>2695</v>
      </c>
      <c r="F1392" t="s">
        <v>3012</v>
      </c>
      <c r="G1392" s="334" t="s">
        <v>2698</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3048</v>
      </c>
      <c r="E1393" s="334" t="s">
        <v>2696</v>
      </c>
      <c r="F1393" t="s">
        <v>3012</v>
      </c>
      <c r="G1393" s="334" t="s">
        <v>2700</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3048</v>
      </c>
      <c r="E1394" s="334" t="s">
        <v>2697</v>
      </c>
      <c r="F1394" t="s">
        <v>3012</v>
      </c>
      <c r="G1394" s="334" t="s">
        <v>2701</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3048</v>
      </c>
      <c r="E1395" s="334" t="s">
        <v>2694</v>
      </c>
      <c r="F1395" t="s">
        <v>3012</v>
      </c>
      <c r="G1395" s="334" t="s">
        <v>2699</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3049</v>
      </c>
      <c r="E1396" s="334" t="s">
        <v>2392</v>
      </c>
      <c r="F1396" t="s">
        <v>3013</v>
      </c>
      <c r="G1396" s="334" t="s">
        <v>2398</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3049</v>
      </c>
      <c r="E1397" s="334" t="s">
        <v>2393</v>
      </c>
      <c r="F1397" t="s">
        <v>3013</v>
      </c>
      <c r="G1397" s="334" t="s">
        <v>2401</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3049</v>
      </c>
      <c r="E1398" s="334" t="s">
        <v>2394</v>
      </c>
      <c r="F1398" t="s">
        <v>3013</v>
      </c>
      <c r="G1398" s="334" t="s">
        <v>2402</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3049</v>
      </c>
      <c r="E1399" s="334" t="s">
        <v>2395</v>
      </c>
      <c r="F1399" t="s">
        <v>3013</v>
      </c>
      <c r="G1399" s="334" t="s">
        <v>2399</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3049</v>
      </c>
      <c r="E1400" s="334" t="s">
        <v>2396</v>
      </c>
      <c r="F1400" t="s">
        <v>3013</v>
      </c>
      <c r="G1400" s="334" t="s">
        <v>2400</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3049</v>
      </c>
      <c r="E1401" s="334" t="s">
        <v>2397</v>
      </c>
      <c r="F1401" t="s">
        <v>3013</v>
      </c>
      <c r="G1401" s="334" t="s">
        <v>2403</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3049</v>
      </c>
      <c r="E1402" s="334" t="s">
        <v>2695</v>
      </c>
      <c r="F1402" t="s">
        <v>3013</v>
      </c>
      <c r="G1402" s="334" t="s">
        <v>2698</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3049</v>
      </c>
      <c r="E1403" s="334" t="s">
        <v>2696</v>
      </c>
      <c r="F1403" t="s">
        <v>3013</v>
      </c>
      <c r="G1403" s="334" t="s">
        <v>2700</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3049</v>
      </c>
      <c r="E1404" s="334" t="s">
        <v>2697</v>
      </c>
      <c r="F1404" t="s">
        <v>3013</v>
      </c>
      <c r="G1404" s="334" t="s">
        <v>2701</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3049</v>
      </c>
      <c r="E1405" s="334" t="s">
        <v>2694</v>
      </c>
      <c r="F1405" t="s">
        <v>3013</v>
      </c>
      <c r="G1405" s="334" t="s">
        <v>2699</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3050</v>
      </c>
      <c r="E1406" s="334" t="s">
        <v>2392</v>
      </c>
      <c r="F1406" t="s">
        <v>2568</v>
      </c>
      <c r="G1406" s="334" t="s">
        <v>2398</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3050</v>
      </c>
      <c r="E1407" s="334" t="s">
        <v>2393</v>
      </c>
      <c r="F1407" t="s">
        <v>2568</v>
      </c>
      <c r="G1407" s="334" t="s">
        <v>2401</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3050</v>
      </c>
      <c r="E1408" s="334" t="s">
        <v>2394</v>
      </c>
      <c r="F1408" t="s">
        <v>2568</v>
      </c>
      <c r="G1408" s="334" t="s">
        <v>2402</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3050</v>
      </c>
      <c r="E1409" s="334" t="s">
        <v>2395</v>
      </c>
      <c r="F1409" t="s">
        <v>2568</v>
      </c>
      <c r="G1409" s="334" t="s">
        <v>2399</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3050</v>
      </c>
      <c r="E1410" s="334" t="s">
        <v>2396</v>
      </c>
      <c r="F1410" t="s">
        <v>2568</v>
      </c>
      <c r="G1410" s="334" t="s">
        <v>2400</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3050</v>
      </c>
      <c r="E1411" s="334" t="s">
        <v>2397</v>
      </c>
      <c r="F1411" t="s">
        <v>2568</v>
      </c>
      <c r="G1411" s="334" t="s">
        <v>2403</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3050</v>
      </c>
      <c r="E1412" s="334" t="s">
        <v>2695</v>
      </c>
      <c r="F1412" t="s">
        <v>2568</v>
      </c>
      <c r="G1412" s="334" t="s">
        <v>2698</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3050</v>
      </c>
      <c r="E1413" s="334" t="s">
        <v>2696</v>
      </c>
      <c r="F1413" t="s">
        <v>2568</v>
      </c>
      <c r="G1413" s="334" t="s">
        <v>2700</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3050</v>
      </c>
      <c r="E1414" s="334" t="s">
        <v>2697</v>
      </c>
      <c r="F1414" t="s">
        <v>2568</v>
      </c>
      <c r="G1414" s="334" t="s">
        <v>2701</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3050</v>
      </c>
      <c r="E1415" s="334" t="s">
        <v>2694</v>
      </c>
      <c r="F1415" t="s">
        <v>2568</v>
      </c>
      <c r="G1415" s="334" t="s">
        <v>2699</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3051</v>
      </c>
      <c r="E1416" s="334" t="s">
        <v>2392</v>
      </c>
      <c r="F1416" t="s">
        <v>3014</v>
      </c>
      <c r="G1416" s="334" t="s">
        <v>2398</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3051</v>
      </c>
      <c r="E1417" s="334" t="s">
        <v>2393</v>
      </c>
      <c r="F1417" t="s">
        <v>3014</v>
      </c>
      <c r="G1417" s="334" t="s">
        <v>2401</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3051</v>
      </c>
      <c r="E1418" s="334" t="s">
        <v>2394</v>
      </c>
      <c r="F1418" t="s">
        <v>3014</v>
      </c>
      <c r="G1418" s="334" t="s">
        <v>2402</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3051</v>
      </c>
      <c r="E1419" s="334" t="s">
        <v>2395</v>
      </c>
      <c r="F1419" t="s">
        <v>3014</v>
      </c>
      <c r="G1419" s="334" t="s">
        <v>2399</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3051</v>
      </c>
      <c r="E1420" s="334" t="s">
        <v>2396</v>
      </c>
      <c r="F1420" t="s">
        <v>3014</v>
      </c>
      <c r="G1420" s="334" t="s">
        <v>2400</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3051</v>
      </c>
      <c r="E1421" s="334" t="s">
        <v>2397</v>
      </c>
      <c r="F1421" t="s">
        <v>3014</v>
      </c>
      <c r="G1421" s="334" t="s">
        <v>2403</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3051</v>
      </c>
      <c r="E1422" s="334" t="s">
        <v>2695</v>
      </c>
      <c r="F1422" t="s">
        <v>3014</v>
      </c>
      <c r="G1422" s="334" t="s">
        <v>2698</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3051</v>
      </c>
      <c r="E1423" s="334" t="s">
        <v>2696</v>
      </c>
      <c r="F1423" t="s">
        <v>3014</v>
      </c>
      <c r="G1423" s="334" t="s">
        <v>2700</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3051</v>
      </c>
      <c r="E1424" s="334" t="s">
        <v>2697</v>
      </c>
      <c r="F1424" t="s">
        <v>3014</v>
      </c>
      <c r="G1424" s="334" t="s">
        <v>2701</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3051</v>
      </c>
      <c r="E1425" s="334" t="s">
        <v>2694</v>
      </c>
      <c r="F1425" t="s">
        <v>3014</v>
      </c>
      <c r="G1425" s="334" t="s">
        <v>2699</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3052</v>
      </c>
      <c r="E1426" s="334" t="s">
        <v>2392</v>
      </c>
      <c r="F1426" t="s">
        <v>3015</v>
      </c>
      <c r="G1426" s="334" t="s">
        <v>2398</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3052</v>
      </c>
      <c r="E1427" s="334" t="s">
        <v>2393</v>
      </c>
      <c r="F1427" t="s">
        <v>3015</v>
      </c>
      <c r="G1427" s="334" t="s">
        <v>2401</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3052</v>
      </c>
      <c r="E1428" s="334" t="s">
        <v>2394</v>
      </c>
      <c r="F1428" t="s">
        <v>3015</v>
      </c>
      <c r="G1428" s="334" t="s">
        <v>2402</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3052</v>
      </c>
      <c r="E1429" s="334" t="s">
        <v>2395</v>
      </c>
      <c r="F1429" t="s">
        <v>3015</v>
      </c>
      <c r="G1429" s="334" t="s">
        <v>2399</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3052</v>
      </c>
      <c r="E1430" s="334" t="s">
        <v>2396</v>
      </c>
      <c r="F1430" t="s">
        <v>3015</v>
      </c>
      <c r="G1430" s="334" t="s">
        <v>2400</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3052</v>
      </c>
      <c r="E1431" s="334" t="s">
        <v>2397</v>
      </c>
      <c r="F1431" t="s">
        <v>3015</v>
      </c>
      <c r="G1431" s="334" t="s">
        <v>2403</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3052</v>
      </c>
      <c r="E1432" s="334" t="s">
        <v>2695</v>
      </c>
      <c r="F1432" t="s">
        <v>3015</v>
      </c>
      <c r="G1432" s="334" t="s">
        <v>2698</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3052</v>
      </c>
      <c r="E1433" s="334" t="s">
        <v>2696</v>
      </c>
      <c r="F1433" t="s">
        <v>3015</v>
      </c>
      <c r="G1433" s="334" t="s">
        <v>2700</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3052</v>
      </c>
      <c r="E1434" s="334" t="s">
        <v>2697</v>
      </c>
      <c r="F1434" t="s">
        <v>3015</v>
      </c>
      <c r="G1434" s="334" t="s">
        <v>2701</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3052</v>
      </c>
      <c r="E1435" s="334" t="s">
        <v>2694</v>
      </c>
      <c r="F1435" t="s">
        <v>3015</v>
      </c>
      <c r="G1435" s="334" t="s">
        <v>2699</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3053</v>
      </c>
      <c r="E1436" s="334" t="s">
        <v>2392</v>
      </c>
      <c r="F1436" t="s">
        <v>3016</v>
      </c>
      <c r="G1436" s="334" t="s">
        <v>2398</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3053</v>
      </c>
      <c r="E1437" s="334" t="s">
        <v>2393</v>
      </c>
      <c r="F1437" t="s">
        <v>3016</v>
      </c>
      <c r="G1437" s="334" t="s">
        <v>2401</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3053</v>
      </c>
      <c r="E1438" s="334" t="s">
        <v>2394</v>
      </c>
      <c r="F1438" t="s">
        <v>3016</v>
      </c>
      <c r="G1438" s="334" t="s">
        <v>2402</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3053</v>
      </c>
      <c r="E1439" s="334" t="s">
        <v>2395</v>
      </c>
      <c r="F1439" t="s">
        <v>3016</v>
      </c>
      <c r="G1439" s="334" t="s">
        <v>2399</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3053</v>
      </c>
      <c r="E1440" s="334" t="s">
        <v>2396</v>
      </c>
      <c r="F1440" t="s">
        <v>3016</v>
      </c>
      <c r="G1440" s="334" t="s">
        <v>2400</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3053</v>
      </c>
      <c r="E1441" s="334" t="s">
        <v>2397</v>
      </c>
      <c r="F1441" t="s">
        <v>3016</v>
      </c>
      <c r="G1441" s="334" t="s">
        <v>2403</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3053</v>
      </c>
      <c r="E1442" s="334" t="s">
        <v>2695</v>
      </c>
      <c r="F1442" t="s">
        <v>3016</v>
      </c>
      <c r="G1442" s="334" t="s">
        <v>2698</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3053</v>
      </c>
      <c r="E1443" s="334" t="s">
        <v>2696</v>
      </c>
      <c r="F1443" t="s">
        <v>3016</v>
      </c>
      <c r="G1443" s="334" t="s">
        <v>2700</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3053</v>
      </c>
      <c r="E1444" s="334" t="s">
        <v>2697</v>
      </c>
      <c r="F1444" t="s">
        <v>3016</v>
      </c>
      <c r="G1444" s="334" t="s">
        <v>2701</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3053</v>
      </c>
      <c r="E1445" s="334" t="s">
        <v>2694</v>
      </c>
      <c r="F1445" t="s">
        <v>3016</v>
      </c>
      <c r="G1445" s="334" t="s">
        <v>2699</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3054</v>
      </c>
      <c r="E1446" s="334" t="s">
        <v>2392</v>
      </c>
      <c r="F1446" t="s">
        <v>2569</v>
      </c>
      <c r="G1446" s="334" t="s">
        <v>2398</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3054</v>
      </c>
      <c r="E1447" s="334" t="s">
        <v>2393</v>
      </c>
      <c r="F1447" t="s">
        <v>2569</v>
      </c>
      <c r="G1447" s="334" t="s">
        <v>2401</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3054</v>
      </c>
      <c r="E1448" s="334" t="s">
        <v>2394</v>
      </c>
      <c r="F1448" t="s">
        <v>2569</v>
      </c>
      <c r="G1448" s="334" t="s">
        <v>2402</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3054</v>
      </c>
      <c r="E1449" s="334" t="s">
        <v>2395</v>
      </c>
      <c r="F1449" t="s">
        <v>2569</v>
      </c>
      <c r="G1449" s="334" t="s">
        <v>2399</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3054</v>
      </c>
      <c r="E1450" s="334" t="s">
        <v>2396</v>
      </c>
      <c r="F1450" t="s">
        <v>2569</v>
      </c>
      <c r="G1450" s="334" t="s">
        <v>2400</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3054</v>
      </c>
      <c r="E1451" s="334" t="s">
        <v>2397</v>
      </c>
      <c r="F1451" t="s">
        <v>2569</v>
      </c>
      <c r="G1451" s="334" t="s">
        <v>2403</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3054</v>
      </c>
      <c r="E1452" s="334" t="s">
        <v>2695</v>
      </c>
      <c r="F1452" t="s">
        <v>2569</v>
      </c>
      <c r="G1452" s="334" t="s">
        <v>2698</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3054</v>
      </c>
      <c r="E1453" s="334" t="s">
        <v>2696</v>
      </c>
      <c r="F1453" t="s">
        <v>2569</v>
      </c>
      <c r="G1453" s="334" t="s">
        <v>2700</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3054</v>
      </c>
      <c r="E1454" s="334" t="s">
        <v>2697</v>
      </c>
      <c r="F1454" t="s">
        <v>2569</v>
      </c>
      <c r="G1454" s="334" t="s">
        <v>2701</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3054</v>
      </c>
      <c r="E1455" s="334" t="s">
        <v>2694</v>
      </c>
      <c r="F1455" t="s">
        <v>2569</v>
      </c>
      <c r="G1455" s="334" t="s">
        <v>2699</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3055</v>
      </c>
      <c r="E1456" s="334" t="s">
        <v>2392</v>
      </c>
      <c r="F1456" t="s">
        <v>3017</v>
      </c>
      <c r="G1456" s="334" t="s">
        <v>2398</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3055</v>
      </c>
      <c r="E1457" s="334" t="s">
        <v>2393</v>
      </c>
      <c r="F1457" t="s">
        <v>3017</v>
      </c>
      <c r="G1457" s="334" t="s">
        <v>2401</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3055</v>
      </c>
      <c r="E1458" s="334" t="s">
        <v>2394</v>
      </c>
      <c r="F1458" t="s">
        <v>3017</v>
      </c>
      <c r="G1458" s="334" t="s">
        <v>2402</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3055</v>
      </c>
      <c r="E1459" s="334" t="s">
        <v>2395</v>
      </c>
      <c r="F1459" t="s">
        <v>3017</v>
      </c>
      <c r="G1459" s="334" t="s">
        <v>2399</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3055</v>
      </c>
      <c r="E1460" s="334" t="s">
        <v>2396</v>
      </c>
      <c r="F1460" t="s">
        <v>3017</v>
      </c>
      <c r="G1460" s="334" t="s">
        <v>2400</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3055</v>
      </c>
      <c r="E1461" s="334" t="s">
        <v>2397</v>
      </c>
      <c r="F1461" t="s">
        <v>3017</v>
      </c>
      <c r="G1461" s="334" t="s">
        <v>2403</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3055</v>
      </c>
      <c r="E1462" s="334" t="s">
        <v>2695</v>
      </c>
      <c r="F1462" t="s">
        <v>3017</v>
      </c>
      <c r="G1462" s="334" t="s">
        <v>2698</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3055</v>
      </c>
      <c r="E1463" s="334" t="s">
        <v>2696</v>
      </c>
      <c r="F1463" t="s">
        <v>3017</v>
      </c>
      <c r="G1463" s="334" t="s">
        <v>2700</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3055</v>
      </c>
      <c r="E1464" s="334" t="s">
        <v>2697</v>
      </c>
      <c r="F1464" t="s">
        <v>3017</v>
      </c>
      <c r="G1464" s="334" t="s">
        <v>2701</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3055</v>
      </c>
      <c r="E1465" s="334" t="s">
        <v>2694</v>
      </c>
      <c r="F1465" t="s">
        <v>3017</v>
      </c>
      <c r="G1465" s="334" t="s">
        <v>2699</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3056</v>
      </c>
      <c r="E1466" s="334" t="s">
        <v>2392</v>
      </c>
      <c r="F1466" t="s">
        <v>3018</v>
      </c>
      <c r="G1466" s="334" t="s">
        <v>2398</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3056</v>
      </c>
      <c r="E1467" s="334" t="s">
        <v>2393</v>
      </c>
      <c r="F1467" t="s">
        <v>3018</v>
      </c>
      <c r="G1467" s="334" t="s">
        <v>2401</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3056</v>
      </c>
      <c r="E1468" s="334" t="s">
        <v>2394</v>
      </c>
      <c r="F1468" t="s">
        <v>3018</v>
      </c>
      <c r="G1468" s="334" t="s">
        <v>2402</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3056</v>
      </c>
      <c r="E1469" s="334" t="s">
        <v>2395</v>
      </c>
      <c r="F1469" t="s">
        <v>3018</v>
      </c>
      <c r="G1469" s="334" t="s">
        <v>2399</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3056</v>
      </c>
      <c r="E1470" s="334" t="s">
        <v>2396</v>
      </c>
      <c r="F1470" t="s">
        <v>3018</v>
      </c>
      <c r="G1470" s="334" t="s">
        <v>2400</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3056</v>
      </c>
      <c r="E1471" s="334" t="s">
        <v>2397</v>
      </c>
      <c r="F1471" t="s">
        <v>3018</v>
      </c>
      <c r="G1471" s="334" t="s">
        <v>2403</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3056</v>
      </c>
      <c r="E1472" s="334" t="s">
        <v>2695</v>
      </c>
      <c r="F1472" t="s">
        <v>3018</v>
      </c>
      <c r="G1472" s="334" t="s">
        <v>2698</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3056</v>
      </c>
      <c r="E1473" s="334" t="s">
        <v>2696</v>
      </c>
      <c r="F1473" t="s">
        <v>3018</v>
      </c>
      <c r="G1473" s="334" t="s">
        <v>2700</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3056</v>
      </c>
      <c r="E1474" s="334" t="s">
        <v>2697</v>
      </c>
      <c r="F1474" t="s">
        <v>3018</v>
      </c>
      <c r="G1474" s="334" t="s">
        <v>2701</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3056</v>
      </c>
      <c r="E1475" s="334" t="s">
        <v>2694</v>
      </c>
      <c r="F1475" t="s">
        <v>3018</v>
      </c>
      <c r="G1475" s="334" t="s">
        <v>2699</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3057</v>
      </c>
      <c r="E1476" s="334" t="s">
        <v>2392</v>
      </c>
      <c r="F1476" t="s">
        <v>3019</v>
      </c>
      <c r="G1476" s="334" t="s">
        <v>2398</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3057</v>
      </c>
      <c r="E1477" s="334" t="s">
        <v>2393</v>
      </c>
      <c r="F1477" t="s">
        <v>3019</v>
      </c>
      <c r="G1477" s="334" t="s">
        <v>2401</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3057</v>
      </c>
      <c r="E1478" s="334" t="s">
        <v>2394</v>
      </c>
      <c r="F1478" t="s">
        <v>3019</v>
      </c>
      <c r="G1478" s="334" t="s">
        <v>2402</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3057</v>
      </c>
      <c r="E1479" s="334" t="s">
        <v>2395</v>
      </c>
      <c r="F1479" t="s">
        <v>3019</v>
      </c>
      <c r="G1479" s="334" t="s">
        <v>2399</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3057</v>
      </c>
      <c r="E1480" s="334" t="s">
        <v>2396</v>
      </c>
      <c r="F1480" t="s">
        <v>3019</v>
      </c>
      <c r="G1480" s="334" t="s">
        <v>2400</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3057</v>
      </c>
      <c r="E1481" s="334" t="s">
        <v>2397</v>
      </c>
      <c r="F1481" t="s">
        <v>3019</v>
      </c>
      <c r="G1481" s="334" t="s">
        <v>2403</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3057</v>
      </c>
      <c r="E1482" s="334" t="s">
        <v>2695</v>
      </c>
      <c r="F1482" t="s">
        <v>3019</v>
      </c>
      <c r="G1482" s="334" t="s">
        <v>2698</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3057</v>
      </c>
      <c r="E1483" s="334" t="s">
        <v>2696</v>
      </c>
      <c r="F1483" t="s">
        <v>3019</v>
      </c>
      <c r="G1483" s="334" t="s">
        <v>2700</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3057</v>
      </c>
      <c r="E1484" s="334" t="s">
        <v>2697</v>
      </c>
      <c r="F1484" t="s">
        <v>3019</v>
      </c>
      <c r="G1484" s="334" t="s">
        <v>2701</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3057</v>
      </c>
      <c r="E1485" s="334" t="s">
        <v>2694</v>
      </c>
      <c r="F1485" t="s">
        <v>3019</v>
      </c>
      <c r="G1485" s="334" t="s">
        <v>2699</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3058</v>
      </c>
      <c r="E1486" s="334" t="s">
        <v>2392</v>
      </c>
      <c r="F1486" t="s">
        <v>3020</v>
      </c>
      <c r="G1486" s="334" t="s">
        <v>2398</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3058</v>
      </c>
      <c r="E1487" s="334" t="s">
        <v>2393</v>
      </c>
      <c r="F1487" t="s">
        <v>3020</v>
      </c>
      <c r="G1487" s="334" t="s">
        <v>2401</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3058</v>
      </c>
      <c r="E1488" s="334" t="s">
        <v>2394</v>
      </c>
      <c r="F1488" t="s">
        <v>3020</v>
      </c>
      <c r="G1488" s="334" t="s">
        <v>2402</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3058</v>
      </c>
      <c r="E1489" s="334" t="s">
        <v>2395</v>
      </c>
      <c r="F1489" t="s">
        <v>3020</v>
      </c>
      <c r="G1489" s="334" t="s">
        <v>2399</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3058</v>
      </c>
      <c r="E1490" s="334" t="s">
        <v>2396</v>
      </c>
      <c r="F1490" t="s">
        <v>3020</v>
      </c>
      <c r="G1490" s="334" t="s">
        <v>2400</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3058</v>
      </c>
      <c r="E1491" s="334" t="s">
        <v>2397</v>
      </c>
      <c r="F1491" t="s">
        <v>3020</v>
      </c>
      <c r="G1491" s="334" t="s">
        <v>2403</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3058</v>
      </c>
      <c r="E1492" s="334" t="s">
        <v>2695</v>
      </c>
      <c r="F1492" t="s">
        <v>3020</v>
      </c>
      <c r="G1492" s="334" t="s">
        <v>2698</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3058</v>
      </c>
      <c r="E1493" s="334" t="s">
        <v>2696</v>
      </c>
      <c r="F1493" t="s">
        <v>3020</v>
      </c>
      <c r="G1493" s="334" t="s">
        <v>2700</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3058</v>
      </c>
      <c r="E1494" s="334" t="s">
        <v>2697</v>
      </c>
      <c r="F1494" t="s">
        <v>3020</v>
      </c>
      <c r="G1494" s="334" t="s">
        <v>2701</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3058</v>
      </c>
      <c r="E1495" s="334" t="s">
        <v>2694</v>
      </c>
      <c r="F1495" t="s">
        <v>3020</v>
      </c>
      <c r="G1495" s="334" t="s">
        <v>2699</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3059</v>
      </c>
      <c r="E1496" s="334" t="s">
        <v>2392</v>
      </c>
      <c r="F1496" t="s">
        <v>3021</v>
      </c>
      <c r="G1496" s="334" t="s">
        <v>2398</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3059</v>
      </c>
      <c r="E1497" s="334" t="s">
        <v>2393</v>
      </c>
      <c r="F1497" t="s">
        <v>3021</v>
      </c>
      <c r="G1497" s="334" t="s">
        <v>2401</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3059</v>
      </c>
      <c r="E1498" s="334" t="s">
        <v>2394</v>
      </c>
      <c r="F1498" t="s">
        <v>3021</v>
      </c>
      <c r="G1498" s="334" t="s">
        <v>2402</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3059</v>
      </c>
      <c r="E1499" s="334" t="s">
        <v>2395</v>
      </c>
      <c r="F1499" t="s">
        <v>3021</v>
      </c>
      <c r="G1499" s="334" t="s">
        <v>2399</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3059</v>
      </c>
      <c r="E1500" s="334" t="s">
        <v>2396</v>
      </c>
      <c r="F1500" t="s">
        <v>3021</v>
      </c>
      <c r="G1500" s="334" t="s">
        <v>2400</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3059</v>
      </c>
      <c r="E1501" s="334" t="s">
        <v>2397</v>
      </c>
      <c r="F1501" t="s">
        <v>3021</v>
      </c>
      <c r="G1501" s="334" t="s">
        <v>2403</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3059</v>
      </c>
      <c r="E1502" s="334" t="s">
        <v>2695</v>
      </c>
      <c r="F1502" t="s">
        <v>3021</v>
      </c>
      <c r="G1502" s="334" t="s">
        <v>2698</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3059</v>
      </c>
      <c r="E1503" s="334" t="s">
        <v>2696</v>
      </c>
      <c r="F1503" t="s">
        <v>3021</v>
      </c>
      <c r="G1503" s="334" t="s">
        <v>2700</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3059</v>
      </c>
      <c r="E1504" s="334" t="s">
        <v>2697</v>
      </c>
      <c r="F1504" t="s">
        <v>3021</v>
      </c>
      <c r="G1504" s="334" t="s">
        <v>2701</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3059</v>
      </c>
      <c r="E1505" s="334" t="s">
        <v>2694</v>
      </c>
      <c r="F1505" t="s">
        <v>3021</v>
      </c>
      <c r="G1505" s="334" t="s">
        <v>2699</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3060</v>
      </c>
      <c r="E1506" s="334" t="s">
        <v>2392</v>
      </c>
      <c r="F1506" t="s">
        <v>3022</v>
      </c>
      <c r="G1506" s="334" t="s">
        <v>2398</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3060</v>
      </c>
      <c r="E1507" s="334" t="s">
        <v>2393</v>
      </c>
      <c r="F1507" t="s">
        <v>3022</v>
      </c>
      <c r="G1507" s="334" t="s">
        <v>2401</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3060</v>
      </c>
      <c r="E1508" s="334" t="s">
        <v>2394</v>
      </c>
      <c r="F1508" t="s">
        <v>3022</v>
      </c>
      <c r="G1508" s="334" t="s">
        <v>2402</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3060</v>
      </c>
      <c r="E1509" s="334" t="s">
        <v>2395</v>
      </c>
      <c r="F1509" t="s">
        <v>3022</v>
      </c>
      <c r="G1509" s="334" t="s">
        <v>2399</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3060</v>
      </c>
      <c r="E1510" s="334" t="s">
        <v>2396</v>
      </c>
      <c r="F1510" t="s">
        <v>3022</v>
      </c>
      <c r="G1510" s="334" t="s">
        <v>2400</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3060</v>
      </c>
      <c r="E1511" s="334" t="s">
        <v>2397</v>
      </c>
      <c r="F1511" t="s">
        <v>3022</v>
      </c>
      <c r="G1511" s="334" t="s">
        <v>2403</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3060</v>
      </c>
      <c r="E1512" s="334" t="s">
        <v>2695</v>
      </c>
      <c r="F1512" t="s">
        <v>3022</v>
      </c>
      <c r="G1512" s="334" t="s">
        <v>2698</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3060</v>
      </c>
      <c r="E1513" s="334" t="s">
        <v>2696</v>
      </c>
      <c r="F1513" t="s">
        <v>3022</v>
      </c>
      <c r="G1513" s="334" t="s">
        <v>2700</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3060</v>
      </c>
      <c r="E1514" s="334" t="s">
        <v>2697</v>
      </c>
      <c r="F1514" t="s">
        <v>3022</v>
      </c>
      <c r="G1514" s="334" t="s">
        <v>2701</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3060</v>
      </c>
      <c r="E1515" s="334" t="s">
        <v>2694</v>
      </c>
      <c r="F1515" t="s">
        <v>3022</v>
      </c>
      <c r="G1515" s="334" t="s">
        <v>2699</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3061</v>
      </c>
      <c r="E1516" s="334" t="s">
        <v>2392</v>
      </c>
      <c r="F1516" t="s">
        <v>3023</v>
      </c>
      <c r="G1516" s="334" t="s">
        <v>2398</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3061</v>
      </c>
      <c r="E1517" s="334" t="s">
        <v>2393</v>
      </c>
      <c r="F1517" t="s">
        <v>3023</v>
      </c>
      <c r="G1517" s="334" t="s">
        <v>2401</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3061</v>
      </c>
      <c r="E1518" s="334" t="s">
        <v>2394</v>
      </c>
      <c r="F1518" t="s">
        <v>3023</v>
      </c>
      <c r="G1518" s="334" t="s">
        <v>2402</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3061</v>
      </c>
      <c r="E1519" s="334" t="s">
        <v>2395</v>
      </c>
      <c r="F1519" t="s">
        <v>3023</v>
      </c>
      <c r="G1519" s="334" t="s">
        <v>2399</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3061</v>
      </c>
      <c r="E1520" s="334" t="s">
        <v>2396</v>
      </c>
      <c r="F1520" t="s">
        <v>3023</v>
      </c>
      <c r="G1520" s="334" t="s">
        <v>2400</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3061</v>
      </c>
      <c r="E1521" s="334" t="s">
        <v>2397</v>
      </c>
      <c r="F1521" t="s">
        <v>3023</v>
      </c>
      <c r="G1521" s="334" t="s">
        <v>2403</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3061</v>
      </c>
      <c r="E1522" s="334" t="s">
        <v>2695</v>
      </c>
      <c r="F1522" t="s">
        <v>3023</v>
      </c>
      <c r="G1522" s="334" t="s">
        <v>2698</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3061</v>
      </c>
      <c r="E1523" s="334" t="s">
        <v>2696</v>
      </c>
      <c r="F1523" t="s">
        <v>3023</v>
      </c>
      <c r="G1523" s="334" t="s">
        <v>2700</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3061</v>
      </c>
      <c r="E1524" s="334" t="s">
        <v>2697</v>
      </c>
      <c r="F1524" t="s">
        <v>3023</v>
      </c>
      <c r="G1524" s="334" t="s">
        <v>2701</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3061</v>
      </c>
      <c r="E1525" s="334" t="s">
        <v>2694</v>
      </c>
      <c r="F1525" t="s">
        <v>3023</v>
      </c>
      <c r="G1525" s="334" t="s">
        <v>2699</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3062</v>
      </c>
      <c r="E1526" s="334" t="s">
        <v>2392</v>
      </c>
      <c r="F1526" t="s">
        <v>3024</v>
      </c>
      <c r="G1526" s="334" t="s">
        <v>2398</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3062</v>
      </c>
      <c r="E1527" s="334" t="s">
        <v>2393</v>
      </c>
      <c r="F1527" t="s">
        <v>3024</v>
      </c>
      <c r="G1527" s="334" t="s">
        <v>2401</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3062</v>
      </c>
      <c r="E1528" s="334" t="s">
        <v>2394</v>
      </c>
      <c r="F1528" t="s">
        <v>3024</v>
      </c>
      <c r="G1528" s="334" t="s">
        <v>2402</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3062</v>
      </c>
      <c r="E1529" s="334" t="s">
        <v>2395</v>
      </c>
      <c r="F1529" t="s">
        <v>3024</v>
      </c>
      <c r="G1529" s="334" t="s">
        <v>2399</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3062</v>
      </c>
      <c r="E1530" s="334" t="s">
        <v>2396</v>
      </c>
      <c r="F1530" t="s">
        <v>3024</v>
      </c>
      <c r="G1530" s="334" t="s">
        <v>2400</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3062</v>
      </c>
      <c r="E1531" s="334" t="s">
        <v>2397</v>
      </c>
      <c r="F1531" t="s">
        <v>3024</v>
      </c>
      <c r="G1531" s="334" t="s">
        <v>2403</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3062</v>
      </c>
      <c r="E1532" s="334" t="s">
        <v>2695</v>
      </c>
      <c r="F1532" t="s">
        <v>3024</v>
      </c>
      <c r="G1532" s="334" t="s">
        <v>2698</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3062</v>
      </c>
      <c r="E1533" s="334" t="s">
        <v>2696</v>
      </c>
      <c r="F1533" t="s">
        <v>3024</v>
      </c>
      <c r="G1533" s="334" t="s">
        <v>2700</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3062</v>
      </c>
      <c r="E1534" s="334" t="s">
        <v>2697</v>
      </c>
      <c r="F1534" t="s">
        <v>3024</v>
      </c>
      <c r="G1534" s="334" t="s">
        <v>2701</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3062</v>
      </c>
      <c r="E1535" s="334" t="s">
        <v>2694</v>
      </c>
      <c r="F1535" t="s">
        <v>3024</v>
      </c>
      <c r="G1535" s="334" t="s">
        <v>2699</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3063</v>
      </c>
      <c r="E1536" s="334" t="s">
        <v>2392</v>
      </c>
      <c r="F1536" t="s">
        <v>3025</v>
      </c>
      <c r="G1536" s="334" t="s">
        <v>2398</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3063</v>
      </c>
      <c r="E1537" s="334" t="s">
        <v>2393</v>
      </c>
      <c r="F1537" t="s">
        <v>3025</v>
      </c>
      <c r="G1537" s="334" t="s">
        <v>2401</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3063</v>
      </c>
      <c r="E1538" s="334" t="s">
        <v>2394</v>
      </c>
      <c r="F1538" t="s">
        <v>3025</v>
      </c>
      <c r="G1538" s="334" t="s">
        <v>2402</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3063</v>
      </c>
      <c r="E1539" s="334" t="s">
        <v>2395</v>
      </c>
      <c r="F1539" t="s">
        <v>3025</v>
      </c>
      <c r="G1539" s="334" t="s">
        <v>2399</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3063</v>
      </c>
      <c r="E1540" s="334" t="s">
        <v>2396</v>
      </c>
      <c r="F1540" t="s">
        <v>3025</v>
      </c>
      <c r="G1540" s="334" t="s">
        <v>2400</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3063</v>
      </c>
      <c r="E1541" s="334" t="s">
        <v>2397</v>
      </c>
      <c r="F1541" t="s">
        <v>3025</v>
      </c>
      <c r="G1541" s="334" t="s">
        <v>2403</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3063</v>
      </c>
      <c r="E1542" s="334" t="s">
        <v>2695</v>
      </c>
      <c r="F1542" t="s">
        <v>3025</v>
      </c>
      <c r="G1542" s="334" t="s">
        <v>2698</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3063</v>
      </c>
      <c r="E1543" s="334" t="s">
        <v>2696</v>
      </c>
      <c r="F1543" t="s">
        <v>3025</v>
      </c>
      <c r="G1543" s="334" t="s">
        <v>2700</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3063</v>
      </c>
      <c r="E1544" s="334" t="s">
        <v>2697</v>
      </c>
      <c r="F1544" t="s">
        <v>3025</v>
      </c>
      <c r="G1544" s="334" t="s">
        <v>2701</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3063</v>
      </c>
      <c r="E1545" s="334" t="s">
        <v>2694</v>
      </c>
      <c r="F1545" t="s">
        <v>3025</v>
      </c>
      <c r="G1545" s="334" t="s">
        <v>2699</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3064</v>
      </c>
      <c r="E1546" s="334" t="s">
        <v>2392</v>
      </c>
      <c r="F1546" t="s">
        <v>3067</v>
      </c>
      <c r="G1546" s="334" t="s">
        <v>2398</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3064</v>
      </c>
      <c r="E1547" s="334" t="s">
        <v>2393</v>
      </c>
      <c r="F1547" t="s">
        <v>3067</v>
      </c>
      <c r="G1547" s="334" t="s">
        <v>2401</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3064</v>
      </c>
      <c r="E1548" s="334" t="s">
        <v>2394</v>
      </c>
      <c r="F1548" t="s">
        <v>3067</v>
      </c>
      <c r="G1548" s="334" t="s">
        <v>2402</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3064</v>
      </c>
      <c r="E1549" s="334" t="s">
        <v>2395</v>
      </c>
      <c r="F1549" t="s">
        <v>3067</v>
      </c>
      <c r="G1549" s="334" t="s">
        <v>2399</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3064</v>
      </c>
      <c r="E1550" s="334" t="s">
        <v>2396</v>
      </c>
      <c r="F1550" t="s">
        <v>3067</v>
      </c>
      <c r="G1550" s="334" t="s">
        <v>2400</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3064</v>
      </c>
      <c r="E1551" s="334" t="s">
        <v>2397</v>
      </c>
      <c r="F1551" t="s">
        <v>3067</v>
      </c>
      <c r="G1551" s="334" t="s">
        <v>2403</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3064</v>
      </c>
      <c r="E1552" s="334" t="s">
        <v>2695</v>
      </c>
      <c r="F1552" t="s">
        <v>3067</v>
      </c>
      <c r="G1552" s="334" t="s">
        <v>2698</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3064</v>
      </c>
      <c r="E1553" s="334" t="s">
        <v>2696</v>
      </c>
      <c r="F1553" t="s">
        <v>3067</v>
      </c>
      <c r="G1553" s="334" t="s">
        <v>2700</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3064</v>
      </c>
      <c r="E1554" s="334" t="s">
        <v>2697</v>
      </c>
      <c r="F1554" t="s">
        <v>3067</v>
      </c>
      <c r="G1554" s="334" t="s">
        <v>2701</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3064</v>
      </c>
      <c r="E1555" s="334" t="s">
        <v>2694</v>
      </c>
      <c r="F1555" t="s">
        <v>3067</v>
      </c>
      <c r="G1555" s="334" t="s">
        <v>2699</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3065</v>
      </c>
      <c r="E1556" s="334" t="s">
        <v>2392</v>
      </c>
      <c r="F1556" t="s">
        <v>3026</v>
      </c>
      <c r="G1556" s="334" t="s">
        <v>2398</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3065</v>
      </c>
      <c r="E1557" s="334" t="s">
        <v>2393</v>
      </c>
      <c r="F1557" t="s">
        <v>3026</v>
      </c>
      <c r="G1557" s="334" t="s">
        <v>2401</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3065</v>
      </c>
      <c r="E1558" s="334" t="s">
        <v>2394</v>
      </c>
      <c r="F1558" t="s">
        <v>3026</v>
      </c>
      <c r="G1558" s="334" t="s">
        <v>2402</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3065</v>
      </c>
      <c r="E1559" s="334" t="s">
        <v>2395</v>
      </c>
      <c r="F1559" t="s">
        <v>3026</v>
      </c>
      <c r="G1559" s="334" t="s">
        <v>2399</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3065</v>
      </c>
      <c r="E1560" s="334" t="s">
        <v>2396</v>
      </c>
      <c r="F1560" t="s">
        <v>3026</v>
      </c>
      <c r="G1560" s="334" t="s">
        <v>2400</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3065</v>
      </c>
      <c r="E1561" s="334" t="s">
        <v>2397</v>
      </c>
      <c r="F1561" t="s">
        <v>3026</v>
      </c>
      <c r="G1561" s="334" t="s">
        <v>2403</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3065</v>
      </c>
      <c r="E1562" s="334" t="s">
        <v>2695</v>
      </c>
      <c r="F1562" t="s">
        <v>3026</v>
      </c>
      <c r="G1562" s="334" t="s">
        <v>2698</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3065</v>
      </c>
      <c r="E1563" s="334" t="s">
        <v>2696</v>
      </c>
      <c r="F1563" t="s">
        <v>3026</v>
      </c>
      <c r="G1563" s="334" t="s">
        <v>2700</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3065</v>
      </c>
      <c r="E1564" s="334" t="s">
        <v>2697</v>
      </c>
      <c r="F1564" t="s">
        <v>3026</v>
      </c>
      <c r="G1564" s="334" t="s">
        <v>2701</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3065</v>
      </c>
      <c r="E1565" s="334" t="s">
        <v>2694</v>
      </c>
      <c r="F1565" t="s">
        <v>3026</v>
      </c>
      <c r="G1565" s="334" t="s">
        <v>2699</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2428</v>
      </c>
      <c r="D1566" s="334" t="s">
        <v>3053</v>
      </c>
      <c r="E1566" s="334"/>
      <c r="F1566" s="289" t="s">
        <v>3016</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3905</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2428</v>
      </c>
      <c r="D1567" s="289" t="s">
        <v>3054</v>
      </c>
      <c r="E1567" s="334"/>
      <c r="F1567" s="289" t="s">
        <v>2569</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2428</v>
      </c>
      <c r="D1568" s="289" t="s">
        <v>3064</v>
      </c>
      <c r="E1568" s="334"/>
      <c r="F1568" s="289" t="s">
        <v>3067</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3043</v>
      </c>
      <c r="E1569" s="334"/>
      <c r="F1569" t="s">
        <v>3007</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3906</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3063</v>
      </c>
      <c r="E1570" s="334"/>
      <c r="F1570" t="s">
        <v>3025</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3042</v>
      </c>
      <c r="E1571" s="334"/>
      <c r="F1571" t="s">
        <v>2748</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3064</v>
      </c>
      <c r="E1572" s="334"/>
      <c r="F1572" t="s">
        <v>3067</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3043</v>
      </c>
      <c r="E1573" s="334"/>
      <c r="F1573" t="s">
        <v>3007</v>
      </c>
      <c r="G1573" s="334"/>
      <c r="H1573" s="17">
        <v>1460</v>
      </c>
      <c r="I1573" s="373" t="s">
        <v>43</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3907</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3063</v>
      </c>
      <c r="E1574" s="334"/>
      <c r="F1574" t="s">
        <v>3025</v>
      </c>
      <c r="G1574" s="334"/>
      <c r="H1574" s="17">
        <v>1461</v>
      </c>
      <c r="I1574" s="373" t="s">
        <v>43</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3042</v>
      </c>
      <c r="E1575" s="334"/>
      <c r="F1575" t="s">
        <v>2748</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3064</v>
      </c>
      <c r="E1576" s="334"/>
      <c r="F1576" t="s">
        <v>3067</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3206</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3908</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3708</v>
      </c>
      <c r="D1578" s="334" t="s">
        <v>3725</v>
      </c>
      <c r="E1578" s="334"/>
      <c r="F1578" s="334" t="s">
        <v>3743</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3708</v>
      </c>
      <c r="D1579" s="334" t="s">
        <v>3726</v>
      </c>
      <c r="E1579" s="334"/>
      <c r="F1579" s="334" t="s">
        <v>3744</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3909</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3708</v>
      </c>
      <c r="D1580" s="334" t="s">
        <v>3727</v>
      </c>
      <c r="E1580" s="334"/>
      <c r="F1580" s="334" t="s">
        <v>3745</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3708</v>
      </c>
      <c r="D1581" s="334" t="s">
        <v>3728</v>
      </c>
      <c r="E1581" s="334"/>
      <c r="F1581" s="334" t="s">
        <v>3746</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3708</v>
      </c>
      <c r="D1582" s="334" t="s">
        <v>3729</v>
      </c>
      <c r="E1582" s="334"/>
      <c r="F1582" s="334" t="s">
        <v>3747</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3708</v>
      </c>
      <c r="D1583" s="334" t="s">
        <v>3730</v>
      </c>
      <c r="E1583" s="334"/>
      <c r="F1583" s="334" t="s">
        <v>3748</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3708</v>
      </c>
      <c r="D1584" s="334" t="s">
        <v>3731</v>
      </c>
      <c r="E1584" s="334"/>
      <c r="F1584" s="334" t="s">
        <v>3749</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3708</v>
      </c>
      <c r="D1585" s="334" t="s">
        <v>3732</v>
      </c>
      <c r="E1585" s="334"/>
      <c r="F1585" s="334" t="s">
        <v>3750</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3708</v>
      </c>
      <c r="D1586" s="334" t="s">
        <v>3733</v>
      </c>
      <c r="E1586" s="334"/>
      <c r="F1586" s="334" t="s">
        <v>3751</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3708</v>
      </c>
      <c r="D1587" s="334" t="s">
        <v>3734</v>
      </c>
      <c r="E1587" s="334"/>
      <c r="F1587" s="334" t="s">
        <v>3752</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3708</v>
      </c>
      <c r="D1588" s="334" t="s">
        <v>3735</v>
      </c>
      <c r="E1588" s="334"/>
      <c r="F1588" s="334" t="s">
        <v>3753</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3708</v>
      </c>
      <c r="D1589" s="334" t="s">
        <v>3736</v>
      </c>
      <c r="E1589" s="334"/>
      <c r="F1589" s="334" t="s">
        <v>3754</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3708</v>
      </c>
      <c r="D1590" s="334" t="s">
        <v>3737</v>
      </c>
      <c r="E1590" s="334"/>
      <c r="F1590" s="334" t="s">
        <v>3755</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3708</v>
      </c>
      <c r="D1591" s="334" t="s">
        <v>3738</v>
      </c>
      <c r="E1591" s="334"/>
      <c r="F1591" s="334" t="s">
        <v>2759</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3708</v>
      </c>
      <c r="D1592" s="334" t="s">
        <v>3739</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3708</v>
      </c>
      <c r="D1593" s="334" t="s">
        <v>3740</v>
      </c>
      <c r="E1593" s="334"/>
      <c r="F1593" s="334" t="s">
        <v>3756</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3708</v>
      </c>
      <c r="D1594" s="334" t="s">
        <v>3741</v>
      </c>
      <c r="E1594" s="334"/>
      <c r="F1594" s="334" t="s">
        <v>3757</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3708</v>
      </c>
      <c r="D1595" s="334" t="s">
        <v>3742</v>
      </c>
      <c r="E1595" s="334"/>
      <c r="F1595" s="334" t="s">
        <v>3758</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3713</v>
      </c>
      <c r="D1596" s="334" t="s">
        <v>3041</v>
      </c>
      <c r="E1596" s="289"/>
      <c r="F1596" t="s">
        <v>3066</v>
      </c>
      <c r="H1596" s="17">
        <v>2723</v>
      </c>
      <c r="I1596" s="373" t="s">
        <v>3943</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3895</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3713</v>
      </c>
      <c r="D1597" s="289" t="s">
        <v>3042</v>
      </c>
      <c r="E1597" s="289"/>
      <c r="F1597" t="s">
        <v>2748</v>
      </c>
      <c r="H1597" s="17">
        <v>2724</v>
      </c>
      <c r="I1597" s="373" t="s">
        <v>3943</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3713</v>
      </c>
      <c r="D1598" s="289" t="s">
        <v>3043</v>
      </c>
      <c r="E1598" s="289"/>
      <c r="F1598" t="s">
        <v>3007</v>
      </c>
      <c r="H1598" s="17">
        <v>2725</v>
      </c>
      <c r="I1598" s="373" t="s">
        <v>3943</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3713</v>
      </c>
      <c r="D1599" s="289" t="s">
        <v>3044</v>
      </c>
      <c r="E1599" s="289"/>
      <c r="F1599" t="s">
        <v>3008</v>
      </c>
      <c r="H1599" s="17">
        <v>2726</v>
      </c>
      <c r="I1599" s="373" t="s">
        <v>3943</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3713</v>
      </c>
      <c r="D1600" s="289" t="s">
        <v>3045</v>
      </c>
      <c r="E1600" s="289"/>
      <c r="F1600" t="s">
        <v>3009</v>
      </c>
      <c r="H1600" s="17">
        <v>2727</v>
      </c>
      <c r="I1600" s="373" t="s">
        <v>3943</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3713</v>
      </c>
      <c r="D1601" s="289" t="s">
        <v>3046</v>
      </c>
      <c r="E1601" s="289"/>
      <c r="F1601" t="s">
        <v>3010</v>
      </c>
      <c r="H1601" s="17">
        <v>2728</v>
      </c>
      <c r="I1601" s="373" t="s">
        <v>3943</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3713</v>
      </c>
      <c r="D1602" s="289" t="s">
        <v>3047</v>
      </c>
      <c r="E1602" s="289"/>
      <c r="F1602" t="s">
        <v>3011</v>
      </c>
      <c r="H1602" s="17">
        <v>2729</v>
      </c>
      <c r="I1602" s="373" t="s">
        <v>3943</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3713</v>
      </c>
      <c r="D1603" s="289" t="s">
        <v>3048</v>
      </c>
      <c r="E1603" s="289"/>
      <c r="F1603" t="s">
        <v>3012</v>
      </c>
      <c r="H1603" s="17">
        <v>2730</v>
      </c>
      <c r="I1603" s="373" t="s">
        <v>3943</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3713</v>
      </c>
      <c r="D1604" s="289" t="s">
        <v>3049</v>
      </c>
      <c r="E1604" s="289"/>
      <c r="F1604" t="s">
        <v>3013</v>
      </c>
      <c r="H1604" s="17">
        <v>2731</v>
      </c>
      <c r="I1604" s="373" t="s">
        <v>3943</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3713</v>
      </c>
      <c r="D1605" s="289" t="s">
        <v>3050</v>
      </c>
      <c r="E1605" s="289"/>
      <c r="F1605" t="s">
        <v>2568</v>
      </c>
      <c r="H1605" s="17">
        <v>2732</v>
      </c>
      <c r="I1605" s="373" t="s">
        <v>3943</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3713</v>
      </c>
      <c r="D1606" s="289" t="s">
        <v>3051</v>
      </c>
      <c r="E1606" s="289"/>
      <c r="F1606" t="s">
        <v>3014</v>
      </c>
      <c r="H1606" s="17">
        <v>2733</v>
      </c>
      <c r="I1606" s="373" t="s">
        <v>3943</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3713</v>
      </c>
      <c r="D1607" s="289" t="s">
        <v>3052</v>
      </c>
      <c r="E1607" s="289"/>
      <c r="F1607" t="s">
        <v>3015</v>
      </c>
      <c r="H1607" s="17">
        <v>2734</v>
      </c>
      <c r="I1607" s="373" t="s">
        <v>3943</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3713</v>
      </c>
      <c r="D1608" s="289" t="s">
        <v>3053</v>
      </c>
      <c r="E1608" s="289"/>
      <c r="F1608" t="s">
        <v>3016</v>
      </c>
      <c r="H1608" s="17">
        <v>2735</v>
      </c>
      <c r="I1608" s="373" t="s">
        <v>3943</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3713</v>
      </c>
      <c r="D1609" s="289" t="s">
        <v>3054</v>
      </c>
      <c r="E1609" s="289"/>
      <c r="F1609" t="s">
        <v>2569</v>
      </c>
      <c r="H1609" s="17">
        <v>2736</v>
      </c>
      <c r="I1609" s="373" t="s">
        <v>3943</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3713</v>
      </c>
      <c r="D1610" s="289" t="s">
        <v>3055</v>
      </c>
      <c r="E1610" s="289"/>
      <c r="F1610" t="s">
        <v>3017</v>
      </c>
      <c r="H1610" s="17">
        <v>2737</v>
      </c>
      <c r="I1610" s="373" t="s">
        <v>3943</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3713</v>
      </c>
      <c r="D1611" s="289" t="s">
        <v>3056</v>
      </c>
      <c r="E1611" s="289"/>
      <c r="F1611" t="s">
        <v>3018</v>
      </c>
      <c r="H1611" s="17">
        <v>2738</v>
      </c>
      <c r="I1611" s="373" t="s">
        <v>3943</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3713</v>
      </c>
      <c r="D1612" s="289" t="s">
        <v>3057</v>
      </c>
      <c r="E1612" s="289"/>
      <c r="F1612" t="s">
        <v>3019</v>
      </c>
      <c r="H1612" s="17">
        <v>2739</v>
      </c>
      <c r="I1612" s="373" t="s">
        <v>3943</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3713</v>
      </c>
      <c r="D1613" s="289" t="s">
        <v>3058</v>
      </c>
      <c r="E1613" s="289"/>
      <c r="F1613" t="s">
        <v>3020</v>
      </c>
      <c r="H1613" s="17">
        <v>2740</v>
      </c>
      <c r="I1613" s="373" t="s">
        <v>3943</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3713</v>
      </c>
      <c r="D1614" s="289" t="s">
        <v>3059</v>
      </c>
      <c r="E1614" s="289"/>
      <c r="F1614" t="s">
        <v>3021</v>
      </c>
      <c r="H1614" s="17">
        <v>2741</v>
      </c>
      <c r="I1614" s="373" t="s">
        <v>3943</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3713</v>
      </c>
      <c r="D1615" s="289" t="s">
        <v>3060</v>
      </c>
      <c r="E1615" s="289"/>
      <c r="F1615" t="s">
        <v>3022</v>
      </c>
      <c r="H1615" s="17">
        <v>2742</v>
      </c>
      <c r="I1615" s="373" t="s">
        <v>3943</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3713</v>
      </c>
      <c r="D1616" s="289" t="s">
        <v>3061</v>
      </c>
      <c r="E1616" s="289"/>
      <c r="F1616" t="s">
        <v>3023</v>
      </c>
      <c r="H1616" s="17">
        <v>2743</v>
      </c>
      <c r="I1616" s="373" t="s">
        <v>3943</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3713</v>
      </c>
      <c r="D1617" s="289" t="s">
        <v>3062</v>
      </c>
      <c r="E1617" s="289"/>
      <c r="F1617" t="s">
        <v>3024</v>
      </c>
      <c r="H1617" s="17">
        <v>2744</v>
      </c>
      <c r="I1617" s="373" t="s">
        <v>3943</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3713</v>
      </c>
      <c r="D1618" s="289" t="s">
        <v>3063</v>
      </c>
      <c r="E1618" s="289"/>
      <c r="F1618" t="s">
        <v>3025</v>
      </c>
      <c r="H1618" s="17">
        <v>2745</v>
      </c>
      <c r="I1618" s="373" t="s">
        <v>3943</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3713</v>
      </c>
      <c r="D1619" s="289" t="s">
        <v>3064</v>
      </c>
      <c r="E1619" s="289"/>
      <c r="F1619" t="s">
        <v>3067</v>
      </c>
      <c r="H1619" s="17">
        <v>2746</v>
      </c>
      <c r="I1619" s="373" t="s">
        <v>3943</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3713</v>
      </c>
      <c r="D1620" s="289" t="s">
        <v>3065</v>
      </c>
      <c r="E1620" s="289"/>
      <c r="F1620" t="s">
        <v>3026</v>
      </c>
      <c r="H1620" s="17">
        <v>2747</v>
      </c>
      <c r="I1620" s="373" t="s">
        <v>3943</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2481</v>
      </c>
      <c r="D1621" s="289" t="s">
        <v>446</v>
      </c>
      <c r="E1621" s="334"/>
      <c r="F1621" s="289" t="s">
        <v>443</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3910</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2481</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2481</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2481</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2481</v>
      </c>
      <c r="D1625" s="289" t="s">
        <v>2465</v>
      </c>
      <c r="E1625" s="334"/>
      <c r="F1625" s="289" t="s">
        <v>2466</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2481</v>
      </c>
      <c r="D1626" s="289" t="s">
        <v>439</v>
      </c>
      <c r="E1626" s="334"/>
      <c r="F1626" s="289" t="s">
        <v>440</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2481</v>
      </c>
      <c r="D1627" s="289" t="s">
        <v>2457</v>
      </c>
      <c r="E1627" s="334"/>
      <c r="F1627" s="289" t="s">
        <v>2461</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2481</v>
      </c>
      <c r="D1628" s="289" t="s">
        <v>2467</v>
      </c>
      <c r="E1628" s="334"/>
      <c r="F1628" s="289" t="s">
        <v>2468</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2481</v>
      </c>
      <c r="D1629" s="289" t="s">
        <v>2458</v>
      </c>
      <c r="E1629" s="334"/>
      <c r="F1629" s="289" t="s">
        <v>2462</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427</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3911</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434</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2760</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3913</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428</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431</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3912</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429</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3914</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3312</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3936</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2792</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3915</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2434</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3917</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430</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3916</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2791</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3931</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3653</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3932</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3709</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3921</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2728</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3919</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2470</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3920</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3918</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2405</v>
      </c>
      <c r="D1646" s="334" t="s">
        <v>331</v>
      </c>
      <c r="E1646" s="334"/>
      <c r="F1646" s="334" t="s">
        <v>335</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3922</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2405</v>
      </c>
      <c r="D1647" s="334" t="s">
        <v>339</v>
      </c>
      <c r="E1647" s="334"/>
      <c r="F1647" s="334" t="s">
        <v>340</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2405</v>
      </c>
      <c r="D1648" s="334" t="s">
        <v>333</v>
      </c>
      <c r="E1648" s="334"/>
      <c r="F1648" s="334" t="s">
        <v>337</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2405</v>
      </c>
      <c r="D1649" s="334" t="s">
        <v>334</v>
      </c>
      <c r="E1649" s="334"/>
      <c r="F1649" s="334" t="s">
        <v>338</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2405</v>
      </c>
      <c r="D1650" s="334" t="s">
        <v>332</v>
      </c>
      <c r="E1650" s="334"/>
      <c r="F1650" s="334" t="s">
        <v>336</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2405</v>
      </c>
      <c r="D1651" s="334" t="s">
        <v>2484</v>
      </c>
      <c r="E1651" s="334"/>
      <c r="F1651" s="334" t="s">
        <v>2866</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3939</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446</v>
      </c>
      <c r="E1654" s="334"/>
      <c r="F1654" s="289" t="s">
        <v>443</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3923</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3775</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2465</v>
      </c>
      <c r="E1665" s="334"/>
      <c r="F1665" s="289" t="s">
        <v>2466</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432</v>
      </c>
      <c r="E1667" s="334"/>
      <c r="F1667" s="289" t="s">
        <v>433</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439</v>
      </c>
      <c r="E1668" s="334"/>
      <c r="F1668" s="289" t="s">
        <v>440</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2457</v>
      </c>
      <c r="E1669" s="334"/>
      <c r="F1669" s="289" t="s">
        <v>2461</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2467</v>
      </c>
      <c r="E1670" s="334"/>
      <c r="F1670" s="289" t="s">
        <v>2468</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2458</v>
      </c>
      <c r="E1671" s="334"/>
      <c r="F1671" s="289" t="s">
        <v>2462</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2459</v>
      </c>
      <c r="E1672" s="334"/>
      <c r="F1672" s="289" t="s">
        <v>2463</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2460</v>
      </c>
      <c r="E1673" s="334"/>
      <c r="F1673" s="289" t="s">
        <v>2464</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2439</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3338</v>
      </c>
      <c r="D1675" s="334" t="s">
        <v>3041</v>
      </c>
      <c r="E1675" s="289"/>
      <c r="F1675" t="s">
        <v>3066</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3924</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3338</v>
      </c>
      <c r="D1676" s="289" t="s">
        <v>3042</v>
      </c>
      <c r="E1676" s="289"/>
      <c r="F1676" t="s">
        <v>2748</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3338</v>
      </c>
      <c r="D1677" s="289" t="s">
        <v>3043</v>
      </c>
      <c r="E1677" s="289"/>
      <c r="F1677" t="s">
        <v>3007</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3338</v>
      </c>
      <c r="D1678" s="289" t="s">
        <v>3044</v>
      </c>
      <c r="E1678" s="289"/>
      <c r="F1678" t="s">
        <v>3008</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3338</v>
      </c>
      <c r="D1679" s="289" t="s">
        <v>3045</v>
      </c>
      <c r="E1679" s="289"/>
      <c r="F1679" t="s">
        <v>3009</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3338</v>
      </c>
      <c r="D1680" s="289" t="s">
        <v>3046</v>
      </c>
      <c r="E1680" s="289"/>
      <c r="F1680" t="s">
        <v>3010</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3338</v>
      </c>
      <c r="D1681" s="289" t="s">
        <v>3047</v>
      </c>
      <c r="E1681" s="289"/>
      <c r="F1681" t="s">
        <v>3011</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3338</v>
      </c>
      <c r="D1682" s="289" t="s">
        <v>3048</v>
      </c>
      <c r="E1682" s="289"/>
      <c r="F1682" t="s">
        <v>3012</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3338</v>
      </c>
      <c r="D1683" s="289" t="s">
        <v>3049</v>
      </c>
      <c r="E1683" s="289"/>
      <c r="F1683" t="s">
        <v>3013</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3338</v>
      </c>
      <c r="D1684" s="289" t="s">
        <v>3050</v>
      </c>
      <c r="E1684" s="289"/>
      <c r="F1684" t="s">
        <v>2568</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3338</v>
      </c>
      <c r="D1685" s="289" t="s">
        <v>3051</v>
      </c>
      <c r="E1685" s="289"/>
      <c r="F1685" t="s">
        <v>3014</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3338</v>
      </c>
      <c r="D1686" s="289" t="s">
        <v>3052</v>
      </c>
      <c r="E1686" s="289"/>
      <c r="F1686" t="s">
        <v>3015</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3338</v>
      </c>
      <c r="D1687" s="289" t="s">
        <v>3053</v>
      </c>
      <c r="E1687" s="289"/>
      <c r="F1687" t="s">
        <v>3016</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3338</v>
      </c>
      <c r="D1688" s="289" t="s">
        <v>3054</v>
      </c>
      <c r="E1688" s="289"/>
      <c r="F1688" t="s">
        <v>2569</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3338</v>
      </c>
      <c r="D1689" s="289" t="s">
        <v>3055</v>
      </c>
      <c r="E1689" s="289"/>
      <c r="F1689" t="s">
        <v>3017</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3338</v>
      </c>
      <c r="D1690" s="289" t="s">
        <v>3056</v>
      </c>
      <c r="E1690" s="289"/>
      <c r="F1690" t="s">
        <v>3018</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3338</v>
      </c>
      <c r="D1691" s="289" t="s">
        <v>3057</v>
      </c>
      <c r="E1691" s="289"/>
      <c r="F1691" t="s">
        <v>3019</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3338</v>
      </c>
      <c r="D1692" s="289" t="s">
        <v>3058</v>
      </c>
      <c r="E1692" s="289"/>
      <c r="F1692" t="s">
        <v>3020</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3338</v>
      </c>
      <c r="D1693" s="289" t="s">
        <v>3059</v>
      </c>
      <c r="E1693" s="289"/>
      <c r="F1693" t="s">
        <v>3021</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3338</v>
      </c>
      <c r="D1694" s="289" t="s">
        <v>3060</v>
      </c>
      <c r="E1694" s="289"/>
      <c r="F1694" t="s">
        <v>3022</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3338</v>
      </c>
      <c r="D1695" s="289" t="s">
        <v>3061</v>
      </c>
      <c r="E1695" s="289"/>
      <c r="F1695" t="s">
        <v>3023</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3338</v>
      </c>
      <c r="D1696" s="289" t="s">
        <v>3062</v>
      </c>
      <c r="E1696" s="289"/>
      <c r="F1696" t="s">
        <v>3024</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3338</v>
      </c>
      <c r="D1697" s="289" t="s">
        <v>3063</v>
      </c>
      <c r="E1697" s="289"/>
      <c r="F1697" t="s">
        <v>3025</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3338</v>
      </c>
      <c r="D1698" s="289" t="s">
        <v>3064</v>
      </c>
      <c r="E1698" s="289"/>
      <c r="F1698" t="s">
        <v>3067</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3338</v>
      </c>
      <c r="D1699" s="289" t="s">
        <v>3065</v>
      </c>
      <c r="E1699" s="289"/>
      <c r="F1699" t="s">
        <v>3026</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2702</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2702</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2702</v>
      </c>
      <c r="D1702" s="289" t="s">
        <v>2460</v>
      </c>
      <c r="E1702" s="289"/>
      <c r="F1702" s="289" t="s">
        <v>2464</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2702</v>
      </c>
      <c r="D1703" s="289" t="s">
        <v>446</v>
      </c>
      <c r="E1703" s="334"/>
      <c r="F1703" s="289" t="s">
        <v>443</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2702</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2702</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2702</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2702</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2702</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2702</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2702</v>
      </c>
      <c r="D1710" s="289" t="s">
        <v>2465</v>
      </c>
      <c r="E1710" s="334"/>
      <c r="F1710" s="289" t="s">
        <v>2466</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2702</v>
      </c>
      <c r="D1711" s="289" t="s">
        <v>439</v>
      </c>
      <c r="E1711" s="334"/>
      <c r="F1711" s="289" t="s">
        <v>440</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2702</v>
      </c>
      <c r="D1712" s="289" t="s">
        <v>2457</v>
      </c>
      <c r="E1712" s="334"/>
      <c r="F1712" s="289" t="s">
        <v>2461</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2702</v>
      </c>
      <c r="D1713" s="289" t="s">
        <v>2467</v>
      </c>
      <c r="E1713" s="334"/>
      <c r="F1713" s="289" t="s">
        <v>2468</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2702</v>
      </c>
      <c r="D1714" s="289" t="s">
        <v>2458</v>
      </c>
      <c r="E1714" s="334"/>
      <c r="F1714" s="289" t="s">
        <v>2462</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2745</v>
      </c>
      <c r="D1715" s="289" t="s">
        <v>446</v>
      </c>
      <c r="E1715" s="334"/>
      <c r="F1715" s="289" t="s">
        <v>443</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2745</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2745</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2745</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2745</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2745</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2745</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2745</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2745</v>
      </c>
      <c r="D1723" s="289" t="s">
        <v>2465</v>
      </c>
      <c r="E1723" s="334"/>
      <c r="F1723" s="289" t="s">
        <v>2466</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2745</v>
      </c>
      <c r="D1724" s="289" t="s">
        <v>439</v>
      </c>
      <c r="E1724" s="334"/>
      <c r="F1724" s="289" t="s">
        <v>440</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2745</v>
      </c>
      <c r="D1725" s="289" t="s">
        <v>2457</v>
      </c>
      <c r="E1725" s="334"/>
      <c r="F1725" s="289" t="s">
        <v>2461</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2745</v>
      </c>
      <c r="D1726" s="289" t="s">
        <v>2467</v>
      </c>
      <c r="E1726" s="334"/>
      <c r="F1726" s="289" t="s">
        <v>2468</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2745</v>
      </c>
      <c r="D1727" s="289" t="s">
        <v>2458</v>
      </c>
      <c r="E1727" s="334"/>
      <c r="F1727" s="289" t="s">
        <v>2462</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2745</v>
      </c>
      <c r="D1728" s="289" t="s">
        <v>2459</v>
      </c>
      <c r="E1728" s="334"/>
      <c r="F1728" s="289" t="s">
        <v>2463</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2745</v>
      </c>
      <c r="D1729" s="289" t="s">
        <v>2460</v>
      </c>
      <c r="E1729" s="334"/>
      <c r="F1729" s="289" t="s">
        <v>2464</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3245</v>
      </c>
      <c r="D1730" s="334" t="s">
        <v>52</v>
      </c>
      <c r="E1730" s="334" t="s">
        <v>331</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3926</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3245</v>
      </c>
      <c r="D1731" s="289" t="s">
        <v>446</v>
      </c>
      <c r="E1731" s="334" t="s">
        <v>331</v>
      </c>
      <c r="F1731" s="289" t="s">
        <v>443</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3245</v>
      </c>
      <c r="D1732" s="289" t="s">
        <v>46</v>
      </c>
      <c r="E1732" s="334" t="s">
        <v>331</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3245</v>
      </c>
      <c r="D1733" s="289" t="s">
        <v>47</v>
      </c>
      <c r="E1733" s="334" t="s">
        <v>331</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3245</v>
      </c>
      <c r="D1734" s="289" t="s">
        <v>51</v>
      </c>
      <c r="E1734" s="334" t="s">
        <v>331</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3245</v>
      </c>
      <c r="D1735" s="289" t="s">
        <v>53</v>
      </c>
      <c r="E1735" s="334" t="s">
        <v>331</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3245</v>
      </c>
      <c r="D1736" s="289" t="s">
        <v>54</v>
      </c>
      <c r="E1736" s="334" t="s">
        <v>331</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3245</v>
      </c>
      <c r="D1737" s="289" t="s">
        <v>55</v>
      </c>
      <c r="E1737" s="334" t="s">
        <v>331</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3245</v>
      </c>
      <c r="D1738" s="289" t="s">
        <v>56</v>
      </c>
      <c r="E1738" s="334" t="s">
        <v>331</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3245</v>
      </c>
      <c r="D1739" s="289" t="s">
        <v>2465</v>
      </c>
      <c r="E1739" s="334" t="s">
        <v>331</v>
      </c>
      <c r="F1739" s="289" t="s">
        <v>2466</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3245</v>
      </c>
      <c r="D1740" s="289" t="s">
        <v>75</v>
      </c>
      <c r="E1740" s="334" t="s">
        <v>331</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3245</v>
      </c>
      <c r="D1741" s="289" t="s">
        <v>439</v>
      </c>
      <c r="E1741" s="334" t="s">
        <v>331</v>
      </c>
      <c r="F1741" s="289" t="s">
        <v>440</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3245</v>
      </c>
      <c r="D1742" s="289" t="s">
        <v>2457</v>
      </c>
      <c r="E1742" s="334" t="s">
        <v>331</v>
      </c>
      <c r="F1742" s="289" t="s">
        <v>2461</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3245</v>
      </c>
      <c r="D1743" s="289" t="s">
        <v>2467</v>
      </c>
      <c r="E1743" s="334" t="s">
        <v>331</v>
      </c>
      <c r="F1743" s="289" t="s">
        <v>2468</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3245</v>
      </c>
      <c r="D1744" s="289" t="s">
        <v>2458</v>
      </c>
      <c r="E1744" s="334" t="s">
        <v>331</v>
      </c>
      <c r="F1744" s="289" t="s">
        <v>2462</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3245</v>
      </c>
      <c r="D1745" s="289" t="s">
        <v>2459</v>
      </c>
      <c r="E1745" s="334" t="s">
        <v>331</v>
      </c>
      <c r="F1745" s="289" t="s">
        <v>2463</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3245</v>
      </c>
      <c r="D1746" s="289" t="s">
        <v>2460</v>
      </c>
      <c r="E1746" s="334" t="s">
        <v>331</v>
      </c>
      <c r="F1746" s="289" t="s">
        <v>2464</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3245</v>
      </c>
      <c r="D1747" s="334" t="s">
        <v>52</v>
      </c>
      <c r="E1747" s="334" t="s">
        <v>339</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3245</v>
      </c>
      <c r="D1748" s="289" t="s">
        <v>446</v>
      </c>
      <c r="E1748" s="334" t="s">
        <v>339</v>
      </c>
      <c r="F1748" s="289" t="s">
        <v>443</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3245</v>
      </c>
      <c r="D1749" s="289" t="s">
        <v>46</v>
      </c>
      <c r="E1749" s="334" t="s">
        <v>339</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3245</v>
      </c>
      <c r="D1750" s="289" t="s">
        <v>47</v>
      </c>
      <c r="E1750" s="334" t="s">
        <v>339</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3245</v>
      </c>
      <c r="D1751" s="289" t="s">
        <v>51</v>
      </c>
      <c r="E1751" s="334" t="s">
        <v>339</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3245</v>
      </c>
      <c r="D1752" s="289" t="s">
        <v>53</v>
      </c>
      <c r="E1752" s="334" t="s">
        <v>339</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3245</v>
      </c>
      <c r="D1753" s="289" t="s">
        <v>54</v>
      </c>
      <c r="E1753" s="334" t="s">
        <v>339</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3245</v>
      </c>
      <c r="D1754" s="289" t="s">
        <v>55</v>
      </c>
      <c r="E1754" s="334" t="s">
        <v>339</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3245</v>
      </c>
      <c r="D1755" s="289" t="s">
        <v>56</v>
      </c>
      <c r="E1755" s="334" t="s">
        <v>339</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3245</v>
      </c>
      <c r="D1756" s="289" t="s">
        <v>2465</v>
      </c>
      <c r="E1756" s="334" t="s">
        <v>339</v>
      </c>
      <c r="F1756" s="289" t="s">
        <v>2466</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3245</v>
      </c>
      <c r="D1757" s="289" t="s">
        <v>75</v>
      </c>
      <c r="E1757" s="334" t="s">
        <v>339</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3245</v>
      </c>
      <c r="D1758" s="289" t="s">
        <v>439</v>
      </c>
      <c r="E1758" s="334" t="s">
        <v>339</v>
      </c>
      <c r="F1758" s="289" t="s">
        <v>440</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3245</v>
      </c>
      <c r="D1759" s="289" t="s">
        <v>2457</v>
      </c>
      <c r="E1759" s="334" t="s">
        <v>339</v>
      </c>
      <c r="F1759" s="289" t="s">
        <v>2461</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3245</v>
      </c>
      <c r="D1760" s="289" t="s">
        <v>2467</v>
      </c>
      <c r="E1760" s="334" t="s">
        <v>339</v>
      </c>
      <c r="F1760" s="289" t="s">
        <v>2468</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3245</v>
      </c>
      <c r="D1761" s="289" t="s">
        <v>2458</v>
      </c>
      <c r="E1761" s="334" t="s">
        <v>339</v>
      </c>
      <c r="F1761" s="289" t="s">
        <v>2462</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3245</v>
      </c>
      <c r="D1762" s="289" t="s">
        <v>2459</v>
      </c>
      <c r="E1762" s="334" t="s">
        <v>339</v>
      </c>
      <c r="F1762" s="289" t="s">
        <v>2463</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3245</v>
      </c>
      <c r="D1763" s="289" t="s">
        <v>2460</v>
      </c>
      <c r="E1763" s="334" t="s">
        <v>339</v>
      </c>
      <c r="F1763" s="289" t="s">
        <v>2464</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3245</v>
      </c>
      <c r="D1764" s="334" t="s">
        <v>52</v>
      </c>
      <c r="E1764" s="334" t="s">
        <v>333</v>
      </c>
      <c r="F1764" s="334" t="s">
        <v>93</v>
      </c>
      <c r="G1764" s="334" t="s">
        <v>3665</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3245</v>
      </c>
      <c r="D1765" s="289" t="s">
        <v>446</v>
      </c>
      <c r="E1765" s="334" t="s">
        <v>333</v>
      </c>
      <c r="F1765" s="289" t="s">
        <v>443</v>
      </c>
      <c r="G1765" s="334" t="s">
        <v>3665</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3245</v>
      </c>
      <c r="D1766" s="289" t="s">
        <v>46</v>
      </c>
      <c r="E1766" s="334" t="s">
        <v>333</v>
      </c>
      <c r="F1766" s="289" t="s">
        <v>87</v>
      </c>
      <c r="G1766" s="334" t="s">
        <v>3665</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3245</v>
      </c>
      <c r="D1767" s="289" t="s">
        <v>47</v>
      </c>
      <c r="E1767" s="334" t="s">
        <v>333</v>
      </c>
      <c r="F1767" s="289" t="s">
        <v>88</v>
      </c>
      <c r="G1767" s="334" t="s">
        <v>3665</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3245</v>
      </c>
      <c r="D1768" s="289" t="s">
        <v>51</v>
      </c>
      <c r="E1768" s="334" t="s">
        <v>333</v>
      </c>
      <c r="F1768" s="289" t="s">
        <v>92</v>
      </c>
      <c r="G1768" s="334" t="s">
        <v>3665</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3245</v>
      </c>
      <c r="D1769" s="289" t="s">
        <v>53</v>
      </c>
      <c r="E1769" s="334" t="s">
        <v>333</v>
      </c>
      <c r="F1769" s="289" t="s">
        <v>95</v>
      </c>
      <c r="G1769" s="334" t="s">
        <v>3665</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3245</v>
      </c>
      <c r="D1770" s="289" t="s">
        <v>54</v>
      </c>
      <c r="E1770" s="334" t="s">
        <v>333</v>
      </c>
      <c r="F1770" s="289" t="s">
        <v>96</v>
      </c>
      <c r="G1770" s="334" t="s">
        <v>3665</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3245</v>
      </c>
      <c r="D1771" s="289" t="s">
        <v>55</v>
      </c>
      <c r="E1771" s="334" t="s">
        <v>333</v>
      </c>
      <c r="F1771" s="289" t="s">
        <v>97</v>
      </c>
      <c r="G1771" s="334" t="s">
        <v>3665</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3245</v>
      </c>
      <c r="D1772" s="289" t="s">
        <v>56</v>
      </c>
      <c r="E1772" s="334" t="s">
        <v>333</v>
      </c>
      <c r="F1772" s="289" t="s">
        <v>98</v>
      </c>
      <c r="G1772" s="334" t="s">
        <v>3665</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3245</v>
      </c>
      <c r="D1773" s="289" t="s">
        <v>2465</v>
      </c>
      <c r="E1773" s="334" t="s">
        <v>333</v>
      </c>
      <c r="F1773" s="289" t="s">
        <v>2466</v>
      </c>
      <c r="G1773" s="334" t="s">
        <v>3665</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3245</v>
      </c>
      <c r="D1774" s="289" t="s">
        <v>75</v>
      </c>
      <c r="E1774" s="334" t="s">
        <v>333</v>
      </c>
      <c r="F1774" s="289" t="s">
        <v>99</v>
      </c>
      <c r="G1774" s="334" t="s">
        <v>3665</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3245</v>
      </c>
      <c r="D1775" s="289" t="s">
        <v>439</v>
      </c>
      <c r="E1775" s="334" t="s">
        <v>333</v>
      </c>
      <c r="F1775" s="289" t="s">
        <v>440</v>
      </c>
      <c r="G1775" s="334" t="s">
        <v>3665</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3245</v>
      </c>
      <c r="D1776" s="289" t="s">
        <v>2457</v>
      </c>
      <c r="E1776" s="334" t="s">
        <v>333</v>
      </c>
      <c r="F1776" s="289" t="s">
        <v>2461</v>
      </c>
      <c r="G1776" s="334" t="s">
        <v>3665</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3245</v>
      </c>
      <c r="D1777" s="289" t="s">
        <v>2467</v>
      </c>
      <c r="E1777" s="334" t="s">
        <v>333</v>
      </c>
      <c r="F1777" s="289" t="s">
        <v>2468</v>
      </c>
      <c r="G1777" s="334" t="s">
        <v>3665</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3245</v>
      </c>
      <c r="D1778" s="289" t="s">
        <v>2458</v>
      </c>
      <c r="E1778" s="334" t="s">
        <v>333</v>
      </c>
      <c r="F1778" s="289" t="s">
        <v>2462</v>
      </c>
      <c r="G1778" s="334" t="s">
        <v>3665</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3245</v>
      </c>
      <c r="D1779" s="289" t="s">
        <v>2459</v>
      </c>
      <c r="E1779" s="334" t="s">
        <v>333</v>
      </c>
      <c r="F1779" s="289" t="s">
        <v>2463</v>
      </c>
      <c r="G1779" s="334" t="s">
        <v>3665</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3245</v>
      </c>
      <c r="D1780" s="289" t="s">
        <v>2460</v>
      </c>
      <c r="E1780" s="334" t="s">
        <v>333</v>
      </c>
      <c r="F1780" s="289" t="s">
        <v>2464</v>
      </c>
      <c r="G1780" s="334" t="s">
        <v>3665</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3245</v>
      </c>
      <c r="D1781" s="334" t="s">
        <v>52</v>
      </c>
      <c r="E1781" s="334" t="s">
        <v>334</v>
      </c>
      <c r="F1781" s="334" t="s">
        <v>93</v>
      </c>
      <c r="G1781" s="334" t="s">
        <v>2575</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3245</v>
      </c>
      <c r="D1782" s="289" t="s">
        <v>446</v>
      </c>
      <c r="E1782" s="334" t="s">
        <v>334</v>
      </c>
      <c r="F1782" s="289" t="s">
        <v>443</v>
      </c>
      <c r="G1782" s="334" t="s">
        <v>2575</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3245</v>
      </c>
      <c r="D1783" s="289" t="s">
        <v>46</v>
      </c>
      <c r="E1783" s="334" t="s">
        <v>334</v>
      </c>
      <c r="F1783" s="289" t="s">
        <v>87</v>
      </c>
      <c r="G1783" s="334" t="s">
        <v>2575</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3245</v>
      </c>
      <c r="D1784" s="289" t="s">
        <v>47</v>
      </c>
      <c r="E1784" s="334" t="s">
        <v>334</v>
      </c>
      <c r="F1784" s="289" t="s">
        <v>88</v>
      </c>
      <c r="G1784" s="334" t="s">
        <v>2575</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3245</v>
      </c>
      <c r="D1785" s="289" t="s">
        <v>51</v>
      </c>
      <c r="E1785" s="334" t="s">
        <v>334</v>
      </c>
      <c r="F1785" s="289" t="s">
        <v>92</v>
      </c>
      <c r="G1785" s="334" t="s">
        <v>2575</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3245</v>
      </c>
      <c r="D1786" s="289" t="s">
        <v>53</v>
      </c>
      <c r="E1786" s="334" t="s">
        <v>334</v>
      </c>
      <c r="F1786" s="289" t="s">
        <v>95</v>
      </c>
      <c r="G1786" s="334" t="s">
        <v>2575</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3245</v>
      </c>
      <c r="D1787" s="289" t="s">
        <v>54</v>
      </c>
      <c r="E1787" s="334" t="s">
        <v>334</v>
      </c>
      <c r="F1787" s="289" t="s">
        <v>96</v>
      </c>
      <c r="G1787" s="334" t="s">
        <v>2575</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3245</v>
      </c>
      <c r="D1788" s="289" t="s">
        <v>55</v>
      </c>
      <c r="E1788" s="334" t="s">
        <v>334</v>
      </c>
      <c r="F1788" s="289" t="s">
        <v>97</v>
      </c>
      <c r="G1788" s="334" t="s">
        <v>2575</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3245</v>
      </c>
      <c r="D1789" s="289" t="s">
        <v>56</v>
      </c>
      <c r="E1789" s="334" t="s">
        <v>334</v>
      </c>
      <c r="F1789" s="289" t="s">
        <v>98</v>
      </c>
      <c r="G1789" s="334" t="s">
        <v>2575</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3245</v>
      </c>
      <c r="D1790" s="289" t="s">
        <v>2465</v>
      </c>
      <c r="E1790" s="334" t="s">
        <v>334</v>
      </c>
      <c r="F1790" s="289" t="s">
        <v>2466</v>
      </c>
      <c r="G1790" s="334" t="s">
        <v>2575</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3245</v>
      </c>
      <c r="D1791" s="289" t="s">
        <v>75</v>
      </c>
      <c r="E1791" s="334" t="s">
        <v>334</v>
      </c>
      <c r="F1791" s="289" t="s">
        <v>99</v>
      </c>
      <c r="G1791" s="334" t="s">
        <v>2575</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3245</v>
      </c>
      <c r="D1792" s="289" t="s">
        <v>439</v>
      </c>
      <c r="E1792" s="334" t="s">
        <v>334</v>
      </c>
      <c r="F1792" s="289" t="s">
        <v>440</v>
      </c>
      <c r="G1792" s="334" t="s">
        <v>2575</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3245</v>
      </c>
      <c r="D1793" s="289" t="s">
        <v>2457</v>
      </c>
      <c r="E1793" s="334" t="s">
        <v>334</v>
      </c>
      <c r="F1793" s="289" t="s">
        <v>2461</v>
      </c>
      <c r="G1793" s="334" t="s">
        <v>2575</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3245</v>
      </c>
      <c r="D1794" s="289" t="s">
        <v>2467</v>
      </c>
      <c r="E1794" s="334" t="s">
        <v>334</v>
      </c>
      <c r="F1794" s="289" t="s">
        <v>2468</v>
      </c>
      <c r="G1794" s="334" t="s">
        <v>2575</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3245</v>
      </c>
      <c r="D1795" s="289" t="s">
        <v>2458</v>
      </c>
      <c r="E1795" s="334" t="s">
        <v>334</v>
      </c>
      <c r="F1795" s="289" t="s">
        <v>2462</v>
      </c>
      <c r="G1795" s="334" t="s">
        <v>2575</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3245</v>
      </c>
      <c r="D1796" s="289" t="s">
        <v>2459</v>
      </c>
      <c r="E1796" s="334" t="s">
        <v>334</v>
      </c>
      <c r="F1796" s="289" t="s">
        <v>2463</v>
      </c>
      <c r="G1796" s="334" t="s">
        <v>2575</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3245</v>
      </c>
      <c r="D1797" s="289" t="s">
        <v>2460</v>
      </c>
      <c r="E1797" s="334" t="s">
        <v>334</v>
      </c>
      <c r="F1797" s="289" t="s">
        <v>2464</v>
      </c>
      <c r="G1797" s="334" t="s">
        <v>2575</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3245</v>
      </c>
      <c r="D1798" s="334" t="s">
        <v>52</v>
      </c>
      <c r="E1798" s="334" t="s">
        <v>332</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3245</v>
      </c>
      <c r="D1799" s="289" t="s">
        <v>446</v>
      </c>
      <c r="E1799" s="334" t="s">
        <v>332</v>
      </c>
      <c r="F1799" s="289" t="s">
        <v>443</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3245</v>
      </c>
      <c r="D1800" s="289" t="s">
        <v>46</v>
      </c>
      <c r="E1800" s="334" t="s">
        <v>332</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3245</v>
      </c>
      <c r="D1801" s="289" t="s">
        <v>47</v>
      </c>
      <c r="E1801" s="334" t="s">
        <v>332</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3245</v>
      </c>
      <c r="D1802" s="289" t="s">
        <v>51</v>
      </c>
      <c r="E1802" s="334" t="s">
        <v>332</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3245</v>
      </c>
      <c r="D1803" s="289" t="s">
        <v>53</v>
      </c>
      <c r="E1803" s="334" t="s">
        <v>332</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3245</v>
      </c>
      <c r="D1804" s="289" t="s">
        <v>54</v>
      </c>
      <c r="E1804" s="334" t="s">
        <v>332</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3245</v>
      </c>
      <c r="D1805" s="289" t="s">
        <v>55</v>
      </c>
      <c r="E1805" s="334" t="s">
        <v>332</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3245</v>
      </c>
      <c r="D1806" s="289" t="s">
        <v>56</v>
      </c>
      <c r="E1806" s="334" t="s">
        <v>332</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3245</v>
      </c>
      <c r="D1807" s="289" t="s">
        <v>2465</v>
      </c>
      <c r="E1807" s="334" t="s">
        <v>332</v>
      </c>
      <c r="F1807" s="289" t="s">
        <v>2466</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3245</v>
      </c>
      <c r="D1808" s="289" t="s">
        <v>75</v>
      </c>
      <c r="E1808" s="334" t="s">
        <v>332</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3245</v>
      </c>
      <c r="D1809" s="289" t="s">
        <v>439</v>
      </c>
      <c r="E1809" s="334" t="s">
        <v>332</v>
      </c>
      <c r="F1809" s="289" t="s">
        <v>440</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3245</v>
      </c>
      <c r="D1810" s="289" t="s">
        <v>2457</v>
      </c>
      <c r="E1810" s="334" t="s">
        <v>332</v>
      </c>
      <c r="F1810" s="289" t="s">
        <v>2461</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3245</v>
      </c>
      <c r="D1811" s="289" t="s">
        <v>2467</v>
      </c>
      <c r="E1811" s="334" t="s">
        <v>332</v>
      </c>
      <c r="F1811" s="289" t="s">
        <v>2468</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3245</v>
      </c>
      <c r="D1812" s="289" t="s">
        <v>2458</v>
      </c>
      <c r="E1812" s="334" t="s">
        <v>332</v>
      </c>
      <c r="F1812" s="289" t="s">
        <v>2462</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3245</v>
      </c>
      <c r="D1813" s="289" t="s">
        <v>2459</v>
      </c>
      <c r="E1813" s="334" t="s">
        <v>332</v>
      </c>
      <c r="F1813" s="289" t="s">
        <v>2463</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3245</v>
      </c>
      <c r="D1814" s="289" t="s">
        <v>2460</v>
      </c>
      <c r="E1814" s="334" t="s">
        <v>332</v>
      </c>
      <c r="F1814" s="289" t="s">
        <v>2464</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3245</v>
      </c>
      <c r="D1815" s="334" t="s">
        <v>52</v>
      </c>
      <c r="E1815" s="334" t="s">
        <v>2484</v>
      </c>
      <c r="F1815" s="334" t="s">
        <v>93</v>
      </c>
      <c r="G1815" s="334" t="s">
        <v>2477</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3245</v>
      </c>
      <c r="D1816" s="289" t="s">
        <v>446</v>
      </c>
      <c r="E1816" s="334" t="s">
        <v>2484</v>
      </c>
      <c r="F1816" s="289" t="s">
        <v>443</v>
      </c>
      <c r="G1816" s="334" t="s">
        <v>2477</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3245</v>
      </c>
      <c r="D1817" s="289" t="s">
        <v>46</v>
      </c>
      <c r="E1817" s="334" t="s">
        <v>2484</v>
      </c>
      <c r="F1817" s="289" t="s">
        <v>87</v>
      </c>
      <c r="G1817" s="334" t="s">
        <v>2477</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3245</v>
      </c>
      <c r="D1818" s="289" t="s">
        <v>47</v>
      </c>
      <c r="E1818" s="334" t="s">
        <v>2484</v>
      </c>
      <c r="F1818" s="289" t="s">
        <v>88</v>
      </c>
      <c r="G1818" s="334" t="s">
        <v>2477</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3245</v>
      </c>
      <c r="D1819" s="289" t="s">
        <v>51</v>
      </c>
      <c r="E1819" s="334" t="s">
        <v>2484</v>
      </c>
      <c r="F1819" s="289" t="s">
        <v>92</v>
      </c>
      <c r="G1819" s="334" t="s">
        <v>2477</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3245</v>
      </c>
      <c r="D1820" s="289" t="s">
        <v>53</v>
      </c>
      <c r="E1820" s="334" t="s">
        <v>2484</v>
      </c>
      <c r="F1820" s="289" t="s">
        <v>95</v>
      </c>
      <c r="G1820" s="334" t="s">
        <v>2477</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3245</v>
      </c>
      <c r="D1821" s="289" t="s">
        <v>54</v>
      </c>
      <c r="E1821" s="334" t="s">
        <v>2484</v>
      </c>
      <c r="F1821" s="289" t="s">
        <v>96</v>
      </c>
      <c r="G1821" s="334" t="s">
        <v>2477</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3245</v>
      </c>
      <c r="D1822" s="289" t="s">
        <v>55</v>
      </c>
      <c r="E1822" s="334" t="s">
        <v>2484</v>
      </c>
      <c r="F1822" s="289" t="s">
        <v>97</v>
      </c>
      <c r="G1822" s="334" t="s">
        <v>2477</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3245</v>
      </c>
      <c r="D1823" s="289" t="s">
        <v>56</v>
      </c>
      <c r="E1823" s="334" t="s">
        <v>2484</v>
      </c>
      <c r="F1823" s="289" t="s">
        <v>98</v>
      </c>
      <c r="G1823" s="334" t="s">
        <v>2477</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3245</v>
      </c>
      <c r="D1824" s="289" t="s">
        <v>2465</v>
      </c>
      <c r="E1824" s="334" t="s">
        <v>2484</v>
      </c>
      <c r="F1824" s="289" t="s">
        <v>2466</v>
      </c>
      <c r="G1824" s="334" t="s">
        <v>2477</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3245</v>
      </c>
      <c r="D1825" s="289" t="s">
        <v>75</v>
      </c>
      <c r="E1825" s="334" t="s">
        <v>2484</v>
      </c>
      <c r="F1825" s="289" t="s">
        <v>99</v>
      </c>
      <c r="G1825" s="334" t="s">
        <v>2477</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3245</v>
      </c>
      <c r="D1826" s="289" t="s">
        <v>439</v>
      </c>
      <c r="E1826" s="334" t="s">
        <v>2484</v>
      </c>
      <c r="F1826" s="289" t="s">
        <v>440</v>
      </c>
      <c r="G1826" s="334" t="s">
        <v>2477</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3245</v>
      </c>
      <c r="D1827" s="289" t="s">
        <v>2457</v>
      </c>
      <c r="E1827" s="334" t="s">
        <v>2484</v>
      </c>
      <c r="F1827" s="289" t="s">
        <v>2461</v>
      </c>
      <c r="G1827" s="334" t="s">
        <v>2477</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3245</v>
      </c>
      <c r="D1828" s="289" t="s">
        <v>2467</v>
      </c>
      <c r="E1828" s="334" t="s">
        <v>2484</v>
      </c>
      <c r="F1828" s="289" t="s">
        <v>2468</v>
      </c>
      <c r="G1828" s="334" t="s">
        <v>2477</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3245</v>
      </c>
      <c r="D1829" s="289" t="s">
        <v>2458</v>
      </c>
      <c r="E1829" s="334" t="s">
        <v>2484</v>
      </c>
      <c r="F1829" s="289" t="s">
        <v>2462</v>
      </c>
      <c r="G1829" s="334" t="s">
        <v>2477</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3245</v>
      </c>
      <c r="D1830" s="289" t="s">
        <v>2459</v>
      </c>
      <c r="E1830" s="334" t="s">
        <v>2484</v>
      </c>
      <c r="F1830" s="289" t="s">
        <v>2463</v>
      </c>
      <c r="G1830" s="334" t="s">
        <v>2477</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3245</v>
      </c>
      <c r="D1831" s="289" t="s">
        <v>2460</v>
      </c>
      <c r="E1831" s="334" t="s">
        <v>2484</v>
      </c>
      <c r="F1831" s="289" t="s">
        <v>2464</v>
      </c>
      <c r="G1831" s="334" t="s">
        <v>2477</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3245</v>
      </c>
      <c r="D1832" s="334" t="s">
        <v>52</v>
      </c>
      <c r="E1832" s="334" t="s">
        <v>3662</v>
      </c>
      <c r="F1832" s="334" t="s">
        <v>93</v>
      </c>
      <c r="G1832" s="334" t="s">
        <v>2421</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3245</v>
      </c>
      <c r="D1833" s="289" t="s">
        <v>446</v>
      </c>
      <c r="E1833" s="334" t="s">
        <v>3662</v>
      </c>
      <c r="F1833" s="289" t="s">
        <v>443</v>
      </c>
      <c r="G1833" s="334" t="s">
        <v>2421</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3245</v>
      </c>
      <c r="D1834" s="289" t="s">
        <v>46</v>
      </c>
      <c r="E1834" s="334" t="s">
        <v>3662</v>
      </c>
      <c r="F1834" s="289" t="s">
        <v>87</v>
      </c>
      <c r="G1834" s="334" t="s">
        <v>2421</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3245</v>
      </c>
      <c r="D1835" s="289" t="s">
        <v>47</v>
      </c>
      <c r="E1835" s="334" t="s">
        <v>3662</v>
      </c>
      <c r="F1835" s="289" t="s">
        <v>88</v>
      </c>
      <c r="G1835" s="334" t="s">
        <v>2421</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3245</v>
      </c>
      <c r="D1836" s="289" t="s">
        <v>51</v>
      </c>
      <c r="E1836" s="334" t="s">
        <v>3662</v>
      </c>
      <c r="F1836" s="289" t="s">
        <v>92</v>
      </c>
      <c r="G1836" s="334" t="s">
        <v>2421</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3245</v>
      </c>
      <c r="D1837" s="289" t="s">
        <v>53</v>
      </c>
      <c r="E1837" s="334" t="s">
        <v>3662</v>
      </c>
      <c r="F1837" s="289" t="s">
        <v>95</v>
      </c>
      <c r="G1837" s="334" t="s">
        <v>2421</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3245</v>
      </c>
      <c r="D1838" s="289" t="s">
        <v>54</v>
      </c>
      <c r="E1838" s="334" t="s">
        <v>3662</v>
      </c>
      <c r="F1838" s="289" t="s">
        <v>96</v>
      </c>
      <c r="G1838" s="334" t="s">
        <v>2421</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3245</v>
      </c>
      <c r="D1839" s="289" t="s">
        <v>55</v>
      </c>
      <c r="E1839" s="334" t="s">
        <v>3662</v>
      </c>
      <c r="F1839" s="289" t="s">
        <v>97</v>
      </c>
      <c r="G1839" s="334" t="s">
        <v>2421</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3245</v>
      </c>
      <c r="D1840" s="289" t="s">
        <v>56</v>
      </c>
      <c r="E1840" s="334" t="s">
        <v>3662</v>
      </c>
      <c r="F1840" s="289" t="s">
        <v>98</v>
      </c>
      <c r="G1840" s="334" t="s">
        <v>2421</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3245</v>
      </c>
      <c r="D1841" s="289" t="s">
        <v>2465</v>
      </c>
      <c r="E1841" s="334" t="s">
        <v>3662</v>
      </c>
      <c r="F1841" s="289" t="s">
        <v>2466</v>
      </c>
      <c r="G1841" s="334" t="s">
        <v>2421</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3245</v>
      </c>
      <c r="D1842" s="289" t="s">
        <v>75</v>
      </c>
      <c r="E1842" s="334" t="s">
        <v>3662</v>
      </c>
      <c r="F1842" s="289" t="s">
        <v>99</v>
      </c>
      <c r="G1842" s="334" t="s">
        <v>2421</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3245</v>
      </c>
      <c r="D1843" s="289" t="s">
        <v>439</v>
      </c>
      <c r="E1843" s="334" t="s">
        <v>3662</v>
      </c>
      <c r="F1843" s="289" t="s">
        <v>440</v>
      </c>
      <c r="G1843" s="334" t="s">
        <v>2421</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3245</v>
      </c>
      <c r="D1844" s="289" t="s">
        <v>2457</v>
      </c>
      <c r="E1844" s="334" t="s">
        <v>3662</v>
      </c>
      <c r="F1844" s="289" t="s">
        <v>2461</v>
      </c>
      <c r="G1844" s="334" t="s">
        <v>2421</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3245</v>
      </c>
      <c r="D1845" s="289" t="s">
        <v>2467</v>
      </c>
      <c r="E1845" s="334" t="s">
        <v>3662</v>
      </c>
      <c r="F1845" s="289" t="s">
        <v>2468</v>
      </c>
      <c r="G1845" s="334" t="s">
        <v>2421</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3245</v>
      </c>
      <c r="D1846" s="289" t="s">
        <v>2458</v>
      </c>
      <c r="E1846" s="334" t="s">
        <v>3662</v>
      </c>
      <c r="F1846" s="289" t="s">
        <v>2462</v>
      </c>
      <c r="G1846" s="334" t="s">
        <v>2421</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3245</v>
      </c>
      <c r="D1847" s="289" t="s">
        <v>2459</v>
      </c>
      <c r="E1847" s="334" t="s">
        <v>3662</v>
      </c>
      <c r="F1847" s="289" t="s">
        <v>2463</v>
      </c>
      <c r="G1847" s="334" t="s">
        <v>2421</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3245</v>
      </c>
      <c r="D1848" s="289" t="s">
        <v>2460</v>
      </c>
      <c r="E1848" s="334" t="s">
        <v>3662</v>
      </c>
      <c r="F1848" s="289" t="s">
        <v>2464</v>
      </c>
      <c r="G1848" s="334" t="s">
        <v>2421</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3245</v>
      </c>
      <c r="D1849" s="334" t="s">
        <v>52</v>
      </c>
      <c r="E1849" s="334" t="s">
        <v>3663</v>
      </c>
      <c r="F1849" s="334" t="s">
        <v>93</v>
      </c>
      <c r="G1849" s="334" t="s">
        <v>2782</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3245</v>
      </c>
      <c r="D1850" s="289" t="s">
        <v>446</v>
      </c>
      <c r="E1850" s="334" t="s">
        <v>3663</v>
      </c>
      <c r="F1850" s="289" t="s">
        <v>443</v>
      </c>
      <c r="G1850" s="334" t="s">
        <v>2782</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3245</v>
      </c>
      <c r="D1851" s="289" t="s">
        <v>46</v>
      </c>
      <c r="E1851" s="334" t="s">
        <v>3663</v>
      </c>
      <c r="F1851" s="289" t="s">
        <v>87</v>
      </c>
      <c r="G1851" s="334" t="s">
        <v>2782</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3245</v>
      </c>
      <c r="D1852" s="289" t="s">
        <v>47</v>
      </c>
      <c r="E1852" s="334" t="s">
        <v>3663</v>
      </c>
      <c r="F1852" s="289" t="s">
        <v>88</v>
      </c>
      <c r="G1852" s="334" t="s">
        <v>2782</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3245</v>
      </c>
      <c r="D1853" s="289" t="s">
        <v>51</v>
      </c>
      <c r="E1853" s="334" t="s">
        <v>3663</v>
      </c>
      <c r="F1853" s="289" t="s">
        <v>92</v>
      </c>
      <c r="G1853" s="334" t="s">
        <v>2782</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3245</v>
      </c>
      <c r="D1854" s="289" t="s">
        <v>53</v>
      </c>
      <c r="E1854" s="334" t="s">
        <v>3663</v>
      </c>
      <c r="F1854" s="289" t="s">
        <v>95</v>
      </c>
      <c r="G1854" s="334" t="s">
        <v>2782</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3245</v>
      </c>
      <c r="D1855" s="289" t="s">
        <v>54</v>
      </c>
      <c r="E1855" s="334" t="s">
        <v>3663</v>
      </c>
      <c r="F1855" s="289" t="s">
        <v>96</v>
      </c>
      <c r="G1855" s="334" t="s">
        <v>2782</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3245</v>
      </c>
      <c r="D1856" s="289" t="s">
        <v>55</v>
      </c>
      <c r="E1856" s="334" t="s">
        <v>3663</v>
      </c>
      <c r="F1856" s="289" t="s">
        <v>97</v>
      </c>
      <c r="G1856" s="334" t="s">
        <v>2782</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3245</v>
      </c>
      <c r="D1857" s="289" t="s">
        <v>56</v>
      </c>
      <c r="E1857" s="334" t="s">
        <v>3663</v>
      </c>
      <c r="F1857" s="289" t="s">
        <v>98</v>
      </c>
      <c r="G1857" s="334" t="s">
        <v>2782</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3245</v>
      </c>
      <c r="D1858" s="289" t="s">
        <v>2465</v>
      </c>
      <c r="E1858" s="334" t="s">
        <v>3663</v>
      </c>
      <c r="F1858" s="289" t="s">
        <v>2466</v>
      </c>
      <c r="G1858" s="334" t="s">
        <v>2782</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3245</v>
      </c>
      <c r="D1859" s="289" t="s">
        <v>75</v>
      </c>
      <c r="E1859" s="334" t="s">
        <v>3663</v>
      </c>
      <c r="F1859" s="289" t="s">
        <v>99</v>
      </c>
      <c r="G1859" s="334" t="s">
        <v>2782</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3245</v>
      </c>
      <c r="D1860" s="289" t="s">
        <v>439</v>
      </c>
      <c r="E1860" s="334" t="s">
        <v>3663</v>
      </c>
      <c r="F1860" s="289" t="s">
        <v>440</v>
      </c>
      <c r="G1860" s="334" t="s">
        <v>2782</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3245</v>
      </c>
      <c r="D1861" s="289" t="s">
        <v>2457</v>
      </c>
      <c r="E1861" s="334" t="s">
        <v>3663</v>
      </c>
      <c r="F1861" s="289" t="s">
        <v>2461</v>
      </c>
      <c r="G1861" s="334" t="s">
        <v>2782</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3245</v>
      </c>
      <c r="D1862" s="289" t="s">
        <v>2467</v>
      </c>
      <c r="E1862" s="334" t="s">
        <v>3663</v>
      </c>
      <c r="F1862" s="289" t="s">
        <v>2468</v>
      </c>
      <c r="G1862" s="334" t="s">
        <v>2782</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3245</v>
      </c>
      <c r="D1863" s="289" t="s">
        <v>2458</v>
      </c>
      <c r="E1863" s="334" t="s">
        <v>3663</v>
      </c>
      <c r="F1863" s="289" t="s">
        <v>2462</v>
      </c>
      <c r="G1863" s="334" t="s">
        <v>2782</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3245</v>
      </c>
      <c r="D1864" s="289" t="s">
        <v>2459</v>
      </c>
      <c r="E1864" s="334" t="s">
        <v>3663</v>
      </c>
      <c r="F1864" s="289" t="s">
        <v>2463</v>
      </c>
      <c r="G1864" s="334" t="s">
        <v>2782</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3245</v>
      </c>
      <c r="D1865" s="289" t="s">
        <v>2460</v>
      </c>
      <c r="E1865" s="334" t="s">
        <v>3663</v>
      </c>
      <c r="F1865" s="289" t="s">
        <v>2464</v>
      </c>
      <c r="G1865" s="334" t="s">
        <v>2782</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3625</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3928</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3624</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3927</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3626</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3929</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3339</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3925</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3930</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444</v>
      </c>
      <c r="E1877" s="334" t="s">
        <v>187</v>
      </c>
      <c r="F1877" s="289" t="s">
        <v>447</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3450</v>
      </c>
      <c r="E1878" s="334" t="s">
        <v>187</v>
      </c>
      <c r="F1878" s="289" t="s">
        <v>3462</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3451</v>
      </c>
      <c r="E1879" s="334" t="s">
        <v>187</v>
      </c>
      <c r="F1879" s="289" t="s">
        <v>3463</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3464</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445</v>
      </c>
      <c r="E1882" s="334" t="s">
        <v>187</v>
      </c>
      <c r="F1882" s="289" t="s">
        <v>449</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2418</v>
      </c>
      <c r="E1886" s="334" t="s">
        <v>187</v>
      </c>
      <c r="F1886" s="289" t="s">
        <v>3465</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3466</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2254</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441</v>
      </c>
      <c r="E1889" s="334" t="s">
        <v>187</v>
      </c>
      <c r="F1889" s="289" t="s">
        <v>442</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450</v>
      </c>
      <c r="E1890" s="334" t="s">
        <v>187</v>
      </c>
      <c r="F1890" s="289" t="s">
        <v>452</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2737</v>
      </c>
      <c r="E1891" s="334" t="s">
        <v>187</v>
      </c>
      <c r="F1891" s="289" t="s">
        <v>3467</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2738</v>
      </c>
      <c r="E1892" s="334" t="s">
        <v>187</v>
      </c>
      <c r="F1892" s="289" t="s">
        <v>3468</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2739</v>
      </c>
      <c r="E1893" s="334" t="s">
        <v>187</v>
      </c>
      <c r="F1893" s="289" t="s">
        <v>3469</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3449</v>
      </c>
      <c r="E1894" s="334" t="s">
        <v>187</v>
      </c>
      <c r="F1894" s="289" t="s">
        <v>3470</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3452</v>
      </c>
      <c r="E1895" s="334" t="s">
        <v>187</v>
      </c>
      <c r="F1895" s="289" t="s">
        <v>3471</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3453</v>
      </c>
      <c r="E1896" s="334" t="s">
        <v>187</v>
      </c>
      <c r="F1896" s="289" t="s">
        <v>3472</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3454</v>
      </c>
      <c r="E1897" s="334" t="s">
        <v>187</v>
      </c>
      <c r="F1897" s="289" t="s">
        <v>3473</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3455</v>
      </c>
      <c r="E1898" s="334" t="s">
        <v>187</v>
      </c>
      <c r="F1898" s="289" t="s">
        <v>3474</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3528</v>
      </c>
      <c r="E1899" s="334" t="s">
        <v>187</v>
      </c>
      <c r="F1899" s="289" t="s">
        <v>3530</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3529</v>
      </c>
      <c r="E1900" s="334" t="s">
        <v>187</v>
      </c>
      <c r="F1900" s="289" t="s">
        <v>3531</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3041</v>
      </c>
      <c r="E1901" s="334" t="s">
        <v>187</v>
      </c>
      <c r="F1901" s="289" t="s">
        <v>3068</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3042</v>
      </c>
      <c r="E1902" s="334" t="s">
        <v>187</v>
      </c>
      <c r="F1902" s="289" t="s">
        <v>3069</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3043</v>
      </c>
      <c r="E1903" s="334" t="s">
        <v>187</v>
      </c>
      <c r="F1903" s="289" t="s">
        <v>3070</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3044</v>
      </c>
      <c r="E1904" s="334" t="s">
        <v>187</v>
      </c>
      <c r="F1904" s="289" t="s">
        <v>3071</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3045</v>
      </c>
      <c r="E1905" s="334" t="s">
        <v>187</v>
      </c>
      <c r="F1905" s="289" t="s">
        <v>3072</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3046</v>
      </c>
      <c r="E1906" s="334" t="s">
        <v>187</v>
      </c>
      <c r="F1906" s="289" t="s">
        <v>3073</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3047</v>
      </c>
      <c r="E1907" s="334" t="s">
        <v>187</v>
      </c>
      <c r="F1907" s="289" t="s">
        <v>3074</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3048</v>
      </c>
      <c r="E1908" s="334" t="s">
        <v>187</v>
      </c>
      <c r="F1908" s="289" t="s">
        <v>3075</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3049</v>
      </c>
      <c r="E1909" s="334" t="s">
        <v>187</v>
      </c>
      <c r="F1909" s="289" t="s">
        <v>3076</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3050</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3051</v>
      </c>
      <c r="E1911" s="334" t="s">
        <v>187</v>
      </c>
      <c r="F1911" s="289" t="s">
        <v>3077</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3052</v>
      </c>
      <c r="E1912" s="334" t="s">
        <v>187</v>
      </c>
      <c r="F1912" s="289" t="s">
        <v>3078</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3053</v>
      </c>
      <c r="E1913" s="334" t="s">
        <v>187</v>
      </c>
      <c r="F1913" s="289" t="s">
        <v>3079</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3054</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3055</v>
      </c>
      <c r="E1915" s="334" t="s">
        <v>187</v>
      </c>
      <c r="F1915" s="289" t="s">
        <v>3080</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3056</v>
      </c>
      <c r="E1916" s="334" t="s">
        <v>187</v>
      </c>
      <c r="F1916" s="289" t="s">
        <v>3081</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3057</v>
      </c>
      <c r="E1917" s="334" t="s">
        <v>187</v>
      </c>
      <c r="F1917" s="289" t="s">
        <v>3082</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3058</v>
      </c>
      <c r="E1918" s="334" t="s">
        <v>187</v>
      </c>
      <c r="F1918" s="289" t="s">
        <v>3083</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3059</v>
      </c>
      <c r="E1919" s="334" t="s">
        <v>187</v>
      </c>
      <c r="F1919" s="289" t="s">
        <v>3084</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3060</v>
      </c>
      <c r="E1920" s="334" t="s">
        <v>187</v>
      </c>
      <c r="F1920" s="334" t="s">
        <v>3085</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3061</v>
      </c>
      <c r="E1921" s="334" t="s">
        <v>187</v>
      </c>
      <c r="F1921" s="334" t="s">
        <v>3086</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3062</v>
      </c>
      <c r="E1922" s="334" t="s">
        <v>187</v>
      </c>
      <c r="F1922" s="334" t="s">
        <v>3087</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3063</v>
      </c>
      <c r="E1923" s="334" t="s">
        <v>187</v>
      </c>
      <c r="F1923" s="334" t="s">
        <v>3088</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3064</v>
      </c>
      <c r="E1924" s="334" t="s">
        <v>187</v>
      </c>
      <c r="F1924" s="334" t="s">
        <v>3089</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3065</v>
      </c>
      <c r="E1925" s="334" t="s">
        <v>187</v>
      </c>
      <c r="F1925" s="334" t="s">
        <v>3090</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2242</v>
      </c>
      <c r="E1926" s="334" t="s">
        <v>187</v>
      </c>
      <c r="F1926" s="334" t="s">
        <v>467</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2243</v>
      </c>
      <c r="E1927" s="334" t="s">
        <v>187</v>
      </c>
      <c r="F1927" s="334" t="s">
        <v>468</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2244</v>
      </c>
      <c r="E1928" s="334" t="s">
        <v>187</v>
      </c>
      <c r="F1928" s="334" t="s">
        <v>469</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2245</v>
      </c>
      <c r="E1929" s="334" t="s">
        <v>187</v>
      </c>
      <c r="F1929" s="334" t="s">
        <v>470</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2246</v>
      </c>
      <c r="E1930" s="334" t="s">
        <v>187</v>
      </c>
      <c r="F1930" s="334" t="s">
        <v>471</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2498</v>
      </c>
      <c r="E1931" s="334" t="s">
        <v>187</v>
      </c>
      <c r="F1931" s="334" t="s">
        <v>2780</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2497</v>
      </c>
      <c r="E1932" s="334" t="s">
        <v>187</v>
      </c>
      <c r="F1932" s="334" t="s">
        <v>2781</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3933</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444</v>
      </c>
      <c r="E1940" s="334" t="s">
        <v>187</v>
      </c>
      <c r="F1940" s="334" t="s">
        <v>447</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3450</v>
      </c>
      <c r="E1941" s="334" t="s">
        <v>187</v>
      </c>
      <c r="F1941" s="289" t="s">
        <v>3462</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3451</v>
      </c>
      <c r="E1942" s="334" t="s">
        <v>187</v>
      </c>
      <c r="F1942" s="289" t="s">
        <v>3463</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3464</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445</v>
      </c>
      <c r="E1945" s="334" t="s">
        <v>187</v>
      </c>
      <c r="F1945" s="289" t="s">
        <v>449</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2418</v>
      </c>
      <c r="E1949" s="334" t="s">
        <v>187</v>
      </c>
      <c r="F1949" s="289" t="s">
        <v>3465</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3466</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2254</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441</v>
      </c>
      <c r="E1952" s="334" t="s">
        <v>187</v>
      </c>
      <c r="F1952" s="289" t="s">
        <v>442</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450</v>
      </c>
      <c r="E1953" s="334" t="s">
        <v>187</v>
      </c>
      <c r="F1953" s="289" t="s">
        <v>452</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2737</v>
      </c>
      <c r="E1954" s="334" t="s">
        <v>187</v>
      </c>
      <c r="F1954" s="289" t="s">
        <v>3467</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2738</v>
      </c>
      <c r="E1955" s="334" t="s">
        <v>187</v>
      </c>
      <c r="F1955" s="289" t="s">
        <v>3468</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2739</v>
      </c>
      <c r="E1956" s="334" t="s">
        <v>187</v>
      </c>
      <c r="F1956" s="289" t="s">
        <v>3469</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3449</v>
      </c>
      <c r="E1957" s="334" t="s">
        <v>187</v>
      </c>
      <c r="F1957" s="289" t="s">
        <v>3470</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3452</v>
      </c>
      <c r="E1958" s="334" t="s">
        <v>187</v>
      </c>
      <c r="F1958" s="289" t="s">
        <v>3471</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3453</v>
      </c>
      <c r="E1959" s="334" t="s">
        <v>187</v>
      </c>
      <c r="F1959" s="289" t="s">
        <v>3472</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3454</v>
      </c>
      <c r="E1960" s="334" t="s">
        <v>187</v>
      </c>
      <c r="F1960" s="289" t="s">
        <v>3473</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3455</v>
      </c>
      <c r="E1961" s="334" t="s">
        <v>187</v>
      </c>
      <c r="F1961" s="289" t="s">
        <v>3474</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3528</v>
      </c>
      <c r="E1962" s="334" t="s">
        <v>187</v>
      </c>
      <c r="F1962" s="289" t="s">
        <v>3530</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3529</v>
      </c>
      <c r="E1963" s="334" t="s">
        <v>187</v>
      </c>
      <c r="F1963" s="289" t="s">
        <v>3531</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3041</v>
      </c>
      <c r="E1964" s="334" t="s">
        <v>187</v>
      </c>
      <c r="F1964" s="289" t="s">
        <v>3068</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3042</v>
      </c>
      <c r="E1965" s="334" t="s">
        <v>187</v>
      </c>
      <c r="F1965" s="289" t="s">
        <v>3069</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3043</v>
      </c>
      <c r="E1966" s="334" t="s">
        <v>187</v>
      </c>
      <c r="F1966" s="289" t="s">
        <v>3070</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3044</v>
      </c>
      <c r="E1967" s="334" t="s">
        <v>187</v>
      </c>
      <c r="F1967" s="289" t="s">
        <v>3071</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3045</v>
      </c>
      <c r="E1968" s="334" t="s">
        <v>187</v>
      </c>
      <c r="F1968" s="289" t="s">
        <v>3072</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3046</v>
      </c>
      <c r="E1969" s="334" t="s">
        <v>187</v>
      </c>
      <c r="F1969" s="289" t="s">
        <v>3073</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3047</v>
      </c>
      <c r="E1970" s="334" t="s">
        <v>187</v>
      </c>
      <c r="F1970" s="289" t="s">
        <v>3074</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3048</v>
      </c>
      <c r="E1971" s="334" t="s">
        <v>187</v>
      </c>
      <c r="F1971" s="289" t="s">
        <v>3075</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3049</v>
      </c>
      <c r="E1972" s="334" t="s">
        <v>187</v>
      </c>
      <c r="F1972" s="289" t="s">
        <v>3076</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3050</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3051</v>
      </c>
      <c r="E1974" s="334" t="s">
        <v>187</v>
      </c>
      <c r="F1974" s="289" t="s">
        <v>3077</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3052</v>
      </c>
      <c r="E1975" s="334" t="s">
        <v>187</v>
      </c>
      <c r="F1975" s="289" t="s">
        <v>3078</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3053</v>
      </c>
      <c r="E1976" s="334" t="s">
        <v>187</v>
      </c>
      <c r="F1976" s="289" t="s">
        <v>3079</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3054</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3055</v>
      </c>
      <c r="E1978" s="334" t="s">
        <v>187</v>
      </c>
      <c r="F1978" s="289" t="s">
        <v>3080</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3056</v>
      </c>
      <c r="E1979" s="334" t="s">
        <v>187</v>
      </c>
      <c r="F1979" s="289" t="s">
        <v>3081</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3057</v>
      </c>
      <c r="E1980" s="334" t="s">
        <v>187</v>
      </c>
      <c r="F1980" s="289" t="s">
        <v>3082</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3058</v>
      </c>
      <c r="E1981" s="334" t="s">
        <v>187</v>
      </c>
      <c r="F1981" s="289" t="s">
        <v>3083</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3059</v>
      </c>
      <c r="E1982" s="334" t="s">
        <v>187</v>
      </c>
      <c r="F1982" s="289" t="s">
        <v>3084</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3060</v>
      </c>
      <c r="E1983" s="334" t="s">
        <v>187</v>
      </c>
      <c r="F1983" s="289" t="s">
        <v>3085</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3061</v>
      </c>
      <c r="E1984" s="334" t="s">
        <v>187</v>
      </c>
      <c r="F1984" s="289" t="s">
        <v>3086</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3062</v>
      </c>
      <c r="E1985" s="334" t="s">
        <v>187</v>
      </c>
      <c r="F1985" s="289" t="s">
        <v>3087</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3063</v>
      </c>
      <c r="E1986" s="334" t="s">
        <v>187</v>
      </c>
      <c r="F1986" s="289" t="s">
        <v>3088</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3064</v>
      </c>
      <c r="E1987" s="334" t="s">
        <v>187</v>
      </c>
      <c r="F1987" s="289" t="s">
        <v>3089</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3065</v>
      </c>
      <c r="E1988" s="334" t="s">
        <v>187</v>
      </c>
      <c r="F1988" s="289" t="s">
        <v>3090</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2242</v>
      </c>
      <c r="E1989" s="334" t="s">
        <v>187</v>
      </c>
      <c r="F1989" s="334" t="s">
        <v>467</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2243</v>
      </c>
      <c r="E1990" s="334" t="s">
        <v>187</v>
      </c>
      <c r="F1990" s="334" t="s">
        <v>468</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2244</v>
      </c>
      <c r="E1991" s="334" t="s">
        <v>187</v>
      </c>
      <c r="F1991" s="334" t="s">
        <v>469</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2245</v>
      </c>
      <c r="E1992" s="334" t="s">
        <v>187</v>
      </c>
      <c r="F1992" s="334" t="s">
        <v>470</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2246</v>
      </c>
      <c r="E1993" s="334" t="s">
        <v>187</v>
      </c>
      <c r="F1993" s="334" t="s">
        <v>471</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2498</v>
      </c>
      <c r="E1994" s="334" t="s">
        <v>187</v>
      </c>
      <c r="F1994" s="334" t="s">
        <v>2780</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2497</v>
      </c>
      <c r="E1995" s="334" t="s">
        <v>187</v>
      </c>
      <c r="F1995" s="334" t="s">
        <v>2781</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3388</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4448</v>
      </c>
      <c r="D1997" s="382" t="s">
        <v>4445</v>
      </c>
      <c r="H1997" s="17">
        <v>2798</v>
      </c>
      <c r="I1997" s="390" t="s">
        <v>4123</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3846</v>
      </c>
      <c r="H1998" s="17">
        <v>2772</v>
      </c>
      <c r="I1998" s="377" t="s">
        <v>4123</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3257</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Government Revenue Accounting</v>
      </c>
      <c r="B2000" s="372" t="str">
        <f>IF(ISBLANK(INDEX('Policy Characteristics'!B:B,MATCH($C2000,'Policy Characteristics'!$C:$C,0))),"",INDEX('Policy Characteristics'!B:B,MATCH($C2000,'Policy Characteristics'!$C:$C,0)))</f>
        <v>Battery Production Subsidy</v>
      </c>
      <c r="C2000" t="s">
        <v>3771</v>
      </c>
      <c r="D2000" t="s">
        <v>2942</v>
      </c>
      <c r="F2000" t="s">
        <v>2947</v>
      </c>
      <c r="H2000" s="17">
        <v>2247</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GRA battery production subsidy</v>
      </c>
      <c r="L2000" s="236">
        <f>IF(ISBLANK(INDEX('Policy Characteristics'!F:F,MATCH($C2000,'Policy Characteristics'!$C:$C,0))),"",INDEX('Policy Characteristics'!F:F,MATCH($C2000,'Policy Characteristics'!$C:$C,0)))</f>
        <v>0</v>
      </c>
      <c r="M2000" s="236">
        <f>IF(ISBLANK(INDEX('Policy Characteristics'!G:G,MATCH($C2000,'Policy Characteristics'!$C:$C,0))),"",INDEX('Policy Characteristics'!G:G,MATCH($C2000,'Policy Characteristics'!$C:$C,0)))</f>
        <v>10</v>
      </c>
      <c r="N2000" s="23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weight</v>
      </c>
      <c r="P2000" s="236" t="str">
        <f>IF(ISBLANK(INDEX('Policy Characteristics'!J:J,MATCH($C2000,'Policy Characteristics'!$C:$C,0))),"",INDEX('Policy Characteristics'!J:J,MATCH($C2000,'Policy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0" s="236" t="str">
        <f>IF(ISBLANK(INDEX('Policy Characteristics'!K:K,MATCH($C2000,'Policy Characteristics'!$C:$C,0))),"",INDEX('Policy Characteristics'!K:K,MATCH($C2000,'Policy Characteristics'!$C:$C,0)))</f>
        <v>io-model.html</v>
      </c>
      <c r="R2000" s="236"/>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s="236" t="s">
        <v>3771</v>
      </c>
      <c r="D2001" t="s">
        <v>2943</v>
      </c>
      <c r="F2001" t="s">
        <v>2958</v>
      </c>
      <c r="H2001" s="17">
        <v>2248</v>
      </c>
      <c r="I2001" s="372"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3771</v>
      </c>
      <c r="D2002" t="s">
        <v>2944</v>
      </c>
      <c r="F2002" t="s">
        <v>2948</v>
      </c>
      <c r="H2002" s="17">
        <v>2249</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3771</v>
      </c>
      <c r="D2003" t="s">
        <v>2945</v>
      </c>
      <c r="F2003" t="s">
        <v>2949</v>
      </c>
      <c r="H2003" s="17">
        <v>2250</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3771</v>
      </c>
      <c r="D2004" t="s">
        <v>2946</v>
      </c>
      <c r="F2004" t="s">
        <v>2950</v>
      </c>
      <c r="H2004" s="17">
        <v>2251</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Carbon Tax Revenue</v>
      </c>
      <c r="C2005" t="s">
        <v>2934</v>
      </c>
      <c r="D2005" t="s">
        <v>2942</v>
      </c>
      <c r="F2005" t="s">
        <v>2947</v>
      </c>
      <c r="H2005" s="17">
        <v>545</v>
      </c>
      <c r="I2005" s="377"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carbon tax revenue</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t="str">
        <f>IF(ISBLANK(INDEX('Policy Characteristics'!L:L,MATCH($C2005,'Policy Characteristics'!$C:$C,0))),"",INDEX('Policy Characteristics'!L:L,MATCH($C2005,'Policy Characteristics'!$C:$C,0)))</f>
        <v/>
      </c>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s="236" t="s">
        <v>2934</v>
      </c>
      <c r="D2006" t="s">
        <v>2943</v>
      </c>
      <c r="F2006" t="s">
        <v>2958</v>
      </c>
      <c r="H2006" s="17">
        <v>546</v>
      </c>
      <c r="I2006" s="372"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2934</v>
      </c>
      <c r="D2007" t="s">
        <v>2944</v>
      </c>
      <c r="F2007" t="s">
        <v>2948</v>
      </c>
      <c r="H2007" s="17">
        <v>547</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2934</v>
      </c>
      <c r="D2008" t="s">
        <v>2945</v>
      </c>
      <c r="F2008" t="s">
        <v>2949</v>
      </c>
      <c r="H2008" s="17">
        <v>548</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2934</v>
      </c>
      <c r="D2009" t="s">
        <v>2946</v>
      </c>
      <c r="F2009" t="s">
        <v>2950</v>
      </c>
      <c r="H2009" s="17">
        <v>549</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CCS Subsidy</v>
      </c>
      <c r="C2010" t="s">
        <v>3558</v>
      </c>
      <c r="D2010" t="s">
        <v>2942</v>
      </c>
      <c r="F2010" t="s">
        <v>2947</v>
      </c>
      <c r="H2010" s="17">
        <v>2252</v>
      </c>
      <c r="I2010" s="377"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CCS subsidy</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s="236" t="s">
        <v>3558</v>
      </c>
      <c r="D2011" t="s">
        <v>2943</v>
      </c>
      <c r="F2011" t="s">
        <v>2958</v>
      </c>
      <c r="H2011" s="17">
        <v>2253</v>
      </c>
      <c r="I2011" s="372"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3558</v>
      </c>
      <c r="D2012" t="s">
        <v>2944</v>
      </c>
      <c r="F2012" t="s">
        <v>2948</v>
      </c>
      <c r="H2012" s="17">
        <v>2254</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3558</v>
      </c>
      <c r="D2013" t="s">
        <v>2945</v>
      </c>
      <c r="F2013" t="s">
        <v>2949</v>
      </c>
      <c r="H2013" s="17">
        <v>2255</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3558</v>
      </c>
      <c r="D2014" t="s">
        <v>2946</v>
      </c>
      <c r="F2014" t="s">
        <v>2950</v>
      </c>
      <c r="H2014" s="17">
        <v>2256</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Distributed Solar Subsidy</v>
      </c>
      <c r="C2015" t="s">
        <v>2938</v>
      </c>
      <c r="D2015" t="s">
        <v>2942</v>
      </c>
      <c r="F2015" t="s">
        <v>2947</v>
      </c>
      <c r="H2015" s="17">
        <v>570</v>
      </c>
      <c r="I2015" s="377"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dist solar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3867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s="236" t="s">
        <v>2938</v>
      </c>
      <c r="D2016" t="s">
        <v>2943</v>
      </c>
      <c r="F2016" t="s">
        <v>2958</v>
      </c>
      <c r="H2016" s="17">
        <v>571</v>
      </c>
      <c r="I2016" s="372"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187</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2938</v>
      </c>
      <c r="D2017" t="s">
        <v>2944</v>
      </c>
      <c r="F2017" t="s">
        <v>2948</v>
      </c>
      <c r="H2017" s="17">
        <v>572</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2938</v>
      </c>
      <c r="D2018" t="s">
        <v>2945</v>
      </c>
      <c r="F2018" t="s">
        <v>2949</v>
      </c>
      <c r="H2018" s="17">
        <v>573</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2938</v>
      </c>
      <c r="D2019" t="s">
        <v>2946</v>
      </c>
      <c r="F2019" t="s">
        <v>2950</v>
      </c>
      <c r="H2019" s="17">
        <v>574</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Electricity Capacity Construction Subsidy</v>
      </c>
      <c r="C2020" t="s">
        <v>2937</v>
      </c>
      <c r="D2020" t="s">
        <v>2942</v>
      </c>
      <c r="F2020" t="s">
        <v>2947</v>
      </c>
      <c r="H2020" s="17">
        <v>565</v>
      </c>
      <c r="I2020" s="377"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elec cap const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s="236" t="s">
        <v>2937</v>
      </c>
      <c r="D2021" t="s">
        <v>2943</v>
      </c>
      <c r="F2021" t="s">
        <v>2958</v>
      </c>
      <c r="H2021" s="17">
        <v>566</v>
      </c>
      <c r="I2021" s="372"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2937</v>
      </c>
      <c r="D2022" t="s">
        <v>2944</v>
      </c>
      <c r="F2022" t="s">
        <v>2948</v>
      </c>
      <c r="H2022" s="17">
        <v>567</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2937</v>
      </c>
      <c r="D2023" t="s">
        <v>2945</v>
      </c>
      <c r="F2023" t="s">
        <v>2949</v>
      </c>
      <c r="H2023" s="17">
        <v>568</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2937</v>
      </c>
      <c r="D2024" t="s">
        <v>2946</v>
      </c>
      <c r="F2024" t="s">
        <v>2950</v>
      </c>
      <c r="H2024" s="17">
        <v>569</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Generation Subsidy</v>
      </c>
      <c r="C2025" t="s">
        <v>2936</v>
      </c>
      <c r="D2025" t="s">
        <v>2942</v>
      </c>
      <c r="F2025" t="s">
        <v>2947</v>
      </c>
      <c r="H2025" s="17">
        <v>560</v>
      </c>
      <c r="I2025" s="377"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gen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s="236" t="s">
        <v>2936</v>
      </c>
      <c r="D2026" t="s">
        <v>2943</v>
      </c>
      <c r="F2026" t="s">
        <v>2958</v>
      </c>
      <c r="H2026" s="17">
        <v>561</v>
      </c>
      <c r="I2026" s="372"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2936</v>
      </c>
      <c r="D2027" t="s">
        <v>2944</v>
      </c>
      <c r="F2027" t="s">
        <v>2948</v>
      </c>
      <c r="H2027" s="17">
        <v>562</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2936</v>
      </c>
      <c r="D2028" t="s">
        <v>2945</v>
      </c>
      <c r="F2028" t="s">
        <v>2949</v>
      </c>
      <c r="H2028" s="17">
        <v>563</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2936</v>
      </c>
      <c r="D2029" t="s">
        <v>2946</v>
      </c>
      <c r="F2029" t="s">
        <v>2950</v>
      </c>
      <c r="H2029" s="17">
        <v>564</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Fuel Subsidy</v>
      </c>
      <c r="C2030" t="s">
        <v>2939</v>
      </c>
      <c r="D2030" t="s">
        <v>2942</v>
      </c>
      <c r="F2030" t="s">
        <v>2947</v>
      </c>
      <c r="H2030" s="17">
        <v>575</v>
      </c>
      <c r="I2030" s="377"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fuel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s="236" t="s">
        <v>2939</v>
      </c>
      <c r="D2031" t="s">
        <v>2943</v>
      </c>
      <c r="F2031" t="s">
        <v>2958</v>
      </c>
      <c r="H2031" s="17">
        <v>576</v>
      </c>
      <c r="I2031" s="372"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2939</v>
      </c>
      <c r="D2032" t="s">
        <v>2944</v>
      </c>
      <c r="F2032" t="s">
        <v>2948</v>
      </c>
      <c r="H2032" s="17">
        <v>577</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2939</v>
      </c>
      <c r="D2033" t="s">
        <v>2945</v>
      </c>
      <c r="F2033" t="s">
        <v>2949</v>
      </c>
      <c r="H2033" s="17">
        <v>578</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2939</v>
      </c>
      <c r="D2034" t="s">
        <v>2946</v>
      </c>
      <c r="F2034" t="s">
        <v>2950</v>
      </c>
      <c r="H2034" s="17">
        <v>579</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Tax Revenue</v>
      </c>
      <c r="C2035" t="s">
        <v>2935</v>
      </c>
      <c r="D2035" t="s">
        <v>2942</v>
      </c>
      <c r="F2035" t="s">
        <v>2947</v>
      </c>
      <c r="H2035" s="17">
        <v>550</v>
      </c>
      <c r="I2035" s="377"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tax revenue</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s="236" t="s">
        <v>2935</v>
      </c>
      <c r="D2036" t="s">
        <v>2943</v>
      </c>
      <c r="F2036" t="s">
        <v>2958</v>
      </c>
      <c r="H2036" s="17">
        <v>551</v>
      </c>
      <c r="I2036" s="372"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2935</v>
      </c>
      <c r="D2037" t="s">
        <v>2944</v>
      </c>
      <c r="F2037" t="s">
        <v>2948</v>
      </c>
      <c r="H2037" s="17">
        <v>552</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2935</v>
      </c>
      <c r="D2038" t="s">
        <v>2945</v>
      </c>
      <c r="F2038" t="s">
        <v>2949</v>
      </c>
      <c r="H2038" s="17">
        <v>553</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2935</v>
      </c>
      <c r="D2039" t="s">
        <v>2946</v>
      </c>
      <c r="F2039" t="s">
        <v>2950</v>
      </c>
      <c r="H2039" s="17">
        <v>554</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National Debt Interest</v>
      </c>
      <c r="C2040" t="s">
        <v>2940</v>
      </c>
      <c r="D2040" t="s">
        <v>2942</v>
      </c>
      <c r="F2040" t="s">
        <v>2947</v>
      </c>
      <c r="H2040" s="17">
        <v>580</v>
      </c>
      <c r="I2040" s="377"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national debt interest</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s="236" t="s">
        <v>2940</v>
      </c>
      <c r="D2041" t="s">
        <v>2943</v>
      </c>
      <c r="F2041" t="s">
        <v>2958</v>
      </c>
      <c r="H2041" s="17">
        <v>581</v>
      </c>
      <c r="I2041" s="372"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2940</v>
      </c>
      <c r="D2042" t="s">
        <v>2944</v>
      </c>
      <c r="F2042" t="s">
        <v>2948</v>
      </c>
      <c r="H2042" s="17">
        <v>582</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2940</v>
      </c>
      <c r="D2043" t="s">
        <v>2945</v>
      </c>
      <c r="F2043" t="s">
        <v>2949</v>
      </c>
      <c r="H2043" s="17">
        <v>583</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2940</v>
      </c>
      <c r="D2044" t="s">
        <v>2946</v>
      </c>
      <c r="F2044" t="s">
        <v>2950</v>
      </c>
      <c r="H2044" s="17">
        <v>584</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Remaining Government Cash Flows</v>
      </c>
      <c r="C2045" t="s">
        <v>2941</v>
      </c>
      <c r="D2045" t="s">
        <v>2942</v>
      </c>
      <c r="F2045" t="s">
        <v>2947</v>
      </c>
      <c r="H2045" s="17">
        <v>585</v>
      </c>
      <c r="I2045" s="377"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remaining cash flow changes</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s="236" t="s">
        <v>2941</v>
      </c>
      <c r="D2046" t="s">
        <v>2943</v>
      </c>
      <c r="F2046" t="s">
        <v>2958</v>
      </c>
      <c r="H2046" s="17">
        <v>586</v>
      </c>
      <c r="I2046" s="372"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2941</v>
      </c>
      <c r="D2047" t="s">
        <v>2944</v>
      </c>
      <c r="F2047" t="s">
        <v>2948</v>
      </c>
      <c r="H2047" s="17">
        <v>587</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2941</v>
      </c>
      <c r="D2048" t="s">
        <v>2945</v>
      </c>
      <c r="F2048" t="s">
        <v>2949</v>
      </c>
      <c r="H2048" s="17">
        <v>588</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2941</v>
      </c>
      <c r="D2049" t="s">
        <v>2946</v>
      </c>
      <c r="F2049" t="s">
        <v>2950</v>
      </c>
      <c r="H2049" s="17">
        <v>589</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Vehicle Subsidy</v>
      </c>
      <c r="C2050" t="s">
        <v>3556</v>
      </c>
      <c r="D2050" t="s">
        <v>2942</v>
      </c>
      <c r="F2050" t="s">
        <v>2947</v>
      </c>
      <c r="H2050" s="17">
        <v>555</v>
      </c>
      <c r="I2050" s="377"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EV subsidy</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s="236" t="s">
        <v>3556</v>
      </c>
      <c r="D2051" t="s">
        <v>2943</v>
      </c>
      <c r="F2051" t="s">
        <v>2958</v>
      </c>
      <c r="H2051" s="17">
        <v>556</v>
      </c>
      <c r="I2051" s="372"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3556</v>
      </c>
      <c r="D2052" t="s">
        <v>2944</v>
      </c>
      <c r="F2052" t="s">
        <v>2948</v>
      </c>
      <c r="H2052" s="17">
        <v>557</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s="173" customFormat="1"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3556</v>
      </c>
      <c r="D2053" t="s">
        <v>2945</v>
      </c>
      <c r="E2053"/>
      <c r="F2053" t="s">
        <v>2949</v>
      </c>
      <c r="G2053"/>
      <c r="H2053" s="17">
        <v>558</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c r="T2053"/>
    </row>
    <row r="2054" spans="1:20"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3556</v>
      </c>
      <c r="D2054" t="s">
        <v>2946</v>
      </c>
      <c r="F2054" t="s">
        <v>2950</v>
      </c>
      <c r="H2054" s="17">
        <v>559</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row>
  </sheetData>
  <autoFilter ref="A1:T2054" xr:uid="{00000000-0001-0000-0100-000000000000}"/>
  <sortState xmlns:xlrd2="http://schemas.microsoft.com/office/spreadsheetml/2017/richdata2" ref="A204:I224">
    <sortCondition ref="B204:B224"/>
  </sortState>
  <conditionalFormatting sqref="I1:I1995 I2050:I2052 I2055:I1048576">
    <cfRule type="containsText" dxfId="6" priority="3" operator="containsText" text="No">
      <formula>NOT(ISERROR(SEARCH("No",I1)))</formula>
    </cfRule>
  </conditionalFormatting>
  <conditionalFormatting sqref="I2000 I2005 I2015 I2020 I2025 I2030 I2040 I2045">
    <cfRule type="containsText" dxfId="5" priority="133" operator="containsText" text="No">
      <formula>NOT(ISERROR(SEARCH("No",I2000)))</formula>
    </cfRule>
  </conditionalFormatting>
  <conditionalFormatting sqref="I2010">
    <cfRule type="containsText" dxfId="4" priority="2" operator="containsText" text="No">
      <formula>NOT(ISERROR(SEARCH("No",I2010)))</formula>
    </cfRule>
  </conditionalFormatting>
  <conditionalFormatting sqref="I2035">
    <cfRule type="containsText" dxfId="3" priority="1" operator="containsText" text="No">
      <formula>NOT(ISERROR(SEARCH("No",I2035)))</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4482</v>
      </c>
      <c r="B7">
        <v>6</v>
      </c>
    </row>
    <row r="8" spans="1:2" x14ac:dyDescent="0.25">
      <c r="A8" t="s">
        <v>2469</v>
      </c>
      <c r="B8">
        <v>7</v>
      </c>
    </row>
    <row r="9" spans="1:2" x14ac:dyDescent="0.25">
      <c r="A9" t="s">
        <v>10</v>
      </c>
      <c r="B9">
        <v>8</v>
      </c>
    </row>
    <row r="10" spans="1:2" x14ac:dyDescent="0.25">
      <c r="A10" t="s">
        <v>2648</v>
      </c>
      <c r="B10">
        <v>9</v>
      </c>
    </row>
    <row r="11" spans="1:2" x14ac:dyDescent="0.25">
      <c r="A11" t="s">
        <v>2811</v>
      </c>
      <c r="B11">
        <v>10</v>
      </c>
    </row>
    <row r="12" spans="1:2" x14ac:dyDescent="0.25">
      <c r="A12" t="s">
        <v>2926</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2" t="s">
        <v>2803</v>
      </c>
      <c r="B1" s="452"/>
    </row>
    <row r="2" spans="1:2" x14ac:dyDescent="0.25">
      <c r="A2" s="180" t="s">
        <v>2804</v>
      </c>
      <c r="B2" s="180" t="s">
        <v>2805</v>
      </c>
    </row>
    <row r="3" spans="1:2" x14ac:dyDescent="0.25">
      <c r="A3" s="181" t="s">
        <v>351</v>
      </c>
      <c r="B3" t="str">
        <f>A3</f>
        <v>million metric tons / year</v>
      </c>
    </row>
    <row r="4" spans="1:2" x14ac:dyDescent="0.25">
      <c r="A4" s="181" t="s">
        <v>3439</v>
      </c>
      <c r="B4" t="str">
        <f>A4</f>
        <v>million metric tons</v>
      </c>
    </row>
    <row r="5" spans="1:2" x14ac:dyDescent="0.25">
      <c r="A5" s="181" t="s">
        <v>3948</v>
      </c>
      <c r="B5" t="str">
        <f>A5</f>
        <v>g CO2e / 2025 dollar</v>
      </c>
    </row>
    <row r="6" spans="1:2" x14ac:dyDescent="0.25">
      <c r="A6" s="182" t="s">
        <v>2314</v>
      </c>
      <c r="B6" t="str">
        <f t="shared" ref="B6:B51" si="0">A6</f>
        <v>thousand metric tons / year</v>
      </c>
    </row>
    <row r="7" spans="1:2" x14ac:dyDescent="0.25">
      <c r="A7" s="182" t="s">
        <v>3949</v>
      </c>
      <c r="B7" t="str">
        <f>A7</f>
        <v>g CO2 / 2025 dollar</v>
      </c>
    </row>
    <row r="8" spans="1:2" ht="45" x14ac:dyDescent="0.25">
      <c r="A8" s="182" t="s">
        <v>3950</v>
      </c>
      <c r="B8" t="str">
        <f t="shared" si="0"/>
        <v>2025 dollars / metric ton CO2e abated, Annual average abatement (million metric tons CO2e)</v>
      </c>
    </row>
    <row r="9" spans="1:2" x14ac:dyDescent="0.25">
      <c r="A9" s="182" t="s">
        <v>3951</v>
      </c>
      <c r="B9" t="str">
        <f t="shared" si="0"/>
        <v>billion 2025 dollars / year</v>
      </c>
    </row>
    <row r="10" spans="1:2" x14ac:dyDescent="0.25">
      <c r="A10" s="182" t="s">
        <v>3952</v>
      </c>
      <c r="B10" t="str">
        <f t="shared" si="0"/>
        <v>billion 2025 dollars</v>
      </c>
    </row>
    <row r="11" spans="1:2" x14ac:dyDescent="0.25">
      <c r="A11" s="182" t="s">
        <v>2845</v>
      </c>
      <c r="B11" t="str">
        <f t="shared" si="0"/>
        <v>jobs</v>
      </c>
    </row>
    <row r="12" spans="1:2" x14ac:dyDescent="0.25">
      <c r="A12" s="182" t="s">
        <v>3816</v>
      </c>
      <c r="B12" t="str">
        <f t="shared" si="0"/>
        <v>deaths / year</v>
      </c>
    </row>
    <row r="13" spans="1:2" x14ac:dyDescent="0.25">
      <c r="A13" s="182" t="s">
        <v>3821</v>
      </c>
      <c r="B13" t="str">
        <f t="shared" si="0"/>
        <v>days / year</v>
      </c>
    </row>
    <row r="14" spans="1:2" x14ac:dyDescent="0.25">
      <c r="A14" s="182" t="s">
        <v>3826</v>
      </c>
      <c r="B14" t="str">
        <f t="shared" si="0"/>
        <v>admissions / year</v>
      </c>
    </row>
    <row r="15" spans="1:2" x14ac:dyDescent="0.25">
      <c r="A15" s="182" t="s">
        <v>3827</v>
      </c>
      <c r="B15" t="str">
        <f t="shared" si="0"/>
        <v>visits / year</v>
      </c>
    </row>
    <row r="16" spans="1:2" x14ac:dyDescent="0.25">
      <c r="A16" s="182" t="s">
        <v>3824</v>
      </c>
      <c r="B16" t="str">
        <f t="shared" si="0"/>
        <v>cases / year</v>
      </c>
    </row>
    <row r="17" spans="1:2" x14ac:dyDescent="0.25">
      <c r="A17" s="182" t="s">
        <v>3822</v>
      </c>
      <c r="B17" t="str">
        <f t="shared" si="0"/>
        <v>events / year</v>
      </c>
    </row>
    <row r="18" spans="1:2" x14ac:dyDescent="0.25">
      <c r="A18" s="182" t="s">
        <v>2864</v>
      </c>
      <c r="B18" t="str">
        <f t="shared" si="0"/>
        <v>% change</v>
      </c>
    </row>
    <row r="19" spans="1:2" x14ac:dyDescent="0.25">
      <c r="A19" s="182" t="s">
        <v>3953</v>
      </c>
      <c r="B19" t="str">
        <f t="shared" si="0"/>
        <v>2025 dollars / employee-year</v>
      </c>
    </row>
    <row r="20" spans="1:2" x14ac:dyDescent="0.25">
      <c r="A20" s="182" t="s">
        <v>352</v>
      </c>
      <c r="B20" t="str">
        <f t="shared" si="0"/>
        <v>lives / year</v>
      </c>
    </row>
    <row r="21" spans="1:2" x14ac:dyDescent="0.25">
      <c r="A21" s="182" t="s">
        <v>353</v>
      </c>
      <c r="B21" t="str">
        <f t="shared" si="0"/>
        <v>terawatt-hours (TWh) / year</v>
      </c>
    </row>
    <row r="22" spans="1:2" x14ac:dyDescent="0.25">
      <c r="A22" s="182" t="s">
        <v>3509</v>
      </c>
      <c r="B22" t="str">
        <f t="shared" si="0"/>
        <v>terawatt-hours (TWh)</v>
      </c>
    </row>
    <row r="23" spans="1:2" x14ac:dyDescent="0.25">
      <c r="A23" s="182" t="s">
        <v>3299</v>
      </c>
      <c r="B23" t="str">
        <f t="shared" si="0"/>
        <v>%</v>
      </c>
    </row>
    <row r="24" spans="1:2" x14ac:dyDescent="0.25">
      <c r="A24" s="182" t="s">
        <v>3300</v>
      </c>
      <c r="B24" t="str">
        <f t="shared" si="0"/>
        <v>metric tons CO2e / megawatt-hour (MWh)</v>
      </c>
    </row>
    <row r="25" spans="1:2" x14ac:dyDescent="0.25">
      <c r="A25" s="182" t="s">
        <v>3954</v>
      </c>
      <c r="B25" t="str">
        <f t="shared" si="0"/>
        <v>kilowatt-hour / 2025 dollar</v>
      </c>
    </row>
    <row r="26" spans="1:2" x14ac:dyDescent="0.25">
      <c r="A26" s="182" t="s">
        <v>354</v>
      </c>
      <c r="B26" t="str">
        <f t="shared" si="0"/>
        <v>gigawatts (GW) / year</v>
      </c>
    </row>
    <row r="27" spans="1:2" x14ac:dyDescent="0.25">
      <c r="A27" s="182" t="s">
        <v>3955</v>
      </c>
      <c r="B27" t="str">
        <f t="shared" si="0"/>
        <v>2025 dollars / megawatt-hour (MWh)</v>
      </c>
    </row>
    <row r="28" spans="1:2" x14ac:dyDescent="0.25">
      <c r="A28" s="182" t="s">
        <v>2451</v>
      </c>
      <c r="B28" t="str">
        <f t="shared" si="0"/>
        <v>cubic km / yr</v>
      </c>
    </row>
    <row r="29" spans="1:2" x14ac:dyDescent="0.25">
      <c r="A29" s="182" t="s">
        <v>2372</v>
      </c>
      <c r="B29" t="str">
        <f t="shared" si="0"/>
        <v>trillion passenger-miles / year</v>
      </c>
    </row>
    <row r="30" spans="1:2" x14ac:dyDescent="0.25">
      <c r="A30" s="182" t="s">
        <v>2373</v>
      </c>
      <c r="B30" t="str">
        <f t="shared" si="0"/>
        <v>trillion freight ton-miles / year</v>
      </c>
    </row>
    <row r="31" spans="1:2" x14ac:dyDescent="0.25">
      <c r="A31" s="182" t="s">
        <v>472</v>
      </c>
      <c r="B31" t="str">
        <f t="shared" si="0"/>
        <v>million vehicles / year</v>
      </c>
    </row>
    <row r="32" spans="1:2" x14ac:dyDescent="0.25">
      <c r="A32" s="182" t="s">
        <v>2350</v>
      </c>
      <c r="B32" t="str">
        <f t="shared" si="0"/>
        <v>thousand vehicles / year</v>
      </c>
    </row>
    <row r="33" spans="1:2" x14ac:dyDescent="0.25">
      <c r="A33" s="182" t="s">
        <v>2349</v>
      </c>
      <c r="B33" t="str">
        <f t="shared" si="0"/>
        <v>million vehicles</v>
      </c>
    </row>
    <row r="34" spans="1:2" x14ac:dyDescent="0.25">
      <c r="A34" s="182" t="s">
        <v>2382</v>
      </c>
      <c r="B34" t="str">
        <f t="shared" si="0"/>
        <v>thousand vehicles</v>
      </c>
    </row>
    <row r="35" spans="1:2" x14ac:dyDescent="0.25">
      <c r="A35" s="182" t="s">
        <v>454</v>
      </c>
      <c r="B35" t="str">
        <f t="shared" si="0"/>
        <v>quads / year</v>
      </c>
    </row>
    <row r="36" spans="1:2" x14ac:dyDescent="0.25">
      <c r="A36" s="182" t="s">
        <v>3956</v>
      </c>
      <c r="B36" t="str">
        <f>A36</f>
        <v>thousand BTU / 2025 dollar</v>
      </c>
    </row>
    <row r="37" spans="1:2" x14ac:dyDescent="0.25">
      <c r="A37" s="182" t="s">
        <v>2355</v>
      </c>
      <c r="B37" t="str">
        <f t="shared" si="0"/>
        <v>millions of short tons / year</v>
      </c>
    </row>
    <row r="38" spans="1:2" x14ac:dyDescent="0.25">
      <c r="A38" s="182" t="s">
        <v>2356</v>
      </c>
      <c r="B38" t="str">
        <f t="shared" si="0"/>
        <v>trillion cubic feet / year</v>
      </c>
    </row>
    <row r="39" spans="1:2" x14ac:dyDescent="0.25">
      <c r="A39" s="182" t="s">
        <v>3269</v>
      </c>
      <c r="B39" t="str">
        <f t="shared" si="0"/>
        <v>million barrels of oil / year</v>
      </c>
    </row>
    <row r="40" spans="1:2" x14ac:dyDescent="0.25">
      <c r="A40" s="182" t="s">
        <v>2623</v>
      </c>
      <c r="B40" t="str">
        <f t="shared" si="0"/>
        <v>million gallons / year</v>
      </c>
    </row>
    <row r="41" spans="1:2" x14ac:dyDescent="0.25">
      <c r="A41" s="182" t="s">
        <v>2417</v>
      </c>
      <c r="B41" t="str">
        <f t="shared" si="0"/>
        <v>trillion BTU / year</v>
      </c>
    </row>
    <row r="42" spans="1:2" x14ac:dyDescent="0.25">
      <c r="A42" s="182" t="s">
        <v>3957</v>
      </c>
      <c r="B42" t="str">
        <f t="shared" si="0"/>
        <v>2025 dollars / short ton</v>
      </c>
    </row>
    <row r="43" spans="1:2" x14ac:dyDescent="0.25">
      <c r="A43" s="182" t="s">
        <v>3958</v>
      </c>
      <c r="B43" t="str">
        <f t="shared" si="0"/>
        <v>2025 dollars / thousand cubic feet</v>
      </c>
    </row>
    <row r="44" spans="1:2" x14ac:dyDescent="0.25">
      <c r="A44" s="182" t="s">
        <v>3959</v>
      </c>
      <c r="B44" t="str">
        <f t="shared" si="0"/>
        <v>2025 dollars / gallon</v>
      </c>
    </row>
    <row r="45" spans="1:2" x14ac:dyDescent="0.25">
      <c r="A45" s="182" t="s">
        <v>3960</v>
      </c>
      <c r="B45" t="str">
        <f t="shared" si="0"/>
        <v>2025 dollars / barrel of oil</v>
      </c>
    </row>
    <row r="46" spans="1:2" x14ac:dyDescent="0.25">
      <c r="A46" s="182" t="s">
        <v>3961</v>
      </c>
      <c r="B46" t="str">
        <f t="shared" si="0"/>
        <v>2025 dollars / kg</v>
      </c>
    </row>
    <row r="47" spans="1:2" x14ac:dyDescent="0.25">
      <c r="A47" s="182" t="s">
        <v>3962</v>
      </c>
      <c r="B47" t="str">
        <f t="shared" si="0"/>
        <v>2025 dollars / kilowatt-hour (kWh)</v>
      </c>
    </row>
    <row r="48" spans="1:2" x14ac:dyDescent="0.25">
      <c r="A48" s="182" t="s">
        <v>3955</v>
      </c>
      <c r="B48" t="str">
        <f t="shared" ref="B48" si="1">A48</f>
        <v>2025 dollars / megawatt-hour (MWh)</v>
      </c>
    </row>
    <row r="49" spans="1:2" ht="30" x14ac:dyDescent="0.25">
      <c r="A49" s="182" t="s">
        <v>3963</v>
      </c>
      <c r="B49" t="str">
        <f t="shared" si="0"/>
        <v>cost of eqpt. to capture 1 metric ton CO2e/yr (2025 dollars)</v>
      </c>
    </row>
    <row r="50" spans="1:2" x14ac:dyDescent="0.25">
      <c r="A50" s="182" t="s">
        <v>3964</v>
      </c>
      <c r="B50" t="str">
        <f t="shared" si="0"/>
        <v>million 2025 dollars / megawatt (MW)</v>
      </c>
    </row>
    <row r="51" spans="1:2" ht="30" x14ac:dyDescent="0.25">
      <c r="A51" s="182" t="s">
        <v>3965</v>
      </c>
      <c r="B51" t="str">
        <f t="shared" si="0"/>
        <v>cost of eqpt. to produce 1 kg H2/yr (2025 dollars)</v>
      </c>
    </row>
    <row r="53" spans="1:2" x14ac:dyDescent="0.25">
      <c r="A53" s="452" t="s">
        <v>2807</v>
      </c>
      <c r="B53" s="452"/>
    </row>
    <row r="54" spans="1:2" x14ac:dyDescent="0.25">
      <c r="A54" s="180" t="s">
        <v>2804</v>
      </c>
      <c r="B54" s="180" t="s">
        <v>2805</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1" zoomScale="70" zoomScaleNormal="70" workbookViewId="0">
      <selection activeCell="H2" sqref="H2"/>
    </sheetView>
  </sheetViews>
  <sheetFormatPr defaultColWidth="9.140625" defaultRowHeight="15" x14ac:dyDescent="0.25"/>
  <cols>
    <col min="1" max="1" width="37.42578125" customWidth="1"/>
    <col min="2" max="2" width="27.425781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2305</v>
      </c>
      <c r="B1" s="422" t="s">
        <v>2306</v>
      </c>
      <c r="C1" s="378" t="s">
        <v>2806</v>
      </c>
      <c r="D1" s="422" t="s">
        <v>60</v>
      </c>
      <c r="E1" s="422" t="s">
        <v>62</v>
      </c>
      <c r="F1" s="422" t="s">
        <v>436</v>
      </c>
      <c r="G1" s="422" t="s">
        <v>61</v>
      </c>
      <c r="H1" s="422" t="s">
        <v>2315</v>
      </c>
      <c r="I1" s="423" t="s">
        <v>302</v>
      </c>
      <c r="J1" s="344" t="s">
        <v>3513</v>
      </c>
    </row>
    <row r="2" spans="1:10" x14ac:dyDescent="0.25">
      <c r="A2" s="392" t="s">
        <v>2320</v>
      </c>
      <c r="B2" s="173" t="s">
        <v>2322</v>
      </c>
      <c r="C2" s="394">
        <v>1</v>
      </c>
      <c r="D2" s="392" t="s">
        <v>63</v>
      </c>
      <c r="E2" s="392" t="s">
        <v>64</v>
      </c>
      <c r="F2" s="173" t="str">
        <f>[1]UnitControlCenter!$B$3</f>
        <v>million metric tons / year</v>
      </c>
      <c r="G2" s="173" t="s">
        <v>2304</v>
      </c>
      <c r="H2" s="173"/>
      <c r="I2" s="173"/>
      <c r="J2" s="173" t="s">
        <v>3519</v>
      </c>
    </row>
    <row r="3" spans="1:10" x14ac:dyDescent="0.25">
      <c r="A3" s="392" t="s">
        <v>2320</v>
      </c>
      <c r="B3" s="173" t="s">
        <v>2321</v>
      </c>
      <c r="C3" s="389">
        <v>1</v>
      </c>
      <c r="D3" s="173" t="s">
        <v>63</v>
      </c>
      <c r="E3" s="173" t="s">
        <v>64</v>
      </c>
      <c r="F3" s="173" t="str">
        <f>[1]UnitControlCenter!$B$3</f>
        <v>million metric tons / year</v>
      </c>
      <c r="G3" s="173" t="s">
        <v>173</v>
      </c>
      <c r="H3" s="173"/>
      <c r="I3" s="173"/>
      <c r="J3" s="173"/>
    </row>
    <row r="4" spans="1:10" x14ac:dyDescent="0.25">
      <c r="A4" s="290" t="s">
        <v>2320</v>
      </c>
      <c r="B4" t="s">
        <v>3437</v>
      </c>
      <c r="C4" s="17">
        <v>1</v>
      </c>
      <c r="D4" t="s">
        <v>63</v>
      </c>
      <c r="E4" t="s">
        <v>64</v>
      </c>
      <c r="F4" t="str">
        <f>[1]UnitControlCenter!B4</f>
        <v>million metric tons</v>
      </c>
      <c r="G4" t="s">
        <v>3440</v>
      </c>
    </row>
    <row r="5" spans="1:10" x14ac:dyDescent="0.25">
      <c r="A5" s="290" t="s">
        <v>2320</v>
      </c>
      <c r="B5" t="s">
        <v>3438</v>
      </c>
      <c r="C5" s="292">
        <v>1</v>
      </c>
      <c r="D5" s="290" t="s">
        <v>63</v>
      </c>
      <c r="E5" s="290" t="s">
        <v>64</v>
      </c>
      <c r="F5" t="str">
        <f>[1]UnitControlCenter!B4</f>
        <v>million metric tons</v>
      </c>
      <c r="G5" t="s">
        <v>3441</v>
      </c>
    </row>
    <row r="6" spans="1:10" x14ac:dyDescent="0.25">
      <c r="A6" s="290" t="s">
        <v>2320</v>
      </c>
      <c r="B6" s="290" t="s">
        <v>2323</v>
      </c>
      <c r="C6" s="17">
        <v>1</v>
      </c>
      <c r="D6" t="s">
        <v>65</v>
      </c>
      <c r="E6" t="s">
        <v>66</v>
      </c>
      <c r="F6" t="str">
        <f>[1]UnitControlCenter!$B$3</f>
        <v>million metric tons / year</v>
      </c>
      <c r="G6" t="s">
        <v>2784</v>
      </c>
      <c r="H6" t="s">
        <v>2785</v>
      </c>
      <c r="I6" t="s">
        <v>2786</v>
      </c>
    </row>
    <row r="7" spans="1:10" x14ac:dyDescent="0.25">
      <c r="A7" s="290" t="s">
        <v>2320</v>
      </c>
      <c r="B7" s="290" t="s">
        <v>2324</v>
      </c>
      <c r="C7" s="17">
        <v>1</v>
      </c>
      <c r="D7" t="s">
        <v>65</v>
      </c>
      <c r="E7" t="s">
        <v>66</v>
      </c>
      <c r="F7" t="str">
        <f>[1]UnitControlCenter!$B$3</f>
        <v>million metric tons / year</v>
      </c>
      <c r="G7" t="s">
        <v>2787</v>
      </c>
      <c r="H7" t="s">
        <v>2788</v>
      </c>
      <c r="I7" t="s">
        <v>2789</v>
      </c>
    </row>
    <row r="8" spans="1:10" x14ac:dyDescent="0.25">
      <c r="A8" s="290" t="s">
        <v>2320</v>
      </c>
      <c r="B8" s="290" t="s">
        <v>2325</v>
      </c>
      <c r="C8" s="17">
        <v>1</v>
      </c>
      <c r="D8" t="s">
        <v>65</v>
      </c>
      <c r="E8" t="s">
        <v>66</v>
      </c>
      <c r="F8" t="str">
        <f>[1]UnitControlCenter!$B$3</f>
        <v>million metric tons / year</v>
      </c>
      <c r="G8" t="s">
        <v>2591</v>
      </c>
      <c r="H8" t="s">
        <v>2592</v>
      </c>
      <c r="I8" t="s">
        <v>2593</v>
      </c>
    </row>
    <row r="9" spans="1:10" x14ac:dyDescent="0.25">
      <c r="A9" s="290" t="s">
        <v>2320</v>
      </c>
      <c r="B9" s="290" t="s">
        <v>2855</v>
      </c>
      <c r="C9" s="17">
        <v>0</v>
      </c>
      <c r="D9" t="s">
        <v>63</v>
      </c>
      <c r="E9" t="s">
        <v>64</v>
      </c>
      <c r="F9" t="str">
        <f>[1]UnitControlCenter!$B$5</f>
        <v>g CO2e / 2025 dollar</v>
      </c>
      <c r="G9" t="s">
        <v>2809</v>
      </c>
    </row>
    <row r="10" spans="1:10" x14ac:dyDescent="0.25">
      <c r="A10" s="290" t="s">
        <v>2320</v>
      </c>
      <c r="B10" s="290" t="s">
        <v>131</v>
      </c>
      <c r="C10" s="17">
        <v>1</v>
      </c>
      <c r="D10" t="s">
        <v>63</v>
      </c>
      <c r="E10" t="s">
        <v>64</v>
      </c>
      <c r="F10" t="str">
        <f>[1]UnitControlCenter!$B$3</f>
        <v>million metric tons / year</v>
      </c>
      <c r="G10" t="s">
        <v>2422</v>
      </c>
    </row>
    <row r="11" spans="1:10" x14ac:dyDescent="0.25">
      <c r="A11" s="290" t="s">
        <v>2320</v>
      </c>
      <c r="B11" s="290" t="s">
        <v>2420</v>
      </c>
      <c r="C11" s="17">
        <v>1</v>
      </c>
      <c r="D11" t="s">
        <v>63</v>
      </c>
      <c r="E11" t="s">
        <v>64</v>
      </c>
      <c r="F11" t="str">
        <f>[1]UnitControlCenter!$B$3</f>
        <v>million metric tons / year</v>
      </c>
      <c r="G11" t="s">
        <v>2423</v>
      </c>
    </row>
    <row r="12" spans="1:10" x14ac:dyDescent="0.25">
      <c r="A12" s="290" t="s">
        <v>2320</v>
      </c>
      <c r="B12" s="290" t="s">
        <v>2477</v>
      </c>
      <c r="C12" s="17">
        <v>1</v>
      </c>
      <c r="D12" t="s">
        <v>63</v>
      </c>
      <c r="E12" t="s">
        <v>64</v>
      </c>
      <c r="F12" t="str">
        <f>[1]UnitControlCenter!$B$3</f>
        <v>million metric tons / year</v>
      </c>
      <c r="G12" t="s">
        <v>2485</v>
      </c>
    </row>
    <row r="13" spans="1:10" x14ac:dyDescent="0.25">
      <c r="A13" s="290" t="s">
        <v>2320</v>
      </c>
      <c r="B13" s="290" t="s">
        <v>93</v>
      </c>
      <c r="C13" s="17">
        <v>1</v>
      </c>
      <c r="D13" t="s">
        <v>63</v>
      </c>
      <c r="E13" t="s">
        <v>64</v>
      </c>
      <c r="F13" t="str">
        <f>[1]UnitControlCenter!$B$3</f>
        <v>million metric tons / year</v>
      </c>
      <c r="G13" t="s">
        <v>2424</v>
      </c>
    </row>
    <row r="14" spans="1:10" x14ac:dyDescent="0.25">
      <c r="A14" s="290" t="s">
        <v>2320</v>
      </c>
      <c r="B14" s="290" t="s">
        <v>9</v>
      </c>
      <c r="C14" s="17">
        <v>1</v>
      </c>
      <c r="D14" t="s">
        <v>63</v>
      </c>
      <c r="E14" t="s">
        <v>64</v>
      </c>
      <c r="F14" t="str">
        <f>[1]UnitControlCenter!$B$3</f>
        <v>million metric tons / year</v>
      </c>
      <c r="G14" t="s">
        <v>2443</v>
      </c>
    </row>
    <row r="15" spans="1:10" x14ac:dyDescent="0.25">
      <c r="A15" s="290" t="s">
        <v>2320</v>
      </c>
      <c r="B15" s="290" t="s">
        <v>2421</v>
      </c>
      <c r="C15" s="17">
        <v>1</v>
      </c>
      <c r="D15" t="s">
        <v>63</v>
      </c>
      <c r="E15" t="s">
        <v>64</v>
      </c>
      <c r="F15" t="str">
        <f>[1]UnitControlCenter!$B$3</f>
        <v>million metric tons / year</v>
      </c>
      <c r="G15" t="s">
        <v>2425</v>
      </c>
    </row>
    <row r="16" spans="1:10" x14ac:dyDescent="0.25">
      <c r="A16" s="290" t="s">
        <v>2320</v>
      </c>
      <c r="B16" s="290" t="s">
        <v>4</v>
      </c>
      <c r="C16" s="17">
        <v>1</v>
      </c>
      <c r="D16" t="s">
        <v>63</v>
      </c>
      <c r="E16" t="s">
        <v>64</v>
      </c>
      <c r="F16" t="str">
        <f>[1]UnitControlCenter!$B$3</f>
        <v>million metric tons / year</v>
      </c>
      <c r="G16" t="s">
        <v>2426</v>
      </c>
    </row>
    <row r="17" spans="1:10" x14ac:dyDescent="0.25">
      <c r="A17" s="290" t="s">
        <v>2320</v>
      </c>
      <c r="B17" s="290" t="s">
        <v>2430</v>
      </c>
      <c r="C17" s="17">
        <v>1</v>
      </c>
      <c r="D17" t="s">
        <v>63</v>
      </c>
      <c r="E17" t="s">
        <v>64</v>
      </c>
      <c r="F17" t="str">
        <f>[1]UnitControlCenter!$B$3</f>
        <v>million metric tons / year</v>
      </c>
      <c r="G17" t="s">
        <v>2427</v>
      </c>
    </row>
    <row r="18" spans="1:10" ht="15.75" thickBot="1" x14ac:dyDescent="0.3">
      <c r="A18" s="424" t="s">
        <v>2320</v>
      </c>
      <c r="B18" s="424" t="s">
        <v>3607</v>
      </c>
      <c r="C18" s="379">
        <v>1</v>
      </c>
      <c r="D18" s="425" t="s">
        <v>65</v>
      </c>
      <c r="E18" s="425" t="s">
        <v>66</v>
      </c>
      <c r="F18" s="425" t="s">
        <v>351</v>
      </c>
      <c r="G18" s="425" t="s">
        <v>3608</v>
      </c>
      <c r="H18" s="425" t="s">
        <v>3640</v>
      </c>
      <c r="I18" s="425" t="s">
        <v>3609</v>
      </c>
      <c r="J18" s="425"/>
    </row>
    <row r="19" spans="1:10" x14ac:dyDescent="0.25">
      <c r="A19" s="290" t="s">
        <v>2326</v>
      </c>
      <c r="B19" s="290" t="s">
        <v>2216</v>
      </c>
      <c r="C19" s="17">
        <v>1</v>
      </c>
      <c r="D19" t="s">
        <v>65</v>
      </c>
      <c r="E19" t="s">
        <v>66</v>
      </c>
      <c r="F19" t="str">
        <f>[1]UnitControlCenter!$B$3</f>
        <v>million metric tons / year</v>
      </c>
      <c r="G19" t="s">
        <v>3274</v>
      </c>
      <c r="H19" t="s">
        <v>2785</v>
      </c>
      <c r="I19" t="s">
        <v>2786</v>
      </c>
    </row>
    <row r="20" spans="1:10" x14ac:dyDescent="0.25">
      <c r="A20" s="290" t="s">
        <v>2326</v>
      </c>
      <c r="B20" s="290" t="s">
        <v>2232</v>
      </c>
      <c r="C20" s="17">
        <v>1</v>
      </c>
      <c r="D20" t="s">
        <v>65</v>
      </c>
      <c r="E20" t="s">
        <v>66</v>
      </c>
      <c r="F20" t="str">
        <f>[1]UnitControlCenter!$B$3</f>
        <v>million metric tons / year</v>
      </c>
      <c r="G20" t="s">
        <v>3286</v>
      </c>
      <c r="H20" t="s">
        <v>2785</v>
      </c>
      <c r="I20" t="s">
        <v>3275</v>
      </c>
    </row>
    <row r="21" spans="1:10" x14ac:dyDescent="0.25">
      <c r="A21" s="290" t="s">
        <v>2326</v>
      </c>
      <c r="B21" s="290" t="s">
        <v>2234</v>
      </c>
      <c r="C21" s="17">
        <v>1</v>
      </c>
      <c r="D21" t="s">
        <v>65</v>
      </c>
      <c r="E21" t="s">
        <v>66</v>
      </c>
      <c r="F21" t="str">
        <f>[1]UnitControlCenter!$B$3</f>
        <v>million metric tons / year</v>
      </c>
      <c r="G21" t="s">
        <v>3287</v>
      </c>
      <c r="H21" t="s">
        <v>2785</v>
      </c>
      <c r="I21" t="s">
        <v>3276</v>
      </c>
    </row>
    <row r="22" spans="1:10" x14ac:dyDescent="0.25">
      <c r="A22" s="290" t="s">
        <v>2326</v>
      </c>
      <c r="B22" s="290" t="s">
        <v>2313</v>
      </c>
      <c r="C22" s="17">
        <v>1</v>
      </c>
      <c r="D22" t="s">
        <v>65</v>
      </c>
      <c r="E22" t="s">
        <v>66</v>
      </c>
      <c r="F22" t="str">
        <f>[1]UnitControlCenter!$B$3</f>
        <v>million metric tons / year</v>
      </c>
      <c r="G22" t="s">
        <v>3288</v>
      </c>
      <c r="H22" t="s">
        <v>2785</v>
      </c>
      <c r="I22" t="s">
        <v>3277</v>
      </c>
    </row>
    <row r="23" spans="1:10" x14ac:dyDescent="0.25">
      <c r="A23" s="290" t="s">
        <v>2326</v>
      </c>
      <c r="B23" s="290" t="s">
        <v>2312</v>
      </c>
      <c r="C23" s="17">
        <v>1</v>
      </c>
      <c r="D23" t="s">
        <v>65</v>
      </c>
      <c r="E23" t="s">
        <v>66</v>
      </c>
      <c r="F23" t="str">
        <f>[1]UnitControlCenter!$B$6</f>
        <v>thousand metric tons / year</v>
      </c>
      <c r="G23" t="s">
        <v>3289</v>
      </c>
      <c r="H23" t="s">
        <v>2785</v>
      </c>
      <c r="I23" t="s">
        <v>3278</v>
      </c>
    </row>
    <row r="24" spans="1:10" x14ac:dyDescent="0.25">
      <c r="A24" s="290" t="s">
        <v>2326</v>
      </c>
      <c r="B24" s="290" t="s">
        <v>2223</v>
      </c>
      <c r="C24" s="17">
        <v>1</v>
      </c>
      <c r="D24" t="s">
        <v>65</v>
      </c>
      <c r="E24" t="s">
        <v>66</v>
      </c>
      <c r="F24" t="str">
        <f>[1]UnitControlCenter!$B$6</f>
        <v>thousand metric tons / year</v>
      </c>
      <c r="G24" t="s">
        <v>3290</v>
      </c>
      <c r="H24" t="s">
        <v>2785</v>
      </c>
      <c r="I24" t="s">
        <v>3279</v>
      </c>
    </row>
    <row r="25" spans="1:10" x14ac:dyDescent="0.25">
      <c r="A25" s="290" t="s">
        <v>2326</v>
      </c>
      <c r="B25" s="290" t="s">
        <v>2228</v>
      </c>
      <c r="C25" s="17">
        <v>1</v>
      </c>
      <c r="D25" t="s">
        <v>65</v>
      </c>
      <c r="E25" t="s">
        <v>66</v>
      </c>
      <c r="F25" t="str">
        <f>[1]UnitControlCenter!$B$6</f>
        <v>thousand metric tons / year</v>
      </c>
      <c r="G25" t="s">
        <v>3291</v>
      </c>
      <c r="H25" t="s">
        <v>2785</v>
      </c>
      <c r="I25" t="s">
        <v>3280</v>
      </c>
    </row>
    <row r="26" spans="1:10" x14ac:dyDescent="0.25">
      <c r="A26" s="290" t="s">
        <v>2326</v>
      </c>
      <c r="B26" s="290" t="s">
        <v>2230</v>
      </c>
      <c r="C26" s="17">
        <v>1</v>
      </c>
      <c r="D26" t="s">
        <v>65</v>
      </c>
      <c r="E26" t="s">
        <v>66</v>
      </c>
      <c r="F26" t="str">
        <f>[1]UnitControlCenter!$B$6</f>
        <v>thousand metric tons / year</v>
      </c>
      <c r="G26" t="s">
        <v>3292</v>
      </c>
      <c r="H26" t="s">
        <v>2785</v>
      </c>
      <c r="I26" t="s">
        <v>3281</v>
      </c>
    </row>
    <row r="27" spans="1:10" x14ac:dyDescent="0.25">
      <c r="A27" s="290" t="s">
        <v>2326</v>
      </c>
      <c r="B27" s="290" t="s">
        <v>2221</v>
      </c>
      <c r="C27" s="17">
        <v>1</v>
      </c>
      <c r="D27" t="s">
        <v>65</v>
      </c>
      <c r="E27" t="s">
        <v>66</v>
      </c>
      <c r="F27" t="str">
        <f>[1]UnitControlCenter!$B$3</f>
        <v>million metric tons / year</v>
      </c>
      <c r="G27" t="s">
        <v>3293</v>
      </c>
      <c r="H27" t="s">
        <v>2785</v>
      </c>
      <c r="I27" t="s">
        <v>3282</v>
      </c>
    </row>
    <row r="28" spans="1:10" x14ac:dyDescent="0.25">
      <c r="A28" s="290" t="s">
        <v>2326</v>
      </c>
      <c r="B28" s="290" t="s">
        <v>2218</v>
      </c>
      <c r="C28" s="17">
        <v>1</v>
      </c>
      <c r="D28" t="s">
        <v>65</v>
      </c>
      <c r="E28" t="s">
        <v>66</v>
      </c>
      <c r="F28" t="str">
        <f>[1]UnitControlCenter!$B$6</f>
        <v>thousand metric tons / year</v>
      </c>
      <c r="G28" t="s">
        <v>3294</v>
      </c>
      <c r="H28" t="s">
        <v>2785</v>
      </c>
      <c r="I28" t="s">
        <v>3283</v>
      </c>
    </row>
    <row r="29" spans="1:10" x14ac:dyDescent="0.25">
      <c r="A29" s="290" t="s">
        <v>2326</v>
      </c>
      <c r="B29" s="290" t="s">
        <v>2226</v>
      </c>
      <c r="C29" s="17">
        <v>1</v>
      </c>
      <c r="D29" t="s">
        <v>65</v>
      </c>
      <c r="E29" t="s">
        <v>66</v>
      </c>
      <c r="F29" t="str">
        <f>[1]UnitControlCenter!$B$3</f>
        <v>million metric tons / year</v>
      </c>
      <c r="G29" t="s">
        <v>3295</v>
      </c>
      <c r="H29" t="s">
        <v>2785</v>
      </c>
      <c r="I29" t="s">
        <v>3284</v>
      </c>
    </row>
    <row r="30" spans="1:10" ht="15.75" thickBot="1" x14ac:dyDescent="0.3">
      <c r="A30" s="424" t="s">
        <v>2326</v>
      </c>
      <c r="B30" s="424" t="s">
        <v>481</v>
      </c>
      <c r="C30" s="379">
        <v>1</v>
      </c>
      <c r="D30" s="425" t="s">
        <v>65</v>
      </c>
      <c r="E30" s="425" t="s">
        <v>66</v>
      </c>
      <c r="F30" s="425" t="str">
        <f>[1]UnitControlCenter!$B$3</f>
        <v>million metric tons / year</v>
      </c>
      <c r="G30" s="425" t="s">
        <v>3296</v>
      </c>
      <c r="H30" s="425" t="s">
        <v>2785</v>
      </c>
      <c r="I30" s="425" t="s">
        <v>3285</v>
      </c>
      <c r="J30" s="425"/>
    </row>
    <row r="31" spans="1:10" x14ac:dyDescent="0.25">
      <c r="A31" t="s">
        <v>3990</v>
      </c>
      <c r="B31" t="s">
        <v>131</v>
      </c>
      <c r="C31" s="17">
        <v>1</v>
      </c>
      <c r="D31" t="s">
        <v>65</v>
      </c>
      <c r="E31" t="s">
        <v>66</v>
      </c>
      <c r="F31" t="str">
        <f>[1]UnitControlCenter!$B$3</f>
        <v>million metric tons / year</v>
      </c>
      <c r="G31" t="s">
        <v>3991</v>
      </c>
      <c r="H31" t="s">
        <v>2800</v>
      </c>
      <c r="I31" t="s">
        <v>2801</v>
      </c>
    </row>
    <row r="32" spans="1:10" x14ac:dyDescent="0.25">
      <c r="A32" t="s">
        <v>3990</v>
      </c>
      <c r="B32" t="s">
        <v>2420</v>
      </c>
      <c r="C32" s="17">
        <v>1</v>
      </c>
      <c r="D32" t="s">
        <v>65</v>
      </c>
      <c r="E32" t="s">
        <v>66</v>
      </c>
      <c r="F32" t="str">
        <f>[1]UnitControlCenter!$B$3</f>
        <v>million metric tons / year</v>
      </c>
      <c r="G32" t="s">
        <v>3992</v>
      </c>
      <c r="H32" t="s">
        <v>2800</v>
      </c>
      <c r="I32" t="s">
        <v>2801</v>
      </c>
    </row>
    <row r="33" spans="1:10" x14ac:dyDescent="0.25">
      <c r="A33" t="s">
        <v>3990</v>
      </c>
      <c r="B33" t="s">
        <v>2477</v>
      </c>
      <c r="C33" s="17">
        <v>1</v>
      </c>
      <c r="D33" t="s">
        <v>65</v>
      </c>
      <c r="E33" t="s">
        <v>66</v>
      </c>
      <c r="F33" t="str">
        <f>[1]UnitControlCenter!$B$3</f>
        <v>million metric tons / year</v>
      </c>
      <c r="G33" t="s">
        <v>3996</v>
      </c>
      <c r="H33" t="s">
        <v>2800</v>
      </c>
      <c r="I33" t="s">
        <v>2801</v>
      </c>
    </row>
    <row r="34" spans="1:10" x14ac:dyDescent="0.25">
      <c r="A34" t="s">
        <v>3990</v>
      </c>
      <c r="B34" t="s">
        <v>93</v>
      </c>
      <c r="C34" s="17">
        <v>1</v>
      </c>
      <c r="D34" t="s">
        <v>65</v>
      </c>
      <c r="E34" t="s">
        <v>66</v>
      </c>
      <c r="F34" t="str">
        <f>[1]UnitControlCenter!$B$3</f>
        <v>million metric tons / year</v>
      </c>
      <c r="G34" t="s">
        <v>3993</v>
      </c>
      <c r="H34" t="s">
        <v>2800</v>
      </c>
      <c r="I34" t="s">
        <v>2801</v>
      </c>
    </row>
    <row r="35" spans="1:10" x14ac:dyDescent="0.25">
      <c r="A35" t="s">
        <v>3990</v>
      </c>
      <c r="B35" t="s">
        <v>9</v>
      </c>
      <c r="C35" s="17">
        <v>1</v>
      </c>
      <c r="D35" t="s">
        <v>65</v>
      </c>
      <c r="E35" t="s">
        <v>66</v>
      </c>
      <c r="F35" t="str">
        <f>[1]UnitControlCenter!$B$3</f>
        <v>million metric tons / year</v>
      </c>
      <c r="G35" t="s">
        <v>4451</v>
      </c>
      <c r="H35" t="s">
        <v>2592</v>
      </c>
      <c r="I35" t="s">
        <v>2593</v>
      </c>
    </row>
    <row r="36" spans="1:10" x14ac:dyDescent="0.25">
      <c r="A36" t="s">
        <v>3990</v>
      </c>
      <c r="B36" t="s">
        <v>2421</v>
      </c>
      <c r="C36" s="17">
        <v>1</v>
      </c>
      <c r="D36" t="s">
        <v>65</v>
      </c>
      <c r="E36" t="s">
        <v>66</v>
      </c>
      <c r="F36" t="str">
        <f>[1]UnitControlCenter!$B$3</f>
        <v>million metric tons / year</v>
      </c>
      <c r="G36" t="s">
        <v>3994</v>
      </c>
      <c r="H36" t="s">
        <v>2800</v>
      </c>
      <c r="I36" t="s">
        <v>2801</v>
      </c>
    </row>
    <row r="37" spans="1:10" x14ac:dyDescent="0.25">
      <c r="A37" t="s">
        <v>3990</v>
      </c>
      <c r="B37" t="s">
        <v>4</v>
      </c>
      <c r="C37" s="17">
        <v>1</v>
      </c>
      <c r="D37" t="s">
        <v>65</v>
      </c>
      <c r="E37" t="s">
        <v>66</v>
      </c>
      <c r="F37" t="str">
        <f>[1]UnitControlCenter!$B$3</f>
        <v>million metric tons / year</v>
      </c>
      <c r="G37" t="s">
        <v>3995</v>
      </c>
      <c r="H37" t="s">
        <v>2800</v>
      </c>
      <c r="I37" t="s">
        <v>2801</v>
      </c>
    </row>
    <row r="38" spans="1:10" ht="15.75" thickBot="1" x14ac:dyDescent="0.3">
      <c r="A38" s="424" t="s">
        <v>3990</v>
      </c>
      <c r="B38" s="424" t="s">
        <v>2430</v>
      </c>
      <c r="C38" s="379">
        <v>1</v>
      </c>
      <c r="D38" s="425" t="s">
        <v>65</v>
      </c>
      <c r="E38" s="425" t="s">
        <v>66</v>
      </c>
      <c r="F38" s="425" t="str">
        <f>[1]UnitControlCenter!$B$3</f>
        <v>million metric tons / year</v>
      </c>
      <c r="G38" s="425" t="s">
        <v>3997</v>
      </c>
      <c r="H38" s="425" t="s">
        <v>2800</v>
      </c>
      <c r="I38" s="425" t="s">
        <v>2801</v>
      </c>
      <c r="J38" s="425"/>
    </row>
    <row r="39" spans="1:10" x14ac:dyDescent="0.25">
      <c r="A39" s="290" t="s">
        <v>2327</v>
      </c>
      <c r="B39" s="290" t="s">
        <v>2323</v>
      </c>
      <c r="C39" s="17">
        <v>1</v>
      </c>
      <c r="D39" t="s">
        <v>65</v>
      </c>
      <c r="E39" t="s">
        <v>66</v>
      </c>
      <c r="F39" t="str">
        <f>[1]UnitControlCenter!$B$3</f>
        <v>million metric tons / year</v>
      </c>
      <c r="G39" t="s">
        <v>2867</v>
      </c>
      <c r="H39" t="s">
        <v>2868</v>
      </c>
      <c r="I39" t="s">
        <v>2869</v>
      </c>
    </row>
    <row r="40" spans="1:10" x14ac:dyDescent="0.25">
      <c r="A40" s="290" t="s">
        <v>2327</v>
      </c>
      <c r="B40" s="290" t="s">
        <v>2486</v>
      </c>
      <c r="C40" s="17">
        <v>1</v>
      </c>
      <c r="D40" t="s">
        <v>65</v>
      </c>
      <c r="E40" t="s">
        <v>66</v>
      </c>
      <c r="F40" t="str">
        <f>[1]UnitControlCenter!$B$3</f>
        <v>million metric tons / year</v>
      </c>
      <c r="G40" t="s">
        <v>2870</v>
      </c>
      <c r="H40" t="s">
        <v>2871</v>
      </c>
      <c r="I40" t="s">
        <v>2872</v>
      </c>
    </row>
    <row r="41" spans="1:10" x14ac:dyDescent="0.25">
      <c r="A41" s="290" t="s">
        <v>2327</v>
      </c>
      <c r="B41" s="290" t="s">
        <v>2328</v>
      </c>
      <c r="C41" s="17">
        <v>1</v>
      </c>
      <c r="D41" t="s">
        <v>65</v>
      </c>
      <c r="E41" t="s">
        <v>66</v>
      </c>
      <c r="F41" t="str">
        <f>[1]UnitControlCenter!$B$3</f>
        <v>million metric tons / year</v>
      </c>
      <c r="G41" t="s">
        <v>2873</v>
      </c>
      <c r="H41" t="s">
        <v>2874</v>
      </c>
      <c r="I41" t="s">
        <v>2875</v>
      </c>
    </row>
    <row r="42" spans="1:10" ht="15.75" thickBot="1" x14ac:dyDescent="0.3">
      <c r="A42" s="424" t="s">
        <v>2327</v>
      </c>
      <c r="B42" s="424" t="s">
        <v>2855</v>
      </c>
      <c r="C42" s="379">
        <v>0</v>
      </c>
      <c r="D42" s="425" t="s">
        <v>63</v>
      </c>
      <c r="E42" s="425" t="s">
        <v>64</v>
      </c>
      <c r="F42" s="425" t="str">
        <f>[1]UnitControlCenter!$B$7</f>
        <v>g CO2 / 2025 dollar</v>
      </c>
      <c r="G42" s="425" t="s">
        <v>2808</v>
      </c>
      <c r="H42" s="425"/>
      <c r="I42" s="425"/>
      <c r="J42" s="425"/>
    </row>
    <row r="43" spans="1:10" x14ac:dyDescent="0.25">
      <c r="A43" s="290" t="s">
        <v>2717</v>
      </c>
      <c r="B43" s="290" t="s">
        <v>2556</v>
      </c>
      <c r="C43" s="17">
        <v>1</v>
      </c>
      <c r="D43" t="s">
        <v>63</v>
      </c>
      <c r="E43" t="s">
        <v>2954</v>
      </c>
      <c r="F43" t="str">
        <f>[1]UnitControlCenter!$B$3</f>
        <v>million metric tons / year</v>
      </c>
      <c r="G43" t="s">
        <v>2994</v>
      </c>
    </row>
    <row r="44" spans="1:10" x14ac:dyDescent="0.25">
      <c r="A44" s="290" t="s">
        <v>2717</v>
      </c>
      <c r="B44" s="290" t="s">
        <v>131</v>
      </c>
      <c r="C44" s="17">
        <v>1</v>
      </c>
      <c r="D44" t="s">
        <v>63</v>
      </c>
      <c r="E44" t="s">
        <v>2954</v>
      </c>
      <c r="F44" t="str">
        <f>[1]UnitControlCenter!$B$3</f>
        <v>million metric tons / year</v>
      </c>
      <c r="G44" t="s">
        <v>2422</v>
      </c>
    </row>
    <row r="45" spans="1:10" x14ac:dyDescent="0.25">
      <c r="A45" s="290" t="s">
        <v>2717</v>
      </c>
      <c r="B45" s="290" t="s">
        <v>2420</v>
      </c>
      <c r="C45" s="17">
        <v>1</v>
      </c>
      <c r="D45" t="s">
        <v>63</v>
      </c>
      <c r="E45" t="s">
        <v>2954</v>
      </c>
      <c r="F45" t="str">
        <f>[1]UnitControlCenter!$B$3</f>
        <v>million metric tons / year</v>
      </c>
      <c r="G45" t="s">
        <v>2423</v>
      </c>
    </row>
    <row r="46" spans="1:10" x14ac:dyDescent="0.25">
      <c r="A46" s="290" t="s">
        <v>2717</v>
      </c>
      <c r="B46" s="290" t="s">
        <v>2477</v>
      </c>
      <c r="C46" s="17">
        <v>1</v>
      </c>
      <c r="D46" t="s">
        <v>63</v>
      </c>
      <c r="E46" t="s">
        <v>2954</v>
      </c>
      <c r="F46" t="str">
        <f>[1]UnitControlCenter!$B$3</f>
        <v>million metric tons / year</v>
      </c>
      <c r="G46" t="s">
        <v>2485</v>
      </c>
    </row>
    <row r="47" spans="1:10" x14ac:dyDescent="0.25">
      <c r="A47" s="290" t="s">
        <v>2717</v>
      </c>
      <c r="B47" s="290" t="s">
        <v>93</v>
      </c>
      <c r="C47" s="17">
        <v>1</v>
      </c>
      <c r="D47" t="s">
        <v>63</v>
      </c>
      <c r="E47" t="s">
        <v>2954</v>
      </c>
      <c r="F47" t="str">
        <f>[1]UnitControlCenter!$B$3</f>
        <v>million metric tons / year</v>
      </c>
      <c r="G47" t="s">
        <v>2424</v>
      </c>
    </row>
    <row r="48" spans="1:10" x14ac:dyDescent="0.25">
      <c r="A48" s="290" t="s">
        <v>2717</v>
      </c>
      <c r="B48" s="290" t="s">
        <v>9</v>
      </c>
      <c r="C48" s="17">
        <v>1</v>
      </c>
      <c r="D48" t="s">
        <v>63</v>
      </c>
      <c r="E48" t="s">
        <v>2954</v>
      </c>
      <c r="F48" t="str">
        <f>[1]UnitControlCenter!$B$3</f>
        <v>million metric tons / year</v>
      </c>
      <c r="G48" t="s">
        <v>2995</v>
      </c>
    </row>
    <row r="49" spans="1:10" ht="15.75" thickBot="1" x14ac:dyDescent="0.3">
      <c r="A49" s="424" t="s">
        <v>2717</v>
      </c>
      <c r="B49" s="424" t="s">
        <v>4</v>
      </c>
      <c r="C49" s="379">
        <v>1</v>
      </c>
      <c r="D49" s="425" t="s">
        <v>63</v>
      </c>
      <c r="E49" s="425" t="s">
        <v>2954</v>
      </c>
      <c r="F49" s="425" t="str">
        <f>[1]UnitControlCenter!$B$3</f>
        <v>million metric tons / year</v>
      </c>
      <c r="G49" s="425" t="s">
        <v>2426</v>
      </c>
      <c r="H49" s="425"/>
      <c r="I49" s="425"/>
      <c r="J49" s="425"/>
    </row>
    <row r="50" spans="1:10" x14ac:dyDescent="0.25">
      <c r="A50" s="290" t="s">
        <v>355</v>
      </c>
      <c r="B50" s="290" t="s">
        <v>2921</v>
      </c>
      <c r="C50" s="17">
        <v>1</v>
      </c>
      <c r="D50" t="s">
        <v>65</v>
      </c>
      <c r="E50" t="s">
        <v>435</v>
      </c>
      <c r="F50" t="str">
        <f>[1]UnitControlCenter!$B$8</f>
        <v>2025 dollars / metric ton CO2e abated, Annual average abatement (million metric tons CO2e)</v>
      </c>
      <c r="G50" t="s">
        <v>2996</v>
      </c>
    </row>
    <row r="51" spans="1:10" ht="15.75" thickBot="1" x14ac:dyDescent="0.3">
      <c r="A51" s="424" t="s">
        <v>355</v>
      </c>
      <c r="B51" s="424" t="s">
        <v>2922</v>
      </c>
      <c r="C51" s="379">
        <v>1</v>
      </c>
      <c r="D51" s="425" t="s">
        <v>65</v>
      </c>
      <c r="E51" s="425" t="s">
        <v>435</v>
      </c>
      <c r="F51" s="425" t="str">
        <f>[1]UnitControlCenter!$B$8</f>
        <v>2025 dollars / metric ton CO2e abated, Annual average abatement (million metric tons CO2e)</v>
      </c>
      <c r="G51" s="425" t="s">
        <v>2996</v>
      </c>
      <c r="H51" s="425"/>
      <c r="I51" s="425"/>
      <c r="J51" s="425"/>
    </row>
    <row r="52" spans="1:10" x14ac:dyDescent="0.25">
      <c r="A52" s="290" t="s">
        <v>2329</v>
      </c>
      <c r="B52" s="290" t="s">
        <v>2925</v>
      </c>
      <c r="C52" s="17">
        <v>1</v>
      </c>
      <c r="D52" t="s">
        <v>65</v>
      </c>
      <c r="E52" t="s">
        <v>64</v>
      </c>
      <c r="F52" t="str">
        <f>[1]UnitControlCenter!$B$9</f>
        <v>billion 2025 dollars / year</v>
      </c>
      <c r="G52" t="s">
        <v>2923</v>
      </c>
      <c r="H52" t="s">
        <v>2406</v>
      </c>
      <c r="I52" t="s">
        <v>2390</v>
      </c>
    </row>
    <row r="53" spans="1:10" x14ac:dyDescent="0.25">
      <c r="A53" s="290" t="s">
        <v>2329</v>
      </c>
      <c r="B53" s="426" t="s">
        <v>2736</v>
      </c>
      <c r="C53" s="17">
        <v>1</v>
      </c>
      <c r="D53" t="s">
        <v>63</v>
      </c>
      <c r="E53" t="s">
        <v>64</v>
      </c>
      <c r="F53" t="str">
        <f>[1]UnitControlCenter!$B$9</f>
        <v>billion 2025 dollars / year</v>
      </c>
      <c r="G53" t="s">
        <v>2730</v>
      </c>
    </row>
    <row r="54" spans="1:10" x14ac:dyDescent="0.25">
      <c r="A54" s="290" t="s">
        <v>2329</v>
      </c>
      <c r="B54" s="290" t="s">
        <v>2912</v>
      </c>
      <c r="C54" s="17">
        <v>1</v>
      </c>
      <c r="D54" t="s">
        <v>65</v>
      </c>
      <c r="E54" t="s">
        <v>66</v>
      </c>
      <c r="F54" t="str">
        <f>[1]UnitControlCenter!$B$9</f>
        <v>billion 2025 dollars / year</v>
      </c>
      <c r="G54" t="s">
        <v>2913</v>
      </c>
      <c r="H54" t="s">
        <v>2914</v>
      </c>
      <c r="I54" t="s">
        <v>2915</v>
      </c>
    </row>
    <row r="55" spans="1:10" s="173" customFormat="1" x14ac:dyDescent="0.25">
      <c r="A55" s="392" t="s">
        <v>2329</v>
      </c>
      <c r="B55" s="427" t="s">
        <v>2916</v>
      </c>
      <c r="C55" s="389">
        <v>0</v>
      </c>
      <c r="D55" s="173" t="s">
        <v>63</v>
      </c>
      <c r="E55" s="173" t="s">
        <v>64</v>
      </c>
      <c r="F55" s="173" t="str">
        <f>[1]UnitControlCenter!$B$10</f>
        <v>billion 2025 dollars</v>
      </c>
      <c r="G55" s="173" t="s">
        <v>2917</v>
      </c>
    </row>
    <row r="56" spans="1:10" x14ac:dyDescent="0.25">
      <c r="A56" s="290" t="s">
        <v>2329</v>
      </c>
      <c r="B56" s="426" t="s">
        <v>2918</v>
      </c>
      <c r="C56" s="17">
        <v>1</v>
      </c>
      <c r="D56" t="s">
        <v>63</v>
      </c>
      <c r="E56" t="s">
        <v>64</v>
      </c>
      <c r="F56" t="str">
        <f>[1]UnitControlCenter!$B$9</f>
        <v>billion 2025 dollars / year</v>
      </c>
      <c r="G56" t="s">
        <v>2919</v>
      </c>
    </row>
    <row r="57" spans="1:10" x14ac:dyDescent="0.25">
      <c r="A57" s="290" t="s">
        <v>2329</v>
      </c>
      <c r="B57" s="426" t="s">
        <v>2992</v>
      </c>
      <c r="C57" s="17">
        <v>1</v>
      </c>
      <c r="D57" t="s">
        <v>65</v>
      </c>
      <c r="E57" t="s">
        <v>64</v>
      </c>
      <c r="F57" t="str">
        <f>[1]UnitControlCenter!$B$9</f>
        <v>billion 2025 dollars / year</v>
      </c>
      <c r="G57" t="s">
        <v>3767</v>
      </c>
      <c r="H57" t="s">
        <v>3766</v>
      </c>
      <c r="I57" t="s">
        <v>3769</v>
      </c>
    </row>
    <row r="58" spans="1:10" ht="15.75" thickBot="1" x14ac:dyDescent="0.3">
      <c r="A58" s="424" t="s">
        <v>2329</v>
      </c>
      <c r="B58" s="428" t="s">
        <v>3802</v>
      </c>
      <c r="C58" s="379">
        <v>1</v>
      </c>
      <c r="D58" s="425" t="s">
        <v>65</v>
      </c>
      <c r="E58" s="425" t="s">
        <v>66</v>
      </c>
      <c r="F58" s="425" t="s">
        <v>3795</v>
      </c>
      <c r="G58" s="425" t="s">
        <v>3805</v>
      </c>
      <c r="H58" s="425" t="s">
        <v>3803</v>
      </c>
      <c r="I58" s="425" t="s">
        <v>3804</v>
      </c>
      <c r="J58" s="425"/>
    </row>
    <row r="59" spans="1:10" x14ac:dyDescent="0.25">
      <c r="A59" s="290" t="s">
        <v>2842</v>
      </c>
      <c r="B59" s="426" t="s">
        <v>2859</v>
      </c>
      <c r="C59" s="17">
        <v>1</v>
      </c>
      <c r="D59" t="s">
        <v>65</v>
      </c>
      <c r="E59" t="s">
        <v>64</v>
      </c>
      <c r="F59" t="str">
        <f>[1]UnitControlCenter!$B$11</f>
        <v>jobs</v>
      </c>
      <c r="G59" t="s">
        <v>2850</v>
      </c>
      <c r="H59" t="s">
        <v>2849</v>
      </c>
      <c r="I59" t="s">
        <v>2391</v>
      </c>
    </row>
    <row r="60" spans="1:10" x14ac:dyDescent="0.25">
      <c r="A60" s="290" t="s">
        <v>2842</v>
      </c>
      <c r="B60" s="426" t="s">
        <v>3240</v>
      </c>
      <c r="C60" s="17">
        <v>0</v>
      </c>
      <c r="D60" t="s">
        <v>65</v>
      </c>
      <c r="E60" t="s">
        <v>66</v>
      </c>
      <c r="F60" t="str">
        <f>[1]UnitControlCenter!$B$11</f>
        <v>jobs</v>
      </c>
      <c r="G60" t="s">
        <v>3129</v>
      </c>
      <c r="H60" t="s">
        <v>3130</v>
      </c>
      <c r="I60" t="s">
        <v>3131</v>
      </c>
    </row>
    <row r="61" spans="1:10" x14ac:dyDescent="0.25">
      <c r="A61" s="290" t="s">
        <v>2842</v>
      </c>
      <c r="B61" s="426" t="s">
        <v>3241</v>
      </c>
      <c r="C61" s="17">
        <v>0</v>
      </c>
      <c r="D61" t="s">
        <v>65</v>
      </c>
      <c r="E61" t="s">
        <v>64</v>
      </c>
      <c r="F61" t="str">
        <f>[1]UnitControlCenter!$B$18</f>
        <v>% change</v>
      </c>
      <c r="G61" t="s">
        <v>3148</v>
      </c>
      <c r="H61" t="s">
        <v>3130</v>
      </c>
      <c r="I61" t="s">
        <v>3131</v>
      </c>
    </row>
    <row r="62" spans="1:10" x14ac:dyDescent="0.25">
      <c r="A62" s="290" t="s">
        <v>2842</v>
      </c>
      <c r="B62" s="426" t="s">
        <v>3113</v>
      </c>
      <c r="C62" s="17">
        <v>0</v>
      </c>
      <c r="D62" t="s">
        <v>65</v>
      </c>
      <c r="E62" t="s">
        <v>66</v>
      </c>
      <c r="F62" t="str">
        <f>[1]UnitControlCenter!$B$11</f>
        <v>jobs</v>
      </c>
      <c r="G62" t="s">
        <v>3152</v>
      </c>
      <c r="H62" t="s">
        <v>3132</v>
      </c>
      <c r="I62" s="17" t="s">
        <v>3133</v>
      </c>
      <c r="J62" s="17"/>
    </row>
    <row r="63" spans="1:10" x14ac:dyDescent="0.25">
      <c r="A63" s="290" t="s">
        <v>2842</v>
      </c>
      <c r="B63" s="426" t="s">
        <v>3145</v>
      </c>
      <c r="C63" s="17">
        <v>0</v>
      </c>
      <c r="D63" t="s">
        <v>65</v>
      </c>
      <c r="E63" t="s">
        <v>64</v>
      </c>
      <c r="F63" t="str">
        <f>[1]UnitControlCenter!$B$18</f>
        <v>% change</v>
      </c>
      <c r="G63" t="s">
        <v>3151</v>
      </c>
      <c r="H63" t="s">
        <v>3132</v>
      </c>
      <c r="I63" s="17" t="s">
        <v>3133</v>
      </c>
      <c r="J63" s="17"/>
    </row>
    <row r="64" spans="1:10" x14ac:dyDescent="0.25">
      <c r="A64" s="290" t="s">
        <v>2842</v>
      </c>
      <c r="B64" s="426" t="s">
        <v>3118</v>
      </c>
      <c r="C64" s="17">
        <v>0</v>
      </c>
      <c r="D64" t="s">
        <v>65</v>
      </c>
      <c r="E64" t="s">
        <v>66</v>
      </c>
      <c r="F64" t="str">
        <f>[1]UnitControlCenter!$B$11</f>
        <v>jobs</v>
      </c>
      <c r="G64" t="s">
        <v>3134</v>
      </c>
      <c r="H64" t="s">
        <v>3135</v>
      </c>
      <c r="I64" t="s">
        <v>3136</v>
      </c>
    </row>
    <row r="65" spans="1:10" x14ac:dyDescent="0.25">
      <c r="A65" s="290" t="s">
        <v>2842</v>
      </c>
      <c r="B65" s="426" t="s">
        <v>3146</v>
      </c>
      <c r="C65" s="17">
        <v>0</v>
      </c>
      <c r="D65" t="s">
        <v>65</v>
      </c>
      <c r="E65" t="s">
        <v>64</v>
      </c>
      <c r="F65" t="str">
        <f>[1]UnitControlCenter!$B$18</f>
        <v>% change</v>
      </c>
      <c r="G65" t="s">
        <v>3149</v>
      </c>
      <c r="H65" t="s">
        <v>3135</v>
      </c>
      <c r="I65" t="s">
        <v>3136</v>
      </c>
    </row>
    <row r="66" spans="1:10" x14ac:dyDescent="0.25">
      <c r="A66" s="290" t="s">
        <v>2842</v>
      </c>
      <c r="B66" s="426" t="s">
        <v>3121</v>
      </c>
      <c r="C66" s="17">
        <v>0</v>
      </c>
      <c r="D66" t="s">
        <v>65</v>
      </c>
      <c r="E66" t="s">
        <v>66</v>
      </c>
      <c r="F66" t="str">
        <f>[1]UnitControlCenter!$B$11</f>
        <v>jobs</v>
      </c>
      <c r="G66" t="s">
        <v>3137</v>
      </c>
      <c r="H66" t="s">
        <v>3138</v>
      </c>
      <c r="I66" t="s">
        <v>3139</v>
      </c>
    </row>
    <row r="67" spans="1:10" x14ac:dyDescent="0.25">
      <c r="A67" s="290" t="s">
        <v>2842</v>
      </c>
      <c r="B67" s="426" t="s">
        <v>3147</v>
      </c>
      <c r="C67" s="17">
        <v>0</v>
      </c>
      <c r="D67" t="s">
        <v>65</v>
      </c>
      <c r="E67" t="s">
        <v>64</v>
      </c>
      <c r="F67" t="str">
        <f>[1]UnitControlCenter!$B$18</f>
        <v>% change</v>
      </c>
      <c r="G67" t="s">
        <v>3150</v>
      </c>
      <c r="H67" t="s">
        <v>3138</v>
      </c>
      <c r="I67" t="s">
        <v>3139</v>
      </c>
    </row>
    <row r="68" spans="1:10" x14ac:dyDescent="0.25">
      <c r="A68" s="290" t="s">
        <v>2842</v>
      </c>
      <c r="B68" s="426" t="s">
        <v>3199</v>
      </c>
      <c r="C68" s="17">
        <v>1</v>
      </c>
      <c r="D68" t="s">
        <v>65</v>
      </c>
      <c r="E68" t="s">
        <v>66</v>
      </c>
      <c r="F68" t="str">
        <f>[1]UnitControlCenter!$B$11</f>
        <v>jobs</v>
      </c>
      <c r="G68" t="s">
        <v>3200</v>
      </c>
      <c r="H68" t="s">
        <v>3201</v>
      </c>
      <c r="I68" t="s">
        <v>3202</v>
      </c>
    </row>
    <row r="69" spans="1:10" x14ac:dyDescent="0.25">
      <c r="A69" s="290" t="s">
        <v>2842</v>
      </c>
      <c r="B69" s="426" t="s">
        <v>3203</v>
      </c>
      <c r="C69" s="17">
        <v>1</v>
      </c>
      <c r="D69" t="s">
        <v>65</v>
      </c>
      <c r="E69" t="s">
        <v>64</v>
      </c>
      <c r="F69" t="str">
        <f>[1]UnitControlCenter!$B$18</f>
        <v>% change</v>
      </c>
      <c r="G69" t="s">
        <v>3204</v>
      </c>
      <c r="H69" t="s">
        <v>3201</v>
      </c>
      <c r="I69" t="s">
        <v>3202</v>
      </c>
    </row>
    <row r="70" spans="1:10" x14ac:dyDescent="0.25">
      <c r="A70" s="290" t="s">
        <v>2842</v>
      </c>
      <c r="B70" s="426" t="s">
        <v>2897</v>
      </c>
      <c r="C70" s="17">
        <v>1</v>
      </c>
      <c r="D70" t="s">
        <v>65</v>
      </c>
      <c r="E70" t="s">
        <v>64</v>
      </c>
      <c r="F70" t="str">
        <f>[1]UnitControlCenter!$B$11</f>
        <v>jobs</v>
      </c>
      <c r="G70" t="s">
        <v>2901</v>
      </c>
      <c r="H70" t="s">
        <v>2900</v>
      </c>
      <c r="I70" t="s">
        <v>2911</v>
      </c>
    </row>
    <row r="71" spans="1:10" x14ac:dyDescent="0.25">
      <c r="A71" s="290" t="s">
        <v>2842</v>
      </c>
      <c r="B71" s="426" t="s">
        <v>2952</v>
      </c>
      <c r="C71" s="17">
        <v>1</v>
      </c>
      <c r="D71" t="s">
        <v>65</v>
      </c>
      <c r="E71" t="s">
        <v>64</v>
      </c>
      <c r="F71" t="str">
        <f>[1]UnitControlCenter!$B$11</f>
        <v>jobs</v>
      </c>
      <c r="G71" t="s">
        <v>2951</v>
      </c>
      <c r="H71" t="s">
        <v>2849</v>
      </c>
      <c r="I71" t="s">
        <v>2391</v>
      </c>
    </row>
    <row r="72" spans="1:10" x14ac:dyDescent="0.25">
      <c r="A72" s="290" t="s">
        <v>2842</v>
      </c>
      <c r="B72" s="426" t="s">
        <v>2844</v>
      </c>
      <c r="C72" s="17">
        <v>1</v>
      </c>
      <c r="D72" t="s">
        <v>65</v>
      </c>
      <c r="E72" t="s">
        <v>64</v>
      </c>
      <c r="F72" t="str">
        <f>[1]UnitControlCenter!$B$9</f>
        <v>billion 2025 dollars / year</v>
      </c>
      <c r="G72" t="s">
        <v>2851</v>
      </c>
      <c r="H72" t="s">
        <v>2853</v>
      </c>
      <c r="I72" t="s">
        <v>2391</v>
      </c>
    </row>
    <row r="73" spans="1:10" x14ac:dyDescent="0.25">
      <c r="A73" s="290" t="s">
        <v>2842</v>
      </c>
      <c r="B73" s="426" t="s">
        <v>2863</v>
      </c>
      <c r="C73" s="17">
        <v>1</v>
      </c>
      <c r="D73" t="s">
        <v>65</v>
      </c>
      <c r="E73" t="s">
        <v>64</v>
      </c>
      <c r="F73" t="str">
        <f>[1]UnitControlCenter!$B$18</f>
        <v>% change</v>
      </c>
      <c r="G73" t="s">
        <v>2865</v>
      </c>
      <c r="H73" t="s">
        <v>2853</v>
      </c>
      <c r="I73" t="s">
        <v>2391</v>
      </c>
    </row>
    <row r="74" spans="1:10" x14ac:dyDescent="0.25">
      <c r="A74" s="290" t="s">
        <v>2842</v>
      </c>
      <c r="B74" s="426" t="s">
        <v>2898</v>
      </c>
      <c r="C74" s="17">
        <v>1</v>
      </c>
      <c r="D74" t="s">
        <v>65</v>
      </c>
      <c r="E74" t="s">
        <v>64</v>
      </c>
      <c r="F74" t="str">
        <f>[1]UnitControlCenter!$B$9</f>
        <v>billion 2025 dollars / year</v>
      </c>
      <c r="G74" t="s">
        <v>2902</v>
      </c>
      <c r="H74" t="s">
        <v>2900</v>
      </c>
      <c r="I74" t="s">
        <v>2911</v>
      </c>
    </row>
    <row r="75" spans="1:10" x14ac:dyDescent="0.25">
      <c r="A75" s="290" t="s">
        <v>2842</v>
      </c>
      <c r="B75" s="426" t="s">
        <v>2858</v>
      </c>
      <c r="C75" s="17">
        <v>1</v>
      </c>
      <c r="D75" t="s">
        <v>65</v>
      </c>
      <c r="E75" t="s">
        <v>64</v>
      </c>
      <c r="F75" t="str">
        <f>[1]UnitControlCenter!$B$9</f>
        <v>billion 2025 dollars / year</v>
      </c>
      <c r="G75" t="s">
        <v>2854</v>
      </c>
      <c r="H75" t="s">
        <v>2852</v>
      </c>
      <c r="I75" t="s">
        <v>2391</v>
      </c>
    </row>
    <row r="76" spans="1:10" x14ac:dyDescent="0.25">
      <c r="A76" s="290" t="s">
        <v>2842</v>
      </c>
      <c r="B76" s="426" t="s">
        <v>2856</v>
      </c>
      <c r="C76" s="17">
        <v>1</v>
      </c>
      <c r="D76" t="s">
        <v>63</v>
      </c>
      <c r="E76" t="s">
        <v>64</v>
      </c>
      <c r="F76" t="str">
        <f>[1]UnitControlCenter!$B$19</f>
        <v>2025 dollars / employee-year</v>
      </c>
      <c r="G76" t="s">
        <v>2857</v>
      </c>
    </row>
    <row r="77" spans="1:10" ht="15.75" thickBot="1" x14ac:dyDescent="0.3">
      <c r="A77" s="424" t="s">
        <v>2842</v>
      </c>
      <c r="B77" s="428" t="s">
        <v>2899</v>
      </c>
      <c r="C77" s="379">
        <v>1</v>
      </c>
      <c r="D77" s="425" t="s">
        <v>65</v>
      </c>
      <c r="E77" s="425" t="s">
        <v>64</v>
      </c>
      <c r="F77" s="425" t="str">
        <f>[1]UnitControlCenter!$B$9</f>
        <v>billion 2025 dollars / year</v>
      </c>
      <c r="G77" s="425" t="s">
        <v>2903</v>
      </c>
      <c r="H77" s="425" t="s">
        <v>2900</v>
      </c>
      <c r="I77" s="425" t="s">
        <v>2911</v>
      </c>
      <c r="J77" s="425"/>
    </row>
    <row r="78" spans="1:10" x14ac:dyDescent="0.25">
      <c r="A78" s="290" t="s">
        <v>2843</v>
      </c>
      <c r="B78" s="290" t="s">
        <v>2649</v>
      </c>
      <c r="C78" s="17">
        <v>0</v>
      </c>
      <c r="D78" t="s">
        <v>65</v>
      </c>
      <c r="E78" t="s">
        <v>64</v>
      </c>
      <c r="F78" t="str">
        <f>[1]UnitControlCenter!$B$9</f>
        <v>billion 2025 dollars / year</v>
      </c>
      <c r="G78" t="s">
        <v>2650</v>
      </c>
      <c r="H78" t="s">
        <v>2651</v>
      </c>
      <c r="I78" t="s">
        <v>2630</v>
      </c>
    </row>
    <row r="79" spans="1:10" x14ac:dyDescent="0.25">
      <c r="A79" s="290" t="s">
        <v>2843</v>
      </c>
      <c r="B79" s="290" t="s">
        <v>2653</v>
      </c>
      <c r="C79" s="17">
        <v>0</v>
      </c>
      <c r="D79" t="s">
        <v>65</v>
      </c>
      <c r="E79" t="s">
        <v>64</v>
      </c>
      <c r="F79" t="str">
        <f>[1]UnitControlCenter!$B$9</f>
        <v>billion 2025 dollars / year</v>
      </c>
      <c r="G79" t="s">
        <v>2663</v>
      </c>
      <c r="H79" t="s">
        <v>2664</v>
      </c>
      <c r="I79" t="s">
        <v>2665</v>
      </c>
    </row>
    <row r="80" spans="1:10" x14ac:dyDescent="0.25">
      <c r="A80" s="290" t="s">
        <v>2843</v>
      </c>
      <c r="B80" s="290" t="s">
        <v>2654</v>
      </c>
      <c r="C80" s="17">
        <v>0</v>
      </c>
      <c r="D80" t="s">
        <v>65</v>
      </c>
      <c r="E80" t="s">
        <v>64</v>
      </c>
      <c r="F80" t="str">
        <f>[1]UnitControlCenter!$B$9</f>
        <v>billion 2025 dollars / year</v>
      </c>
      <c r="G80" t="s">
        <v>2674</v>
      </c>
      <c r="H80" t="s">
        <v>2672</v>
      </c>
      <c r="I80" t="s">
        <v>2673</v>
      </c>
    </row>
    <row r="81" spans="1:10" x14ac:dyDescent="0.25">
      <c r="A81" s="290" t="s">
        <v>2843</v>
      </c>
      <c r="B81" s="290" t="s">
        <v>2655</v>
      </c>
      <c r="C81" s="17">
        <v>0</v>
      </c>
      <c r="D81" t="s">
        <v>65</v>
      </c>
      <c r="E81" t="s">
        <v>64</v>
      </c>
      <c r="F81" t="str">
        <f>[1]UnitControlCenter!$B$9</f>
        <v>billion 2025 dollars / year</v>
      </c>
      <c r="G81" t="s">
        <v>2668</v>
      </c>
      <c r="H81" t="s">
        <v>2664</v>
      </c>
      <c r="I81" t="s">
        <v>2666</v>
      </c>
    </row>
    <row r="82" spans="1:10" x14ac:dyDescent="0.25">
      <c r="A82" s="290" t="s">
        <v>2843</v>
      </c>
      <c r="B82" s="290" t="s">
        <v>2656</v>
      </c>
      <c r="C82" s="17">
        <v>0</v>
      </c>
      <c r="D82" t="s">
        <v>65</v>
      </c>
      <c r="E82" t="s">
        <v>64</v>
      </c>
      <c r="F82" t="str">
        <f>[1]UnitControlCenter!$B$9</f>
        <v>billion 2025 dollars / year</v>
      </c>
      <c r="G82" t="s">
        <v>2669</v>
      </c>
      <c r="H82" t="s">
        <v>2664</v>
      </c>
      <c r="I82" t="s">
        <v>2667</v>
      </c>
    </row>
    <row r="83" spans="1:10" x14ac:dyDescent="0.25">
      <c r="A83" s="290" t="s">
        <v>2843</v>
      </c>
      <c r="B83" s="290" t="s">
        <v>2657</v>
      </c>
      <c r="C83" s="17">
        <v>0</v>
      </c>
      <c r="D83" t="s">
        <v>65</v>
      </c>
      <c r="E83" t="s">
        <v>64</v>
      </c>
      <c r="F83" t="str">
        <f>[1]UnitControlCenter!$B$9</f>
        <v>billion 2025 dollars / year</v>
      </c>
      <c r="G83" t="s">
        <v>2675</v>
      </c>
      <c r="H83" t="s">
        <v>2672</v>
      </c>
      <c r="I83" t="s">
        <v>2673</v>
      </c>
    </row>
    <row r="84" spans="1:10" x14ac:dyDescent="0.25">
      <c r="A84" s="290" t="s">
        <v>2843</v>
      </c>
      <c r="B84" s="290" t="s">
        <v>2658</v>
      </c>
      <c r="C84" s="17">
        <v>0</v>
      </c>
      <c r="D84" t="s">
        <v>65</v>
      </c>
      <c r="E84" t="s">
        <v>64</v>
      </c>
      <c r="F84" t="str">
        <f>[1]UnitControlCenter!$B$9</f>
        <v>billion 2025 dollars / year</v>
      </c>
      <c r="G84" t="s">
        <v>2676</v>
      </c>
      <c r="H84" t="s">
        <v>2672</v>
      </c>
      <c r="I84" t="s">
        <v>2673</v>
      </c>
    </row>
    <row r="85" spans="1:10" x14ac:dyDescent="0.25">
      <c r="A85" s="290" t="s">
        <v>2843</v>
      </c>
      <c r="B85" s="290" t="s">
        <v>2659</v>
      </c>
      <c r="C85" s="17">
        <v>0</v>
      </c>
      <c r="D85" t="s">
        <v>65</v>
      </c>
      <c r="E85" t="s">
        <v>64</v>
      </c>
      <c r="F85" t="str">
        <f>[1]UnitControlCenter!$B$9</f>
        <v>billion 2025 dollars / year</v>
      </c>
      <c r="G85" t="s">
        <v>2677</v>
      </c>
      <c r="H85" t="s">
        <v>2672</v>
      </c>
      <c r="I85" t="s">
        <v>2673</v>
      </c>
    </row>
    <row r="86" spans="1:10" x14ac:dyDescent="0.25">
      <c r="A86" s="290" t="s">
        <v>2843</v>
      </c>
      <c r="B86" s="290" t="s">
        <v>2682</v>
      </c>
      <c r="C86" s="17">
        <v>0</v>
      </c>
      <c r="D86" t="s">
        <v>65</v>
      </c>
      <c r="E86" t="s">
        <v>64</v>
      </c>
      <c r="F86" t="str">
        <f>[1]UnitControlCenter!$B$9</f>
        <v>billion 2025 dollars / year</v>
      </c>
      <c r="G86" t="s">
        <v>2680</v>
      </c>
      <c r="H86" t="s">
        <v>2672</v>
      </c>
      <c r="I86" t="s">
        <v>2678</v>
      </c>
    </row>
    <row r="87" spans="1:10" ht="15.75" thickBot="1" x14ac:dyDescent="0.3">
      <c r="A87" s="424" t="s">
        <v>2843</v>
      </c>
      <c r="B87" s="424" t="s">
        <v>2683</v>
      </c>
      <c r="C87" s="379">
        <v>0</v>
      </c>
      <c r="D87" s="425" t="s">
        <v>65</v>
      </c>
      <c r="E87" s="425" t="s">
        <v>64</v>
      </c>
      <c r="F87" s="425" t="str">
        <f>[1]UnitControlCenter!$B$9</f>
        <v>billion 2025 dollars / year</v>
      </c>
      <c r="G87" s="425" t="s">
        <v>2681</v>
      </c>
      <c r="H87" s="425" t="s">
        <v>2672</v>
      </c>
      <c r="I87" s="425" t="s">
        <v>2679</v>
      </c>
      <c r="J87" s="425"/>
    </row>
    <row r="88" spans="1:10" s="173" customFormat="1" x14ac:dyDescent="0.25">
      <c r="A88" s="392" t="s">
        <v>2330</v>
      </c>
      <c r="B88" s="392" t="s">
        <v>2953</v>
      </c>
      <c r="C88" s="389">
        <v>0</v>
      </c>
      <c r="D88" s="173" t="s">
        <v>63</v>
      </c>
      <c r="E88" s="173" t="s">
        <v>2955</v>
      </c>
      <c r="F88" s="173" t="str">
        <f>[1]UnitControlCenter!B12</f>
        <v>deaths / year</v>
      </c>
      <c r="G88" s="173" t="s">
        <v>3817</v>
      </c>
    </row>
    <row r="89" spans="1:10" x14ac:dyDescent="0.25">
      <c r="A89" s="290" t="s">
        <v>2330</v>
      </c>
      <c r="B89" s="290" t="s">
        <v>3158</v>
      </c>
      <c r="C89" s="17">
        <v>1</v>
      </c>
      <c r="D89" t="s">
        <v>63</v>
      </c>
      <c r="E89" t="s">
        <v>64</v>
      </c>
      <c r="F89" t="str">
        <f>[1]UnitControlCenter!B18</f>
        <v>% change</v>
      </c>
      <c r="G89" t="s">
        <v>3159</v>
      </c>
    </row>
    <row r="90" spans="1:10" x14ac:dyDescent="0.25">
      <c r="A90" s="290" t="s">
        <v>2330</v>
      </c>
      <c r="B90" s="290" t="s">
        <v>3238</v>
      </c>
      <c r="C90" s="17">
        <v>1</v>
      </c>
      <c r="D90" t="s">
        <v>65</v>
      </c>
      <c r="E90" t="s">
        <v>66</v>
      </c>
      <c r="F90" t="str">
        <f>[1]UnitControlCenter!B12</f>
        <v>deaths / year</v>
      </c>
      <c r="G90" t="s">
        <v>3142</v>
      </c>
      <c r="H90" t="s">
        <v>3130</v>
      </c>
      <c r="I90" t="s">
        <v>3131</v>
      </c>
    </row>
    <row r="91" spans="1:10" x14ac:dyDescent="0.25">
      <c r="A91" s="290" t="s">
        <v>2330</v>
      </c>
      <c r="B91" s="290" t="s">
        <v>3239</v>
      </c>
      <c r="C91" s="17">
        <v>1</v>
      </c>
      <c r="D91" t="s">
        <v>65</v>
      </c>
      <c r="E91" t="s">
        <v>64</v>
      </c>
      <c r="F91" t="str">
        <f>[1]UnitControlCenter!B18</f>
        <v>% change</v>
      </c>
      <c r="G91" t="s">
        <v>3153</v>
      </c>
      <c r="H91" t="s">
        <v>3130</v>
      </c>
      <c r="I91" t="s">
        <v>3131</v>
      </c>
    </row>
    <row r="92" spans="1:10" x14ac:dyDescent="0.25">
      <c r="A92" s="290" t="s">
        <v>2330</v>
      </c>
      <c r="B92" s="290" t="s">
        <v>3140</v>
      </c>
      <c r="C92" s="17">
        <v>1</v>
      </c>
      <c r="D92" t="s">
        <v>65</v>
      </c>
      <c r="E92" t="s">
        <v>66</v>
      </c>
      <c r="F92" t="str">
        <f>[1]UnitControlCenter!B12</f>
        <v>deaths / year</v>
      </c>
      <c r="G92" t="s">
        <v>3143</v>
      </c>
      <c r="H92" t="s">
        <v>3132</v>
      </c>
      <c r="I92" s="17" t="s">
        <v>3133</v>
      </c>
      <c r="J92" s="17"/>
    </row>
    <row r="93" spans="1:10" x14ac:dyDescent="0.25">
      <c r="A93" s="290" t="s">
        <v>2330</v>
      </c>
      <c r="B93" s="290" t="s">
        <v>3156</v>
      </c>
      <c r="C93" s="17">
        <v>1</v>
      </c>
      <c r="D93" t="s">
        <v>65</v>
      </c>
      <c r="E93" t="s">
        <v>64</v>
      </c>
      <c r="F93" t="str">
        <f>[1]UnitControlCenter!B18</f>
        <v>% change</v>
      </c>
      <c r="G93" t="s">
        <v>3154</v>
      </c>
      <c r="H93" t="s">
        <v>3132</v>
      </c>
      <c r="I93" s="17" t="s">
        <v>3133</v>
      </c>
      <c r="J93" s="17"/>
    </row>
    <row r="94" spans="1:10" x14ac:dyDescent="0.25">
      <c r="A94" s="290" t="s">
        <v>2330</v>
      </c>
      <c r="B94" s="290" t="s">
        <v>3141</v>
      </c>
      <c r="C94" s="17">
        <v>1</v>
      </c>
      <c r="D94" t="s">
        <v>65</v>
      </c>
      <c r="E94" t="s">
        <v>66</v>
      </c>
      <c r="F94" t="str">
        <f>[1]UnitControlCenter!B12</f>
        <v>deaths / year</v>
      </c>
      <c r="G94" t="s">
        <v>3144</v>
      </c>
      <c r="H94" t="s">
        <v>3135</v>
      </c>
      <c r="I94" t="s">
        <v>3136</v>
      </c>
    </row>
    <row r="95" spans="1:10" x14ac:dyDescent="0.25">
      <c r="A95" s="290" t="s">
        <v>2330</v>
      </c>
      <c r="B95" s="290" t="s">
        <v>3157</v>
      </c>
      <c r="C95" s="17">
        <v>1</v>
      </c>
      <c r="D95" t="s">
        <v>65</v>
      </c>
      <c r="E95" t="s">
        <v>64</v>
      </c>
      <c r="F95" t="str">
        <f>[1]UnitControlCenter!B18</f>
        <v>% change</v>
      </c>
      <c r="G95" t="s">
        <v>3155</v>
      </c>
      <c r="H95" t="s">
        <v>3135</v>
      </c>
      <c r="I95" t="s">
        <v>3136</v>
      </c>
    </row>
    <row r="96" spans="1:10" x14ac:dyDescent="0.25">
      <c r="A96" s="290" t="s">
        <v>2330</v>
      </c>
      <c r="B96" s="290" t="s">
        <v>3818</v>
      </c>
      <c r="C96" s="17">
        <v>0</v>
      </c>
      <c r="D96" t="s">
        <v>63</v>
      </c>
      <c r="E96" t="s">
        <v>64</v>
      </c>
      <c r="F96" t="str">
        <f>[1]UnitControlCenter!B12</f>
        <v>deaths / year</v>
      </c>
      <c r="G96" t="s">
        <v>2884</v>
      </c>
    </row>
    <row r="97" spans="1:10" x14ac:dyDescent="0.25">
      <c r="A97" s="290" t="s">
        <v>2330</v>
      </c>
      <c r="B97" s="290" t="s">
        <v>3819</v>
      </c>
      <c r="C97" s="17">
        <v>1</v>
      </c>
      <c r="D97" t="s">
        <v>63</v>
      </c>
      <c r="E97" t="s">
        <v>64</v>
      </c>
      <c r="F97" t="str">
        <f>[1]UnitControlCenter!B12</f>
        <v>deaths / year</v>
      </c>
      <c r="G97" t="s">
        <v>3820</v>
      </c>
    </row>
    <row r="98" spans="1:10" x14ac:dyDescent="0.25">
      <c r="A98" s="290" t="s">
        <v>2330</v>
      </c>
      <c r="B98" s="290" t="s">
        <v>2331</v>
      </c>
      <c r="C98" s="17">
        <v>1</v>
      </c>
      <c r="D98" t="s">
        <v>63</v>
      </c>
      <c r="E98" t="s">
        <v>64</v>
      </c>
      <c r="F98" t="str">
        <f>[1]UnitControlCenter!B9</f>
        <v>billion 2025 dollars / year</v>
      </c>
      <c r="G98" t="s">
        <v>67</v>
      </c>
    </row>
    <row r="99" spans="1:10" x14ac:dyDescent="0.25">
      <c r="A99" s="290" t="s">
        <v>2330</v>
      </c>
      <c r="B99" s="290" t="s">
        <v>2880</v>
      </c>
      <c r="C99" s="17">
        <v>1</v>
      </c>
      <c r="D99" t="s">
        <v>63</v>
      </c>
      <c r="E99" t="s">
        <v>64</v>
      </c>
      <c r="F99" t="str">
        <f>[1]UnitControlCenter!B13</f>
        <v>days / year</v>
      </c>
      <c r="G99" t="s">
        <v>2885</v>
      </c>
    </row>
    <row r="100" spans="1:10" x14ac:dyDescent="0.25">
      <c r="A100" s="290" t="s">
        <v>2330</v>
      </c>
      <c r="B100" s="290" t="s">
        <v>2889</v>
      </c>
      <c r="C100" s="17">
        <v>1</v>
      </c>
      <c r="D100" t="s">
        <v>63</v>
      </c>
      <c r="E100" t="s">
        <v>64</v>
      </c>
      <c r="F100" t="str">
        <f>[1]UnitControlCenter!B17</f>
        <v>events / year</v>
      </c>
      <c r="G100" t="s">
        <v>2890</v>
      </c>
    </row>
    <row r="101" spans="1:10" x14ac:dyDescent="0.25">
      <c r="A101" s="290" t="s">
        <v>2330</v>
      </c>
      <c r="B101" s="290" t="s">
        <v>3823</v>
      </c>
      <c r="C101" s="17">
        <v>1</v>
      </c>
      <c r="D101" t="s">
        <v>63</v>
      </c>
      <c r="E101" t="s">
        <v>64</v>
      </c>
      <c r="F101" t="str">
        <f>[1]UnitControlCenter!B16</f>
        <v>cases / year</v>
      </c>
      <c r="G101" t="s">
        <v>3825</v>
      </c>
    </row>
    <row r="102" spans="1:10" x14ac:dyDescent="0.25">
      <c r="A102" s="290" t="s">
        <v>2330</v>
      </c>
      <c r="B102" s="290" t="s">
        <v>2881</v>
      </c>
      <c r="C102" s="17">
        <v>1</v>
      </c>
      <c r="D102" t="s">
        <v>63</v>
      </c>
      <c r="E102" t="s">
        <v>64</v>
      </c>
      <c r="F102" t="str">
        <f>[1]UnitControlCenter!B17</f>
        <v>events / year</v>
      </c>
      <c r="G102" t="s">
        <v>2886</v>
      </c>
    </row>
    <row r="103" spans="1:10" x14ac:dyDescent="0.25">
      <c r="A103" s="290" t="s">
        <v>2330</v>
      </c>
      <c r="B103" s="290" t="s">
        <v>2882</v>
      </c>
      <c r="C103" s="17">
        <v>1</v>
      </c>
      <c r="D103" t="s">
        <v>63</v>
      </c>
      <c r="E103" t="s">
        <v>64</v>
      </c>
      <c r="F103" t="str">
        <f>[1]UnitControlCenter!B14</f>
        <v>admissions / year</v>
      </c>
      <c r="G103" t="s">
        <v>2887</v>
      </c>
    </row>
    <row r="104" spans="1:10" x14ac:dyDescent="0.25">
      <c r="A104" s="290" t="s">
        <v>2330</v>
      </c>
      <c r="B104" s="290" t="s">
        <v>3839</v>
      </c>
      <c r="C104" s="17">
        <v>1</v>
      </c>
      <c r="D104" t="s">
        <v>63</v>
      </c>
      <c r="E104" t="s">
        <v>64</v>
      </c>
      <c r="F104" t="str">
        <f>[1]UnitControlCenter!B15</f>
        <v>visits / year</v>
      </c>
      <c r="G104" t="s">
        <v>3838</v>
      </c>
    </row>
    <row r="105" spans="1:10" x14ac:dyDescent="0.25">
      <c r="A105" s="290" t="s">
        <v>2330</v>
      </c>
      <c r="B105" s="290" t="s">
        <v>2883</v>
      </c>
      <c r="C105" s="17">
        <v>1</v>
      </c>
      <c r="D105" t="s">
        <v>63</v>
      </c>
      <c r="E105" t="s">
        <v>64</v>
      </c>
      <c r="F105" t="str">
        <f>[1]UnitControlCenter!B13</f>
        <v>days / year</v>
      </c>
      <c r="G105" t="s">
        <v>2888</v>
      </c>
    </row>
    <row r="106" spans="1:10" x14ac:dyDescent="0.25">
      <c r="A106" s="290" t="s">
        <v>2330</v>
      </c>
      <c r="B106" s="290" t="s">
        <v>3828</v>
      </c>
      <c r="C106" s="17">
        <v>1</v>
      </c>
      <c r="D106" t="s">
        <v>63</v>
      </c>
      <c r="E106" t="s">
        <v>64</v>
      </c>
      <c r="F106" t="str">
        <f>[1]UnitControlCenter!B16</f>
        <v>cases / year</v>
      </c>
      <c r="G106" t="s">
        <v>3829</v>
      </c>
    </row>
    <row r="107" spans="1:10" x14ac:dyDescent="0.25">
      <c r="A107" s="290" t="s">
        <v>2330</v>
      </c>
      <c r="B107" s="290" t="s">
        <v>3830</v>
      </c>
      <c r="C107" s="17">
        <v>1</v>
      </c>
      <c r="D107" t="s">
        <v>63</v>
      </c>
      <c r="E107" t="s">
        <v>64</v>
      </c>
      <c r="F107" t="str">
        <f>[1]UnitControlCenter!B16</f>
        <v>cases / year</v>
      </c>
      <c r="G107" t="s">
        <v>3831</v>
      </c>
    </row>
    <row r="108" spans="1:10" x14ac:dyDescent="0.25">
      <c r="A108" s="290" t="s">
        <v>2330</v>
      </c>
      <c r="B108" s="290" t="s">
        <v>3832</v>
      </c>
      <c r="C108" s="17">
        <v>1</v>
      </c>
      <c r="D108" t="s">
        <v>63</v>
      </c>
      <c r="E108" t="s">
        <v>64</v>
      </c>
      <c r="F108" t="str">
        <f>[1]UnitControlCenter!B16</f>
        <v>cases / year</v>
      </c>
      <c r="G108" t="s">
        <v>3833</v>
      </c>
    </row>
    <row r="109" spans="1:10" x14ac:dyDescent="0.25">
      <c r="A109" s="290" t="s">
        <v>2330</v>
      </c>
      <c r="B109" s="290" t="s">
        <v>3834</v>
      </c>
      <c r="C109" s="17">
        <v>1</v>
      </c>
      <c r="D109" t="s">
        <v>63</v>
      </c>
      <c r="E109" t="s">
        <v>64</v>
      </c>
      <c r="F109" t="str">
        <f>[1]UnitControlCenter!B16</f>
        <v>cases / year</v>
      </c>
      <c r="G109" t="s">
        <v>3835</v>
      </c>
    </row>
    <row r="110" spans="1:10" x14ac:dyDescent="0.25">
      <c r="A110" t="s">
        <v>2330</v>
      </c>
      <c r="B110" t="s">
        <v>2883</v>
      </c>
      <c r="C110" s="17">
        <v>1</v>
      </c>
      <c r="D110" t="s">
        <v>63</v>
      </c>
      <c r="E110" t="s">
        <v>64</v>
      </c>
      <c r="F110" t="str">
        <f>[1]UnitControlCenter!B13</f>
        <v>days / year</v>
      </c>
      <c r="G110" t="s">
        <v>2888</v>
      </c>
    </row>
    <row r="111" spans="1:10" ht="15.75" thickBot="1" x14ac:dyDescent="0.3">
      <c r="A111" s="424" t="s">
        <v>2330</v>
      </c>
      <c r="B111" s="424" t="s">
        <v>3836</v>
      </c>
      <c r="C111" s="379">
        <v>1</v>
      </c>
      <c r="D111" s="425" t="s">
        <v>63</v>
      </c>
      <c r="E111" s="425" t="s">
        <v>64</v>
      </c>
      <c r="F111" s="425" t="str">
        <f>[1]UnitControlCenter!B13</f>
        <v>days / year</v>
      </c>
      <c r="G111" s="425" t="s">
        <v>3837</v>
      </c>
      <c r="H111" s="425"/>
      <c r="I111" s="425"/>
      <c r="J111" s="425"/>
    </row>
    <row r="112" spans="1:10" x14ac:dyDescent="0.25">
      <c r="A112" s="290" t="s">
        <v>2455</v>
      </c>
      <c r="B112" s="290" t="s">
        <v>2332</v>
      </c>
      <c r="C112" s="17">
        <v>1</v>
      </c>
      <c r="D112" t="s">
        <v>65</v>
      </c>
      <c r="E112" t="s">
        <v>66</v>
      </c>
      <c r="F112" t="str">
        <f>[2]UnitControlCenter!$B$21</f>
        <v>terawatt-hours (TWh) / year</v>
      </c>
      <c r="G112" s="173" t="s">
        <v>4463</v>
      </c>
      <c r="H112" s="173" t="s">
        <v>4464</v>
      </c>
      <c r="I112" s="173" t="s">
        <v>4465</v>
      </c>
    </row>
    <row r="113" spans="1:10" x14ac:dyDescent="0.25">
      <c r="A113" s="290" t="s">
        <v>2455</v>
      </c>
      <c r="B113" s="290" t="s">
        <v>2333</v>
      </c>
      <c r="C113" s="17">
        <v>1</v>
      </c>
      <c r="D113" t="s">
        <v>65</v>
      </c>
      <c r="E113" t="s">
        <v>64</v>
      </c>
      <c r="F113" t="str">
        <f>[2]UnitControlCenter!$B$21</f>
        <v>terawatt-hours (TWh) / year</v>
      </c>
      <c r="G113" s="173" t="s">
        <v>4466</v>
      </c>
      <c r="H113" s="173" t="s">
        <v>4464</v>
      </c>
      <c r="I113" s="173" t="s">
        <v>4465</v>
      </c>
    </row>
    <row r="114" spans="1:10" x14ac:dyDescent="0.25">
      <c r="A114" s="290" t="s">
        <v>2455</v>
      </c>
      <c r="B114" s="290" t="s">
        <v>2334</v>
      </c>
      <c r="C114" s="17">
        <v>1</v>
      </c>
      <c r="D114" t="s">
        <v>65</v>
      </c>
      <c r="E114" t="s">
        <v>66</v>
      </c>
      <c r="F114" t="str">
        <f>[2]UnitControlCenter!$B$26</f>
        <v>gigawatts (GW) / year</v>
      </c>
      <c r="G114" s="173" t="s">
        <v>4467</v>
      </c>
      <c r="H114" s="173" t="s">
        <v>4468</v>
      </c>
      <c r="I114" s="173" t="s">
        <v>4469</v>
      </c>
    </row>
    <row r="115" spans="1:10" x14ac:dyDescent="0.25">
      <c r="A115" s="290" t="s">
        <v>2455</v>
      </c>
      <c r="B115" s="290" t="s">
        <v>2335</v>
      </c>
      <c r="C115" s="17">
        <v>1</v>
      </c>
      <c r="D115" t="s">
        <v>65</v>
      </c>
      <c r="E115" t="s">
        <v>64</v>
      </c>
      <c r="F115" t="str">
        <f>[2]UnitControlCenter!$B$26</f>
        <v>gigawatts (GW) / year</v>
      </c>
      <c r="G115" s="173" t="s">
        <v>4470</v>
      </c>
      <c r="H115" s="173" t="s">
        <v>4468</v>
      </c>
      <c r="I115" s="173" t="s">
        <v>4469</v>
      </c>
    </row>
    <row r="116" spans="1:10" x14ac:dyDescent="0.25">
      <c r="A116" s="290" t="s">
        <v>2455</v>
      </c>
      <c r="B116" s="290" t="s">
        <v>2456</v>
      </c>
      <c r="C116" s="17">
        <v>1</v>
      </c>
      <c r="D116" t="s">
        <v>65</v>
      </c>
      <c r="E116" t="s">
        <v>66</v>
      </c>
      <c r="F116" t="str">
        <f>[1]UnitControlCenter!$B$21</f>
        <v>terawatt-hours (TWh) / year</v>
      </c>
      <c r="G116" t="s">
        <v>3974</v>
      </c>
      <c r="H116" t="s">
        <v>3975</v>
      </c>
      <c r="I116" t="s">
        <v>3977</v>
      </c>
    </row>
    <row r="117" spans="1:10" x14ac:dyDescent="0.25">
      <c r="A117" s="290" t="s">
        <v>2455</v>
      </c>
      <c r="B117" s="290" t="s">
        <v>3790</v>
      </c>
      <c r="C117" s="17">
        <v>1</v>
      </c>
      <c r="D117" t="s">
        <v>65</v>
      </c>
      <c r="E117" t="s">
        <v>64</v>
      </c>
      <c r="F117" t="str">
        <f>[1]UnitControlCenter!B23</f>
        <v>%</v>
      </c>
      <c r="G117" t="s">
        <v>3791</v>
      </c>
      <c r="H117" t="s">
        <v>3792</v>
      </c>
      <c r="I117" t="s">
        <v>3793</v>
      </c>
    </row>
    <row r="118" spans="1:10" x14ac:dyDescent="0.25">
      <c r="A118" s="290" t="s">
        <v>2455</v>
      </c>
      <c r="B118" s="290" t="s">
        <v>3302</v>
      </c>
      <c r="C118" s="17">
        <v>1</v>
      </c>
      <c r="D118" t="s">
        <v>63</v>
      </c>
      <c r="E118" t="s">
        <v>64</v>
      </c>
      <c r="F118" t="str">
        <f>[1]UnitControlCenter!B24</f>
        <v>metric tons CO2e / megawatt-hour (MWh)</v>
      </c>
      <c r="G118" t="s">
        <v>3301</v>
      </c>
    </row>
    <row r="119" spans="1:10" x14ac:dyDescent="0.25">
      <c r="A119" s="290" t="s">
        <v>2455</v>
      </c>
      <c r="B119" s="290" t="s">
        <v>3309</v>
      </c>
      <c r="C119" s="17">
        <v>1</v>
      </c>
      <c r="D119" t="s">
        <v>63</v>
      </c>
      <c r="E119" t="s">
        <v>64</v>
      </c>
      <c r="F119" t="str">
        <f>[1]UnitControlCenter!B25</f>
        <v>kilowatt-hour / 2025 dollar</v>
      </c>
      <c r="G119" t="s">
        <v>3310</v>
      </c>
    </row>
    <row r="120" spans="1:10" x14ac:dyDescent="0.25">
      <c r="A120" s="290" t="s">
        <v>2455</v>
      </c>
      <c r="B120" s="290" t="s">
        <v>3978</v>
      </c>
      <c r="C120" s="17">
        <v>1</v>
      </c>
      <c r="D120" t="s">
        <v>65</v>
      </c>
      <c r="E120" t="s">
        <v>3508</v>
      </c>
      <c r="F120" t="str">
        <f>[1]UnitControlCenter!$B$22</f>
        <v>terawatt-hours (TWh)</v>
      </c>
      <c r="G120" t="s">
        <v>4452</v>
      </c>
      <c r="H120" t="s">
        <v>4459</v>
      </c>
      <c r="I120" t="s">
        <v>4460</v>
      </c>
    </row>
    <row r="121" spans="1:10" x14ac:dyDescent="0.25">
      <c r="A121" s="290" t="s">
        <v>2455</v>
      </c>
      <c r="B121" s="290" t="s">
        <v>3979</v>
      </c>
      <c r="C121" s="17">
        <v>1</v>
      </c>
      <c r="D121" t="s">
        <v>65</v>
      </c>
      <c r="E121" t="s">
        <v>3508</v>
      </c>
      <c r="F121" t="str">
        <f>[1]UnitControlCenter!$B$22</f>
        <v>terawatt-hours (TWh)</v>
      </c>
      <c r="G121" t="s">
        <v>4453</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2455</v>
      </c>
      <c r="B122" s="290" t="s">
        <v>3980</v>
      </c>
      <c r="C122" s="17">
        <v>1</v>
      </c>
      <c r="D122" t="s">
        <v>65</v>
      </c>
      <c r="E122" t="s">
        <v>3508</v>
      </c>
      <c r="F122" t="str">
        <f>[1]UnitControlCenter!$B$22</f>
        <v>terawatt-hours (TWh)</v>
      </c>
      <c r="G122" t="s">
        <v>4454</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2455</v>
      </c>
      <c r="B123" s="290" t="s">
        <v>3981</v>
      </c>
      <c r="C123" s="17">
        <v>1</v>
      </c>
      <c r="D123" t="s">
        <v>65</v>
      </c>
      <c r="E123" t="s">
        <v>3508</v>
      </c>
      <c r="F123" t="str">
        <f>[1]UnitControlCenter!$B$22</f>
        <v>terawatt-hours (TWh)</v>
      </c>
      <c r="G123" t="s">
        <v>4455</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2455</v>
      </c>
      <c r="B124" s="392" t="s">
        <v>3982</v>
      </c>
      <c r="C124" s="17">
        <v>0</v>
      </c>
      <c r="D124" t="s">
        <v>65</v>
      </c>
      <c r="E124" t="s">
        <v>3508</v>
      </c>
      <c r="F124" t="str">
        <f>[1]UnitControlCenter!$B$22</f>
        <v>terawatt-hours (TWh)</v>
      </c>
      <c r="G124" t="s">
        <v>4456</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2455</v>
      </c>
      <c r="B125" s="392" t="s">
        <v>3983</v>
      </c>
      <c r="C125" s="17">
        <v>0</v>
      </c>
      <c r="D125" t="s">
        <v>65</v>
      </c>
      <c r="E125" t="s">
        <v>3508</v>
      </c>
      <c r="F125" t="str">
        <f>[1]UnitControlCenter!$B$22</f>
        <v>terawatt-hours (TWh)</v>
      </c>
      <c r="G125" t="s">
        <v>4457</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2455</v>
      </c>
      <c r="B126" s="290" t="s">
        <v>3984</v>
      </c>
      <c r="C126" s="17">
        <v>1</v>
      </c>
      <c r="D126" t="s">
        <v>65</v>
      </c>
      <c r="E126" t="s">
        <v>3973</v>
      </c>
      <c r="F126" t="str">
        <f>[1]UnitControlCenter!$B$22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2455</v>
      </c>
      <c r="B127" s="290" t="s">
        <v>3985</v>
      </c>
      <c r="C127" s="17">
        <v>1</v>
      </c>
      <c r="D127" t="s">
        <v>65</v>
      </c>
      <c r="E127" t="s">
        <v>3973</v>
      </c>
      <c r="F127" t="str">
        <f>[1]UnitControlCenter!$B$22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2455</v>
      </c>
      <c r="B128" s="290" t="s">
        <v>3986</v>
      </c>
      <c r="C128" s="17">
        <v>1</v>
      </c>
      <c r="D128" t="s">
        <v>65</v>
      </c>
      <c r="E128" t="s">
        <v>3973</v>
      </c>
      <c r="F128" t="str">
        <f>[1]UnitControlCenter!$B$22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2455</v>
      </c>
      <c r="B129" s="290" t="s">
        <v>3987</v>
      </c>
      <c r="C129" s="17">
        <v>1</v>
      </c>
      <c r="D129" t="s">
        <v>65</v>
      </c>
      <c r="E129" t="s">
        <v>3973</v>
      </c>
      <c r="F129" t="str">
        <f>[1]UnitControlCenter!$B$22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2455</v>
      </c>
      <c r="B130" s="392" t="s">
        <v>3988</v>
      </c>
      <c r="C130" s="17">
        <v>0</v>
      </c>
      <c r="D130" t="s">
        <v>65</v>
      </c>
      <c r="E130" t="s">
        <v>3973</v>
      </c>
      <c r="F130" t="str">
        <f>[1]UnitControlCenter!$B$22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2455</v>
      </c>
      <c r="B131" s="431" t="s">
        <v>3989</v>
      </c>
      <c r="C131" s="379">
        <v>0</v>
      </c>
      <c r="D131" s="425" t="s">
        <v>65</v>
      </c>
      <c r="E131" s="425" t="s">
        <v>3973</v>
      </c>
      <c r="F131" s="425" t="str">
        <f>[1]UnitControlCenter!$B$22</f>
        <v>terawatt-hours (TWh)</v>
      </c>
      <c r="G131" s="432"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2"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2" t="str">
        <f t="shared" si="2"/>
        <v>abd8a4, af64ff, b49f00, e5ffcc, ff9999, 620e7a, 65fffb, 00b050, ff6400, ffff00, f1bb18, c2dffd, 087bf1, 004185, ccff33, 04ffaf, bfb088, ff00ff, 000000, ad6600, 740000, db3a79, f593e0, 9b1cb0, c01b00, ff0000, 6e8000, 004d10, 009999, 969696, b49f00, af64ff</v>
      </c>
      <c r="J131" s="432"/>
    </row>
    <row r="132" spans="1:10" x14ac:dyDescent="0.25">
      <c r="A132" s="290" t="s">
        <v>3810</v>
      </c>
      <c r="B132" s="392" t="s">
        <v>3811</v>
      </c>
      <c r="C132" s="17">
        <v>0</v>
      </c>
      <c r="D132" t="s">
        <v>65</v>
      </c>
      <c r="E132" t="s">
        <v>2347</v>
      </c>
      <c r="F132" t="str">
        <f>[1]UnitControlCenter!$B$50</f>
        <v>million 2025 dollars / megawatt (MW)</v>
      </c>
      <c r="G132" t="s">
        <v>3812</v>
      </c>
      <c r="H132" t="s">
        <v>3588</v>
      </c>
      <c r="I132" s="17" t="s">
        <v>3589</v>
      </c>
    </row>
    <row r="133" spans="1:10" x14ac:dyDescent="0.25">
      <c r="A133" s="290" t="s">
        <v>3810</v>
      </c>
      <c r="B133" s="392" t="s">
        <v>3689</v>
      </c>
      <c r="C133" s="17">
        <v>0</v>
      </c>
      <c r="D133" t="s">
        <v>63</v>
      </c>
      <c r="E133" t="s">
        <v>64</v>
      </c>
      <c r="F133" t="str">
        <f>[1]UnitControlCenter!B27</f>
        <v>2025 dollars / megawatt-hour (MWh)</v>
      </c>
      <c r="G133" t="s">
        <v>3690</v>
      </c>
    </row>
    <row r="134" spans="1:10" x14ac:dyDescent="0.25">
      <c r="A134" s="290" t="s">
        <v>3810</v>
      </c>
      <c r="B134" s="290" t="s">
        <v>2336</v>
      </c>
      <c r="C134" s="17">
        <v>1</v>
      </c>
      <c r="D134" t="s">
        <v>65</v>
      </c>
      <c r="E134" t="s">
        <v>66</v>
      </c>
      <c r="F134" t="str">
        <f>[1]UnitControlCenter!$B$21</f>
        <v>terawatt-hours (TWh) / year</v>
      </c>
      <c r="G134" t="s">
        <v>2754</v>
      </c>
      <c r="H134" t="s">
        <v>2755</v>
      </c>
      <c r="I134" t="s">
        <v>2756</v>
      </c>
    </row>
    <row r="135" spans="1:10" x14ac:dyDescent="0.25">
      <c r="A135" s="290" t="s">
        <v>3810</v>
      </c>
      <c r="B135" s="290" t="s">
        <v>3092</v>
      </c>
      <c r="C135" s="17">
        <v>1</v>
      </c>
      <c r="D135" t="s">
        <v>65</v>
      </c>
      <c r="E135" t="s">
        <v>66</v>
      </c>
      <c r="F135" t="str">
        <f>[1]UnitControlCenter!$B$3</f>
        <v>million metric tons / year</v>
      </c>
      <c r="G135" t="s">
        <v>4458</v>
      </c>
      <c r="H135" t="s">
        <v>4461</v>
      </c>
      <c r="I135" s="17" t="s">
        <v>4462</v>
      </c>
    </row>
    <row r="136" spans="1:10" x14ac:dyDescent="0.25">
      <c r="A136" s="290" t="s">
        <v>3810</v>
      </c>
      <c r="B136" s="290" t="s">
        <v>2449</v>
      </c>
      <c r="C136" s="17">
        <v>1</v>
      </c>
      <c r="D136" t="s">
        <v>65</v>
      </c>
      <c r="E136" t="s">
        <v>66</v>
      </c>
      <c r="F136" t="str">
        <f>[1]UnitControlCenter!$B$28</f>
        <v>cubic km / yr</v>
      </c>
      <c r="G136" t="s">
        <v>3532</v>
      </c>
      <c r="H136" t="s">
        <v>3588</v>
      </c>
      <c r="I136" s="17" t="s">
        <v>3589</v>
      </c>
    </row>
    <row r="137" spans="1:10" s="425" customFormat="1" ht="15.75" thickBot="1" x14ac:dyDescent="0.3">
      <c r="A137" s="424" t="s">
        <v>3810</v>
      </c>
      <c r="B137" s="424" t="s">
        <v>2450</v>
      </c>
      <c r="C137" s="379">
        <v>1</v>
      </c>
      <c r="D137" s="425" t="s">
        <v>65</v>
      </c>
      <c r="E137" s="425" t="s">
        <v>66</v>
      </c>
      <c r="F137" s="425" t="str">
        <f>[1]UnitControlCenter!$B$28</f>
        <v>cubic km / yr</v>
      </c>
      <c r="G137" s="425" t="s">
        <v>3533</v>
      </c>
      <c r="H137" t="s">
        <v>3588</v>
      </c>
      <c r="I137" s="17" t="s">
        <v>3589</v>
      </c>
    </row>
    <row r="138" spans="1:10" x14ac:dyDescent="0.25">
      <c r="A138" s="290" t="s">
        <v>2731</v>
      </c>
      <c r="B138" s="290" t="s">
        <v>2732</v>
      </c>
      <c r="C138" s="17">
        <v>1</v>
      </c>
      <c r="D138" t="s">
        <v>65</v>
      </c>
      <c r="E138" t="s">
        <v>66</v>
      </c>
      <c r="F138" t="str">
        <f>[1]UnitControlCenter!$B$31</f>
        <v>million vehicles / year</v>
      </c>
      <c r="G138" t="s">
        <v>2596</v>
      </c>
      <c r="H138" t="s">
        <v>2597</v>
      </c>
      <c r="I138" t="s">
        <v>2598</v>
      </c>
    </row>
    <row r="139" spans="1:10" x14ac:dyDescent="0.25">
      <c r="A139" s="290" t="s">
        <v>2731</v>
      </c>
      <c r="B139" s="290" t="s">
        <v>2733</v>
      </c>
      <c r="C139" s="17">
        <v>1</v>
      </c>
      <c r="D139" t="s">
        <v>65</v>
      </c>
      <c r="E139" t="s">
        <v>66</v>
      </c>
      <c r="F139" t="str">
        <f>[1]UnitControlCenter!$B$32</f>
        <v>thousand vehicles / year</v>
      </c>
      <c r="G139" t="s">
        <v>2599</v>
      </c>
      <c r="H139" t="s">
        <v>2600</v>
      </c>
      <c r="I139" t="s">
        <v>2601</v>
      </c>
    </row>
    <row r="140" spans="1:10" x14ac:dyDescent="0.25">
      <c r="A140" s="290" t="s">
        <v>2731</v>
      </c>
      <c r="B140" s="290" t="s">
        <v>3093</v>
      </c>
      <c r="C140" s="17">
        <v>1</v>
      </c>
      <c r="D140" t="s">
        <v>65</v>
      </c>
      <c r="E140" t="s">
        <v>66</v>
      </c>
      <c r="F140" t="str">
        <f>[1]UnitControlCenter!$B$32</f>
        <v>thousand vehicles / year</v>
      </c>
      <c r="G140" t="s">
        <v>2602</v>
      </c>
      <c r="H140" t="s">
        <v>2597</v>
      </c>
      <c r="I140" t="s">
        <v>2598</v>
      </c>
    </row>
    <row r="141" spans="1:10" x14ac:dyDescent="0.25">
      <c r="A141" s="290" t="s">
        <v>2731</v>
      </c>
      <c r="B141" s="290" t="s">
        <v>3096</v>
      </c>
      <c r="C141" s="17">
        <v>1</v>
      </c>
      <c r="D141" t="s">
        <v>65</v>
      </c>
      <c r="E141" t="s">
        <v>66</v>
      </c>
      <c r="F141" t="str">
        <f>[1]UnitControlCenter!$B$32</f>
        <v>thousand vehicles / year</v>
      </c>
      <c r="G141" t="s">
        <v>2603</v>
      </c>
      <c r="H141" t="s">
        <v>2600</v>
      </c>
      <c r="I141" t="s">
        <v>2601</v>
      </c>
    </row>
    <row r="142" spans="1:10" x14ac:dyDescent="0.25">
      <c r="A142" s="290" t="s">
        <v>2731</v>
      </c>
      <c r="B142" s="290" t="s">
        <v>3332</v>
      </c>
      <c r="C142" s="17">
        <v>1</v>
      </c>
      <c r="D142" t="s">
        <v>65</v>
      </c>
      <c r="E142" t="s">
        <v>66</v>
      </c>
      <c r="F142" t="str">
        <f>[1]UnitControlCenter!$B$32</f>
        <v>thousand vehicles / year</v>
      </c>
      <c r="G142" t="s">
        <v>2487</v>
      </c>
      <c r="H142" t="s">
        <v>2488</v>
      </c>
      <c r="I142" t="s">
        <v>2587</v>
      </c>
    </row>
    <row r="143" spans="1:10" x14ac:dyDescent="0.25">
      <c r="A143" s="290" t="s">
        <v>2731</v>
      </c>
      <c r="B143" s="290" t="s">
        <v>3333</v>
      </c>
      <c r="C143" s="17">
        <v>0</v>
      </c>
      <c r="D143" t="s">
        <v>65</v>
      </c>
      <c r="E143" t="s">
        <v>66</v>
      </c>
      <c r="F143" t="str">
        <f>[1]UnitControlCenter!$B$32</f>
        <v>thousand vehicles / year</v>
      </c>
      <c r="G143" t="s">
        <v>3334</v>
      </c>
      <c r="H143" t="s">
        <v>2488</v>
      </c>
      <c r="I143" t="s">
        <v>2587</v>
      </c>
    </row>
    <row r="144" spans="1:10" x14ac:dyDescent="0.25">
      <c r="A144" s="290" t="s">
        <v>2731</v>
      </c>
      <c r="B144" s="290" t="s">
        <v>2734</v>
      </c>
      <c r="C144" s="17">
        <v>1</v>
      </c>
      <c r="D144" t="s">
        <v>65</v>
      </c>
      <c r="E144" t="s">
        <v>66</v>
      </c>
      <c r="F144" t="str">
        <f>[1]UnitControlCenter!$B$33</f>
        <v>million vehicles</v>
      </c>
      <c r="G144" t="s">
        <v>2604</v>
      </c>
      <c r="H144" t="s">
        <v>2597</v>
      </c>
      <c r="I144" t="s">
        <v>2598</v>
      </c>
    </row>
    <row r="145" spans="1:10" x14ac:dyDescent="0.25">
      <c r="A145" s="290" t="s">
        <v>2731</v>
      </c>
      <c r="B145" s="290" t="s">
        <v>2735</v>
      </c>
      <c r="C145" s="17">
        <v>1</v>
      </c>
      <c r="D145" t="s">
        <v>65</v>
      </c>
      <c r="E145" t="s">
        <v>66</v>
      </c>
      <c r="F145" t="str">
        <f>[1]UnitControlCenter!$B$34</f>
        <v>thousand vehicles</v>
      </c>
      <c r="G145" t="s">
        <v>2814</v>
      </c>
      <c r="H145" t="s">
        <v>2600</v>
      </c>
      <c r="I145" t="s">
        <v>2601</v>
      </c>
    </row>
    <row r="146" spans="1:10" x14ac:dyDescent="0.25">
      <c r="A146" s="290" t="s">
        <v>2731</v>
      </c>
      <c r="B146" s="290" t="s">
        <v>3094</v>
      </c>
      <c r="C146" s="17">
        <v>1</v>
      </c>
      <c r="D146" t="s">
        <v>65</v>
      </c>
      <c r="E146" t="s">
        <v>66</v>
      </c>
      <c r="F146" t="str">
        <f>[1]UnitControlCenter!$B$33</f>
        <v>million vehicles</v>
      </c>
      <c r="G146" t="s">
        <v>2605</v>
      </c>
      <c r="H146" t="s">
        <v>2597</v>
      </c>
      <c r="I146" t="s">
        <v>2598</v>
      </c>
    </row>
    <row r="147" spans="1:10" x14ac:dyDescent="0.25">
      <c r="A147" s="290" t="s">
        <v>2731</v>
      </c>
      <c r="B147" s="290" t="s">
        <v>3097</v>
      </c>
      <c r="C147" s="17">
        <v>1</v>
      </c>
      <c r="D147" t="s">
        <v>65</v>
      </c>
      <c r="E147" t="s">
        <v>66</v>
      </c>
      <c r="F147" t="str">
        <f>[1]UnitControlCenter!$B$33</f>
        <v>million vehicles</v>
      </c>
      <c r="G147" t="s">
        <v>2606</v>
      </c>
      <c r="H147" t="s">
        <v>2600</v>
      </c>
      <c r="I147" t="s">
        <v>2601</v>
      </c>
    </row>
    <row r="148" spans="1:10" x14ac:dyDescent="0.25">
      <c r="A148" s="290" t="s">
        <v>2731</v>
      </c>
      <c r="B148" s="290" t="s">
        <v>3335</v>
      </c>
      <c r="C148" s="17">
        <v>1</v>
      </c>
      <c r="D148" t="s">
        <v>65</v>
      </c>
      <c r="E148" t="s">
        <v>66</v>
      </c>
      <c r="F148" t="str">
        <f>[1]UnitControlCenter!$B$33</f>
        <v>million vehicles</v>
      </c>
      <c r="G148" t="s">
        <v>2588</v>
      </c>
      <c r="H148" t="s">
        <v>2488</v>
      </c>
      <c r="I148" t="s">
        <v>2587</v>
      </c>
    </row>
    <row r="149" spans="1:10" s="425" customFormat="1" ht="15.75" thickBot="1" x14ac:dyDescent="0.3">
      <c r="A149" s="424" t="s">
        <v>2731</v>
      </c>
      <c r="B149" s="424" t="s">
        <v>3336</v>
      </c>
      <c r="C149" s="379">
        <v>0</v>
      </c>
      <c r="D149" s="425" t="s">
        <v>65</v>
      </c>
      <c r="E149" s="425" t="s">
        <v>66</v>
      </c>
      <c r="F149" s="425" t="str">
        <f>[1]UnitControlCenter!$B$33</f>
        <v>million vehicles</v>
      </c>
      <c r="G149" s="425" t="s">
        <v>3337</v>
      </c>
      <c r="H149" s="425" t="s">
        <v>2488</v>
      </c>
      <c r="I149" s="425" t="s">
        <v>2587</v>
      </c>
    </row>
    <row r="150" spans="1:10" x14ac:dyDescent="0.25">
      <c r="A150" s="290" t="s">
        <v>2839</v>
      </c>
      <c r="B150" s="290" t="s">
        <v>2338</v>
      </c>
      <c r="C150" s="17">
        <v>1</v>
      </c>
      <c r="D150" t="s">
        <v>65</v>
      </c>
      <c r="E150" t="s">
        <v>66</v>
      </c>
      <c r="F150" t="str">
        <f>[1]UnitControlCenter!$B$3</f>
        <v>million metric tons / year</v>
      </c>
      <c r="G150" t="s">
        <v>3243</v>
      </c>
      <c r="H150" t="s">
        <v>3242</v>
      </c>
      <c r="I150" t="s">
        <v>2589</v>
      </c>
    </row>
    <row r="151" spans="1:10" x14ac:dyDescent="0.25">
      <c r="A151" s="290" t="s">
        <v>2839</v>
      </c>
      <c r="B151" s="290" t="s">
        <v>2339</v>
      </c>
      <c r="C151" s="17">
        <v>1</v>
      </c>
      <c r="D151" t="s">
        <v>65</v>
      </c>
      <c r="E151" t="s">
        <v>66</v>
      </c>
      <c r="F151" t="str">
        <f>[1]UnitControlCenter!$B$35</f>
        <v>quads / year</v>
      </c>
      <c r="G151" t="s">
        <v>2753</v>
      </c>
      <c r="H151" t="s">
        <v>2607</v>
      </c>
      <c r="I151" t="s">
        <v>2608</v>
      </c>
    </row>
    <row r="152" spans="1:10" x14ac:dyDescent="0.25">
      <c r="A152" s="290" t="s">
        <v>2839</v>
      </c>
      <c r="B152" s="290" t="s">
        <v>2389</v>
      </c>
      <c r="C152" s="17">
        <v>1</v>
      </c>
      <c r="D152" t="s">
        <v>65</v>
      </c>
      <c r="E152" t="s">
        <v>66</v>
      </c>
      <c r="F152" t="str">
        <f>[1]UnitControlCenter!$B$35</f>
        <v>quads / year</v>
      </c>
      <c r="G152" t="s">
        <v>3244</v>
      </c>
      <c r="H152" t="s">
        <v>3242</v>
      </c>
      <c r="I152" t="s">
        <v>2589</v>
      </c>
    </row>
    <row r="153" spans="1:10" x14ac:dyDescent="0.25">
      <c r="A153" s="290" t="s">
        <v>2839</v>
      </c>
      <c r="B153" s="290" t="s">
        <v>3250</v>
      </c>
      <c r="C153" s="17">
        <v>1</v>
      </c>
      <c r="D153" t="s">
        <v>63</v>
      </c>
      <c r="E153" t="s">
        <v>64</v>
      </c>
      <c r="F153" t="str">
        <f>[1]UnitControlCenter!$B$35</f>
        <v>quads / year</v>
      </c>
      <c r="G153" t="s">
        <v>3251</v>
      </c>
    </row>
    <row r="154" spans="1:10" x14ac:dyDescent="0.25">
      <c r="A154" s="290" t="s">
        <v>2839</v>
      </c>
      <c r="B154" s="290" t="s">
        <v>2840</v>
      </c>
      <c r="C154" s="17">
        <v>1</v>
      </c>
      <c r="D154" t="s">
        <v>65</v>
      </c>
      <c r="E154" t="s">
        <v>66</v>
      </c>
      <c r="F154" t="str">
        <f>[1]UnitControlCenter!$B$29</f>
        <v>trillion passenger-miles / year</v>
      </c>
      <c r="G154" t="s">
        <v>2348</v>
      </c>
      <c r="H154" t="s">
        <v>2548</v>
      </c>
      <c r="I154" t="s">
        <v>2549</v>
      </c>
    </row>
    <row r="155" spans="1:10" ht="15.75" thickBot="1" x14ac:dyDescent="0.3">
      <c r="A155" s="424" t="s">
        <v>2839</v>
      </c>
      <c r="B155" s="424" t="s">
        <v>2841</v>
      </c>
      <c r="C155" s="379">
        <v>1</v>
      </c>
      <c r="D155" s="425" t="s">
        <v>65</v>
      </c>
      <c r="E155" s="425" t="s">
        <v>66</v>
      </c>
      <c r="F155" s="425" t="str">
        <f>[1]UnitControlCenter!$B$30</f>
        <v>trillion freight ton-miles / year</v>
      </c>
      <c r="G155" s="425" t="s">
        <v>2585</v>
      </c>
      <c r="H155" s="425" t="s">
        <v>3101</v>
      </c>
      <c r="I155" s="425" t="s">
        <v>2586</v>
      </c>
      <c r="J155" s="425"/>
    </row>
    <row r="156" spans="1:10" x14ac:dyDescent="0.25">
      <c r="A156" s="290" t="s">
        <v>2340</v>
      </c>
      <c r="B156" s="290" t="s">
        <v>2723</v>
      </c>
      <c r="C156" s="17">
        <v>1</v>
      </c>
      <c r="D156" t="s">
        <v>65</v>
      </c>
      <c r="E156" t="s">
        <v>66</v>
      </c>
      <c r="F156" t="str">
        <f>[1]UnitControlCenter!$B$35</f>
        <v>quads / year</v>
      </c>
      <c r="G156" t="s">
        <v>3038</v>
      </c>
      <c r="H156" t="s">
        <v>3036</v>
      </c>
      <c r="I156" s="14" t="s">
        <v>3037</v>
      </c>
      <c r="J156" s="14"/>
    </row>
    <row r="157" spans="1:10" x14ac:dyDescent="0.25">
      <c r="A157" s="290" t="s">
        <v>2340</v>
      </c>
      <c r="B157" s="290" t="s">
        <v>2724</v>
      </c>
      <c r="C157" s="17">
        <v>1</v>
      </c>
      <c r="D157" t="s">
        <v>65</v>
      </c>
      <c r="E157" t="s">
        <v>66</v>
      </c>
      <c r="F157" t="str">
        <f>[1]UnitControlCenter!$B$35</f>
        <v>quads / year</v>
      </c>
      <c r="G157" t="s">
        <v>2725</v>
      </c>
      <c r="H157" t="s">
        <v>2719</v>
      </c>
      <c r="I157" t="s">
        <v>2720</v>
      </c>
    </row>
    <row r="158" spans="1:10" x14ac:dyDescent="0.25">
      <c r="A158" s="290" t="s">
        <v>2340</v>
      </c>
      <c r="B158" s="290" t="s">
        <v>3252</v>
      </c>
      <c r="C158" s="17">
        <v>1</v>
      </c>
      <c r="D158" t="s">
        <v>63</v>
      </c>
      <c r="E158" t="s">
        <v>64</v>
      </c>
      <c r="F158" t="str">
        <f>[1]UnitControlCenter!$B$35</f>
        <v>quads / year</v>
      </c>
      <c r="G158" t="s">
        <v>3253</v>
      </c>
    </row>
    <row r="159" spans="1:10" x14ac:dyDescent="0.25">
      <c r="A159" s="290" t="s">
        <v>2340</v>
      </c>
      <c r="B159" s="290" t="s">
        <v>2721</v>
      </c>
      <c r="C159" s="17">
        <v>1</v>
      </c>
      <c r="D159" t="s">
        <v>65</v>
      </c>
      <c r="E159" t="s">
        <v>66</v>
      </c>
      <c r="F159" t="str">
        <f>[1]UnitControlCenter!$B$35</f>
        <v>quads / year</v>
      </c>
      <c r="G159" t="s">
        <v>3035</v>
      </c>
      <c r="H159" t="s">
        <v>3036</v>
      </c>
      <c r="I159" s="14" t="s">
        <v>3037</v>
      </c>
      <c r="J159" s="14"/>
    </row>
    <row r="160" spans="1:10" x14ac:dyDescent="0.25">
      <c r="A160" s="290" t="s">
        <v>2340</v>
      </c>
      <c r="B160" s="290" t="s">
        <v>2722</v>
      </c>
      <c r="C160" s="17">
        <v>1</v>
      </c>
      <c r="D160" t="s">
        <v>65</v>
      </c>
      <c r="E160" t="s">
        <v>66</v>
      </c>
      <c r="F160" t="str">
        <f>[1]UnitControlCenter!$B$35</f>
        <v>quads / year</v>
      </c>
      <c r="G160" t="s">
        <v>2718</v>
      </c>
      <c r="H160" t="s">
        <v>2719</v>
      </c>
      <c r="I160" t="s">
        <v>2720</v>
      </c>
    </row>
    <row r="161" spans="1:10" x14ac:dyDescent="0.25">
      <c r="A161" s="290" t="s">
        <v>2340</v>
      </c>
      <c r="B161" s="290" t="s">
        <v>3254</v>
      </c>
      <c r="C161" s="17">
        <v>1</v>
      </c>
      <c r="D161" t="s">
        <v>63</v>
      </c>
      <c r="E161" t="s">
        <v>64</v>
      </c>
      <c r="F161" t="str">
        <f>[1]UnitControlCenter!$B$35</f>
        <v>quads / year</v>
      </c>
      <c r="G161" t="s">
        <v>3255</v>
      </c>
    </row>
    <row r="162" spans="1:10" x14ac:dyDescent="0.25">
      <c r="A162" s="290" t="s">
        <v>2340</v>
      </c>
      <c r="B162" s="290" t="s">
        <v>3491</v>
      </c>
      <c r="C162" s="17">
        <v>1</v>
      </c>
      <c r="D162" t="s">
        <v>65</v>
      </c>
      <c r="E162" t="s">
        <v>66</v>
      </c>
      <c r="F162" t="str">
        <f>[1]UnitControlCenter!$B$35</f>
        <v>quads / year</v>
      </c>
      <c r="G162" t="s">
        <v>3603</v>
      </c>
      <c r="H162" t="s">
        <v>3495</v>
      </c>
      <c r="I162" t="s">
        <v>3496</v>
      </c>
    </row>
    <row r="163" spans="1:10" s="425" customFormat="1" ht="15.75" thickBot="1" x14ac:dyDescent="0.3">
      <c r="A163" s="424" t="s">
        <v>2340</v>
      </c>
      <c r="B163" s="424" t="s">
        <v>3492</v>
      </c>
      <c r="C163" s="379">
        <v>1</v>
      </c>
      <c r="D163" s="425" t="s">
        <v>65</v>
      </c>
      <c r="E163" s="425" t="s">
        <v>66</v>
      </c>
      <c r="F163" s="425" t="str">
        <f>[1]UnitControlCenter!$B$21</f>
        <v>terawatt-hours (TWh) / year</v>
      </c>
      <c r="G163" s="425" t="s">
        <v>3604</v>
      </c>
      <c r="H163" s="425" t="s">
        <v>3493</v>
      </c>
      <c r="I163" s="425" t="s">
        <v>3494</v>
      </c>
    </row>
    <row r="164" spans="1:10" x14ac:dyDescent="0.25">
      <c r="A164" s="290" t="s">
        <v>2799</v>
      </c>
      <c r="B164" s="290" t="s">
        <v>2385</v>
      </c>
      <c r="C164" s="17">
        <v>1</v>
      </c>
      <c r="D164" t="s">
        <v>65</v>
      </c>
      <c r="E164" t="s">
        <v>66</v>
      </c>
      <c r="F164" t="str">
        <f>[1]UnitControlCenter!$B$3</f>
        <v>million metric tons / year</v>
      </c>
      <c r="G164" t="s">
        <v>3039</v>
      </c>
      <c r="H164" t="s">
        <v>3036</v>
      </c>
      <c r="I164" s="14" t="s">
        <v>3037</v>
      </c>
      <c r="J164" s="14"/>
    </row>
    <row r="165" spans="1:10" x14ac:dyDescent="0.25">
      <c r="A165" s="290" t="s">
        <v>2799</v>
      </c>
      <c r="B165" s="290" t="s">
        <v>2386</v>
      </c>
      <c r="C165" s="17">
        <v>1</v>
      </c>
      <c r="D165" t="s">
        <v>65</v>
      </c>
      <c r="E165" t="s">
        <v>66</v>
      </c>
      <c r="F165" t="str">
        <f>[1]UnitControlCenter!$B$3</f>
        <v>million metric tons / year</v>
      </c>
      <c r="G165" t="s">
        <v>2594</v>
      </c>
      <c r="H165" t="s">
        <v>2592</v>
      </c>
      <c r="I165" t="s">
        <v>2593</v>
      </c>
    </row>
    <row r="166" spans="1:10" x14ac:dyDescent="0.25">
      <c r="A166" s="290" t="s">
        <v>2799</v>
      </c>
      <c r="B166" s="290" t="s">
        <v>2387</v>
      </c>
      <c r="C166" s="17">
        <v>1</v>
      </c>
      <c r="D166" t="s">
        <v>65</v>
      </c>
      <c r="E166" t="s">
        <v>66</v>
      </c>
      <c r="F166" t="str">
        <f>[1]UnitControlCenter!$B$3</f>
        <v>million metric tons / year</v>
      </c>
      <c r="G166" t="s">
        <v>3091</v>
      </c>
      <c r="H166" t="s">
        <v>3036</v>
      </c>
      <c r="I166" s="14" t="s">
        <v>3037</v>
      </c>
      <c r="J166" s="14"/>
    </row>
    <row r="167" spans="1:10" x14ac:dyDescent="0.25">
      <c r="A167" s="290" t="s">
        <v>2799</v>
      </c>
      <c r="B167" s="290" t="s">
        <v>2388</v>
      </c>
      <c r="C167" s="17">
        <v>1</v>
      </c>
      <c r="D167" t="s">
        <v>65</v>
      </c>
      <c r="E167" t="s">
        <v>66</v>
      </c>
      <c r="F167" t="str">
        <f>[1]UnitControlCenter!$B$3</f>
        <v>million metric tons / year</v>
      </c>
      <c r="G167" t="s">
        <v>2595</v>
      </c>
      <c r="H167" t="s">
        <v>2592</v>
      </c>
      <c r="I167" t="s">
        <v>2593</v>
      </c>
    </row>
    <row r="168" spans="1:10" x14ac:dyDescent="0.25">
      <c r="A168" s="290" t="s">
        <v>2799</v>
      </c>
      <c r="B168" s="290" t="s">
        <v>2797</v>
      </c>
      <c r="C168" s="17">
        <v>1</v>
      </c>
      <c r="D168" t="s">
        <v>65</v>
      </c>
      <c r="E168" t="s">
        <v>66</v>
      </c>
      <c r="F168" t="str">
        <f>[1]UnitControlCenter!$B$3</f>
        <v>million metric tons / year</v>
      </c>
      <c r="G168" t="s">
        <v>3040</v>
      </c>
      <c r="H168" t="s">
        <v>3036</v>
      </c>
      <c r="I168" s="14" t="s">
        <v>3037</v>
      </c>
      <c r="J168" s="14"/>
    </row>
    <row r="169" spans="1:10" x14ac:dyDescent="0.25">
      <c r="A169" s="290" t="s">
        <v>2799</v>
      </c>
      <c r="B169" s="290" t="s">
        <v>2798</v>
      </c>
      <c r="C169" s="17">
        <v>1</v>
      </c>
      <c r="D169" t="s">
        <v>65</v>
      </c>
      <c r="E169" t="s">
        <v>66</v>
      </c>
      <c r="F169" t="str">
        <f>[1]UnitControlCenter!$B$3</f>
        <v>million metric tons / year</v>
      </c>
      <c r="G169" t="s">
        <v>2836</v>
      </c>
      <c r="H169" t="s">
        <v>2800</v>
      </c>
      <c r="I169" t="s">
        <v>2801</v>
      </c>
    </row>
    <row r="170" spans="1:10" x14ac:dyDescent="0.25">
      <c r="A170" s="290" t="s">
        <v>2799</v>
      </c>
      <c r="B170" s="290" t="s">
        <v>3311</v>
      </c>
      <c r="C170" s="17">
        <v>1</v>
      </c>
      <c r="D170" t="s">
        <v>65</v>
      </c>
      <c r="E170" t="s">
        <v>66</v>
      </c>
      <c r="F170" t="str">
        <f>[1]UnitControlCenter!$B$3</f>
        <v>million metric tons / year</v>
      </c>
      <c r="G170" t="s">
        <v>3402</v>
      </c>
      <c r="H170" t="s">
        <v>3305</v>
      </c>
      <c r="I170" t="s">
        <v>3308</v>
      </c>
    </row>
    <row r="171" spans="1:10" x14ac:dyDescent="0.25">
      <c r="A171" s="290" t="s">
        <v>2799</v>
      </c>
      <c r="B171" s="290" t="s">
        <v>3303</v>
      </c>
      <c r="C171" s="17">
        <v>1</v>
      </c>
      <c r="D171" t="s">
        <v>65</v>
      </c>
      <c r="E171" t="s">
        <v>66</v>
      </c>
      <c r="F171" t="str">
        <f>[1]UnitControlCenter!$B$3</f>
        <v>million metric tons / year</v>
      </c>
      <c r="G171" t="s">
        <v>3306</v>
      </c>
      <c r="H171" t="s">
        <v>3036</v>
      </c>
      <c r="I171" s="14" t="s">
        <v>3037</v>
      </c>
      <c r="J171" s="14"/>
    </row>
    <row r="172" spans="1:10" ht="15.75" thickBot="1" x14ac:dyDescent="0.3">
      <c r="A172" s="424" t="s">
        <v>2799</v>
      </c>
      <c r="B172" s="424" t="s">
        <v>3304</v>
      </c>
      <c r="C172" s="379">
        <v>1</v>
      </c>
      <c r="D172" s="424" t="s">
        <v>65</v>
      </c>
      <c r="E172" s="424" t="s">
        <v>66</v>
      </c>
      <c r="F172" s="424" t="str">
        <f>[1]UnitControlCenter!$B$3</f>
        <v>million metric tons / year</v>
      </c>
      <c r="G172" s="424" t="s">
        <v>3307</v>
      </c>
      <c r="H172" s="424" t="s">
        <v>3036</v>
      </c>
      <c r="I172" s="424" t="s">
        <v>3037</v>
      </c>
      <c r="J172" s="424"/>
    </row>
    <row r="173" spans="1:10" x14ac:dyDescent="0.25">
      <c r="A173" s="290" t="s">
        <v>3428</v>
      </c>
      <c r="B173" s="290" t="s">
        <v>3429</v>
      </c>
      <c r="C173" s="17">
        <v>1</v>
      </c>
      <c r="D173" t="s">
        <v>65</v>
      </c>
      <c r="E173" t="s">
        <v>66</v>
      </c>
      <c r="F173" t="str">
        <f>[1]UnitControlCenter!$B$35</f>
        <v>quads / year</v>
      </c>
      <c r="G173" t="s">
        <v>2351</v>
      </c>
      <c r="H173" t="s">
        <v>2352</v>
      </c>
      <c r="I173" t="s">
        <v>2578</v>
      </c>
    </row>
    <row r="174" spans="1:10" s="290" customFormat="1" x14ac:dyDescent="0.25">
      <c r="A174" s="290" t="s">
        <v>3428</v>
      </c>
      <c r="B174" s="290" t="s">
        <v>3430</v>
      </c>
      <c r="C174" s="17">
        <v>1</v>
      </c>
      <c r="D174" s="290" t="s">
        <v>65</v>
      </c>
      <c r="E174" s="290" t="s">
        <v>66</v>
      </c>
      <c r="F174" s="290" t="str">
        <f>[1]UnitControlCenter!$B$35</f>
        <v>quads / year</v>
      </c>
      <c r="G174" s="290" t="s">
        <v>2369</v>
      </c>
      <c r="H174" s="290" t="s">
        <v>2353</v>
      </c>
      <c r="I174" s="290" t="s">
        <v>2354</v>
      </c>
    </row>
    <row r="175" spans="1:10" x14ac:dyDescent="0.25">
      <c r="A175" s="290" t="s">
        <v>3428</v>
      </c>
      <c r="B175" s="290" t="s">
        <v>3431</v>
      </c>
      <c r="C175" s="17">
        <v>1</v>
      </c>
      <c r="D175" t="s">
        <v>65</v>
      </c>
      <c r="E175" t="s">
        <v>66</v>
      </c>
      <c r="F175" t="str">
        <f>[1]UnitControlCenter!$B$35</f>
        <v>quads / year</v>
      </c>
      <c r="G175" t="s">
        <v>2617</v>
      </c>
      <c r="H175" t="s">
        <v>2619</v>
      </c>
      <c r="I175" t="s">
        <v>2618</v>
      </c>
    </row>
    <row r="176" spans="1:10" s="290" customFormat="1" x14ac:dyDescent="0.25">
      <c r="A176" s="290" t="s">
        <v>3428</v>
      </c>
      <c r="B176" s="290" t="s">
        <v>3432</v>
      </c>
      <c r="C176" s="17">
        <v>1</v>
      </c>
      <c r="D176" s="290" t="s">
        <v>63</v>
      </c>
      <c r="E176" s="290" t="s">
        <v>64</v>
      </c>
      <c r="F176" s="290" t="str">
        <f>[1]UnitControlCenter!$B$35</f>
        <v>quads / year</v>
      </c>
      <c r="G176" s="290" t="s">
        <v>3256</v>
      </c>
    </row>
    <row r="177" spans="1:10" x14ac:dyDescent="0.25">
      <c r="A177" s="290" t="s">
        <v>3428</v>
      </c>
      <c r="B177" s="290" t="s">
        <v>3433</v>
      </c>
      <c r="C177" s="17">
        <v>1</v>
      </c>
      <c r="D177" t="s">
        <v>65</v>
      </c>
      <c r="E177" t="s">
        <v>66</v>
      </c>
      <c r="F177" s="290" t="str">
        <f>[1]UnitControlCenter!B3</f>
        <v>million metric tons / year</v>
      </c>
      <c r="G177" t="s">
        <v>3554</v>
      </c>
      <c r="H177" t="s">
        <v>3435</v>
      </c>
      <c r="I177" s="290" t="s">
        <v>3436</v>
      </c>
      <c r="J177" s="290"/>
    </row>
    <row r="178" spans="1:10" s="425" customFormat="1" ht="15.75" thickBot="1" x14ac:dyDescent="0.3">
      <c r="A178" s="290" t="s">
        <v>3428</v>
      </c>
      <c r="B178" s="424" t="s">
        <v>3434</v>
      </c>
      <c r="C178" s="379">
        <v>1</v>
      </c>
      <c r="D178" s="425" t="s">
        <v>65</v>
      </c>
      <c r="E178" s="425" t="s">
        <v>66</v>
      </c>
      <c r="F178" s="424" t="str">
        <f>[1]UnitControlCenter!B3</f>
        <v>million metric tons / year</v>
      </c>
      <c r="G178" s="425" t="s">
        <v>3555</v>
      </c>
      <c r="H178" s="425" t="s">
        <v>3435</v>
      </c>
      <c r="I178" s="424" t="s">
        <v>3436</v>
      </c>
      <c r="J178" s="424"/>
    </row>
    <row r="179" spans="1:10" x14ac:dyDescent="0.25">
      <c r="A179" s="290" t="s">
        <v>2407</v>
      </c>
      <c r="B179" s="290" t="s">
        <v>2408</v>
      </c>
      <c r="C179" s="17">
        <v>1</v>
      </c>
      <c r="D179" t="s">
        <v>65</v>
      </c>
      <c r="E179" t="s">
        <v>66</v>
      </c>
      <c r="F179" t="str">
        <f>[1]UnitControlCenter!$B$35</f>
        <v>quads / year</v>
      </c>
      <c r="G179" t="s">
        <v>3582</v>
      </c>
      <c r="H179" t="s">
        <v>3581</v>
      </c>
      <c r="I179" t="s">
        <v>3580</v>
      </c>
    </row>
    <row r="180" spans="1:10" x14ac:dyDescent="0.25">
      <c r="A180" s="290" t="s">
        <v>2407</v>
      </c>
      <c r="B180" s="290" t="s">
        <v>2409</v>
      </c>
      <c r="C180" s="17">
        <v>1</v>
      </c>
      <c r="D180" t="s">
        <v>65</v>
      </c>
      <c r="E180" t="s">
        <v>66</v>
      </c>
      <c r="F180" t="str">
        <f>[1]UnitControlCenter!$B$35</f>
        <v>quads / year</v>
      </c>
      <c r="G180" t="s">
        <v>3583</v>
      </c>
      <c r="H180" t="s">
        <v>3248</v>
      </c>
      <c r="I180" t="s">
        <v>3249</v>
      </c>
    </row>
    <row r="181" spans="1:10" x14ac:dyDescent="0.25">
      <c r="A181" s="290" t="s">
        <v>2407</v>
      </c>
      <c r="B181" s="290" t="s">
        <v>3578</v>
      </c>
      <c r="C181" s="17">
        <v>1</v>
      </c>
      <c r="D181" t="s">
        <v>65</v>
      </c>
      <c r="E181" t="s">
        <v>66</v>
      </c>
      <c r="F181" t="str">
        <f>[1]UnitControlCenter!$B$35</f>
        <v>quads / year</v>
      </c>
      <c r="G181" t="s">
        <v>3590</v>
      </c>
      <c r="H181" t="s">
        <v>3584</v>
      </c>
      <c r="I181" s="17" t="s">
        <v>3585</v>
      </c>
    </row>
    <row r="182" spans="1:10" x14ac:dyDescent="0.25">
      <c r="A182" s="290" t="s">
        <v>2407</v>
      </c>
      <c r="B182" s="290" t="s">
        <v>3579</v>
      </c>
      <c r="C182" s="17">
        <v>1</v>
      </c>
      <c r="D182" t="s">
        <v>65</v>
      </c>
      <c r="E182" t="s">
        <v>66</v>
      </c>
      <c r="F182" t="str">
        <f>[1]UnitControlCenter!$B$35</f>
        <v>quads / year</v>
      </c>
      <c r="G182" t="s">
        <v>3761</v>
      </c>
      <c r="H182" t="s">
        <v>3760</v>
      </c>
      <c r="I182" t="s">
        <v>3759</v>
      </c>
    </row>
    <row r="183" spans="1:10" x14ac:dyDescent="0.25">
      <c r="A183" s="290" t="s">
        <v>2407</v>
      </c>
      <c r="B183" s="290" t="s">
        <v>2855</v>
      </c>
      <c r="C183" s="17">
        <v>0</v>
      </c>
      <c r="D183" t="s">
        <v>63</v>
      </c>
      <c r="E183" t="s">
        <v>64</v>
      </c>
      <c r="F183" t="str">
        <f>[1]UnitControlCenter!$B$36</f>
        <v>thousand BTU / 2025 dollar</v>
      </c>
      <c r="G183" t="s">
        <v>2810</v>
      </c>
    </row>
    <row r="184" spans="1:10" x14ac:dyDescent="0.25">
      <c r="A184" s="290" t="s">
        <v>2407</v>
      </c>
      <c r="B184" s="290" t="s">
        <v>2410</v>
      </c>
      <c r="C184" s="17">
        <v>1</v>
      </c>
      <c r="D184" t="s">
        <v>63</v>
      </c>
      <c r="E184" t="s">
        <v>64</v>
      </c>
      <c r="F184" t="str">
        <f>[1]UnitControlCenter!$B$21</f>
        <v>terawatt-hours (TWh) / year</v>
      </c>
      <c r="G184" t="s">
        <v>2311</v>
      </c>
    </row>
    <row r="185" spans="1:10" x14ac:dyDescent="0.25">
      <c r="A185" s="290" t="s">
        <v>2407</v>
      </c>
      <c r="B185" s="290" t="s">
        <v>2411</v>
      </c>
      <c r="C185" s="17">
        <v>1</v>
      </c>
      <c r="D185" t="s">
        <v>63</v>
      </c>
      <c r="E185" t="s">
        <v>64</v>
      </c>
      <c r="F185" t="str">
        <f>[1]UnitControlCenter!$B$37</f>
        <v>millions of short tons / year</v>
      </c>
      <c r="G185" t="s">
        <v>2310</v>
      </c>
    </row>
    <row r="186" spans="1:10" x14ac:dyDescent="0.25">
      <c r="A186" s="290" t="s">
        <v>2407</v>
      </c>
      <c r="B186" s="290" t="s">
        <v>2412</v>
      </c>
      <c r="C186" s="17">
        <v>1</v>
      </c>
      <c r="D186" t="s">
        <v>63</v>
      </c>
      <c r="E186" t="s">
        <v>64</v>
      </c>
      <c r="F186" t="str">
        <f>[1]UnitControlCenter!$B$37</f>
        <v>millions of short tons / year</v>
      </c>
      <c r="G186" t="s">
        <v>2309</v>
      </c>
    </row>
    <row r="187" spans="1:10" x14ac:dyDescent="0.25">
      <c r="A187" s="290" t="s">
        <v>2407</v>
      </c>
      <c r="B187" s="290" t="s">
        <v>2413</v>
      </c>
      <c r="C187" s="17">
        <v>1</v>
      </c>
      <c r="D187" t="s">
        <v>63</v>
      </c>
      <c r="E187" t="s">
        <v>64</v>
      </c>
      <c r="F187" t="str">
        <f>[1]UnitControlCenter!$B$38</f>
        <v>trillion cubic feet / year</v>
      </c>
      <c r="G187" t="s">
        <v>2308</v>
      </c>
    </row>
    <row r="188" spans="1:10" x14ac:dyDescent="0.25">
      <c r="A188" s="290" t="s">
        <v>2407</v>
      </c>
      <c r="B188" s="290" t="s">
        <v>2414</v>
      </c>
      <c r="C188" s="17">
        <v>1</v>
      </c>
      <c r="D188" t="s">
        <v>63</v>
      </c>
      <c r="E188" t="s">
        <v>64</v>
      </c>
      <c r="F188" t="str">
        <f>[1]UnitControlCenter!$B$39</f>
        <v>million barrels of oil / year</v>
      </c>
      <c r="G188" t="s">
        <v>2307</v>
      </c>
    </row>
    <row r="189" spans="1:10" x14ac:dyDescent="0.25">
      <c r="A189" s="290" t="s">
        <v>2407</v>
      </c>
      <c r="B189" s="290" t="s">
        <v>2415</v>
      </c>
      <c r="C189" s="17">
        <v>1</v>
      </c>
      <c r="D189" t="s">
        <v>63</v>
      </c>
      <c r="E189" t="s">
        <v>64</v>
      </c>
      <c r="F189" t="str">
        <f>[1]UnitControlCenter!$B$39</f>
        <v>million barrels of oil / year</v>
      </c>
      <c r="G189" t="s">
        <v>2357</v>
      </c>
    </row>
    <row r="190" spans="1:10" x14ac:dyDescent="0.25">
      <c r="A190" s="290" t="s">
        <v>2407</v>
      </c>
      <c r="B190" s="290" t="s">
        <v>2416</v>
      </c>
      <c r="C190" s="17">
        <v>1</v>
      </c>
      <c r="D190" t="s">
        <v>63</v>
      </c>
      <c r="E190" t="s">
        <v>64</v>
      </c>
      <c r="F190" t="str">
        <f>[1]UnitControlCenter!$B$37</f>
        <v>millions of short tons / year</v>
      </c>
      <c r="G190" t="s">
        <v>2358</v>
      </c>
    </row>
    <row r="191" spans="1:10" x14ac:dyDescent="0.25">
      <c r="A191" s="290" t="s">
        <v>2407</v>
      </c>
      <c r="B191" s="290" t="s">
        <v>2620</v>
      </c>
      <c r="C191" s="17">
        <v>1</v>
      </c>
      <c r="D191" t="s">
        <v>63</v>
      </c>
      <c r="E191" t="s">
        <v>64</v>
      </c>
      <c r="F191" t="str">
        <f>[1]UnitControlCenter!$B$40</f>
        <v>million gallons / year</v>
      </c>
      <c r="G191" t="s">
        <v>2624</v>
      </c>
    </row>
    <row r="192" spans="1:10" x14ac:dyDescent="0.25">
      <c r="A192" s="290" t="s">
        <v>2407</v>
      </c>
      <c r="B192" s="290" t="s">
        <v>2621</v>
      </c>
      <c r="C192" s="17">
        <v>1</v>
      </c>
      <c r="D192" t="s">
        <v>63</v>
      </c>
      <c r="E192" t="s">
        <v>64</v>
      </c>
      <c r="F192" t="str">
        <f>[1]UnitControlCenter!$B$37</f>
        <v>millions of short tons / year</v>
      </c>
      <c r="G192" t="s">
        <v>2625</v>
      </c>
    </row>
    <row r="193" spans="1:10" ht="15.75" thickBot="1" x14ac:dyDescent="0.3">
      <c r="A193" s="424" t="s">
        <v>2407</v>
      </c>
      <c r="B193" s="424" t="s">
        <v>2622</v>
      </c>
      <c r="C193" s="379">
        <v>1</v>
      </c>
      <c r="D193" s="425" t="s">
        <v>63</v>
      </c>
      <c r="E193" s="425" t="s">
        <v>64</v>
      </c>
      <c r="F193" s="425" t="str">
        <f>[1]UnitControlCenter!$B$6</f>
        <v>thousand metric tons / year</v>
      </c>
      <c r="G193" s="425" t="s">
        <v>2626</v>
      </c>
      <c r="H193" s="425"/>
      <c r="I193" s="425"/>
      <c r="J193" s="425"/>
    </row>
    <row r="194" spans="1:10" x14ac:dyDescent="0.25">
      <c r="A194" s="290" t="s">
        <v>3314</v>
      </c>
      <c r="B194" s="290" t="s">
        <v>3341</v>
      </c>
      <c r="C194" s="17">
        <v>1</v>
      </c>
      <c r="D194" t="s">
        <v>65</v>
      </c>
      <c r="E194" t="s">
        <v>66</v>
      </c>
      <c r="F194" t="str">
        <f>[1]UnitControlCenter!$B$41</f>
        <v>trillion BTU / year</v>
      </c>
      <c r="G194" t="s">
        <v>2631</v>
      </c>
      <c r="H194" t="s">
        <v>2632</v>
      </c>
      <c r="I194" t="s">
        <v>2633</v>
      </c>
    </row>
    <row r="195" spans="1:10" x14ac:dyDescent="0.25">
      <c r="A195" s="290" t="s">
        <v>3314</v>
      </c>
      <c r="B195" s="290" t="s">
        <v>3342</v>
      </c>
      <c r="C195" s="17">
        <v>1</v>
      </c>
      <c r="D195" t="s">
        <v>65</v>
      </c>
      <c r="E195" t="s">
        <v>66</v>
      </c>
      <c r="F195" t="str">
        <f>[1]UnitControlCenter!$B$41</f>
        <v>trillion BTU / year</v>
      </c>
      <c r="G195" t="s">
        <v>2634</v>
      </c>
      <c r="H195" t="s">
        <v>2632</v>
      </c>
      <c r="I195" t="s">
        <v>2633</v>
      </c>
    </row>
    <row r="196" spans="1:10" x14ac:dyDescent="0.25">
      <c r="A196" s="290" t="s">
        <v>3314</v>
      </c>
      <c r="B196" s="290" t="s">
        <v>3343</v>
      </c>
      <c r="C196" s="17">
        <v>1</v>
      </c>
      <c r="D196" t="s">
        <v>65</v>
      </c>
      <c r="E196" t="s">
        <v>66</v>
      </c>
      <c r="F196" t="str">
        <f>[1]UnitControlCenter!$B$9</f>
        <v>billion 2025 dollars / year</v>
      </c>
      <c r="G196" t="s">
        <v>2635</v>
      </c>
      <c r="H196" t="s">
        <v>2632</v>
      </c>
      <c r="I196" t="s">
        <v>2633</v>
      </c>
    </row>
    <row r="197" spans="1:10" x14ac:dyDescent="0.25">
      <c r="A197" s="290" t="s">
        <v>3314</v>
      </c>
      <c r="B197" s="290" t="s">
        <v>3344</v>
      </c>
      <c r="C197" s="17">
        <v>1</v>
      </c>
      <c r="D197" t="s">
        <v>65</v>
      </c>
      <c r="E197" t="s">
        <v>66</v>
      </c>
      <c r="F197" t="str">
        <f>[1]UnitControlCenter!$B$9</f>
        <v>billion 2025 dollars / year</v>
      </c>
      <c r="G197" t="s">
        <v>2636</v>
      </c>
      <c r="H197" t="s">
        <v>2632</v>
      </c>
      <c r="I197" t="s">
        <v>2633</v>
      </c>
    </row>
    <row r="198" spans="1:10" x14ac:dyDescent="0.25">
      <c r="A198" s="290" t="s">
        <v>3314</v>
      </c>
      <c r="B198" s="290" t="s">
        <v>3345</v>
      </c>
      <c r="C198" s="17">
        <v>1</v>
      </c>
      <c r="D198" t="s">
        <v>65</v>
      </c>
      <c r="E198" t="s">
        <v>66</v>
      </c>
      <c r="F198" t="str">
        <f>[1]UnitControlCenter!B3</f>
        <v>million metric tons / year</v>
      </c>
      <c r="G198" t="s">
        <v>2878</v>
      </c>
      <c r="H198" t="s">
        <v>2876</v>
      </c>
      <c r="I198" t="s">
        <v>2877</v>
      </c>
    </row>
    <row r="199" spans="1:10" x14ac:dyDescent="0.25">
      <c r="A199" s="290" t="s">
        <v>3314</v>
      </c>
      <c r="B199" s="290" t="s">
        <v>3346</v>
      </c>
      <c r="C199" s="17">
        <v>1</v>
      </c>
      <c r="D199" t="s">
        <v>65</v>
      </c>
      <c r="E199" t="s">
        <v>66</v>
      </c>
      <c r="F199" t="str">
        <f>[1]UnitControlCenter!B3</f>
        <v>million metric tons / year</v>
      </c>
      <c r="G199" t="s">
        <v>2879</v>
      </c>
      <c r="H199" t="s">
        <v>2876</v>
      </c>
      <c r="I199" t="s">
        <v>2877</v>
      </c>
    </row>
    <row r="200" spans="1:10" x14ac:dyDescent="0.25">
      <c r="A200" s="290" t="s">
        <v>3314</v>
      </c>
      <c r="B200" s="290" t="s">
        <v>3347</v>
      </c>
      <c r="C200" s="17">
        <v>1</v>
      </c>
      <c r="D200" t="s">
        <v>65</v>
      </c>
      <c r="E200" t="s">
        <v>66</v>
      </c>
      <c r="F200" t="str">
        <f>[1]UnitControlCenter!$B$41</f>
        <v>trillion BTU / year</v>
      </c>
      <c r="G200" t="s">
        <v>2713</v>
      </c>
      <c r="H200" t="s">
        <v>2708</v>
      </c>
      <c r="I200" t="s">
        <v>2709</v>
      </c>
    </row>
    <row r="201" spans="1:10" x14ac:dyDescent="0.25">
      <c r="A201" s="290" t="s">
        <v>3314</v>
      </c>
      <c r="B201" s="290" t="s">
        <v>3348</v>
      </c>
      <c r="C201" s="17">
        <v>1</v>
      </c>
      <c r="D201" t="s">
        <v>65</v>
      </c>
      <c r="E201" t="s">
        <v>66</v>
      </c>
      <c r="F201" t="str">
        <f>[1]UnitControlCenter!$B$41</f>
        <v>trillion BTU / year</v>
      </c>
      <c r="G201" t="s">
        <v>2714</v>
      </c>
      <c r="H201" t="s">
        <v>2708</v>
      </c>
      <c r="I201" t="s">
        <v>2710</v>
      </c>
    </row>
    <row r="202" spans="1:10" x14ac:dyDescent="0.25">
      <c r="A202" s="290" t="s">
        <v>3314</v>
      </c>
      <c r="B202" s="290" t="s">
        <v>3349</v>
      </c>
      <c r="C202" s="17">
        <v>1</v>
      </c>
      <c r="D202" t="s">
        <v>65</v>
      </c>
      <c r="E202" t="s">
        <v>66</v>
      </c>
      <c r="F202" t="str">
        <f>[1]UnitControlCenter!$B$9</f>
        <v>billion 2025 dollars / year</v>
      </c>
      <c r="G202" t="s">
        <v>2715</v>
      </c>
      <c r="H202" t="s">
        <v>2708</v>
      </c>
      <c r="I202" t="s">
        <v>2711</v>
      </c>
    </row>
    <row r="203" spans="1:10" x14ac:dyDescent="0.25">
      <c r="A203" s="290" t="s">
        <v>3314</v>
      </c>
      <c r="B203" s="290" t="s">
        <v>3350</v>
      </c>
      <c r="C203" s="17">
        <v>1</v>
      </c>
      <c r="D203" t="s">
        <v>65</v>
      </c>
      <c r="E203" t="s">
        <v>66</v>
      </c>
      <c r="F203" t="str">
        <f>[1]UnitControlCenter!$B$9</f>
        <v>billion 2025 dollars / year</v>
      </c>
      <c r="G203" t="s">
        <v>2716</v>
      </c>
      <c r="H203" t="s">
        <v>2708</v>
      </c>
      <c r="I203" t="s">
        <v>2712</v>
      </c>
    </row>
    <row r="204" spans="1:10" x14ac:dyDescent="0.25">
      <c r="A204" s="290" t="s">
        <v>3314</v>
      </c>
      <c r="B204" s="290" t="s">
        <v>3351</v>
      </c>
      <c r="C204" s="17">
        <v>1</v>
      </c>
      <c r="D204" t="s">
        <v>65</v>
      </c>
      <c r="E204" t="s">
        <v>66</v>
      </c>
      <c r="F204" t="str">
        <f>[1]UnitControlCenter!$B$35</f>
        <v>quads / year</v>
      </c>
      <c r="G204" t="s">
        <v>2741</v>
      </c>
      <c r="H204" t="s">
        <v>2743</v>
      </c>
      <c r="I204" t="s">
        <v>2744</v>
      </c>
    </row>
    <row r="205" spans="1:10" x14ac:dyDescent="0.25">
      <c r="A205" s="290" t="s">
        <v>3314</v>
      </c>
      <c r="B205" s="290" t="s">
        <v>3352</v>
      </c>
      <c r="C205" s="17">
        <v>1</v>
      </c>
      <c r="D205" t="s">
        <v>65</v>
      </c>
      <c r="E205" t="s">
        <v>66</v>
      </c>
      <c r="F205" t="str">
        <f>[1]UnitControlCenter!$B$35</f>
        <v>quads / year</v>
      </c>
      <c r="G205" t="s">
        <v>2742</v>
      </c>
      <c r="H205" t="s">
        <v>2743</v>
      </c>
      <c r="I205" t="s">
        <v>2744</v>
      </c>
    </row>
    <row r="206" spans="1:10" ht="101.45" customHeight="1" x14ac:dyDescent="0.25">
      <c r="A206" s="290" t="s">
        <v>3314</v>
      </c>
      <c r="B206" s="290" t="s">
        <v>3610</v>
      </c>
      <c r="C206" s="17">
        <v>1</v>
      </c>
      <c r="D206" t="s">
        <v>65</v>
      </c>
      <c r="E206" t="s">
        <v>66</v>
      </c>
      <c r="F206" t="s">
        <v>351</v>
      </c>
      <c r="G206" t="s">
        <v>3691</v>
      </c>
      <c r="H206" t="s">
        <v>3692</v>
      </c>
      <c r="I206" t="s">
        <v>3705</v>
      </c>
    </row>
    <row r="207" spans="1:10" x14ac:dyDescent="0.25">
      <c r="A207" s="290" t="s">
        <v>3314</v>
      </c>
      <c r="B207" s="290" t="s">
        <v>3360</v>
      </c>
      <c r="C207" s="17">
        <v>1</v>
      </c>
      <c r="D207" t="s">
        <v>65</v>
      </c>
      <c r="E207" t="s">
        <v>66</v>
      </c>
      <c r="F207" t="str">
        <f>[1]UnitControlCenter!$B$10</f>
        <v>billion 2025 dollars</v>
      </c>
      <c r="G207" t="s">
        <v>3317</v>
      </c>
      <c r="H207" t="s">
        <v>3316</v>
      </c>
      <c r="I207" s="14" t="s">
        <v>3315</v>
      </c>
      <c r="J207" s="14"/>
    </row>
    <row r="208" spans="1:10" x14ac:dyDescent="0.25">
      <c r="A208" s="290" t="s">
        <v>3314</v>
      </c>
      <c r="B208" s="290" t="s">
        <v>3353</v>
      </c>
      <c r="C208" s="17">
        <v>1</v>
      </c>
      <c r="D208" t="s">
        <v>65</v>
      </c>
      <c r="E208" t="s">
        <v>66</v>
      </c>
      <c r="F208" t="str">
        <f>[1]UnitControlCenter!$B$10</f>
        <v>billion 2025 dollars</v>
      </c>
      <c r="G208" t="s">
        <v>3325</v>
      </c>
      <c r="H208" t="s">
        <v>3316</v>
      </c>
      <c r="I208" s="14" t="s">
        <v>3318</v>
      </c>
      <c r="J208" s="14"/>
    </row>
    <row r="209" spans="1:10" x14ac:dyDescent="0.25">
      <c r="A209" s="290" t="s">
        <v>3314</v>
      </c>
      <c r="B209" s="290" t="s">
        <v>3354</v>
      </c>
      <c r="C209" s="17">
        <v>1</v>
      </c>
      <c r="D209" t="s">
        <v>65</v>
      </c>
      <c r="E209" t="s">
        <v>66</v>
      </c>
      <c r="F209" t="str">
        <f>[1]UnitControlCenter!$B$10</f>
        <v>billion 2025 dollars</v>
      </c>
      <c r="G209" t="s">
        <v>3326</v>
      </c>
      <c r="H209" t="s">
        <v>3316</v>
      </c>
      <c r="I209" s="14" t="s">
        <v>3319</v>
      </c>
      <c r="J209" s="14"/>
    </row>
    <row r="210" spans="1:10" x14ac:dyDescent="0.25">
      <c r="A210" s="290" t="s">
        <v>3314</v>
      </c>
      <c r="B210" s="290" t="s">
        <v>3355</v>
      </c>
      <c r="C210" s="17">
        <v>1</v>
      </c>
      <c r="D210" t="s">
        <v>65</v>
      </c>
      <c r="E210" t="s">
        <v>66</v>
      </c>
      <c r="F210" t="str">
        <f>[1]UnitControlCenter!$B$10</f>
        <v>billion 2025 dollars</v>
      </c>
      <c r="G210" t="s">
        <v>3327</v>
      </c>
      <c r="H210" t="s">
        <v>3316</v>
      </c>
      <c r="I210" s="14" t="s">
        <v>3320</v>
      </c>
      <c r="J210" s="14"/>
    </row>
    <row r="211" spans="1:10" x14ac:dyDescent="0.25">
      <c r="A211" s="290" t="s">
        <v>3314</v>
      </c>
      <c r="B211" s="290" t="s">
        <v>3356</v>
      </c>
      <c r="C211" s="17">
        <v>1</v>
      </c>
      <c r="D211" t="s">
        <v>65</v>
      </c>
      <c r="E211" t="s">
        <v>66</v>
      </c>
      <c r="F211" t="str">
        <f>[1]UnitControlCenter!$B$10</f>
        <v>billion 2025 dollars</v>
      </c>
      <c r="G211" t="s">
        <v>3330</v>
      </c>
      <c r="H211" t="s">
        <v>3316</v>
      </c>
      <c r="I211" s="14" t="s">
        <v>3321</v>
      </c>
      <c r="J211" s="14"/>
    </row>
    <row r="212" spans="1:10" x14ac:dyDescent="0.25">
      <c r="A212" s="290" t="s">
        <v>3314</v>
      </c>
      <c r="B212" s="290" t="s">
        <v>3357</v>
      </c>
      <c r="C212" s="17">
        <v>1</v>
      </c>
      <c r="D212" t="s">
        <v>65</v>
      </c>
      <c r="E212" t="s">
        <v>66</v>
      </c>
      <c r="F212" t="str">
        <f>[1]UnitControlCenter!$B$10</f>
        <v>billion 2025 dollars</v>
      </c>
      <c r="G212" t="s">
        <v>3331</v>
      </c>
      <c r="H212" t="s">
        <v>3316</v>
      </c>
      <c r="I212" s="14" t="s">
        <v>3322</v>
      </c>
      <c r="J212" s="14"/>
    </row>
    <row r="213" spans="1:10" x14ac:dyDescent="0.25">
      <c r="A213" s="290" t="s">
        <v>3314</v>
      </c>
      <c r="B213" s="290" t="s">
        <v>3358</v>
      </c>
      <c r="C213" s="17">
        <v>1</v>
      </c>
      <c r="D213" t="s">
        <v>65</v>
      </c>
      <c r="E213" t="s">
        <v>66</v>
      </c>
      <c r="F213" t="str">
        <f>[1]UnitControlCenter!$B$10</f>
        <v>billion 2025 dollars</v>
      </c>
      <c r="G213" t="s">
        <v>3328</v>
      </c>
      <c r="H213" t="s">
        <v>3316</v>
      </c>
      <c r="I213" s="14" t="s">
        <v>3323</v>
      </c>
      <c r="J213" s="14"/>
    </row>
    <row r="214" spans="1:10" ht="15.75" thickBot="1" x14ac:dyDescent="0.3">
      <c r="A214" s="424" t="s">
        <v>3314</v>
      </c>
      <c r="B214" s="424" t="s">
        <v>3359</v>
      </c>
      <c r="C214" s="379">
        <v>1</v>
      </c>
      <c r="D214" s="425" t="s">
        <v>65</v>
      </c>
      <c r="E214" s="425" t="s">
        <v>66</v>
      </c>
      <c r="F214" s="425" t="str">
        <f>[1]UnitControlCenter!$B$10</f>
        <v>billion 2025 dollars</v>
      </c>
      <c r="G214" s="425" t="s">
        <v>3329</v>
      </c>
      <c r="H214" s="425" t="s">
        <v>3316</v>
      </c>
      <c r="I214" s="433" t="s">
        <v>3324</v>
      </c>
      <c r="J214" s="433"/>
    </row>
    <row r="215" spans="1:10" x14ac:dyDescent="0.25">
      <c r="A215" s="290" t="s">
        <v>2341</v>
      </c>
      <c r="B215" s="290" t="s">
        <v>93</v>
      </c>
      <c r="C215" s="17">
        <v>1</v>
      </c>
      <c r="D215" t="s">
        <v>65</v>
      </c>
      <c r="E215" t="s">
        <v>2347</v>
      </c>
      <c r="F215" t="str">
        <f>[1]UnitControlCenter!$B$27</f>
        <v>2025 dollars / megawatt-hour (MWh)</v>
      </c>
      <c r="G215" t="s">
        <v>3271</v>
      </c>
      <c r="H215" t="s">
        <v>3270</v>
      </c>
      <c r="I215" t="s">
        <v>3586</v>
      </c>
    </row>
    <row r="216" spans="1:10" x14ac:dyDescent="0.25">
      <c r="A216" s="290" t="s">
        <v>2341</v>
      </c>
      <c r="B216" s="290" t="s">
        <v>443</v>
      </c>
      <c r="C216" s="17">
        <v>1</v>
      </c>
      <c r="D216" t="s">
        <v>65</v>
      </c>
      <c r="E216" t="s">
        <v>2347</v>
      </c>
      <c r="F216" t="str">
        <f>[1]UnitControlCenter!$B$42</f>
        <v>2025 dollars / short ton</v>
      </c>
      <c r="G216" t="s">
        <v>2644</v>
      </c>
      <c r="H216" t="s">
        <v>2645</v>
      </c>
      <c r="I216" t="s">
        <v>2646</v>
      </c>
    </row>
    <row r="217" spans="1:10" x14ac:dyDescent="0.25">
      <c r="A217" s="290" t="s">
        <v>2341</v>
      </c>
      <c r="B217" s="290" t="s">
        <v>440</v>
      </c>
      <c r="C217" s="17">
        <v>1</v>
      </c>
      <c r="D217" t="s">
        <v>65</v>
      </c>
      <c r="E217" t="s">
        <v>2347</v>
      </c>
      <c r="F217" t="str">
        <f>[1]UnitControlCenter!$B$42</f>
        <v>2025 dollars / short ton</v>
      </c>
      <c r="G217" t="s">
        <v>2360</v>
      </c>
      <c r="H217" t="s">
        <v>340</v>
      </c>
      <c r="I217" t="s">
        <v>2531</v>
      </c>
    </row>
    <row r="218" spans="1:10" x14ac:dyDescent="0.25">
      <c r="A218" s="290" t="s">
        <v>2341</v>
      </c>
      <c r="B218" s="290" t="s">
        <v>87</v>
      </c>
      <c r="C218" s="17">
        <v>1</v>
      </c>
      <c r="D218" t="s">
        <v>65</v>
      </c>
      <c r="E218" t="s">
        <v>2347</v>
      </c>
      <c r="F218" t="str">
        <f>[1]UnitControlCenter!$B$43</f>
        <v>2025 dollars / thousand cubic feet</v>
      </c>
      <c r="G218" t="s">
        <v>3273</v>
      </c>
      <c r="H218" t="s">
        <v>3272</v>
      </c>
      <c r="I218" t="s">
        <v>3587</v>
      </c>
    </row>
    <row r="219" spans="1:10" x14ac:dyDescent="0.25">
      <c r="A219" s="290" t="s">
        <v>2341</v>
      </c>
      <c r="B219" s="290" t="s">
        <v>95</v>
      </c>
      <c r="C219" s="17">
        <v>1</v>
      </c>
      <c r="D219" t="s">
        <v>65</v>
      </c>
      <c r="E219" t="s">
        <v>2347</v>
      </c>
      <c r="F219" t="str">
        <f>[1]UnitControlCenter!$B$44</f>
        <v>2025 dollars / gallon</v>
      </c>
      <c r="G219" t="s">
        <v>2362</v>
      </c>
      <c r="H219" t="s">
        <v>335</v>
      </c>
      <c r="I219" s="17">
        <v>969696</v>
      </c>
      <c r="J219" s="17"/>
    </row>
    <row r="220" spans="1:10" x14ac:dyDescent="0.25">
      <c r="A220" s="290" t="s">
        <v>2341</v>
      </c>
      <c r="B220" s="290" t="s">
        <v>96</v>
      </c>
      <c r="C220" s="17">
        <v>1</v>
      </c>
      <c r="D220" t="s">
        <v>65</v>
      </c>
      <c r="E220" t="s">
        <v>2347</v>
      </c>
      <c r="F220" t="str">
        <f>[1]UnitControlCenter!$B$44</f>
        <v>2025 dollars / gallon</v>
      </c>
      <c r="G220" t="s">
        <v>2639</v>
      </c>
      <c r="H220" t="s">
        <v>2637</v>
      </c>
      <c r="I220" t="s">
        <v>2638</v>
      </c>
    </row>
    <row r="221" spans="1:10" x14ac:dyDescent="0.25">
      <c r="A221" s="290" t="s">
        <v>2341</v>
      </c>
      <c r="B221" s="290" t="s">
        <v>92</v>
      </c>
      <c r="C221" s="17">
        <v>1</v>
      </c>
      <c r="D221" t="s">
        <v>65</v>
      </c>
      <c r="E221" t="s">
        <v>2347</v>
      </c>
      <c r="F221" t="str">
        <f>[1]UnitControlCenter!$B$42</f>
        <v>2025 dollars / short ton</v>
      </c>
      <c r="G221" t="s">
        <v>2640</v>
      </c>
      <c r="H221" t="s">
        <v>2641</v>
      </c>
      <c r="I221" t="s">
        <v>2642</v>
      </c>
    </row>
    <row r="222" spans="1:10" x14ac:dyDescent="0.25">
      <c r="A222" s="290" t="s">
        <v>2341</v>
      </c>
      <c r="B222" s="290" t="s">
        <v>2581</v>
      </c>
      <c r="C222" s="17">
        <v>1</v>
      </c>
      <c r="D222" t="s">
        <v>65</v>
      </c>
      <c r="E222" t="s">
        <v>2347</v>
      </c>
      <c r="F222" t="str">
        <f>[1]UnitControlCenter!$B$45</f>
        <v>2025 dollars / barrel of oil</v>
      </c>
      <c r="G222" t="s">
        <v>2705</v>
      </c>
      <c r="H222" t="s">
        <v>2706</v>
      </c>
      <c r="I222" t="s">
        <v>2707</v>
      </c>
    </row>
    <row r="223" spans="1:10" x14ac:dyDescent="0.25">
      <c r="A223" s="290" t="s">
        <v>2341</v>
      </c>
      <c r="B223" s="290" t="s">
        <v>2643</v>
      </c>
      <c r="C223" s="17">
        <v>1</v>
      </c>
      <c r="D223" t="s">
        <v>65</v>
      </c>
      <c r="E223" t="s">
        <v>2347</v>
      </c>
      <c r="F223" t="str">
        <f>[1]UnitControlCenter!$B$44</f>
        <v>2025 dollars / gallon</v>
      </c>
      <c r="G223" t="s">
        <v>2647</v>
      </c>
      <c r="H223" t="s">
        <v>2359</v>
      </c>
      <c r="I223" t="s">
        <v>2577</v>
      </c>
    </row>
    <row r="224" spans="1:10" ht="15.75" thickBot="1" x14ac:dyDescent="0.3">
      <c r="A224" s="424" t="s">
        <v>2341</v>
      </c>
      <c r="B224" s="424" t="s">
        <v>2464</v>
      </c>
      <c r="C224" s="379">
        <v>1</v>
      </c>
      <c r="D224" s="425" t="s">
        <v>65</v>
      </c>
      <c r="E224" s="425" t="s">
        <v>2347</v>
      </c>
      <c r="F224" s="425" t="str">
        <f>[1]UnitControlCenter!$B$46</f>
        <v>2025 dollars / kg</v>
      </c>
      <c r="G224" s="425" t="s">
        <v>2749</v>
      </c>
      <c r="H224" s="425" t="s">
        <v>2750</v>
      </c>
      <c r="I224" s="425" t="s">
        <v>2751</v>
      </c>
      <c r="J224" s="425"/>
    </row>
    <row r="225" spans="1:10" x14ac:dyDescent="0.25">
      <c r="A225" s="290" t="s">
        <v>2342</v>
      </c>
      <c r="B225" s="290" t="s">
        <v>3442</v>
      </c>
      <c r="C225" s="17">
        <v>1</v>
      </c>
      <c r="D225" t="s">
        <v>63</v>
      </c>
      <c r="E225" t="s">
        <v>64</v>
      </c>
      <c r="F225" t="str">
        <f>[1]UnitControlCenter!$B$47</f>
        <v>2025 dollars / kilowatt-hour (kWh)</v>
      </c>
      <c r="G225" t="s">
        <v>2363</v>
      </c>
    </row>
    <row r="226" spans="1:10" x14ac:dyDescent="0.25">
      <c r="A226" s="290" t="s">
        <v>2342</v>
      </c>
      <c r="B226" s="290" t="s">
        <v>2343</v>
      </c>
      <c r="C226" s="17">
        <v>0</v>
      </c>
      <c r="D226" t="s">
        <v>65</v>
      </c>
      <c r="E226" t="s">
        <v>64</v>
      </c>
      <c r="F226" t="str">
        <f>[1]UnitControlCenter!$B$49</f>
        <v>cost of eqpt. to capture 1 metric ton CO2e/yr (2025 dollars)</v>
      </c>
      <c r="G226" t="s">
        <v>2367</v>
      </c>
      <c r="H226" t="s">
        <v>2368</v>
      </c>
      <c r="I226" t="s">
        <v>2538</v>
      </c>
    </row>
    <row r="227" spans="1:10" x14ac:dyDescent="0.25">
      <c r="A227" s="290" t="s">
        <v>2342</v>
      </c>
      <c r="B227" s="290" t="s">
        <v>2344</v>
      </c>
      <c r="C227" s="17">
        <v>1</v>
      </c>
      <c r="D227" t="s">
        <v>63</v>
      </c>
      <c r="E227" t="s">
        <v>64</v>
      </c>
      <c r="F227" t="str">
        <f>[1]UnitControlCenter!$B$50</f>
        <v>million 2025 dollars / megawatt (MW)</v>
      </c>
      <c r="G227" t="s">
        <v>2364</v>
      </c>
    </row>
    <row r="228" spans="1:10" x14ac:dyDescent="0.25">
      <c r="A228" s="290" t="s">
        <v>2342</v>
      </c>
      <c r="B228" s="290" t="s">
        <v>2345</v>
      </c>
      <c r="C228" s="17">
        <v>1</v>
      </c>
      <c r="D228" t="s">
        <v>63</v>
      </c>
      <c r="E228" t="s">
        <v>64</v>
      </c>
      <c r="F228" t="str">
        <f>[1]UnitControlCenter!$B$50</f>
        <v>million 2025 dollars / megawatt (MW)</v>
      </c>
      <c r="G228" t="s">
        <v>2365</v>
      </c>
    </row>
    <row r="229" spans="1:10" x14ac:dyDescent="0.25">
      <c r="A229" s="290" t="s">
        <v>2342</v>
      </c>
      <c r="B229" s="290" t="s">
        <v>2346</v>
      </c>
      <c r="C229" s="17">
        <v>1</v>
      </c>
      <c r="D229" t="s">
        <v>63</v>
      </c>
      <c r="E229" t="s">
        <v>64</v>
      </c>
      <c r="F229" t="str">
        <f>[1]UnitControlCenter!$B$50</f>
        <v>million 2025 dollars / megawatt (MW)</v>
      </c>
      <c r="G229" t="s">
        <v>2366</v>
      </c>
    </row>
    <row r="230" spans="1:10" ht="15.75" thickBot="1" x14ac:dyDescent="0.3">
      <c r="A230" s="424" t="s">
        <v>2342</v>
      </c>
      <c r="B230" s="424" t="s">
        <v>2478</v>
      </c>
      <c r="C230" s="379">
        <v>1</v>
      </c>
      <c r="D230" s="425" t="s">
        <v>63</v>
      </c>
      <c r="E230" s="425" t="s">
        <v>64</v>
      </c>
      <c r="F230" s="425" t="str">
        <f>[1]UnitControlCenter!$B$51</f>
        <v>cost of eqpt. to produce 1 kg H2/yr (2025 dollars)</v>
      </c>
      <c r="G230" s="425" t="s">
        <v>2479</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2526</v>
      </c>
      <c r="B1" s="158"/>
      <c r="C1" s="151"/>
      <c r="D1" s="151"/>
    </row>
    <row r="2" spans="1:5" x14ac:dyDescent="0.25">
      <c r="A2" s="6" t="s">
        <v>2490</v>
      </c>
      <c r="B2" s="159" t="s">
        <v>2491</v>
      </c>
      <c r="C2" s="6" t="s">
        <v>2492</v>
      </c>
      <c r="D2" s="6" t="s">
        <v>2493</v>
      </c>
    </row>
    <row r="3" spans="1:5" x14ac:dyDescent="0.25">
      <c r="A3" s="335" t="s">
        <v>3535</v>
      </c>
      <c r="B3" s="338" t="s">
        <v>3537</v>
      </c>
      <c r="C3" s="336"/>
      <c r="D3" s="337" t="s">
        <v>3536</v>
      </c>
    </row>
    <row r="4" spans="1:5" x14ac:dyDescent="0.25">
      <c r="A4" t="s">
        <v>2540</v>
      </c>
      <c r="B4" s="17" t="s">
        <v>2534</v>
      </c>
      <c r="C4" s="177"/>
      <c r="D4" s="339" t="s">
        <v>3538</v>
      </c>
      <c r="E4" t="s">
        <v>3541</v>
      </c>
    </row>
    <row r="5" spans="1:5" x14ac:dyDescent="0.25">
      <c r="A5" t="s">
        <v>3545</v>
      </c>
      <c r="B5" s="160" t="s">
        <v>3546</v>
      </c>
      <c r="C5" s="340"/>
      <c r="D5" s="339" t="s">
        <v>3540</v>
      </c>
      <c r="E5" t="s">
        <v>3544</v>
      </c>
    </row>
    <row r="6" spans="1:5" x14ac:dyDescent="0.25">
      <c r="A6" t="s">
        <v>3685</v>
      </c>
      <c r="B6" s="160" t="s">
        <v>3684</v>
      </c>
      <c r="C6" s="359"/>
      <c r="D6" s="356" t="s">
        <v>3678</v>
      </c>
    </row>
    <row r="7" spans="1:5" x14ac:dyDescent="0.25">
      <c r="A7" t="s">
        <v>3682</v>
      </c>
      <c r="B7" s="160" t="s">
        <v>3681</v>
      </c>
      <c r="C7" s="357"/>
      <c r="D7" s="356" t="s">
        <v>3679</v>
      </c>
    </row>
    <row r="8" spans="1:5" x14ac:dyDescent="0.25">
      <c r="A8" t="s">
        <v>3683</v>
      </c>
      <c r="B8" s="17">
        <v>6699</v>
      </c>
      <c r="C8" s="358"/>
      <c r="D8" s="356" t="s">
        <v>3680</v>
      </c>
    </row>
    <row r="9" spans="1:5" x14ac:dyDescent="0.25">
      <c r="A9" t="s">
        <v>3685</v>
      </c>
      <c r="B9" s="160" t="s">
        <v>3547</v>
      </c>
      <c r="C9" s="188"/>
      <c r="D9" t="s">
        <v>3551</v>
      </c>
    </row>
    <row r="10" spans="1:5" x14ac:dyDescent="0.25">
      <c r="A10" t="s">
        <v>3552</v>
      </c>
      <c r="B10" s="160" t="s">
        <v>3553</v>
      </c>
      <c r="C10" s="342"/>
      <c r="D10" s="341" t="s">
        <v>3527</v>
      </c>
    </row>
    <row r="11" spans="1:5" x14ac:dyDescent="0.25">
      <c r="A11" t="s">
        <v>2500</v>
      </c>
      <c r="B11" s="17" t="s">
        <v>2511</v>
      </c>
      <c r="C11" s="165"/>
      <c r="D11" t="s">
        <v>433</v>
      </c>
    </row>
    <row r="12" spans="1:5" x14ac:dyDescent="0.25">
      <c r="A12" t="s">
        <v>3512</v>
      </c>
      <c r="B12" s="17" t="s">
        <v>3511</v>
      </c>
      <c r="C12" s="329"/>
      <c r="D12" t="s">
        <v>3458</v>
      </c>
    </row>
    <row r="13" spans="1:5" x14ac:dyDescent="0.25">
      <c r="A13" t="s">
        <v>2508</v>
      </c>
      <c r="B13" s="160" t="s">
        <v>2509</v>
      </c>
      <c r="C13" s="164"/>
      <c r="D13" t="s">
        <v>92</v>
      </c>
    </row>
    <row r="14" spans="1:5" x14ac:dyDescent="0.25">
      <c r="A14" t="s">
        <v>2536</v>
      </c>
      <c r="B14" s="17" t="s">
        <v>2530</v>
      </c>
      <c r="C14" s="174"/>
      <c r="D14" t="s">
        <v>91</v>
      </c>
    </row>
    <row r="15" spans="1:5" x14ac:dyDescent="0.25">
      <c r="A15" t="s">
        <v>2515</v>
      </c>
      <c r="B15" s="17" t="s">
        <v>2531</v>
      </c>
      <c r="C15" s="169"/>
      <c r="D15" t="s">
        <v>2527</v>
      </c>
    </row>
    <row r="16" spans="1:5" x14ac:dyDescent="0.25">
      <c r="A16" t="s">
        <v>2537</v>
      </c>
      <c r="B16" s="17" t="s">
        <v>2361</v>
      </c>
      <c r="C16" s="173"/>
      <c r="D16" t="s">
        <v>2528</v>
      </c>
    </row>
    <row r="17" spans="1:4" x14ac:dyDescent="0.25">
      <c r="A17" t="s">
        <v>2535</v>
      </c>
      <c r="B17" s="17" t="s">
        <v>2532</v>
      </c>
      <c r="C17" s="176"/>
      <c r="D17" t="s">
        <v>448</v>
      </c>
    </row>
    <row r="18" spans="1:4" x14ac:dyDescent="0.25">
      <c r="A18" t="s">
        <v>2516</v>
      </c>
      <c r="B18" s="17" t="s">
        <v>2512</v>
      </c>
      <c r="C18" s="168"/>
      <c r="D18" t="s">
        <v>451</v>
      </c>
    </row>
    <row r="19" spans="1:4" x14ac:dyDescent="0.25">
      <c r="A19" t="s">
        <v>2489</v>
      </c>
      <c r="B19" s="161" t="s">
        <v>2496</v>
      </c>
      <c r="C19" s="157"/>
      <c r="D19" t="s">
        <v>89</v>
      </c>
    </row>
    <row r="20" spans="1:4" x14ac:dyDescent="0.25">
      <c r="A20" t="s">
        <v>3032</v>
      </c>
      <c r="B20" t="s">
        <v>3548</v>
      </c>
      <c r="C20" s="189"/>
      <c r="D20" t="s">
        <v>3460</v>
      </c>
    </row>
    <row r="21" spans="1:4" x14ac:dyDescent="0.25">
      <c r="A21" t="s">
        <v>2517</v>
      </c>
      <c r="B21" s="17" t="s">
        <v>2513</v>
      </c>
      <c r="C21" s="170"/>
      <c r="D21" t="s">
        <v>3461</v>
      </c>
    </row>
    <row r="22" spans="1:4" x14ac:dyDescent="0.25">
      <c r="A22" t="s">
        <v>2499</v>
      </c>
      <c r="B22" s="160" t="s">
        <v>2504</v>
      </c>
      <c r="C22" s="166"/>
      <c r="D22" t="s">
        <v>2529</v>
      </c>
    </row>
    <row r="23" spans="1:4" x14ac:dyDescent="0.25">
      <c r="A23" t="s">
        <v>2539</v>
      </c>
      <c r="B23" s="17" t="s">
        <v>2533</v>
      </c>
      <c r="C23" s="175"/>
      <c r="D23" t="s">
        <v>2463</v>
      </c>
    </row>
    <row r="24" spans="1:4" x14ac:dyDescent="0.25">
      <c r="A24" t="s">
        <v>2502</v>
      </c>
      <c r="B24" s="160" t="s">
        <v>2503</v>
      </c>
      <c r="C24" s="156"/>
      <c r="D24" t="s">
        <v>2614</v>
      </c>
    </row>
    <row r="25" spans="1:4" x14ac:dyDescent="0.25">
      <c r="A25" t="s">
        <v>2582</v>
      </c>
      <c r="B25" s="160" t="s">
        <v>2584</v>
      </c>
      <c r="C25" s="178"/>
      <c r="D25" t="s">
        <v>2581</v>
      </c>
    </row>
    <row r="26" spans="1:4" x14ac:dyDescent="0.25">
      <c r="A26" t="s">
        <v>2583</v>
      </c>
      <c r="B26" s="160">
        <v>740000</v>
      </c>
      <c r="C26" s="179"/>
      <c r="D26" t="s">
        <v>2461</v>
      </c>
    </row>
    <row r="27" spans="1:4" x14ac:dyDescent="0.25">
      <c r="A27" t="s">
        <v>2518</v>
      </c>
      <c r="B27" s="17" t="s">
        <v>2514</v>
      </c>
      <c r="C27" s="171"/>
      <c r="D27" t="s">
        <v>310</v>
      </c>
    </row>
    <row r="28" spans="1:4" x14ac:dyDescent="0.25">
      <c r="A28" t="s">
        <v>3510</v>
      </c>
      <c r="B28" s="17" t="s">
        <v>3549</v>
      </c>
      <c r="C28" s="328"/>
      <c r="D28" t="s">
        <v>3457</v>
      </c>
    </row>
    <row r="29" spans="1:4" x14ac:dyDescent="0.25">
      <c r="A29" t="s">
        <v>2501</v>
      </c>
      <c r="B29" s="160" t="s">
        <v>2506</v>
      </c>
      <c r="C29" s="163"/>
      <c r="D29" t="s">
        <v>3393</v>
      </c>
    </row>
    <row r="30" spans="1:4" x14ac:dyDescent="0.25">
      <c r="A30" t="s">
        <v>3394</v>
      </c>
      <c r="B30" s="160" t="s">
        <v>3395</v>
      </c>
      <c r="C30" s="327"/>
      <c r="D30" t="s">
        <v>3392</v>
      </c>
    </row>
    <row r="31" spans="1:4" x14ac:dyDescent="0.25">
      <c r="A31" t="s">
        <v>3033</v>
      </c>
      <c r="B31" s="14" t="s">
        <v>3550</v>
      </c>
      <c r="C31" s="190"/>
      <c r="D31" t="s">
        <v>3459</v>
      </c>
    </row>
    <row r="32" spans="1:4" x14ac:dyDescent="0.25">
      <c r="A32" t="s">
        <v>2525</v>
      </c>
      <c r="B32" s="17" t="s">
        <v>2524</v>
      </c>
      <c r="C32" s="172"/>
      <c r="D32" t="s">
        <v>440</v>
      </c>
    </row>
    <row r="33" spans="1:5" x14ac:dyDescent="0.25">
      <c r="A33" t="s">
        <v>3034</v>
      </c>
      <c r="B33" s="187" t="s">
        <v>3027</v>
      </c>
      <c r="C33" s="186"/>
      <c r="D33" t="s">
        <v>3456</v>
      </c>
    </row>
    <row r="34" spans="1:5" x14ac:dyDescent="0.25">
      <c r="A34" t="s">
        <v>2495</v>
      </c>
      <c r="B34" s="160" t="s">
        <v>2505</v>
      </c>
      <c r="C34" s="162"/>
      <c r="D34" t="s">
        <v>443</v>
      </c>
    </row>
    <row r="35" spans="1:5" x14ac:dyDescent="0.25">
      <c r="A35" t="s">
        <v>3545</v>
      </c>
      <c r="B35" s="160" t="s">
        <v>3546</v>
      </c>
      <c r="C35" s="340"/>
      <c r="D35" t="s">
        <v>3539</v>
      </c>
      <c r="E35" t="s">
        <v>3543</v>
      </c>
    </row>
    <row r="36" spans="1:5" x14ac:dyDescent="0.25">
      <c r="A36" t="s">
        <v>2540</v>
      </c>
      <c r="B36" s="17" t="s">
        <v>2534</v>
      </c>
      <c r="C36" s="177"/>
      <c r="D36" s="361" t="s">
        <v>3806</v>
      </c>
      <c r="E36" t="s">
        <v>3542</v>
      </c>
    </row>
    <row r="37" spans="1:5" x14ac:dyDescent="0.25">
      <c r="A37" t="s">
        <v>3808</v>
      </c>
      <c r="B37" s="17" t="s">
        <v>3809</v>
      </c>
      <c r="C37" s="362"/>
      <c r="D37" s="361" t="s">
        <v>3807</v>
      </c>
    </row>
    <row r="39" spans="1:5" x14ac:dyDescent="0.25">
      <c r="A39" s="39" t="s">
        <v>2510</v>
      </c>
      <c r="B39" s="158"/>
      <c r="C39" s="151"/>
      <c r="D39" s="151"/>
    </row>
    <row r="40" spans="1:5" s="6" customFormat="1" x14ac:dyDescent="0.25">
      <c r="A40" s="6" t="s">
        <v>2490</v>
      </c>
      <c r="B40" s="159" t="s">
        <v>2491</v>
      </c>
      <c r="C40" s="6" t="s">
        <v>2492</v>
      </c>
      <c r="D40" s="6" t="s">
        <v>2574</v>
      </c>
    </row>
    <row r="41" spans="1:5" x14ac:dyDescent="0.25">
      <c r="A41" t="s">
        <v>2516</v>
      </c>
      <c r="B41" s="17" t="s">
        <v>2512</v>
      </c>
      <c r="C41" s="168"/>
      <c r="D41" t="s">
        <v>2576</v>
      </c>
    </row>
    <row r="42" spans="1:5" x14ac:dyDescent="0.25">
      <c r="A42" t="s">
        <v>2489</v>
      </c>
      <c r="B42" s="161" t="s">
        <v>2496</v>
      </c>
      <c r="C42" s="157"/>
      <c r="D42" t="s">
        <v>2575</v>
      </c>
    </row>
    <row r="43" spans="1:5" x14ac:dyDescent="0.25">
      <c r="A43" t="s">
        <v>2501</v>
      </c>
      <c r="B43" s="17" t="s">
        <v>2506</v>
      </c>
      <c r="C43" s="163"/>
      <c r="D43" t="s">
        <v>4</v>
      </c>
    </row>
    <row r="44" spans="1:5" x14ac:dyDescent="0.25">
      <c r="A44" t="s">
        <v>2515</v>
      </c>
      <c r="B44" s="17" t="s">
        <v>2531</v>
      </c>
      <c r="C44" s="169"/>
      <c r="D44" t="s">
        <v>93</v>
      </c>
    </row>
    <row r="45" spans="1:5" x14ac:dyDescent="0.25">
      <c r="A45" t="s">
        <v>2495</v>
      </c>
      <c r="B45" s="17">
        <v>969696</v>
      </c>
      <c r="C45" s="162"/>
      <c r="D45" t="s">
        <v>9</v>
      </c>
    </row>
    <row r="46" spans="1:5" x14ac:dyDescent="0.25">
      <c r="A46" t="s">
        <v>2508</v>
      </c>
      <c r="B46" s="17" t="s">
        <v>2509</v>
      </c>
      <c r="C46" s="164"/>
      <c r="D46" t="s">
        <v>2421</v>
      </c>
    </row>
    <row r="47" spans="1:5" x14ac:dyDescent="0.25">
      <c r="A47" t="s">
        <v>2517</v>
      </c>
      <c r="B47" s="17" t="s">
        <v>2513</v>
      </c>
      <c r="C47" s="170"/>
      <c r="D47" t="s">
        <v>131</v>
      </c>
    </row>
    <row r="48" spans="1:5" x14ac:dyDescent="0.25">
      <c r="A48" t="s">
        <v>2518</v>
      </c>
      <c r="B48" s="17" t="s">
        <v>2514</v>
      </c>
      <c r="C48" s="171"/>
      <c r="D48" t="s">
        <v>2430</v>
      </c>
    </row>
    <row r="49" spans="1:4" x14ac:dyDescent="0.25">
      <c r="A49" t="s">
        <v>2500</v>
      </c>
      <c r="B49" s="17" t="s">
        <v>2511</v>
      </c>
      <c r="C49" s="167"/>
      <c r="D49" t="s">
        <v>3686</v>
      </c>
    </row>
    <row r="50" spans="1:4" x14ac:dyDescent="0.25">
      <c r="A50" t="s">
        <v>2536</v>
      </c>
      <c r="B50" s="17" t="s">
        <v>2530</v>
      </c>
      <c r="C50" s="174"/>
      <c r="D50" t="s">
        <v>3687</v>
      </c>
    </row>
    <row r="51" spans="1:4" x14ac:dyDescent="0.25">
      <c r="A51" t="s">
        <v>2515</v>
      </c>
      <c r="B51" s="17" t="s">
        <v>2531</v>
      </c>
      <c r="C51" s="169"/>
      <c r="D51" t="s">
        <v>3688</v>
      </c>
    </row>
    <row r="52" spans="1:4" x14ac:dyDescent="0.25">
      <c r="A52" t="s">
        <v>2582</v>
      </c>
      <c r="B52" s="160" t="s">
        <v>2584</v>
      </c>
      <c r="C52" s="178"/>
      <c r="D52" t="s">
        <v>2782</v>
      </c>
    </row>
    <row r="53" spans="1:4" x14ac:dyDescent="0.25">
      <c r="A53" t="s">
        <v>3510</v>
      </c>
      <c r="B53" s="17" t="s">
        <v>3549</v>
      </c>
      <c r="C53" s="328"/>
      <c r="D53" t="s">
        <v>3976</v>
      </c>
    </row>
    <row r="55" spans="1:4" x14ac:dyDescent="0.25">
      <c r="A55" s="39" t="s">
        <v>2519</v>
      </c>
      <c r="B55" s="158"/>
      <c r="C55" s="151"/>
      <c r="D55" s="151"/>
    </row>
    <row r="56" spans="1:4" x14ac:dyDescent="0.25">
      <c r="A56" s="6" t="s">
        <v>2490</v>
      </c>
      <c r="B56" s="159" t="s">
        <v>2491</v>
      </c>
      <c r="C56" s="6" t="s">
        <v>2492</v>
      </c>
      <c r="D56" s="6" t="s">
        <v>2493</v>
      </c>
    </row>
    <row r="57" spans="1:4" x14ac:dyDescent="0.25">
      <c r="A57" t="s">
        <v>2501</v>
      </c>
      <c r="B57" s="160" t="s">
        <v>2506</v>
      </c>
      <c r="C57" s="163"/>
      <c r="D57" t="s">
        <v>2520</v>
      </c>
    </row>
    <row r="58" spans="1:4" x14ac:dyDescent="0.25">
      <c r="A58" t="s">
        <v>2495</v>
      </c>
      <c r="B58" s="17">
        <v>969696</v>
      </c>
      <c r="C58" s="162"/>
      <c r="D58" t="s">
        <v>2521</v>
      </c>
    </row>
    <row r="59" spans="1:4" x14ac:dyDescent="0.25">
      <c r="A59" t="s">
        <v>2508</v>
      </c>
      <c r="B59" s="17" t="s">
        <v>2509</v>
      </c>
      <c r="C59" s="164"/>
      <c r="D59" t="s">
        <v>2522</v>
      </c>
    </row>
    <row r="60" spans="1:4" x14ac:dyDescent="0.25">
      <c r="A60" t="s">
        <v>2582</v>
      </c>
      <c r="B60" s="160" t="s">
        <v>2584</v>
      </c>
      <c r="C60" s="178"/>
      <c r="D60" t="s">
        <v>2783</v>
      </c>
    </row>
    <row r="62" spans="1:4" x14ac:dyDescent="0.25">
      <c r="A62" s="39" t="s">
        <v>2523</v>
      </c>
      <c r="B62" s="158"/>
      <c r="C62" s="151"/>
      <c r="D62" s="151"/>
    </row>
    <row r="63" spans="1:4" x14ac:dyDescent="0.25">
      <c r="A63" s="6" t="s">
        <v>2490</v>
      </c>
      <c r="B63" s="159" t="s">
        <v>2491</v>
      </c>
      <c r="C63" s="6" t="s">
        <v>2492</v>
      </c>
      <c r="D63" s="6" t="s">
        <v>2493</v>
      </c>
    </row>
    <row r="64" spans="1:4" x14ac:dyDescent="0.25">
      <c r="A64" t="s">
        <v>2508</v>
      </c>
      <c r="B64" s="17" t="s">
        <v>2509</v>
      </c>
      <c r="C64" s="164"/>
      <c r="D64" t="s">
        <v>2234</v>
      </c>
    </row>
    <row r="65" spans="1:4" x14ac:dyDescent="0.25">
      <c r="A65" t="s">
        <v>2502</v>
      </c>
      <c r="B65" s="160" t="s">
        <v>2503</v>
      </c>
      <c r="C65" s="156"/>
      <c r="D65" t="s">
        <v>843</v>
      </c>
    </row>
    <row r="66" spans="1:4" x14ac:dyDescent="0.25">
      <c r="A66" t="s">
        <v>2501</v>
      </c>
      <c r="B66" s="160" t="s">
        <v>2506</v>
      </c>
      <c r="C66" s="163"/>
      <c r="D66" t="s">
        <v>2232</v>
      </c>
    </row>
    <row r="67" spans="1:4" x14ac:dyDescent="0.25">
      <c r="A67" t="s">
        <v>2495</v>
      </c>
      <c r="B67" s="160" t="s">
        <v>2505</v>
      </c>
      <c r="C67" s="162"/>
      <c r="D67" t="s">
        <v>2216</v>
      </c>
    </row>
    <row r="68" spans="1:4" x14ac:dyDescent="0.25">
      <c r="B68" s="160"/>
    </row>
    <row r="69" spans="1:4" x14ac:dyDescent="0.25">
      <c r="A69" s="39" t="s">
        <v>2660</v>
      </c>
      <c r="B69" s="158"/>
      <c r="C69" s="151"/>
      <c r="D69" s="151"/>
    </row>
    <row r="70" spans="1:4" x14ac:dyDescent="0.25">
      <c r="A70" s="6" t="s">
        <v>2490</v>
      </c>
      <c r="B70" s="159" t="s">
        <v>2491</v>
      </c>
      <c r="C70" s="6" t="s">
        <v>2492</v>
      </c>
      <c r="D70" s="6" t="s">
        <v>2493</v>
      </c>
    </row>
    <row r="71" spans="1:4" x14ac:dyDescent="0.25">
      <c r="A71" t="s">
        <v>2501</v>
      </c>
      <c r="B71" s="160" t="s">
        <v>2506</v>
      </c>
      <c r="C71" s="163"/>
      <c r="D71" t="s">
        <v>2552</v>
      </c>
    </row>
    <row r="72" spans="1:4" x14ac:dyDescent="0.25">
      <c r="A72" t="s">
        <v>2516</v>
      </c>
      <c r="B72" s="17" t="s">
        <v>2512</v>
      </c>
      <c r="C72" s="168"/>
      <c r="D72" t="s">
        <v>2553</v>
      </c>
    </row>
    <row r="73" spans="1:4" x14ac:dyDescent="0.25">
      <c r="A73" t="s">
        <v>2515</v>
      </c>
      <c r="B73" s="17" t="s">
        <v>2531</v>
      </c>
      <c r="C73" s="169"/>
      <c r="D73" t="s">
        <v>2554</v>
      </c>
    </row>
    <row r="74" spans="1:4" x14ac:dyDescent="0.25">
      <c r="A74" t="s">
        <v>2508</v>
      </c>
      <c r="B74" s="160" t="s">
        <v>2509</v>
      </c>
      <c r="C74" s="164"/>
      <c r="D74" t="s">
        <v>2555</v>
      </c>
    </row>
    <row r="75" spans="1:4" x14ac:dyDescent="0.25">
      <c r="A75" t="s">
        <v>2502</v>
      </c>
      <c r="B75" s="160" t="s">
        <v>2503</v>
      </c>
      <c r="C75" s="156"/>
      <c r="D75" t="s">
        <v>2556</v>
      </c>
    </row>
    <row r="77" spans="1:4" x14ac:dyDescent="0.25">
      <c r="A77" s="39" t="s">
        <v>2920</v>
      </c>
      <c r="B77" s="158"/>
      <c r="C77" s="151"/>
      <c r="D77" s="151"/>
    </row>
    <row r="78" spans="1:4" x14ac:dyDescent="0.25">
      <c r="A78" s="6" t="s">
        <v>2490</v>
      </c>
      <c r="B78" s="159" t="s">
        <v>2491</v>
      </c>
      <c r="C78" s="6" t="s">
        <v>2492</v>
      </c>
      <c r="D78" s="6" t="s">
        <v>2493</v>
      </c>
    </row>
    <row r="79" spans="1:4" x14ac:dyDescent="0.25">
      <c r="A79" t="s">
        <v>2516</v>
      </c>
      <c r="B79" s="17" t="s">
        <v>2512</v>
      </c>
      <c r="C79" s="168"/>
      <c r="D79" t="s">
        <v>2910</v>
      </c>
    </row>
    <row r="80" spans="1:4" x14ac:dyDescent="0.25">
      <c r="A80" t="s">
        <v>2501</v>
      </c>
      <c r="B80" s="160" t="s">
        <v>2506</v>
      </c>
      <c r="C80" s="163"/>
      <c r="D80" t="s">
        <v>2909</v>
      </c>
    </row>
    <row r="81" spans="1:4" x14ac:dyDescent="0.25">
      <c r="A81" t="s">
        <v>2500</v>
      </c>
      <c r="B81" s="17" t="s">
        <v>2511</v>
      </c>
      <c r="C81" s="167"/>
      <c r="D81" t="s">
        <v>2906</v>
      </c>
    </row>
    <row r="82" spans="1:4" x14ac:dyDescent="0.25">
      <c r="A82" t="s">
        <v>2540</v>
      </c>
      <c r="B82" s="17" t="s">
        <v>2534</v>
      </c>
      <c r="C82" s="177"/>
      <c r="D82" t="s">
        <v>2907</v>
      </c>
    </row>
    <row r="83" spans="1:4" x14ac:dyDescent="0.25">
      <c r="A83" t="s">
        <v>2518</v>
      </c>
      <c r="B83" s="17" t="s">
        <v>2514</v>
      </c>
      <c r="C83" s="171"/>
      <c r="D83" t="s">
        <v>2908</v>
      </c>
    </row>
    <row r="85" spans="1:4" x14ac:dyDescent="0.25">
      <c r="A85" s="39" t="s">
        <v>2993</v>
      </c>
      <c r="B85" s="158"/>
      <c r="C85" s="151"/>
      <c r="D85" s="151"/>
    </row>
    <row r="86" spans="1:4" x14ac:dyDescent="0.25">
      <c r="A86" s="6" t="s">
        <v>2490</v>
      </c>
      <c r="B86" s="159" t="s">
        <v>2491</v>
      </c>
      <c r="C86" s="6" t="s">
        <v>2492</v>
      </c>
      <c r="D86" s="6" t="s">
        <v>2493</v>
      </c>
    </row>
    <row r="87" spans="1:4" x14ac:dyDescent="0.25">
      <c r="A87" t="s">
        <v>2582</v>
      </c>
      <c r="B87" s="160" t="s">
        <v>2584</v>
      </c>
      <c r="C87" s="178"/>
      <c r="D87" t="s">
        <v>2927</v>
      </c>
    </row>
    <row r="88" spans="1:4" x14ac:dyDescent="0.25">
      <c r="A88" t="s">
        <v>2516</v>
      </c>
      <c r="B88" s="17" t="s">
        <v>2512</v>
      </c>
      <c r="C88" s="168"/>
      <c r="D88" t="s">
        <v>2928</v>
      </c>
    </row>
    <row r="89" spans="1:4" x14ac:dyDescent="0.25">
      <c r="A89" t="s">
        <v>2518</v>
      </c>
      <c r="B89" s="17" t="s">
        <v>2514</v>
      </c>
      <c r="C89" s="171"/>
      <c r="D89" t="s">
        <v>455</v>
      </c>
    </row>
    <row r="90" spans="1:4" x14ac:dyDescent="0.25">
      <c r="A90" t="s">
        <v>2540</v>
      </c>
      <c r="B90" s="17" t="s">
        <v>2534</v>
      </c>
      <c r="C90" s="177"/>
      <c r="D90" t="s">
        <v>3768</v>
      </c>
    </row>
    <row r="91" spans="1:4" x14ac:dyDescent="0.25">
      <c r="A91" t="s">
        <v>2536</v>
      </c>
      <c r="B91" s="17" t="s">
        <v>2530</v>
      </c>
      <c r="C91" s="174"/>
      <c r="D91" t="s">
        <v>3557</v>
      </c>
    </row>
    <row r="92" spans="1:4" x14ac:dyDescent="0.25">
      <c r="A92" t="s">
        <v>2517</v>
      </c>
      <c r="B92" s="17" t="s">
        <v>2513</v>
      </c>
      <c r="C92" s="170"/>
      <c r="D92" t="s">
        <v>2929</v>
      </c>
    </row>
    <row r="93" spans="1:4" x14ac:dyDescent="0.25">
      <c r="A93" t="s">
        <v>2515</v>
      </c>
      <c r="B93" s="17" t="s">
        <v>2531</v>
      </c>
      <c r="C93" s="169"/>
      <c r="D93" t="s">
        <v>2930</v>
      </c>
    </row>
    <row r="94" spans="1:4" x14ac:dyDescent="0.25">
      <c r="A94" t="s">
        <v>2495</v>
      </c>
      <c r="B94" s="160" t="s">
        <v>2505</v>
      </c>
      <c r="C94" s="162"/>
      <c r="D94" t="s">
        <v>262</v>
      </c>
    </row>
    <row r="95" spans="1:4" x14ac:dyDescent="0.25">
      <c r="A95" t="s">
        <v>2501</v>
      </c>
      <c r="B95" s="160" t="s">
        <v>2506</v>
      </c>
      <c r="C95" s="163"/>
      <c r="D95" t="s">
        <v>2931</v>
      </c>
    </row>
    <row r="96" spans="1:4" x14ac:dyDescent="0.25">
      <c r="A96" t="s">
        <v>2508</v>
      </c>
      <c r="B96" s="160" t="s">
        <v>2509</v>
      </c>
      <c r="C96" s="164"/>
      <c r="D96" t="s">
        <v>2932</v>
      </c>
    </row>
    <row r="97" spans="1:4" x14ac:dyDescent="0.25">
      <c r="A97" t="s">
        <v>2500</v>
      </c>
      <c r="B97" s="17" t="s">
        <v>2511</v>
      </c>
      <c r="C97" s="167"/>
      <c r="D97" t="s">
        <v>2933</v>
      </c>
    </row>
    <row r="98" spans="1:4" x14ac:dyDescent="0.25">
      <c r="A98" t="s">
        <v>2502</v>
      </c>
      <c r="B98" s="160" t="s">
        <v>2503</v>
      </c>
      <c r="C98" s="156"/>
      <c r="D98" t="s">
        <v>2556</v>
      </c>
    </row>
    <row r="99" spans="1:4" x14ac:dyDescent="0.25">
      <c r="B99" s="160"/>
    </row>
    <row r="100" spans="1:4" x14ac:dyDescent="0.25">
      <c r="A100" s="39" t="s">
        <v>3794</v>
      </c>
      <c r="B100" s="158"/>
      <c r="C100" s="151"/>
      <c r="D100" s="151"/>
    </row>
    <row r="101" spans="1:4" x14ac:dyDescent="0.25">
      <c r="A101" s="6" t="s">
        <v>2490</v>
      </c>
      <c r="B101" s="159" t="s">
        <v>2491</v>
      </c>
      <c r="C101" s="6" t="s">
        <v>2492</v>
      </c>
      <c r="D101" s="6" t="s">
        <v>2493</v>
      </c>
    </row>
    <row r="102" spans="1:4" x14ac:dyDescent="0.25">
      <c r="A102" t="s">
        <v>2517</v>
      </c>
      <c r="B102" s="17" t="s">
        <v>2513</v>
      </c>
      <c r="C102" s="170"/>
      <c r="D102" t="s">
        <v>3796</v>
      </c>
    </row>
    <row r="103" spans="1:4" x14ac:dyDescent="0.25">
      <c r="A103" t="s">
        <v>2515</v>
      </c>
      <c r="B103" s="17" t="s">
        <v>2531</v>
      </c>
      <c r="C103" s="169"/>
      <c r="D103" t="s">
        <v>3797</v>
      </c>
    </row>
    <row r="104" spans="1:4" x14ac:dyDescent="0.25">
      <c r="A104" t="s">
        <v>2495</v>
      </c>
      <c r="B104" s="160" t="s">
        <v>2505</v>
      </c>
      <c r="C104" s="162"/>
      <c r="D104" t="s">
        <v>3798</v>
      </c>
    </row>
    <row r="105" spans="1:4" x14ac:dyDescent="0.25">
      <c r="A105" t="s">
        <v>2501</v>
      </c>
      <c r="B105" s="160" t="s">
        <v>2506</v>
      </c>
      <c r="C105" s="163"/>
      <c r="D105" t="s">
        <v>3799</v>
      </c>
    </row>
    <row r="106" spans="1:4" x14ac:dyDescent="0.25">
      <c r="A106" t="s">
        <v>2508</v>
      </c>
      <c r="B106" s="160" t="s">
        <v>2509</v>
      </c>
      <c r="C106" s="164"/>
      <c r="D106" t="s">
        <v>3800</v>
      </c>
    </row>
    <row r="107" spans="1:4" x14ac:dyDescent="0.25">
      <c r="A107" t="s">
        <v>2500</v>
      </c>
      <c r="B107" s="17" t="s">
        <v>2511</v>
      </c>
      <c r="C107" s="167"/>
      <c r="D107" t="s">
        <v>3801</v>
      </c>
    </row>
    <row r="108" spans="1:4" x14ac:dyDescent="0.25">
      <c r="B108" s="160"/>
    </row>
    <row r="109" spans="1:4" x14ac:dyDescent="0.25">
      <c r="A109" s="39" t="s">
        <v>2892</v>
      </c>
      <c r="B109" s="158"/>
      <c r="C109" s="151"/>
      <c r="D109" s="151"/>
    </row>
    <row r="110" spans="1:4" x14ac:dyDescent="0.25">
      <c r="A110" s="6" t="s">
        <v>2490</v>
      </c>
      <c r="B110" s="159" t="s">
        <v>2491</v>
      </c>
      <c r="C110" s="6" t="s">
        <v>2492</v>
      </c>
      <c r="D110" s="6" t="s">
        <v>2493</v>
      </c>
    </row>
    <row r="111" spans="1:4" x14ac:dyDescent="0.25">
      <c r="A111" t="s">
        <v>2501</v>
      </c>
      <c r="B111" s="160" t="s">
        <v>2506</v>
      </c>
      <c r="C111" s="163"/>
      <c r="D111" t="s">
        <v>2846</v>
      </c>
    </row>
    <row r="112" spans="1:4" x14ac:dyDescent="0.25">
      <c r="A112" t="s">
        <v>2516</v>
      </c>
      <c r="B112" s="17" t="s">
        <v>2512</v>
      </c>
      <c r="C112" s="168"/>
      <c r="D112" t="s">
        <v>2847</v>
      </c>
    </row>
    <row r="113" spans="1:4" x14ac:dyDescent="0.25">
      <c r="A113" t="s">
        <v>2515</v>
      </c>
      <c r="B113" s="17" t="s">
        <v>2531</v>
      </c>
      <c r="C113" s="169"/>
      <c r="D113" t="s">
        <v>2848</v>
      </c>
    </row>
    <row r="114" spans="1:4" x14ac:dyDescent="0.25">
      <c r="A114" t="s">
        <v>2502</v>
      </c>
      <c r="B114" s="160" t="s">
        <v>2503</v>
      </c>
      <c r="C114" s="156"/>
      <c r="D114" t="s">
        <v>2556</v>
      </c>
    </row>
    <row r="116" spans="1:4" x14ac:dyDescent="0.25">
      <c r="A116" s="39" t="s">
        <v>3240</v>
      </c>
      <c r="B116" s="158"/>
      <c r="C116" s="151"/>
      <c r="D116" s="151"/>
    </row>
    <row r="117" spans="1:4" x14ac:dyDescent="0.25">
      <c r="A117" s="6" t="s">
        <v>2490</v>
      </c>
      <c r="B117" s="159" t="s">
        <v>2491</v>
      </c>
      <c r="C117" s="6" t="s">
        <v>2492</v>
      </c>
      <c r="D117" s="6" t="s">
        <v>2493</v>
      </c>
    </row>
    <row r="118" spans="1:4" x14ac:dyDescent="0.25">
      <c r="A118" t="s">
        <v>2536</v>
      </c>
      <c r="B118" s="17" t="s">
        <v>2530</v>
      </c>
      <c r="C118" s="174"/>
      <c r="D118" t="s">
        <v>3111</v>
      </c>
    </row>
    <row r="119" spans="1:4" x14ac:dyDescent="0.25">
      <c r="A119" t="s">
        <v>2508</v>
      </c>
      <c r="B119" s="160" t="s">
        <v>2509</v>
      </c>
      <c r="C119" s="164"/>
      <c r="D119" t="s">
        <v>3112</v>
      </c>
    </row>
    <row r="121" spans="1:4" x14ac:dyDescent="0.25">
      <c r="A121" s="39" t="s">
        <v>3113</v>
      </c>
      <c r="B121" s="158"/>
      <c r="C121" s="151"/>
      <c r="D121" s="151"/>
    </row>
    <row r="122" spans="1:4" x14ac:dyDescent="0.25">
      <c r="A122" s="6" t="s">
        <v>2490</v>
      </c>
      <c r="B122" s="159" t="s">
        <v>2491</v>
      </c>
      <c r="C122" s="6" t="s">
        <v>2492</v>
      </c>
      <c r="D122" s="6" t="s">
        <v>2493</v>
      </c>
    </row>
    <row r="123" spans="1:4" x14ac:dyDescent="0.25">
      <c r="A123" t="s">
        <v>2501</v>
      </c>
      <c r="B123" s="160" t="s">
        <v>2506</v>
      </c>
      <c r="C123" s="163"/>
      <c r="D123" t="s">
        <v>3114</v>
      </c>
    </row>
    <row r="124" spans="1:4" x14ac:dyDescent="0.25">
      <c r="A124" t="s">
        <v>2515</v>
      </c>
      <c r="B124" s="17" t="s">
        <v>2531</v>
      </c>
      <c r="C124" s="169"/>
      <c r="D124" t="s">
        <v>3115</v>
      </c>
    </row>
    <row r="125" spans="1:4" x14ac:dyDescent="0.25">
      <c r="A125" t="s">
        <v>2508</v>
      </c>
      <c r="B125" s="160" t="s">
        <v>2509</v>
      </c>
      <c r="C125" s="164"/>
      <c r="D125" t="s">
        <v>3116</v>
      </c>
    </row>
    <row r="126" spans="1:4" x14ac:dyDescent="0.25">
      <c r="A126" t="s">
        <v>2516</v>
      </c>
      <c r="B126" s="17" t="s">
        <v>2512</v>
      </c>
      <c r="C126" s="168"/>
      <c r="D126" t="s">
        <v>3117</v>
      </c>
    </row>
    <row r="128" spans="1:4" x14ac:dyDescent="0.25">
      <c r="A128" s="39" t="s">
        <v>3118</v>
      </c>
      <c r="B128" s="158"/>
      <c r="C128" s="151"/>
      <c r="D128" s="151"/>
    </row>
    <row r="129" spans="1:4" x14ac:dyDescent="0.25">
      <c r="A129" s="6" t="s">
        <v>2490</v>
      </c>
      <c r="B129" s="159" t="s">
        <v>2491</v>
      </c>
      <c r="C129" s="6" t="s">
        <v>2492</v>
      </c>
      <c r="D129" s="6" t="s">
        <v>2493</v>
      </c>
    </row>
    <row r="130" spans="1:4" x14ac:dyDescent="0.25">
      <c r="A130" t="s">
        <v>2540</v>
      </c>
      <c r="B130" s="17" t="s">
        <v>2534</v>
      </c>
      <c r="C130" s="177"/>
      <c r="D130" t="s">
        <v>3119</v>
      </c>
    </row>
    <row r="131" spans="1:4" x14ac:dyDescent="0.25">
      <c r="A131" t="s">
        <v>2517</v>
      </c>
      <c r="B131" s="17" t="s">
        <v>2513</v>
      </c>
      <c r="C131" s="170"/>
      <c r="D131" t="s">
        <v>3120</v>
      </c>
    </row>
    <row r="133" spans="1:4" x14ac:dyDescent="0.25">
      <c r="A133" s="39" t="s">
        <v>3121</v>
      </c>
      <c r="B133" s="158"/>
      <c r="C133" s="151"/>
      <c r="D133" s="151"/>
    </row>
    <row r="134" spans="1:4" x14ac:dyDescent="0.25">
      <c r="A134" s="6" t="s">
        <v>2490</v>
      </c>
      <c r="B134" s="159" t="s">
        <v>2491</v>
      </c>
      <c r="C134" s="6" t="s">
        <v>2492</v>
      </c>
      <c r="D134" s="6" t="s">
        <v>2493</v>
      </c>
    </row>
    <row r="135" spans="1:4" x14ac:dyDescent="0.25">
      <c r="A135" t="s">
        <v>2536</v>
      </c>
      <c r="B135" s="17" t="s">
        <v>2530</v>
      </c>
      <c r="C135" s="174"/>
      <c r="D135" t="s">
        <v>3122</v>
      </c>
    </row>
    <row r="136" spans="1:4" x14ac:dyDescent="0.25">
      <c r="A136" t="s">
        <v>2516</v>
      </c>
      <c r="B136" s="17" t="s">
        <v>2512</v>
      </c>
      <c r="C136" s="168"/>
      <c r="D136" t="s">
        <v>3123</v>
      </c>
    </row>
    <row r="137" spans="1:4" x14ac:dyDescent="0.25">
      <c r="A137" t="s">
        <v>2518</v>
      </c>
      <c r="B137" s="17" t="s">
        <v>2514</v>
      </c>
      <c r="C137" s="171"/>
      <c r="D137" t="s">
        <v>3124</v>
      </c>
    </row>
    <row r="138" spans="1:4" x14ac:dyDescent="0.25">
      <c r="A138" t="s">
        <v>2508</v>
      </c>
      <c r="B138" s="160" t="s">
        <v>2509</v>
      </c>
      <c r="C138" s="164"/>
      <c r="D138" t="s">
        <v>3125</v>
      </c>
    </row>
    <row r="139" spans="1:4" x14ac:dyDescent="0.25">
      <c r="A139" t="s">
        <v>2515</v>
      </c>
      <c r="B139" s="17" t="s">
        <v>2531</v>
      </c>
      <c r="C139" s="169"/>
      <c r="D139" t="s">
        <v>3126</v>
      </c>
    </row>
    <row r="140" spans="1:4" x14ac:dyDescent="0.25">
      <c r="A140" t="s">
        <v>2495</v>
      </c>
      <c r="B140" s="160" t="s">
        <v>2505</v>
      </c>
      <c r="C140" s="162"/>
      <c r="D140" t="s">
        <v>3127</v>
      </c>
    </row>
    <row r="141" spans="1:4" x14ac:dyDescent="0.25">
      <c r="A141" t="s">
        <v>2501</v>
      </c>
      <c r="B141" s="160" t="s">
        <v>2506</v>
      </c>
      <c r="C141" s="163"/>
      <c r="D141" t="s">
        <v>3128</v>
      </c>
    </row>
    <row r="143" spans="1:4" x14ac:dyDescent="0.25">
      <c r="A143" s="39" t="s">
        <v>2860</v>
      </c>
      <c r="B143" s="158"/>
      <c r="C143" s="151"/>
      <c r="D143" s="151"/>
    </row>
    <row r="144" spans="1:4" x14ac:dyDescent="0.25">
      <c r="A144" s="6" t="s">
        <v>2490</v>
      </c>
      <c r="B144" s="159" t="s">
        <v>2491</v>
      </c>
      <c r="C144" s="6" t="s">
        <v>2492</v>
      </c>
      <c r="D144" s="6" t="s">
        <v>2493</v>
      </c>
    </row>
    <row r="145" spans="1:4" x14ac:dyDescent="0.25">
      <c r="A145" t="s">
        <v>2516</v>
      </c>
      <c r="B145" s="17" t="s">
        <v>2512</v>
      </c>
      <c r="C145" s="168"/>
      <c r="D145" t="s">
        <v>2861</v>
      </c>
    </row>
    <row r="146" spans="1:4" x14ac:dyDescent="0.25">
      <c r="A146" t="s">
        <v>2508</v>
      </c>
      <c r="B146" s="160" t="s">
        <v>2509</v>
      </c>
      <c r="C146" s="164"/>
      <c r="D146" t="s">
        <v>2862</v>
      </c>
    </row>
    <row r="147" spans="1:4" x14ac:dyDescent="0.25">
      <c r="A147" t="s">
        <v>2502</v>
      </c>
      <c r="B147" s="160" t="s">
        <v>2503</v>
      </c>
      <c r="C147" s="156"/>
      <c r="D147" t="s">
        <v>2556</v>
      </c>
    </row>
    <row r="148" spans="1:4" x14ac:dyDescent="0.25">
      <c r="B148" s="160"/>
    </row>
    <row r="149" spans="1:4" x14ac:dyDescent="0.25">
      <c r="A149" s="39" t="s">
        <v>2893</v>
      </c>
      <c r="B149" s="158"/>
      <c r="C149" s="151"/>
      <c r="D149" s="151"/>
    </row>
    <row r="150" spans="1:4" x14ac:dyDescent="0.25">
      <c r="A150" s="6" t="s">
        <v>2490</v>
      </c>
      <c r="B150" s="159" t="s">
        <v>2491</v>
      </c>
      <c r="C150" s="6" t="s">
        <v>2492</v>
      </c>
      <c r="D150" s="6" t="s">
        <v>2493</v>
      </c>
    </row>
    <row r="151" spans="1:4" x14ac:dyDescent="0.25">
      <c r="A151" t="s">
        <v>2501</v>
      </c>
      <c r="B151" s="160" t="s">
        <v>2506</v>
      </c>
      <c r="C151" s="163"/>
      <c r="D151" t="s">
        <v>2894</v>
      </c>
    </row>
    <row r="152" spans="1:4" x14ac:dyDescent="0.25">
      <c r="A152" t="s">
        <v>2540</v>
      </c>
      <c r="B152" s="17" t="s">
        <v>2534</v>
      </c>
      <c r="C152" s="177"/>
      <c r="D152" t="s">
        <v>2895</v>
      </c>
    </row>
    <row r="153" spans="1:4" x14ac:dyDescent="0.25">
      <c r="A153" t="s">
        <v>2518</v>
      </c>
      <c r="B153" s="17" t="s">
        <v>2514</v>
      </c>
      <c r="C153" s="171"/>
      <c r="D153" t="s">
        <v>2896</v>
      </c>
    </row>
    <row r="154" spans="1:4" x14ac:dyDescent="0.25">
      <c r="A154" t="s">
        <v>2502</v>
      </c>
      <c r="B154" s="160" t="s">
        <v>2503</v>
      </c>
      <c r="C154" s="156"/>
      <c r="D154" t="s">
        <v>2556</v>
      </c>
    </row>
    <row r="156" spans="1:4" x14ac:dyDescent="0.25">
      <c r="A156" s="39" t="s">
        <v>2558</v>
      </c>
      <c r="B156" s="158"/>
      <c r="C156" s="151"/>
      <c r="D156" s="151"/>
    </row>
    <row r="157" spans="1:4" x14ac:dyDescent="0.25">
      <c r="A157" s="6" t="s">
        <v>2490</v>
      </c>
      <c r="B157" s="159" t="s">
        <v>2491</v>
      </c>
      <c r="C157" s="6" t="s">
        <v>2492</v>
      </c>
      <c r="D157" s="6" t="s">
        <v>2493</v>
      </c>
    </row>
    <row r="158" spans="1:4" x14ac:dyDescent="0.25">
      <c r="A158" t="s">
        <v>2502</v>
      </c>
      <c r="B158" s="160" t="s">
        <v>2503</v>
      </c>
      <c r="C158" s="156"/>
      <c r="D158" t="s">
        <v>2559</v>
      </c>
    </row>
    <row r="159" spans="1:4" x14ac:dyDescent="0.25">
      <c r="A159" t="s">
        <v>2516</v>
      </c>
      <c r="B159" s="17" t="s">
        <v>2512</v>
      </c>
      <c r="C159" s="168"/>
      <c r="D159" t="s">
        <v>2560</v>
      </c>
    </row>
    <row r="160" spans="1:4" x14ac:dyDescent="0.25">
      <c r="A160" t="s">
        <v>2518</v>
      </c>
      <c r="B160" s="17" t="s">
        <v>2514</v>
      </c>
      <c r="C160" s="171"/>
      <c r="D160" t="s">
        <v>2652</v>
      </c>
    </row>
    <row r="161" spans="1:4" x14ac:dyDescent="0.25">
      <c r="A161" t="s">
        <v>2517</v>
      </c>
      <c r="B161" s="17" t="s">
        <v>2513</v>
      </c>
      <c r="C161" s="170"/>
      <c r="D161" t="s">
        <v>2561</v>
      </c>
    </row>
    <row r="162" spans="1:4" x14ac:dyDescent="0.25">
      <c r="A162" t="s">
        <v>2515</v>
      </c>
      <c r="B162" s="17" t="s">
        <v>2531</v>
      </c>
      <c r="C162" s="169"/>
      <c r="D162" t="s">
        <v>2562</v>
      </c>
    </row>
    <row r="163" spans="1:4" x14ac:dyDescent="0.25">
      <c r="A163" t="s">
        <v>2495</v>
      </c>
      <c r="B163" s="160" t="s">
        <v>2505</v>
      </c>
      <c r="C163" s="162"/>
      <c r="D163" t="s">
        <v>2563</v>
      </c>
    </row>
    <row r="164" spans="1:4" x14ac:dyDescent="0.25">
      <c r="A164" t="s">
        <v>2501</v>
      </c>
      <c r="B164" s="160" t="s">
        <v>2506</v>
      </c>
      <c r="C164" s="163"/>
      <c r="D164" t="s">
        <v>2564</v>
      </c>
    </row>
    <row r="165" spans="1:4" x14ac:dyDescent="0.25">
      <c r="A165" t="s">
        <v>2508</v>
      </c>
      <c r="B165" s="160" t="s">
        <v>2509</v>
      </c>
      <c r="C165" s="164"/>
      <c r="D165" t="s">
        <v>2565</v>
      </c>
    </row>
    <row r="166" spans="1:4" x14ac:dyDescent="0.25">
      <c r="A166" t="s">
        <v>2500</v>
      </c>
      <c r="B166" s="17" t="s">
        <v>2511</v>
      </c>
      <c r="C166" s="167"/>
      <c r="D166" t="s">
        <v>2566</v>
      </c>
    </row>
    <row r="168" spans="1:4" x14ac:dyDescent="0.25">
      <c r="A168" s="39" t="s">
        <v>2557</v>
      </c>
      <c r="B168" s="158"/>
      <c r="C168" s="151"/>
      <c r="D168" s="151"/>
    </row>
    <row r="169" spans="1:4" x14ac:dyDescent="0.25">
      <c r="A169" s="6" t="s">
        <v>2490</v>
      </c>
      <c r="B169" s="159" t="s">
        <v>2491</v>
      </c>
      <c r="C169" s="6" t="s">
        <v>2492</v>
      </c>
      <c r="D169" s="6" t="s">
        <v>2493</v>
      </c>
    </row>
    <row r="170" spans="1:4" x14ac:dyDescent="0.25">
      <c r="A170" t="s">
        <v>2508</v>
      </c>
      <c r="B170" s="160" t="s">
        <v>2509</v>
      </c>
      <c r="C170" s="164"/>
      <c r="D170" t="s">
        <v>2670</v>
      </c>
    </row>
    <row r="171" spans="1:4" x14ac:dyDescent="0.25">
      <c r="A171" t="s">
        <v>2515</v>
      </c>
      <c r="B171" s="17" t="s">
        <v>2531</v>
      </c>
      <c r="C171" s="169"/>
      <c r="D171" t="s">
        <v>2671</v>
      </c>
    </row>
    <row r="172" spans="1:4" x14ac:dyDescent="0.25">
      <c r="A172" t="s">
        <v>2501</v>
      </c>
      <c r="B172" s="160" t="s">
        <v>2506</v>
      </c>
      <c r="C172" s="163"/>
      <c r="D172" t="s">
        <v>2661</v>
      </c>
    </row>
    <row r="173" spans="1:4" x14ac:dyDescent="0.25">
      <c r="A173" t="s">
        <v>2516</v>
      </c>
      <c r="B173" s="17" t="s">
        <v>2512</v>
      </c>
      <c r="C173" s="168"/>
      <c r="D173" t="s">
        <v>2662</v>
      </c>
    </row>
    <row r="174" spans="1:4" x14ac:dyDescent="0.25">
      <c r="A174" t="s">
        <v>2502</v>
      </c>
      <c r="B174" s="160" t="s">
        <v>2503</v>
      </c>
      <c r="C174" s="156"/>
      <c r="D174" t="s">
        <v>2556</v>
      </c>
    </row>
    <row r="176" spans="1:4" x14ac:dyDescent="0.25">
      <c r="A176" s="39" t="s">
        <v>2494</v>
      </c>
      <c r="B176" s="158"/>
      <c r="C176" s="151"/>
      <c r="D176" s="151"/>
    </row>
    <row r="177" spans="1:4" x14ac:dyDescent="0.25">
      <c r="A177" s="6" t="s">
        <v>2490</v>
      </c>
      <c r="B177" s="159" t="s">
        <v>2491</v>
      </c>
      <c r="C177" s="6" t="s">
        <v>2492</v>
      </c>
      <c r="D177" s="6" t="s">
        <v>2493</v>
      </c>
    </row>
    <row r="178" spans="1:4" x14ac:dyDescent="0.25">
      <c r="A178" t="s">
        <v>2515</v>
      </c>
      <c r="B178" s="17" t="s">
        <v>2531</v>
      </c>
      <c r="C178" s="169"/>
      <c r="D178" t="s">
        <v>2242</v>
      </c>
    </row>
    <row r="179" spans="1:4" x14ac:dyDescent="0.25">
      <c r="A179" t="s">
        <v>2495</v>
      </c>
      <c r="B179" s="160" t="s">
        <v>2505</v>
      </c>
      <c r="C179" s="162"/>
      <c r="D179" t="s">
        <v>2244</v>
      </c>
    </row>
    <row r="180" spans="1:4" x14ac:dyDescent="0.25">
      <c r="A180" t="s">
        <v>2501</v>
      </c>
      <c r="B180" s="160" t="s">
        <v>2506</v>
      </c>
      <c r="C180" s="163"/>
      <c r="D180" t="s">
        <v>2243</v>
      </c>
    </row>
    <row r="181" spans="1:4" x14ac:dyDescent="0.25">
      <c r="A181" t="s">
        <v>2500</v>
      </c>
      <c r="B181" s="17" t="s">
        <v>2511</v>
      </c>
      <c r="C181" s="165"/>
      <c r="D181" t="s">
        <v>2497</v>
      </c>
    </row>
    <row r="182" spans="1:4" x14ac:dyDescent="0.25">
      <c r="A182" t="s">
        <v>2516</v>
      </c>
      <c r="B182" s="17" t="s">
        <v>2512</v>
      </c>
      <c r="C182" s="168"/>
      <c r="D182" t="s">
        <v>2498</v>
      </c>
    </row>
    <row r="183" spans="1:4" x14ac:dyDescent="0.25">
      <c r="A183" t="s">
        <v>2502</v>
      </c>
      <c r="B183" s="160" t="s">
        <v>2503</v>
      </c>
      <c r="C183" s="156"/>
      <c r="D183" t="s">
        <v>2245</v>
      </c>
    </row>
    <row r="184" spans="1:4" x14ac:dyDescent="0.25">
      <c r="A184" t="s">
        <v>2508</v>
      </c>
      <c r="B184" s="160" t="s">
        <v>2509</v>
      </c>
      <c r="C184" s="164"/>
      <c r="D184" t="s">
        <v>2507</v>
      </c>
    </row>
    <row r="186" spans="1:4" x14ac:dyDescent="0.25">
      <c r="A186" s="39" t="s">
        <v>2541</v>
      </c>
      <c r="B186" s="158"/>
      <c r="C186" s="151"/>
      <c r="D186" s="151"/>
    </row>
    <row r="187" spans="1:4" x14ac:dyDescent="0.25">
      <c r="A187" s="6" t="s">
        <v>2490</v>
      </c>
      <c r="B187" s="159" t="s">
        <v>2491</v>
      </c>
      <c r="C187" s="6" t="s">
        <v>2492</v>
      </c>
      <c r="D187" s="6" t="s">
        <v>2493</v>
      </c>
    </row>
    <row r="188" spans="1:4" x14ac:dyDescent="0.25">
      <c r="A188" t="s">
        <v>2501</v>
      </c>
      <c r="B188" s="160" t="s">
        <v>2506</v>
      </c>
      <c r="C188" s="163"/>
      <c r="D188" t="s">
        <v>142</v>
      </c>
    </row>
    <row r="189" spans="1:4" x14ac:dyDescent="0.25">
      <c r="A189" t="s">
        <v>2489</v>
      </c>
      <c r="B189" s="161" t="s">
        <v>2496</v>
      </c>
      <c r="C189" s="157"/>
      <c r="D189" t="s">
        <v>2543</v>
      </c>
    </row>
    <row r="190" spans="1:4" x14ac:dyDescent="0.25">
      <c r="A190" t="s">
        <v>2540</v>
      </c>
      <c r="B190" s="17" t="s">
        <v>2534</v>
      </c>
      <c r="C190" s="177"/>
      <c r="D190" t="s">
        <v>2550</v>
      </c>
    </row>
    <row r="191" spans="1:4" x14ac:dyDescent="0.25">
      <c r="A191" t="s">
        <v>2508</v>
      </c>
      <c r="B191" s="160" t="s">
        <v>2509</v>
      </c>
      <c r="C191" s="164"/>
      <c r="D191" t="s">
        <v>2544</v>
      </c>
    </row>
    <row r="192" spans="1:4" x14ac:dyDescent="0.25">
      <c r="A192" t="s">
        <v>2517</v>
      </c>
      <c r="B192" s="17" t="s">
        <v>2513</v>
      </c>
      <c r="C192" s="170"/>
      <c r="D192" t="s">
        <v>2545</v>
      </c>
    </row>
    <row r="193" spans="1:4" x14ac:dyDescent="0.25">
      <c r="A193" t="s">
        <v>2516</v>
      </c>
      <c r="B193" s="17" t="s">
        <v>2512</v>
      </c>
      <c r="C193" s="168"/>
      <c r="D193" t="s">
        <v>2546</v>
      </c>
    </row>
    <row r="194" spans="1:4" x14ac:dyDescent="0.25">
      <c r="A194" t="s">
        <v>2535</v>
      </c>
      <c r="B194" s="17" t="s">
        <v>2532</v>
      </c>
      <c r="C194" s="176"/>
      <c r="D194" t="s">
        <v>2547</v>
      </c>
    </row>
    <row r="195" spans="1:4" x14ac:dyDescent="0.25">
      <c r="A195" t="s">
        <v>2502</v>
      </c>
      <c r="B195" s="160" t="s">
        <v>2503</v>
      </c>
      <c r="C195" s="156"/>
      <c r="D195" t="s">
        <v>2551</v>
      </c>
    </row>
    <row r="196" spans="1:4" x14ac:dyDescent="0.25">
      <c r="A196" t="s">
        <v>2515</v>
      </c>
      <c r="B196" s="17" t="s">
        <v>2531</v>
      </c>
      <c r="C196" s="169"/>
      <c r="D196" t="s">
        <v>2337</v>
      </c>
    </row>
    <row r="197" spans="1:4" x14ac:dyDescent="0.25">
      <c r="A197" t="s">
        <v>2518</v>
      </c>
      <c r="B197" s="17" t="s">
        <v>2514</v>
      </c>
      <c r="C197" s="171"/>
      <c r="D197" t="s">
        <v>3095</v>
      </c>
    </row>
    <row r="198" spans="1:4" x14ac:dyDescent="0.25">
      <c r="A198" t="s">
        <v>2495</v>
      </c>
      <c r="B198" s="160" t="s">
        <v>2505</v>
      </c>
      <c r="C198" s="162"/>
      <c r="D198" t="s">
        <v>2542</v>
      </c>
    </row>
    <row r="200" spans="1:4" x14ac:dyDescent="0.25">
      <c r="A200" s="39" t="s">
        <v>2567</v>
      </c>
      <c r="B200" s="158"/>
      <c r="C200" s="151"/>
      <c r="D200" s="151"/>
    </row>
    <row r="201" spans="1:4" x14ac:dyDescent="0.25">
      <c r="A201" s="6" t="s">
        <v>2490</v>
      </c>
      <c r="B201" s="159" t="s">
        <v>2491</v>
      </c>
      <c r="C201" s="6" t="s">
        <v>2492</v>
      </c>
      <c r="D201" s="6" t="s">
        <v>2493</v>
      </c>
    </row>
    <row r="202" spans="1:4" x14ac:dyDescent="0.25">
      <c r="A202" t="s">
        <v>2495</v>
      </c>
      <c r="B202" s="160" t="s">
        <v>2505</v>
      </c>
      <c r="C202" s="162"/>
      <c r="D202" t="s">
        <v>2748</v>
      </c>
    </row>
    <row r="203" spans="1:4" x14ac:dyDescent="0.25">
      <c r="A203" t="s">
        <v>2501</v>
      </c>
      <c r="B203" s="160" t="s">
        <v>2506</v>
      </c>
      <c r="C203" s="163"/>
      <c r="D203" t="s">
        <v>3007</v>
      </c>
    </row>
    <row r="204" spans="1:4" x14ac:dyDescent="0.25">
      <c r="A204" t="s">
        <v>2500</v>
      </c>
      <c r="B204" s="17" t="s">
        <v>2511</v>
      </c>
      <c r="C204" s="165"/>
      <c r="D204" t="s">
        <v>3008</v>
      </c>
    </row>
    <row r="205" spans="1:4" x14ac:dyDescent="0.25">
      <c r="A205" t="s">
        <v>2536</v>
      </c>
      <c r="B205" s="17" t="s">
        <v>2530</v>
      </c>
      <c r="C205" s="174"/>
      <c r="D205" t="s">
        <v>3009</v>
      </c>
    </row>
    <row r="206" spans="1:4" x14ac:dyDescent="0.25">
      <c r="A206" t="s">
        <v>2537</v>
      </c>
      <c r="B206" s="17" t="s">
        <v>2361</v>
      </c>
      <c r="C206" s="173"/>
      <c r="D206" t="s">
        <v>3010</v>
      </c>
    </row>
    <row r="207" spans="1:4" x14ac:dyDescent="0.25">
      <c r="A207" t="s">
        <v>2508</v>
      </c>
      <c r="B207" s="160" t="s">
        <v>2509</v>
      </c>
      <c r="C207" s="164"/>
      <c r="D207" t="s">
        <v>3011</v>
      </c>
    </row>
    <row r="208" spans="1:4" x14ac:dyDescent="0.25">
      <c r="A208" t="s">
        <v>2517</v>
      </c>
      <c r="B208" s="17" t="s">
        <v>2513</v>
      </c>
      <c r="C208" s="170"/>
      <c r="D208" t="s">
        <v>3012</v>
      </c>
    </row>
    <row r="209" spans="1:4" x14ac:dyDescent="0.25">
      <c r="A209" t="s">
        <v>2502</v>
      </c>
      <c r="B209" s="160" t="s">
        <v>2503</v>
      </c>
      <c r="C209" s="156"/>
      <c r="D209" t="s">
        <v>3013</v>
      </c>
    </row>
    <row r="210" spans="1:4" x14ac:dyDescent="0.25">
      <c r="A210" t="s">
        <v>2515</v>
      </c>
      <c r="B210" s="17" t="s">
        <v>2531</v>
      </c>
      <c r="C210" s="169"/>
      <c r="D210" t="s">
        <v>2568</v>
      </c>
    </row>
    <row r="211" spans="1:4" x14ac:dyDescent="0.25">
      <c r="A211" t="s">
        <v>2539</v>
      </c>
      <c r="B211" s="17" t="s">
        <v>2533</v>
      </c>
      <c r="C211" s="175"/>
      <c r="D211" t="s">
        <v>3014</v>
      </c>
    </row>
    <row r="212" spans="1:4" x14ac:dyDescent="0.25">
      <c r="A212" t="s">
        <v>2582</v>
      </c>
      <c r="B212" s="160" t="s">
        <v>2584</v>
      </c>
      <c r="C212" s="178"/>
      <c r="D212" t="s">
        <v>3015</v>
      </c>
    </row>
    <row r="213" spans="1:4" x14ac:dyDescent="0.25">
      <c r="A213" t="s">
        <v>2535</v>
      </c>
      <c r="B213" s="17" t="s">
        <v>2532</v>
      </c>
      <c r="C213" s="176"/>
      <c r="D213" t="s">
        <v>3016</v>
      </c>
    </row>
    <row r="214" spans="1:4" x14ac:dyDescent="0.25">
      <c r="A214" t="s">
        <v>2489</v>
      </c>
      <c r="B214" s="161" t="s">
        <v>2496</v>
      </c>
      <c r="C214" s="157"/>
      <c r="D214" t="s">
        <v>2569</v>
      </c>
    </row>
    <row r="215" spans="1:4" x14ac:dyDescent="0.25">
      <c r="A215" t="s">
        <v>2516</v>
      </c>
      <c r="B215" s="17" t="s">
        <v>2512</v>
      </c>
      <c r="C215" s="168"/>
      <c r="D215" t="s">
        <v>3017</v>
      </c>
    </row>
    <row r="216" spans="1:4" x14ac:dyDescent="0.25">
      <c r="A216" t="s">
        <v>2583</v>
      </c>
      <c r="B216" s="160">
        <v>740000</v>
      </c>
      <c r="C216" s="179"/>
      <c r="D216" t="s">
        <v>3018</v>
      </c>
    </row>
    <row r="217" spans="1:4" x14ac:dyDescent="0.25">
      <c r="A217" t="s">
        <v>2518</v>
      </c>
      <c r="B217" s="17" t="s">
        <v>2514</v>
      </c>
      <c r="C217" s="171"/>
      <c r="D217" t="s">
        <v>3019</v>
      </c>
    </row>
    <row r="218" spans="1:4" x14ac:dyDescent="0.25">
      <c r="A218" t="s">
        <v>2525</v>
      </c>
      <c r="B218" s="17" t="s">
        <v>2524</v>
      </c>
      <c r="C218" s="172"/>
      <c r="D218" t="s">
        <v>3020</v>
      </c>
    </row>
    <row r="219" spans="1:4" x14ac:dyDescent="0.25">
      <c r="A219" t="s">
        <v>2540</v>
      </c>
      <c r="B219" s="17" t="s">
        <v>2534</v>
      </c>
      <c r="C219" s="177"/>
      <c r="D219" t="s">
        <v>3021</v>
      </c>
    </row>
    <row r="220" spans="1:4" x14ac:dyDescent="0.25">
      <c r="A220" t="s">
        <v>2499</v>
      </c>
      <c r="B220" s="160" t="s">
        <v>2504</v>
      </c>
      <c r="C220" s="166"/>
      <c r="D220" t="s">
        <v>3022</v>
      </c>
    </row>
    <row r="221" spans="1:4" x14ac:dyDescent="0.25">
      <c r="A221" t="s">
        <v>3034</v>
      </c>
      <c r="B221" s="187" t="s">
        <v>3027</v>
      </c>
      <c r="C221" s="186"/>
      <c r="D221" t="s">
        <v>3023</v>
      </c>
    </row>
    <row r="222" spans="1:4" x14ac:dyDescent="0.25">
      <c r="A222" t="s">
        <v>3031</v>
      </c>
      <c r="B222" s="160" t="s">
        <v>3028</v>
      </c>
      <c r="C222" s="188"/>
      <c r="D222" t="s">
        <v>3024</v>
      </c>
    </row>
    <row r="223" spans="1:4" x14ac:dyDescent="0.25">
      <c r="A223" t="s">
        <v>3032</v>
      </c>
      <c r="B223" t="s">
        <v>3029</v>
      </c>
      <c r="C223" s="189"/>
      <c r="D223" t="s">
        <v>3025</v>
      </c>
    </row>
    <row r="224" spans="1:4" x14ac:dyDescent="0.25">
      <c r="A224" t="s">
        <v>3033</v>
      </c>
      <c r="B224" s="14" t="s">
        <v>3030</v>
      </c>
      <c r="C224" s="190"/>
      <c r="D224" t="s">
        <v>3026</v>
      </c>
    </row>
    <row r="226" spans="1:4" x14ac:dyDescent="0.25">
      <c r="A226" s="39" t="s">
        <v>2570</v>
      </c>
      <c r="B226" s="158"/>
      <c r="C226" s="151"/>
      <c r="D226" s="151"/>
    </row>
    <row r="227" spans="1:4" x14ac:dyDescent="0.25">
      <c r="A227" s="6" t="s">
        <v>2490</v>
      </c>
      <c r="B227" s="159" t="s">
        <v>2491</v>
      </c>
      <c r="C227" s="6" t="s">
        <v>2492</v>
      </c>
      <c r="D227" s="6" t="s">
        <v>2493</v>
      </c>
    </row>
    <row r="228" spans="1:4" x14ac:dyDescent="0.25">
      <c r="A228" t="s">
        <v>2502</v>
      </c>
      <c r="B228" s="160" t="s">
        <v>2503</v>
      </c>
      <c r="C228" s="156"/>
      <c r="D228" t="s">
        <v>125</v>
      </c>
    </row>
    <row r="229" spans="1:4" x14ac:dyDescent="0.25">
      <c r="A229" t="s">
        <v>2508</v>
      </c>
      <c r="B229" s="160" t="s">
        <v>2509</v>
      </c>
      <c r="C229" s="164"/>
      <c r="D229" t="s">
        <v>124</v>
      </c>
    </row>
    <row r="230" spans="1:4" x14ac:dyDescent="0.25">
      <c r="A230" t="s">
        <v>2515</v>
      </c>
      <c r="B230" s="17" t="s">
        <v>2531</v>
      </c>
      <c r="C230" s="169"/>
      <c r="D230" t="s">
        <v>123</v>
      </c>
    </row>
    <row r="231" spans="1:4" x14ac:dyDescent="0.25">
      <c r="A231" t="s">
        <v>2516</v>
      </c>
      <c r="B231" s="17" t="s">
        <v>2512</v>
      </c>
      <c r="C231" s="168"/>
      <c r="D231" t="s">
        <v>121</v>
      </c>
    </row>
    <row r="232" spans="1:4" x14ac:dyDescent="0.25">
      <c r="A232" t="s">
        <v>2501</v>
      </c>
      <c r="B232" s="160" t="s">
        <v>2506</v>
      </c>
      <c r="C232" s="163"/>
      <c r="D232" t="s">
        <v>120</v>
      </c>
    </row>
    <row r="234" spans="1:4" x14ac:dyDescent="0.25">
      <c r="A234" s="39" t="s">
        <v>2571</v>
      </c>
      <c r="B234" s="158"/>
      <c r="C234" s="151"/>
      <c r="D234" s="151"/>
    </row>
    <row r="235" spans="1:4" x14ac:dyDescent="0.25">
      <c r="A235" s="6" t="s">
        <v>2490</v>
      </c>
      <c r="B235" s="159" t="s">
        <v>2491</v>
      </c>
      <c r="C235" s="6" t="s">
        <v>2492</v>
      </c>
      <c r="D235" s="6" t="s">
        <v>2493</v>
      </c>
    </row>
    <row r="236" spans="1:4" x14ac:dyDescent="0.25">
      <c r="A236" t="s">
        <v>2489</v>
      </c>
      <c r="B236" s="161" t="s">
        <v>2496</v>
      </c>
      <c r="C236" s="157"/>
      <c r="D236" t="s">
        <v>163</v>
      </c>
    </row>
    <row r="237" spans="1:4" x14ac:dyDescent="0.25">
      <c r="A237" t="s">
        <v>2508</v>
      </c>
      <c r="B237" s="160" t="s">
        <v>2509</v>
      </c>
      <c r="C237" s="164"/>
      <c r="D237" t="s">
        <v>278</v>
      </c>
    </row>
    <row r="238" spans="1:4" x14ac:dyDescent="0.25">
      <c r="A238" t="s">
        <v>2495</v>
      </c>
      <c r="B238" s="160" t="s">
        <v>2505</v>
      </c>
      <c r="C238" s="162"/>
      <c r="D238" t="s">
        <v>279</v>
      </c>
    </row>
    <row r="240" spans="1:4" x14ac:dyDescent="0.25">
      <c r="A240" s="39" t="s">
        <v>2610</v>
      </c>
      <c r="B240" s="158"/>
      <c r="C240" s="151"/>
      <c r="D240" s="151"/>
    </row>
    <row r="241" spans="1:4" x14ac:dyDescent="0.25">
      <c r="A241" s="6" t="s">
        <v>2490</v>
      </c>
      <c r="B241" s="159" t="s">
        <v>2491</v>
      </c>
      <c r="C241" s="6" t="s">
        <v>2492</v>
      </c>
      <c r="D241" s="6" t="s">
        <v>2493</v>
      </c>
    </row>
    <row r="242" spans="1:4" x14ac:dyDescent="0.25">
      <c r="A242" t="s">
        <v>2500</v>
      </c>
      <c r="B242" s="17" t="s">
        <v>2511</v>
      </c>
      <c r="C242" s="165"/>
      <c r="D242" t="s">
        <v>2464</v>
      </c>
    </row>
    <row r="243" spans="1:4" x14ac:dyDescent="0.25">
      <c r="A243" t="s">
        <v>2515</v>
      </c>
      <c r="B243" s="17" t="s">
        <v>2531</v>
      </c>
      <c r="C243" s="169"/>
      <c r="D243" t="s">
        <v>93</v>
      </c>
    </row>
    <row r="244" spans="1:4" x14ac:dyDescent="0.25">
      <c r="A244" t="s">
        <v>2501</v>
      </c>
      <c r="B244" s="160" t="s">
        <v>2506</v>
      </c>
      <c r="C244" s="163"/>
      <c r="D244" t="s">
        <v>87</v>
      </c>
    </row>
    <row r="245" spans="1:4" x14ac:dyDescent="0.25">
      <c r="A245" t="s">
        <v>2535</v>
      </c>
      <c r="B245" s="17" t="s">
        <v>2532</v>
      </c>
      <c r="C245" s="176"/>
      <c r="D245" t="s">
        <v>2611</v>
      </c>
    </row>
    <row r="246" spans="1:4" x14ac:dyDescent="0.25">
      <c r="A246" t="s">
        <v>2516</v>
      </c>
      <c r="B246" s="17" t="s">
        <v>2512</v>
      </c>
      <c r="C246" s="168"/>
      <c r="D246" t="s">
        <v>2612</v>
      </c>
    </row>
    <row r="247" spans="1:4" x14ac:dyDescent="0.25">
      <c r="A247" t="s">
        <v>2508</v>
      </c>
      <c r="B247" s="160" t="s">
        <v>2509</v>
      </c>
      <c r="C247" s="164"/>
      <c r="D247" t="s">
        <v>98</v>
      </c>
    </row>
    <row r="248" spans="1:4" x14ac:dyDescent="0.25">
      <c r="A248" t="s">
        <v>2517</v>
      </c>
      <c r="B248" s="17" t="s">
        <v>2513</v>
      </c>
      <c r="C248" s="170"/>
      <c r="D248" t="s">
        <v>97</v>
      </c>
    </row>
    <row r="249" spans="1:4" x14ac:dyDescent="0.25">
      <c r="A249" t="s">
        <v>2502</v>
      </c>
      <c r="B249" s="160" t="s">
        <v>2503</v>
      </c>
      <c r="C249" s="156"/>
      <c r="D249" t="s">
        <v>96</v>
      </c>
    </row>
    <row r="250" spans="1:4" x14ac:dyDescent="0.25">
      <c r="A250" t="s">
        <v>2495</v>
      </c>
      <c r="B250" s="160" t="s">
        <v>2505</v>
      </c>
      <c r="C250" s="162"/>
      <c r="D250" t="s">
        <v>95</v>
      </c>
    </row>
    <row r="252" spans="1:4" x14ac:dyDescent="0.25">
      <c r="A252" s="39" t="s">
        <v>2615</v>
      </c>
      <c r="B252" s="158"/>
      <c r="C252" s="151"/>
      <c r="D252" s="151"/>
    </row>
    <row r="253" spans="1:4" x14ac:dyDescent="0.25">
      <c r="A253" s="6" t="s">
        <v>2490</v>
      </c>
      <c r="B253" s="159" t="s">
        <v>2491</v>
      </c>
      <c r="C253" s="6" t="s">
        <v>2492</v>
      </c>
      <c r="D253" s="6" t="s">
        <v>2493</v>
      </c>
    </row>
    <row r="254" spans="1:4" x14ac:dyDescent="0.25">
      <c r="A254" t="s">
        <v>2500</v>
      </c>
      <c r="B254" s="17" t="s">
        <v>2511</v>
      </c>
      <c r="C254" s="165"/>
      <c r="D254" t="s">
        <v>2464</v>
      </c>
    </row>
    <row r="255" spans="1:4" x14ac:dyDescent="0.25">
      <c r="A255" t="s">
        <v>2518</v>
      </c>
      <c r="B255" s="17" t="s">
        <v>2514</v>
      </c>
      <c r="C255" s="171"/>
      <c r="D255" t="s">
        <v>2573</v>
      </c>
    </row>
    <row r="256" spans="1:4" x14ac:dyDescent="0.25">
      <c r="A256" t="s">
        <v>2508</v>
      </c>
      <c r="B256" s="160" t="s">
        <v>2509</v>
      </c>
      <c r="C256" s="164"/>
      <c r="D256" t="s">
        <v>92</v>
      </c>
    </row>
    <row r="257" spans="1:4" x14ac:dyDescent="0.25">
      <c r="A257" t="s">
        <v>2515</v>
      </c>
      <c r="B257" s="17" t="s">
        <v>2531</v>
      </c>
      <c r="C257" s="169"/>
      <c r="D257" t="s">
        <v>93</v>
      </c>
    </row>
    <row r="258" spans="1:4" x14ac:dyDescent="0.25">
      <c r="A258" t="s">
        <v>2501</v>
      </c>
      <c r="B258" s="160" t="s">
        <v>2506</v>
      </c>
      <c r="C258" s="163"/>
      <c r="D258" t="s">
        <v>87</v>
      </c>
    </row>
    <row r="259" spans="1:4" x14ac:dyDescent="0.25">
      <c r="A259" t="s">
        <v>2516</v>
      </c>
      <c r="B259" s="17" t="s">
        <v>2512</v>
      </c>
      <c r="C259" s="168"/>
      <c r="D259" t="s">
        <v>2613</v>
      </c>
    </row>
    <row r="260" spans="1:4" x14ac:dyDescent="0.25">
      <c r="A260" t="s">
        <v>2495</v>
      </c>
      <c r="B260" s="160" t="s">
        <v>2505</v>
      </c>
      <c r="C260" s="162"/>
      <c r="D260" t="s">
        <v>443</v>
      </c>
    </row>
    <row r="261" spans="1:4" x14ac:dyDescent="0.25">
      <c r="A261" t="s">
        <v>2582</v>
      </c>
      <c r="B261" s="160" t="s">
        <v>2584</v>
      </c>
      <c r="C261" s="178"/>
      <c r="D261" t="s">
        <v>2581</v>
      </c>
    </row>
    <row r="262" spans="1:4" x14ac:dyDescent="0.25">
      <c r="A262" t="s">
        <v>2583</v>
      </c>
      <c r="B262" s="160">
        <v>740000</v>
      </c>
      <c r="C262" s="179"/>
      <c r="D262" t="s">
        <v>2461</v>
      </c>
    </row>
    <row r="263" spans="1:4" x14ac:dyDescent="0.25">
      <c r="A263" t="s">
        <v>2502</v>
      </c>
      <c r="B263" s="160" t="s">
        <v>2503</v>
      </c>
      <c r="C263" s="156"/>
      <c r="D263" t="s">
        <v>2614</v>
      </c>
    </row>
    <row r="265" spans="1:4" x14ac:dyDescent="0.25">
      <c r="A265" s="39" t="s">
        <v>3475</v>
      </c>
      <c r="B265" s="158"/>
      <c r="C265" s="151"/>
      <c r="D265" s="151"/>
    </row>
    <row r="266" spans="1:4" x14ac:dyDescent="0.25">
      <c r="A266" s="6" t="s">
        <v>2490</v>
      </c>
      <c r="B266" s="159" t="s">
        <v>2491</v>
      </c>
      <c r="C266" s="6" t="s">
        <v>2492</v>
      </c>
      <c r="D266" s="6" t="s">
        <v>2493</v>
      </c>
    </row>
    <row r="267" spans="1:4" x14ac:dyDescent="0.25">
      <c r="A267" t="s">
        <v>2537</v>
      </c>
      <c r="B267" s="17" t="s">
        <v>2361</v>
      </c>
      <c r="C267" s="173"/>
      <c r="D267" t="s">
        <v>3483</v>
      </c>
    </row>
    <row r="268" spans="1:4" x14ac:dyDescent="0.25">
      <c r="A268" t="s">
        <v>2515</v>
      </c>
      <c r="B268" s="17" t="s">
        <v>2531</v>
      </c>
      <c r="C268" s="169"/>
      <c r="D268" t="s">
        <v>3484</v>
      </c>
    </row>
    <row r="269" spans="1:4" x14ac:dyDescent="0.25">
      <c r="A269" t="s">
        <v>2536</v>
      </c>
      <c r="B269" s="17" t="s">
        <v>2530</v>
      </c>
      <c r="C269" s="174"/>
      <c r="D269" t="s">
        <v>3485</v>
      </c>
    </row>
    <row r="270" spans="1:4" x14ac:dyDescent="0.25">
      <c r="A270" t="s">
        <v>2501</v>
      </c>
      <c r="B270" s="160" t="s">
        <v>2506</v>
      </c>
      <c r="C270" s="163"/>
      <c r="D270" t="s">
        <v>3486</v>
      </c>
    </row>
    <row r="271" spans="1:4" x14ac:dyDescent="0.25">
      <c r="A271" t="s">
        <v>2516</v>
      </c>
      <c r="B271" s="17" t="s">
        <v>2512</v>
      </c>
      <c r="C271" s="168"/>
      <c r="D271" t="s">
        <v>3487</v>
      </c>
    </row>
    <row r="272" spans="1:4" x14ac:dyDescent="0.25">
      <c r="A272" t="s">
        <v>2495</v>
      </c>
      <c r="B272" s="160" t="s">
        <v>2505</v>
      </c>
      <c r="C272" s="162"/>
      <c r="D272" t="s">
        <v>3488</v>
      </c>
    </row>
    <row r="273" spans="1:4" x14ac:dyDescent="0.25">
      <c r="A273" t="s">
        <v>2517</v>
      </c>
      <c r="B273" s="17" t="s">
        <v>2513</v>
      </c>
      <c r="C273" s="170"/>
      <c r="D273" t="s">
        <v>3489</v>
      </c>
    </row>
    <row r="274" spans="1:4" x14ac:dyDescent="0.25">
      <c r="A274" t="s">
        <v>2540</v>
      </c>
      <c r="B274" s="17" t="s">
        <v>2534</v>
      </c>
      <c r="C274" s="177"/>
      <c r="D274" t="s">
        <v>3490</v>
      </c>
    </row>
    <row r="276" spans="1:4" x14ac:dyDescent="0.25">
      <c r="A276" s="39" t="s">
        <v>2616</v>
      </c>
      <c r="B276" s="158"/>
      <c r="C276" s="151"/>
      <c r="D276" s="151"/>
    </row>
    <row r="277" spans="1:4" x14ac:dyDescent="0.25">
      <c r="A277" s="6" t="s">
        <v>2490</v>
      </c>
      <c r="B277" s="159" t="s">
        <v>2491</v>
      </c>
      <c r="C277" s="6" t="s">
        <v>2492</v>
      </c>
      <c r="D277" s="6" t="s">
        <v>2493</v>
      </c>
    </row>
    <row r="278" spans="1:4" x14ac:dyDescent="0.25">
      <c r="A278" t="s">
        <v>2500</v>
      </c>
      <c r="B278" s="17" t="s">
        <v>2511</v>
      </c>
      <c r="C278" s="165"/>
      <c r="D278" t="s">
        <v>2464</v>
      </c>
    </row>
    <row r="279" spans="1:4" x14ac:dyDescent="0.25">
      <c r="A279" t="s">
        <v>2495</v>
      </c>
      <c r="B279" s="160" t="s">
        <v>2505</v>
      </c>
      <c r="C279" s="162"/>
      <c r="D279" t="s">
        <v>443</v>
      </c>
    </row>
    <row r="280" spans="1:4" x14ac:dyDescent="0.25">
      <c r="A280" t="s">
        <v>2518</v>
      </c>
      <c r="B280" s="17" t="s">
        <v>2514</v>
      </c>
      <c r="C280" s="171"/>
      <c r="D280" t="s">
        <v>2573</v>
      </c>
    </row>
    <row r="281" spans="1:4" x14ac:dyDescent="0.25">
      <c r="A281" t="s">
        <v>2508</v>
      </c>
      <c r="B281" s="160" t="s">
        <v>2509</v>
      </c>
      <c r="C281" s="164"/>
      <c r="D281" t="s">
        <v>92</v>
      </c>
    </row>
    <row r="282" spans="1:4" x14ac:dyDescent="0.25">
      <c r="A282" t="s">
        <v>2535</v>
      </c>
      <c r="B282" s="17" t="s">
        <v>2532</v>
      </c>
      <c r="C282" s="176"/>
      <c r="D282" t="s">
        <v>2609</v>
      </c>
    </row>
    <row r="283" spans="1:4" x14ac:dyDescent="0.25">
      <c r="A283" t="s">
        <v>2582</v>
      </c>
      <c r="B283" s="160" t="s">
        <v>2584</v>
      </c>
      <c r="C283" s="178"/>
      <c r="D283" t="s">
        <v>2581</v>
      </c>
    </row>
    <row r="284" spans="1:4" x14ac:dyDescent="0.25">
      <c r="A284" t="s">
        <v>2502</v>
      </c>
      <c r="B284" s="160" t="s">
        <v>2503</v>
      </c>
      <c r="C284" s="156"/>
      <c r="D284" t="s">
        <v>2614</v>
      </c>
    </row>
    <row r="285" spans="1:4" x14ac:dyDescent="0.25">
      <c r="A285" t="s">
        <v>2516</v>
      </c>
      <c r="B285" s="17" t="s">
        <v>2512</v>
      </c>
      <c r="C285" s="168"/>
      <c r="D285" t="s">
        <v>2613</v>
      </c>
    </row>
    <row r="286" spans="1:4" x14ac:dyDescent="0.25">
      <c r="A286" t="s">
        <v>2501</v>
      </c>
      <c r="B286" s="160" t="s">
        <v>2506</v>
      </c>
      <c r="C286" s="163"/>
      <c r="D286" t="s">
        <v>87</v>
      </c>
    </row>
    <row r="287" spans="1:4" x14ac:dyDescent="0.25">
      <c r="A287" t="s">
        <v>2515</v>
      </c>
      <c r="B287" s="17" t="s">
        <v>2531</v>
      </c>
      <c r="C287" s="169"/>
      <c r="D287" t="s">
        <v>93</v>
      </c>
    </row>
    <row r="289" spans="1:4" x14ac:dyDescent="0.25">
      <c r="A289" s="39" t="s">
        <v>2590</v>
      </c>
      <c r="B289" s="158"/>
      <c r="C289" s="151"/>
      <c r="D289" s="151"/>
    </row>
    <row r="290" spans="1:4" x14ac:dyDescent="0.25">
      <c r="A290" s="6" t="s">
        <v>2490</v>
      </c>
      <c r="B290" s="159" t="s">
        <v>2491</v>
      </c>
      <c r="C290" s="6" t="s">
        <v>2492</v>
      </c>
      <c r="D290" s="6" t="s">
        <v>2493</v>
      </c>
    </row>
    <row r="291" spans="1:4" x14ac:dyDescent="0.25">
      <c r="A291" t="s">
        <v>2500</v>
      </c>
      <c r="B291" s="17" t="s">
        <v>2511</v>
      </c>
      <c r="C291" s="165"/>
      <c r="D291" t="s">
        <v>433</v>
      </c>
    </row>
    <row r="292" spans="1:4" x14ac:dyDescent="0.25">
      <c r="A292" t="s">
        <v>2539</v>
      </c>
      <c r="B292" s="17" t="s">
        <v>2533</v>
      </c>
      <c r="C292" s="175"/>
      <c r="D292" t="s">
        <v>2463</v>
      </c>
    </row>
    <row r="293" spans="1:4" x14ac:dyDescent="0.25">
      <c r="A293" t="s">
        <v>2508</v>
      </c>
      <c r="B293" s="160" t="s">
        <v>2509</v>
      </c>
      <c r="C293" s="164"/>
      <c r="D293" t="s">
        <v>92</v>
      </c>
    </row>
    <row r="294" spans="1:4" x14ac:dyDescent="0.25">
      <c r="A294" t="s">
        <v>2515</v>
      </c>
      <c r="B294" s="17" t="s">
        <v>2531</v>
      </c>
      <c r="C294" s="169"/>
      <c r="D294" t="s">
        <v>2579</v>
      </c>
    </row>
    <row r="295" spans="1:4" x14ac:dyDescent="0.25">
      <c r="A295" t="s">
        <v>2535</v>
      </c>
      <c r="B295" s="17" t="s">
        <v>2532</v>
      </c>
      <c r="C295" s="176"/>
      <c r="D295" t="s">
        <v>2580</v>
      </c>
    </row>
    <row r="296" spans="1:4" x14ac:dyDescent="0.25">
      <c r="A296" t="s">
        <v>2489</v>
      </c>
      <c r="B296" s="161" t="s">
        <v>2496</v>
      </c>
      <c r="C296" s="157"/>
      <c r="D296" t="s">
        <v>89</v>
      </c>
    </row>
    <row r="297" spans="1:4" x14ac:dyDescent="0.25">
      <c r="A297" t="s">
        <v>2517</v>
      </c>
      <c r="B297" s="17" t="s">
        <v>2513</v>
      </c>
      <c r="C297" s="170"/>
      <c r="D297" t="s">
        <v>88</v>
      </c>
    </row>
    <row r="298" spans="1:4" x14ac:dyDescent="0.25">
      <c r="A298" t="s">
        <v>2501</v>
      </c>
      <c r="B298" s="160" t="s">
        <v>2506</v>
      </c>
      <c r="C298" s="163"/>
      <c r="D298" t="s">
        <v>87</v>
      </c>
    </row>
    <row r="299" spans="1:4" x14ac:dyDescent="0.25">
      <c r="A299" t="s">
        <v>2525</v>
      </c>
      <c r="B299" s="17" t="s">
        <v>2524</v>
      </c>
      <c r="C299" s="172"/>
      <c r="D299" t="s">
        <v>440</v>
      </c>
    </row>
    <row r="300" spans="1:4" x14ac:dyDescent="0.25">
      <c r="A300" t="s">
        <v>2495</v>
      </c>
      <c r="B300" s="160" t="s">
        <v>2505</v>
      </c>
      <c r="C300" s="162"/>
      <c r="D300" t="s">
        <v>443</v>
      </c>
    </row>
    <row r="301" spans="1:4" x14ac:dyDescent="0.25">
      <c r="A301" t="s">
        <v>2583</v>
      </c>
      <c r="B301" s="160">
        <v>740000</v>
      </c>
      <c r="C301" s="179"/>
      <c r="D301" t="s">
        <v>2461</v>
      </c>
    </row>
    <row r="302" spans="1:4" x14ac:dyDescent="0.25">
      <c r="B302" s="160"/>
    </row>
    <row r="303" spans="1:4" x14ac:dyDescent="0.25">
      <c r="A303" s="39" t="s">
        <v>2590</v>
      </c>
      <c r="B303" s="158"/>
      <c r="C303" s="151"/>
      <c r="D303" s="151"/>
    </row>
    <row r="304" spans="1:4" x14ac:dyDescent="0.25">
      <c r="A304" s="6" t="s">
        <v>2490</v>
      </c>
      <c r="B304" s="159" t="s">
        <v>2491</v>
      </c>
      <c r="C304" s="6" t="s">
        <v>2492</v>
      </c>
      <c r="D304" s="6" t="s">
        <v>2493</v>
      </c>
    </row>
    <row r="305" spans="1:4" x14ac:dyDescent="0.25">
      <c r="A305" t="s">
        <v>2500</v>
      </c>
      <c r="B305" s="17" t="s">
        <v>2511</v>
      </c>
      <c r="C305" s="165"/>
      <c r="D305" s="343" t="s">
        <v>2464</v>
      </c>
    </row>
    <row r="306" spans="1:4" x14ac:dyDescent="0.25">
      <c r="A306" t="s">
        <v>2540</v>
      </c>
      <c r="B306" s="17" t="s">
        <v>2534</v>
      </c>
      <c r="C306" s="177"/>
      <c r="D306" t="s">
        <v>2572</v>
      </c>
    </row>
    <row r="307" spans="1:4" x14ac:dyDescent="0.25">
      <c r="A307" t="s">
        <v>2508</v>
      </c>
      <c r="B307" s="160" t="s">
        <v>2509</v>
      </c>
      <c r="C307" s="164"/>
      <c r="D307" t="s">
        <v>92</v>
      </c>
    </row>
    <row r="308" spans="1:4" x14ac:dyDescent="0.25">
      <c r="A308" t="s">
        <v>2502</v>
      </c>
      <c r="B308" s="160" t="s">
        <v>2503</v>
      </c>
      <c r="C308" s="156"/>
      <c r="D308" t="s">
        <v>2627</v>
      </c>
    </row>
    <row r="309" spans="1:4" x14ac:dyDescent="0.25">
      <c r="A309" t="s">
        <v>2501</v>
      </c>
      <c r="B309" s="160" t="s">
        <v>2506</v>
      </c>
      <c r="C309" s="163"/>
      <c r="D309" t="s">
        <v>87</v>
      </c>
    </row>
    <row r="310" spans="1:4" x14ac:dyDescent="0.25">
      <c r="A310" t="s">
        <v>2525</v>
      </c>
      <c r="B310" s="17" t="s">
        <v>2524</v>
      </c>
      <c r="C310" s="172"/>
      <c r="D310" t="s">
        <v>440</v>
      </c>
    </row>
    <row r="311" spans="1:4" x14ac:dyDescent="0.25">
      <c r="A311" t="s">
        <v>2495</v>
      </c>
      <c r="B311" s="160" t="s">
        <v>2505</v>
      </c>
      <c r="C311" s="162"/>
      <c r="D311" t="s">
        <v>443</v>
      </c>
    </row>
    <row r="312" spans="1:4" x14ac:dyDescent="0.25">
      <c r="A312" t="s">
        <v>2583</v>
      </c>
      <c r="B312" s="160">
        <v>740000</v>
      </c>
      <c r="C312" s="179"/>
      <c r="D312" t="s">
        <v>2461</v>
      </c>
    </row>
    <row r="313" spans="1:4" x14ac:dyDescent="0.25">
      <c r="A313" t="s">
        <v>2518</v>
      </c>
      <c r="B313" s="17" t="s">
        <v>2514</v>
      </c>
      <c r="C313" s="171"/>
      <c r="D313" t="s">
        <v>2573</v>
      </c>
    </row>
    <row r="314" spans="1:4" x14ac:dyDescent="0.25">
      <c r="A314" t="s">
        <v>2515</v>
      </c>
      <c r="B314" s="17" t="s">
        <v>2531</v>
      </c>
      <c r="C314" s="169"/>
      <c r="D314" t="s">
        <v>93</v>
      </c>
    </row>
    <row r="315" spans="1:4" x14ac:dyDescent="0.25">
      <c r="B315"/>
    </row>
    <row r="316" spans="1:4" x14ac:dyDescent="0.25">
      <c r="A316" s="39" t="s">
        <v>2740</v>
      </c>
      <c r="B316" s="158"/>
      <c r="C316" s="151"/>
      <c r="D316" s="151"/>
    </row>
    <row r="317" spans="1:4" x14ac:dyDescent="0.25">
      <c r="A317" s="6" t="s">
        <v>2490</v>
      </c>
      <c r="B317" s="159" t="s">
        <v>2491</v>
      </c>
      <c r="C317" s="6" t="s">
        <v>2492</v>
      </c>
      <c r="D317" s="6" t="s">
        <v>2493</v>
      </c>
    </row>
    <row r="318" spans="1:4" x14ac:dyDescent="0.25">
      <c r="A318" t="s">
        <v>2500</v>
      </c>
      <c r="B318" s="17" t="s">
        <v>2511</v>
      </c>
      <c r="C318" s="165"/>
      <c r="D318" t="s">
        <v>2464</v>
      </c>
    </row>
    <row r="319" spans="1:4" x14ac:dyDescent="0.25">
      <c r="A319" t="s">
        <v>2515</v>
      </c>
      <c r="B319" s="17" t="s">
        <v>2531</v>
      </c>
      <c r="C319" s="169"/>
      <c r="D319" t="s">
        <v>93</v>
      </c>
    </row>
    <row r="320" spans="1:4" x14ac:dyDescent="0.25">
      <c r="A320" t="s">
        <v>2518</v>
      </c>
      <c r="B320" s="17" t="s">
        <v>2514</v>
      </c>
      <c r="C320" s="171"/>
      <c r="D320" t="s">
        <v>2573</v>
      </c>
    </row>
    <row r="321" spans="1:4" x14ac:dyDescent="0.25">
      <c r="A321" t="s">
        <v>2539</v>
      </c>
      <c r="B321" s="17" t="s">
        <v>2533</v>
      </c>
      <c r="C321" s="175"/>
      <c r="D321" t="s">
        <v>2463</v>
      </c>
    </row>
    <row r="322" spans="1:4" x14ac:dyDescent="0.25">
      <c r="A322" t="s">
        <v>2540</v>
      </c>
      <c r="B322" s="17" t="s">
        <v>2534</v>
      </c>
      <c r="C322" s="177"/>
      <c r="D322" t="s">
        <v>2572</v>
      </c>
    </row>
    <row r="323" spans="1:4" x14ac:dyDescent="0.25">
      <c r="A323" t="s">
        <v>2508</v>
      </c>
      <c r="B323" s="160" t="s">
        <v>2509</v>
      </c>
      <c r="C323" s="164"/>
      <c r="D323" t="s">
        <v>92</v>
      </c>
    </row>
    <row r="324" spans="1:4" x14ac:dyDescent="0.25">
      <c r="A324" t="s">
        <v>2517</v>
      </c>
      <c r="B324" s="17" t="s">
        <v>2513</v>
      </c>
      <c r="C324" s="170"/>
      <c r="D324" t="s">
        <v>2629</v>
      </c>
    </row>
    <row r="325" spans="1:4" x14ac:dyDescent="0.25">
      <c r="A325" t="s">
        <v>2495</v>
      </c>
      <c r="B325" s="160" t="s">
        <v>2505</v>
      </c>
      <c r="C325" s="162"/>
      <c r="D325" t="s">
        <v>2628</v>
      </c>
    </row>
    <row r="326" spans="1:4" x14ac:dyDescent="0.25">
      <c r="A326" t="s">
        <v>2501</v>
      </c>
      <c r="B326" s="160" t="s">
        <v>2506</v>
      </c>
      <c r="C326" s="163"/>
      <c r="D326" t="s">
        <v>87</v>
      </c>
    </row>
    <row r="327" spans="1:4" x14ac:dyDescent="0.25">
      <c r="A327" t="s">
        <v>2502</v>
      </c>
      <c r="B327" s="160" t="s">
        <v>2503</v>
      </c>
      <c r="C327" s="156"/>
      <c r="D327" t="s">
        <v>2627</v>
      </c>
    </row>
    <row r="328" spans="1:4" x14ac:dyDescent="0.25">
      <c r="A328" t="s">
        <v>2583</v>
      </c>
      <c r="B328" s="160">
        <v>740000</v>
      </c>
      <c r="C328" s="179"/>
      <c r="D328" t="s">
        <v>2461</v>
      </c>
    </row>
    <row r="330" spans="1:4" x14ac:dyDescent="0.25">
      <c r="A330" s="39" t="s">
        <v>3694</v>
      </c>
      <c r="B330" s="158"/>
      <c r="C330" s="151"/>
      <c r="D330" s="151"/>
    </row>
    <row r="331" spans="1:4" x14ac:dyDescent="0.25">
      <c r="A331" s="6" t="s">
        <v>2490</v>
      </c>
      <c r="B331" s="159" t="s">
        <v>2491</v>
      </c>
      <c r="C331" s="6" t="s">
        <v>2492</v>
      </c>
      <c r="D331" s="6" t="s">
        <v>2493</v>
      </c>
    </row>
    <row r="332" spans="1:4" x14ac:dyDescent="0.25">
      <c r="A332" t="s">
        <v>2515</v>
      </c>
      <c r="B332" s="17" t="s">
        <v>2531</v>
      </c>
      <c r="C332" s="169"/>
      <c r="D332" t="s">
        <v>3695</v>
      </c>
    </row>
    <row r="333" spans="1:4" x14ac:dyDescent="0.25">
      <c r="A333" t="s">
        <v>3703</v>
      </c>
      <c r="B333" s="17" t="s">
        <v>3702</v>
      </c>
      <c r="C333" s="151"/>
      <c r="D333" t="s">
        <v>3696</v>
      </c>
    </row>
    <row r="334" spans="1:4" x14ac:dyDescent="0.25">
      <c r="A334" t="s">
        <v>2502</v>
      </c>
      <c r="B334" s="160" t="s">
        <v>2503</v>
      </c>
      <c r="C334" s="156"/>
      <c r="D334" t="s">
        <v>3697</v>
      </c>
    </row>
    <row r="335" spans="1:4" x14ac:dyDescent="0.25">
      <c r="A335" t="s">
        <v>2582</v>
      </c>
      <c r="B335" s="160" t="s">
        <v>2584</v>
      </c>
      <c r="C335" s="178"/>
      <c r="D335" t="s">
        <v>3698</v>
      </c>
    </row>
    <row r="336" spans="1:4" x14ac:dyDescent="0.25">
      <c r="A336" t="s">
        <v>3704</v>
      </c>
      <c r="B336" s="160">
        <v>808080</v>
      </c>
      <c r="C336" s="360"/>
      <c r="D336" t="s">
        <v>3699</v>
      </c>
    </row>
    <row r="337" spans="1:4" x14ac:dyDescent="0.25">
      <c r="A337" t="s">
        <v>2508</v>
      </c>
      <c r="B337" s="160" t="s">
        <v>2509</v>
      </c>
      <c r="C337" s="164"/>
      <c r="D337" t="s">
        <v>3700</v>
      </c>
    </row>
    <row r="338" spans="1:4" x14ac:dyDescent="0.25">
      <c r="A338" t="s">
        <v>2516</v>
      </c>
      <c r="B338" s="17" t="s">
        <v>2512</v>
      </c>
      <c r="C338" s="168"/>
      <c r="D338" t="s">
        <v>3701</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3661</v>
      </c>
      <c r="B2" t="s">
        <v>3390</v>
      </c>
      <c r="C2" s="155" t="s">
        <v>3391</v>
      </c>
    </row>
    <row r="3" spans="1:3" x14ac:dyDescent="0.25">
      <c r="A3" t="s">
        <v>3840</v>
      </c>
      <c r="B3" t="s">
        <v>3841</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3513</v>
      </c>
      <c r="B1" s="331" t="s">
        <v>3534</v>
      </c>
      <c r="C1" s="333" t="s">
        <v>2492</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3519</v>
      </c>
      <c r="B2" t="s">
        <v>4479</v>
      </c>
      <c r="C2" s="334" t="s">
        <v>4480</v>
      </c>
      <c r="D2" s="437">
        <f>SUMIFS('frozen policy trendline'!D:D,'frozen policy trendline'!$A:$A,About!$B$2)-SUMIFS('frozen policy trendline'!D:D,'frozen policy trendline'!$A:$A,About!$B$2,'frozen policy trendline'!$B:$B,"Output Total CO2e Emissions by Sector[LULUCF sector]")</f>
        <v>50.974835490000011</v>
      </c>
      <c r="E2" s="437">
        <f>SUMIFS('frozen policy trendline'!E:E,'frozen policy trendline'!$A:$A,About!$B$2)-SUMIFS('frozen policy trendline'!E:E,'frozen policy trendline'!$A:$A,About!$B$2,'frozen policy trendline'!$B:$B,"Output Total CO2e Emissions by Sector[LULUCF sector]")</f>
        <v>51.641767569999999</v>
      </c>
      <c r="F2" s="437">
        <f>SUMIFS('frozen policy trendline'!F:F,'frozen policy trendline'!$A:$A,About!$B$2)-SUMIFS('frozen policy trendline'!F:F,'frozen policy trendline'!$A:$A,About!$B$2,'frozen policy trendline'!$B:$B,"Output Total CO2e Emissions by Sector[LULUCF sector]")</f>
        <v>52.38866067</v>
      </c>
      <c r="G2" s="437">
        <f>SUMIFS('frozen policy trendline'!G:G,'frozen policy trendline'!$A:$A,About!$B$2)-SUMIFS('frozen policy trendline'!G:G,'frozen policy trendline'!$A:$A,About!$B$2,'frozen policy trendline'!$B:$B,"Output Total CO2e Emissions by Sector[LULUCF sector]")</f>
        <v>51.982997440000005</v>
      </c>
      <c r="H2" s="437">
        <f>SUMIFS('frozen policy trendline'!H:H,'frozen policy trendline'!$A:$A,About!$B$2)-SUMIFS('frozen policy trendline'!H:H,'frozen policy trendline'!$A:$A,About!$B$2,'frozen policy trendline'!$B:$B,"Output Total CO2e Emissions by Sector[LULUCF sector]")</f>
        <v>50.907500709999994</v>
      </c>
      <c r="I2" s="437">
        <f>SUMIFS('frozen policy trendline'!I:I,'frozen policy trendline'!$A:$A,About!$B$2)-SUMIFS('frozen policy trendline'!I:I,'frozen policy trendline'!$A:$A,About!$B$2,'frozen policy trendline'!$B:$B,"Output Total CO2e Emissions by Sector[LULUCF sector]")</f>
        <v>49.8311311</v>
      </c>
      <c r="J2" s="437">
        <f>SUMIFS('frozen policy trendline'!J:J,'frozen policy trendline'!$A:$A,About!$B$2)-SUMIFS('frozen policy trendline'!J:J,'frozen policy trendline'!$A:$A,About!$B$2,'frozen policy trendline'!$B:$B,"Output Total CO2e Emissions by Sector[LULUCF sector]")</f>
        <v>47.861675839999997</v>
      </c>
      <c r="K2" s="437">
        <f>SUMIFS('frozen policy trendline'!K:K,'frozen policy trendline'!$A:$A,About!$B$2)-SUMIFS('frozen policy trendline'!K:K,'frozen policy trendline'!$A:$A,About!$B$2,'frozen policy trendline'!$B:$B,"Output Total CO2e Emissions by Sector[LULUCF sector]")</f>
        <v>46.358676469999999</v>
      </c>
      <c r="L2" s="437">
        <f>SUMIFS('frozen policy trendline'!L:L,'frozen policy trendline'!$A:$A,About!$B$2)-SUMIFS('frozen policy trendline'!L:L,'frozen policy trendline'!$A:$A,About!$B$2,'frozen policy trendline'!$B:$B,"Output Total CO2e Emissions by Sector[LULUCF sector]")</f>
        <v>46.208233530000008</v>
      </c>
      <c r="M2" s="437">
        <f>SUMIFS('frozen policy trendline'!M:M,'frozen policy trendline'!$A:$A,About!$B$2)-SUMIFS('frozen policy trendline'!M:M,'frozen policy trendline'!$A:$A,About!$B$2,'frozen policy trendline'!$B:$B,"Output Total CO2e Emissions by Sector[LULUCF sector]")</f>
        <v>46.20191595</v>
      </c>
      <c r="N2" s="437">
        <f>SUMIFS('frozen policy trendline'!N:N,'frozen policy trendline'!$A:$A,About!$B$2)-SUMIFS('frozen policy trendline'!N:N,'frozen policy trendline'!$A:$A,About!$B$2,'frozen policy trendline'!$B:$B,"Output Total CO2e Emissions by Sector[LULUCF sector]")</f>
        <v>46.323704570000004</v>
      </c>
      <c r="O2" s="437">
        <f>SUMIFS('frozen policy trendline'!O:O,'frozen policy trendline'!$A:$A,About!$B$2)-SUMIFS('frozen policy trendline'!O:O,'frozen policy trendline'!$A:$A,About!$B$2,'frozen policy trendline'!$B:$B,"Output Total CO2e Emissions by Sector[LULUCF sector]")</f>
        <v>46.557963880000003</v>
      </c>
      <c r="P2" s="437">
        <f>SUMIFS('frozen policy trendline'!P:P,'frozen policy trendline'!$A:$A,About!$B$2)-SUMIFS('frozen policy trendline'!P:P,'frozen policy trendline'!$A:$A,About!$B$2,'frozen policy trendline'!$B:$B,"Output Total CO2e Emissions by Sector[LULUCF sector]")</f>
        <v>46.853033689999997</v>
      </c>
      <c r="Q2" s="437">
        <f>SUMIFS('frozen policy trendline'!Q:Q,'frozen policy trendline'!$A:$A,About!$B$2)-SUMIFS('frozen policy trendline'!Q:Q,'frozen policy trendline'!$A:$A,About!$B$2,'frozen policy trendline'!$B:$B,"Output Total CO2e Emissions by Sector[LULUCF sector]")</f>
        <v>47.101033909999998</v>
      </c>
      <c r="R2" s="437">
        <f>SUMIFS('frozen policy trendline'!R:R,'frozen policy trendline'!$A:$A,About!$B$2)-SUMIFS('frozen policy trendline'!R:R,'frozen policy trendline'!$A:$A,About!$B$2,'frozen policy trendline'!$B:$B,"Output Total CO2e Emissions by Sector[LULUCF sector]")</f>
        <v>47.301283699999999</v>
      </c>
      <c r="S2" s="437">
        <f>SUMIFS('frozen policy trendline'!S:S,'frozen policy trendline'!$A:$A,About!$B$2)-SUMIFS('frozen policy trendline'!S:S,'frozen policy trendline'!$A:$A,About!$B$2,'frozen policy trendline'!$B:$B,"Output Total CO2e Emissions by Sector[LULUCF sector]")</f>
        <v>47.392973340000005</v>
      </c>
      <c r="T2" s="437">
        <f>SUMIFS('frozen policy trendline'!T:T,'frozen policy trendline'!$A:$A,About!$B$2)-SUMIFS('frozen policy trendline'!T:T,'frozen policy trendline'!$A:$A,About!$B$2,'frozen policy trendline'!$B:$B,"Output Total CO2e Emissions by Sector[LULUCF sector]")</f>
        <v>47.390222920000006</v>
      </c>
      <c r="U2" s="437">
        <f>SUMIFS('frozen policy trendline'!U:U,'frozen policy trendline'!$A:$A,About!$B$2)-SUMIFS('frozen policy trendline'!U:U,'frozen policy trendline'!$A:$A,About!$B$2,'frozen policy trendline'!$B:$B,"Output Total CO2e Emissions by Sector[LULUCF sector]")</f>
        <v>47.315292639999996</v>
      </c>
      <c r="V2" s="437">
        <f>SUMIFS('frozen policy trendline'!V:V,'frozen policy trendline'!$A:$A,About!$B$2)-SUMIFS('frozen policy trendline'!V:V,'frozen policy trendline'!$A:$A,About!$B$2,'frozen policy trendline'!$B:$B,"Output Total CO2e Emissions by Sector[LULUCF sector]")</f>
        <v>47.278762079999993</v>
      </c>
      <c r="W2" s="437">
        <f>SUMIFS('frozen policy trendline'!W:W,'frozen policy trendline'!$A:$A,About!$B$2)-SUMIFS('frozen policy trendline'!W:W,'frozen policy trendline'!$A:$A,About!$B$2,'frozen policy trendline'!$B:$B,"Output Total CO2e Emissions by Sector[LULUCF sector]")</f>
        <v>47.224061739999996</v>
      </c>
      <c r="X2" s="437">
        <f>SUMIFS('frozen policy trendline'!X:X,'frozen policy trendline'!$A:$A,About!$B$2)-SUMIFS('frozen policy trendline'!X:X,'frozen policy trendline'!$A:$A,About!$B$2,'frozen policy trendline'!$B:$B,"Output Total CO2e Emissions by Sector[LULUCF sector]")</f>
        <v>47.228381390000003</v>
      </c>
      <c r="Y2" s="437">
        <f>SUMIFS('frozen policy trendline'!Y:Y,'frozen policy trendline'!$A:$A,About!$B$2)-SUMIFS('frozen policy trendline'!Y:Y,'frozen policy trendline'!$A:$A,About!$B$2,'frozen policy trendline'!$B:$B,"Output Total CO2e Emissions by Sector[LULUCF sector]")</f>
        <v>47.427191059999998</v>
      </c>
      <c r="Z2" s="437">
        <f>SUMIFS('frozen policy trendline'!Z:Z,'frozen policy trendline'!$A:$A,About!$B$2)-SUMIFS('frozen policy trendline'!Z:Z,'frozen policy trendline'!$A:$A,About!$B$2,'frozen policy trendline'!$B:$B,"Output Total CO2e Emissions by Sector[LULUCF sector]")</f>
        <v>47.657710889999997</v>
      </c>
      <c r="AA2" s="437">
        <f>SUMIFS('frozen policy trendline'!AA:AA,'frozen policy trendline'!$A:$A,About!$B$2)-SUMIFS('frozen policy trendline'!AA:AA,'frozen policy trendline'!$A:$A,About!$B$2,'frozen policy trendline'!$B:$B,"Output Total CO2e Emissions by Sector[LULUCF sector]")</f>
        <v>47.978130700000001</v>
      </c>
      <c r="AB2" s="437">
        <f>SUMIFS('frozen policy trendline'!AB:AB,'frozen policy trendline'!$A:$A,About!$B$2)-SUMIFS('frozen policy trendline'!AB:AB,'frozen policy trendline'!$A:$A,About!$B$2,'frozen policy trendline'!$B:$B,"Output Total CO2e Emissions by Sector[LULUCF sector]")</f>
        <v>48.329540539999996</v>
      </c>
      <c r="AC2" s="437">
        <f>SUMIFS('frozen policy trendline'!AC:AC,'frozen policy trendline'!$A:$A,About!$B$2)-SUMIFS('frozen policy trendline'!AC:AC,'frozen policy trendline'!$A:$A,About!$B$2,'frozen policy trendline'!$B:$B,"Output Total CO2e Emissions by Sector[LULUCF sector]")</f>
        <v>48.772560360000007</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RowHeight="15" x14ac:dyDescent="0.25"/>
  <cols>
    <col min="1" max="1" width="9.140625" style="434"/>
    <col min="2" max="2" width="66.42578125" style="434" bestFit="1" customWidth="1"/>
    <col min="3" max="16384" width="9.140625" style="434"/>
  </cols>
  <sheetData>
    <row r="1" spans="1:29" x14ac:dyDescent="0.25">
      <c r="A1" s="436" t="s">
        <v>4478</v>
      </c>
    </row>
    <row r="3" spans="1:29" x14ac:dyDescent="0.25">
      <c r="A3" s="434" t="s">
        <v>4177</v>
      </c>
      <c r="B3" s="434" t="s">
        <v>4477</v>
      </c>
      <c r="C3" s="434" t="s">
        <v>4476</v>
      </c>
      <c r="D3" s="434">
        <v>2025</v>
      </c>
      <c r="E3" s="434">
        <v>2026</v>
      </c>
      <c r="F3" s="434">
        <v>2027</v>
      </c>
      <c r="G3" s="434">
        <v>2028</v>
      </c>
      <c r="H3" s="434">
        <v>2029</v>
      </c>
      <c r="I3" s="434">
        <v>2030</v>
      </c>
      <c r="J3" s="434">
        <v>2031</v>
      </c>
      <c r="K3" s="434">
        <v>2032</v>
      </c>
      <c r="L3" s="434">
        <v>2033</v>
      </c>
      <c r="M3" s="434">
        <v>2034</v>
      </c>
      <c r="N3" s="434">
        <v>2035</v>
      </c>
      <c r="O3" s="434">
        <v>2036</v>
      </c>
      <c r="P3" s="434">
        <v>2037</v>
      </c>
      <c r="Q3" s="434">
        <v>2038</v>
      </c>
      <c r="R3" s="434">
        <v>2039</v>
      </c>
      <c r="S3" s="434">
        <v>2040</v>
      </c>
      <c r="T3" s="434">
        <v>2041</v>
      </c>
      <c r="U3" s="434">
        <v>2042</v>
      </c>
      <c r="V3" s="434">
        <v>2043</v>
      </c>
      <c r="W3" s="434">
        <v>2044</v>
      </c>
      <c r="X3" s="434">
        <v>2045</v>
      </c>
      <c r="Y3" s="434">
        <v>2046</v>
      </c>
      <c r="Z3" s="434">
        <v>2047</v>
      </c>
      <c r="AA3" s="434">
        <v>2048</v>
      </c>
      <c r="AB3" s="434">
        <v>2049</v>
      </c>
      <c r="AC3" s="434">
        <v>2050</v>
      </c>
    </row>
    <row r="4" spans="1:29" x14ac:dyDescent="0.25">
      <c r="A4" s="434" t="s">
        <v>4003</v>
      </c>
      <c r="B4" s="434" t="s">
        <v>2426</v>
      </c>
      <c r="C4" s="434" t="s">
        <v>4471</v>
      </c>
      <c r="D4" s="434">
        <v>35.976900000000001</v>
      </c>
      <c r="E4" s="434">
        <v>35.6235</v>
      </c>
      <c r="F4" s="434">
        <v>35.090899999999998</v>
      </c>
      <c r="G4" s="434">
        <v>34.3568</v>
      </c>
      <c r="H4" s="434">
        <v>33.539499999999997</v>
      </c>
      <c r="I4" s="434">
        <v>32.653199999999998</v>
      </c>
      <c r="J4" s="434">
        <v>31.631499999999999</v>
      </c>
      <c r="K4" s="434">
        <v>30.481100000000001</v>
      </c>
      <c r="L4" s="434">
        <v>29.3245</v>
      </c>
      <c r="M4" s="434">
        <v>28.108000000000001</v>
      </c>
      <c r="N4" s="434">
        <v>26.9529</v>
      </c>
      <c r="O4" s="434">
        <v>25.7988</v>
      </c>
      <c r="P4" s="434">
        <v>24.654299999999999</v>
      </c>
      <c r="Q4" s="434">
        <v>23.5396</v>
      </c>
      <c r="R4" s="434">
        <v>22.386600000000001</v>
      </c>
      <c r="S4" s="434">
        <v>21.241299999999999</v>
      </c>
      <c r="T4" s="434">
        <v>20.102900000000002</v>
      </c>
      <c r="U4" s="434">
        <v>19.02</v>
      </c>
      <c r="V4" s="434">
        <v>17.960699999999999</v>
      </c>
      <c r="W4" s="434">
        <v>17.251200000000001</v>
      </c>
      <c r="X4" s="434">
        <v>16.630199999999999</v>
      </c>
      <c r="Y4" s="434">
        <v>16.2029</v>
      </c>
      <c r="Z4" s="434">
        <v>15.8504</v>
      </c>
      <c r="AA4" s="434">
        <v>15.5448</v>
      </c>
      <c r="AB4" s="434">
        <v>15.3863</v>
      </c>
      <c r="AC4" s="434">
        <v>15.2439</v>
      </c>
    </row>
    <row r="5" spans="1:29" x14ac:dyDescent="0.25">
      <c r="A5" s="434" t="s">
        <v>4003</v>
      </c>
      <c r="B5" s="434" t="s">
        <v>2424</v>
      </c>
      <c r="C5" s="434" t="s">
        <v>4471</v>
      </c>
      <c r="D5" s="434">
        <v>46.057699999999997</v>
      </c>
      <c r="E5" s="434">
        <v>48.674500000000002</v>
      </c>
      <c r="F5" s="434">
        <v>48.452300000000001</v>
      </c>
      <c r="G5" s="434">
        <v>49.049100000000003</v>
      </c>
      <c r="H5" s="434">
        <v>50.118400000000001</v>
      </c>
      <c r="I5" s="434">
        <v>51.704300000000003</v>
      </c>
      <c r="J5" s="434">
        <v>51.866300000000003</v>
      </c>
      <c r="K5" s="434">
        <v>50.917299999999997</v>
      </c>
      <c r="L5" s="434">
        <v>48.888100000000001</v>
      </c>
      <c r="M5" s="434">
        <v>46.116999999999997</v>
      </c>
      <c r="N5" s="434">
        <v>31.989799999999999</v>
      </c>
      <c r="O5" s="434">
        <v>30.7776</v>
      </c>
      <c r="P5" s="434">
        <v>29.305800000000001</v>
      </c>
      <c r="Q5" s="434">
        <v>27.9131</v>
      </c>
      <c r="R5" s="434">
        <v>28.6769</v>
      </c>
      <c r="S5" s="434">
        <v>29.316500000000001</v>
      </c>
      <c r="T5" s="434">
        <v>29.584900000000001</v>
      </c>
      <c r="U5" s="434">
        <v>29.648900000000001</v>
      </c>
      <c r="V5" s="434">
        <v>29.508400000000002</v>
      </c>
      <c r="W5" s="434">
        <v>29.1343</v>
      </c>
      <c r="X5" s="434">
        <v>35.134300000000003</v>
      </c>
      <c r="Y5" s="434">
        <v>35.557200000000002</v>
      </c>
      <c r="Z5" s="434">
        <v>34.466799999999999</v>
      </c>
      <c r="AA5" s="434">
        <v>33.167499999999997</v>
      </c>
      <c r="AB5" s="434">
        <v>32.1342</v>
      </c>
      <c r="AC5" s="434">
        <v>30.629300000000001</v>
      </c>
    </row>
    <row r="6" spans="1:29" x14ac:dyDescent="0.25">
      <c r="A6" s="434" t="s">
        <v>4003</v>
      </c>
      <c r="B6" s="434" t="s">
        <v>4475</v>
      </c>
      <c r="C6" s="434" t="s">
        <v>4471</v>
      </c>
      <c r="D6" s="434">
        <v>1.84704</v>
      </c>
      <c r="E6" s="434">
        <v>1.77441</v>
      </c>
      <c r="F6" s="434">
        <v>1.80766</v>
      </c>
      <c r="G6" s="434">
        <v>1.7996799999999999</v>
      </c>
      <c r="H6" s="434">
        <v>1.7796700000000001</v>
      </c>
      <c r="I6" s="434">
        <v>1.7577</v>
      </c>
      <c r="J6" s="434">
        <v>1.73837</v>
      </c>
      <c r="K6" s="434">
        <v>1.7222999999999999</v>
      </c>
      <c r="L6" s="434">
        <v>1.70716</v>
      </c>
      <c r="M6" s="434">
        <v>1.6946699999999999</v>
      </c>
      <c r="N6" s="434">
        <v>1.68147</v>
      </c>
      <c r="O6" s="434">
        <v>1.66743</v>
      </c>
      <c r="P6" s="434">
        <v>1.6522300000000001</v>
      </c>
      <c r="Q6" s="434">
        <v>1.6371100000000001</v>
      </c>
      <c r="R6" s="434">
        <v>1.6169</v>
      </c>
      <c r="S6" s="434">
        <v>1.5964400000000001</v>
      </c>
      <c r="T6" s="434">
        <v>1.57728</v>
      </c>
      <c r="U6" s="434">
        <v>1.56206</v>
      </c>
      <c r="V6" s="434">
        <v>1.5484100000000001</v>
      </c>
      <c r="W6" s="434">
        <v>1.5360199999999999</v>
      </c>
      <c r="X6" s="434">
        <v>1.52467</v>
      </c>
      <c r="Y6" s="434">
        <v>1.5122899999999999</v>
      </c>
      <c r="Z6" s="434">
        <v>1.4991399999999999</v>
      </c>
      <c r="AA6" s="434">
        <v>1.4859</v>
      </c>
      <c r="AB6" s="434">
        <v>1.4712499999999999</v>
      </c>
      <c r="AC6" s="434">
        <v>1.45966</v>
      </c>
    </row>
    <row r="7" spans="1:29" x14ac:dyDescent="0.25">
      <c r="A7" s="434" t="s">
        <v>4003</v>
      </c>
      <c r="B7" s="434" t="s">
        <v>4474</v>
      </c>
      <c r="C7" s="434" t="s">
        <v>4471</v>
      </c>
      <c r="D7" s="434">
        <v>2.1764299999999999</v>
      </c>
      <c r="E7" s="434">
        <v>2.21347</v>
      </c>
      <c r="F7" s="434">
        <v>2.2698499999999999</v>
      </c>
      <c r="G7" s="434">
        <v>2.3178200000000002</v>
      </c>
      <c r="H7" s="434">
        <v>2.36368</v>
      </c>
      <c r="I7" s="434">
        <v>2.41818</v>
      </c>
      <c r="J7" s="434">
        <v>2.4283000000000001</v>
      </c>
      <c r="K7" s="434">
        <v>2.4475799999999999</v>
      </c>
      <c r="L7" s="434">
        <v>2.4729299999999999</v>
      </c>
      <c r="M7" s="434">
        <v>2.49302</v>
      </c>
      <c r="N7" s="434">
        <v>2.5145300000000002</v>
      </c>
      <c r="O7" s="434">
        <v>2.5196999999999998</v>
      </c>
      <c r="P7" s="434">
        <v>2.5217700000000001</v>
      </c>
      <c r="Q7" s="434">
        <v>2.52624</v>
      </c>
      <c r="R7" s="434">
        <v>2.5144000000000002</v>
      </c>
      <c r="S7" s="434">
        <v>2.50061</v>
      </c>
      <c r="T7" s="434">
        <v>2.4926699999999999</v>
      </c>
      <c r="U7" s="434">
        <v>2.4901399999999998</v>
      </c>
      <c r="V7" s="434">
        <v>2.48997</v>
      </c>
      <c r="W7" s="434">
        <v>2.4918300000000002</v>
      </c>
      <c r="X7" s="434">
        <v>2.49519</v>
      </c>
      <c r="Y7" s="434">
        <v>2.4956700000000001</v>
      </c>
      <c r="Z7" s="434">
        <v>2.4942600000000001</v>
      </c>
      <c r="AA7" s="434">
        <v>2.4912100000000001</v>
      </c>
      <c r="AB7" s="434">
        <v>2.48393</v>
      </c>
      <c r="AC7" s="434">
        <v>2.4846400000000002</v>
      </c>
    </row>
    <row r="8" spans="1:29" x14ac:dyDescent="0.25">
      <c r="A8" s="434" t="s">
        <v>4003</v>
      </c>
      <c r="B8" s="434" t="s">
        <v>4473</v>
      </c>
      <c r="C8" s="434" t="s">
        <v>4471</v>
      </c>
      <c r="D8" s="434">
        <v>41.496899999999997</v>
      </c>
      <c r="E8" s="434">
        <v>41.008899999999997</v>
      </c>
      <c r="F8" s="434">
        <v>40.835999999999999</v>
      </c>
      <c r="G8" s="434">
        <v>40.241500000000002</v>
      </c>
      <c r="H8" s="434">
        <v>39.367800000000003</v>
      </c>
      <c r="I8" s="434">
        <v>38.751600000000003</v>
      </c>
      <c r="J8" s="434">
        <v>38.563800000000001</v>
      </c>
      <c r="K8" s="434">
        <v>38.421100000000003</v>
      </c>
      <c r="L8" s="434">
        <v>38.3613</v>
      </c>
      <c r="M8" s="434">
        <v>38.231900000000003</v>
      </c>
      <c r="N8" s="434">
        <v>38.036799999999999</v>
      </c>
      <c r="O8" s="434">
        <v>38.201700000000002</v>
      </c>
      <c r="P8" s="434">
        <v>38.15</v>
      </c>
      <c r="Q8" s="434">
        <v>38.080300000000001</v>
      </c>
      <c r="R8" s="434">
        <v>37.769199999999998</v>
      </c>
      <c r="S8" s="434">
        <v>37.845799999999997</v>
      </c>
      <c r="T8" s="434">
        <v>37.9437</v>
      </c>
      <c r="U8" s="434">
        <v>37.964300000000001</v>
      </c>
      <c r="V8" s="434">
        <v>37.907299999999999</v>
      </c>
      <c r="W8" s="434">
        <v>37.813299999999998</v>
      </c>
      <c r="X8" s="434">
        <v>37.837899999999998</v>
      </c>
      <c r="Y8" s="434">
        <v>37.596299999999999</v>
      </c>
      <c r="Z8" s="434">
        <v>37.706600000000002</v>
      </c>
      <c r="AA8" s="434">
        <v>37.744199999999999</v>
      </c>
      <c r="AB8" s="434">
        <v>37.6614</v>
      </c>
      <c r="AC8" s="434">
        <v>37.569000000000003</v>
      </c>
    </row>
    <row r="9" spans="1:29" x14ac:dyDescent="0.25">
      <c r="A9" s="434" t="s">
        <v>4003</v>
      </c>
      <c r="B9" s="434" t="s">
        <v>2485</v>
      </c>
      <c r="C9" s="434" t="s">
        <v>4471</v>
      </c>
      <c r="D9" s="434">
        <v>0.419765</v>
      </c>
      <c r="E9" s="434">
        <v>0.39630700000000002</v>
      </c>
      <c r="F9" s="434">
        <v>0.35421799999999998</v>
      </c>
      <c r="G9" s="434">
        <v>0.31743100000000002</v>
      </c>
      <c r="H9" s="434">
        <v>0.28123799999999999</v>
      </c>
      <c r="I9" s="434">
        <v>0.251577</v>
      </c>
      <c r="J9" s="434">
        <v>0.23546800000000001</v>
      </c>
      <c r="K9" s="434">
        <v>0.21904000000000001</v>
      </c>
      <c r="L9" s="434">
        <v>0.20277500000000001</v>
      </c>
      <c r="M9" s="434">
        <v>0.186922</v>
      </c>
      <c r="N9" s="434">
        <v>0.17116799999999999</v>
      </c>
      <c r="O9" s="434">
        <v>0.17094699999999999</v>
      </c>
      <c r="P9" s="434">
        <v>0.17045399999999999</v>
      </c>
      <c r="Q9" s="434">
        <v>0.16988800000000001</v>
      </c>
      <c r="R9" s="434">
        <v>0.16983799999999999</v>
      </c>
      <c r="S9" s="434">
        <v>0.16953799999999999</v>
      </c>
      <c r="T9" s="434">
        <v>0.169159</v>
      </c>
      <c r="U9" s="434">
        <v>0.16894899999999999</v>
      </c>
      <c r="V9" s="434">
        <v>0.16862099999999999</v>
      </c>
      <c r="W9" s="434">
        <v>0.16831099999999999</v>
      </c>
      <c r="X9" s="434">
        <v>0.16912099999999999</v>
      </c>
      <c r="Y9" s="434">
        <v>0.17005999999999999</v>
      </c>
      <c r="Z9" s="434">
        <v>0.17169400000000001</v>
      </c>
      <c r="AA9" s="434">
        <v>0.173517</v>
      </c>
      <c r="AB9" s="434">
        <v>0.17516300000000001</v>
      </c>
      <c r="AC9" s="434">
        <v>0.17769099999999999</v>
      </c>
    </row>
    <row r="10" spans="1:29" x14ac:dyDescent="0.25">
      <c r="A10" s="434" t="s">
        <v>4003</v>
      </c>
      <c r="B10" s="434" t="s">
        <v>2425</v>
      </c>
      <c r="C10" s="434" t="s">
        <v>4471</v>
      </c>
      <c r="D10" s="434">
        <v>-55.069600000000001</v>
      </c>
      <c r="E10" s="434">
        <v>-55.069600000000001</v>
      </c>
      <c r="F10" s="434">
        <v>-55.069600000000001</v>
      </c>
      <c r="G10" s="434">
        <v>-55.069600000000001</v>
      </c>
      <c r="H10" s="434">
        <v>-55.069600000000001</v>
      </c>
      <c r="I10" s="434">
        <v>-55.069600000000001</v>
      </c>
      <c r="J10" s="434">
        <v>-55.069600000000001</v>
      </c>
      <c r="K10" s="434">
        <v>-55.069600000000001</v>
      </c>
      <c r="L10" s="434">
        <v>-55.069600000000001</v>
      </c>
      <c r="M10" s="434">
        <v>-55.069600000000001</v>
      </c>
      <c r="N10" s="434">
        <v>-55.069600000000001</v>
      </c>
      <c r="O10" s="434">
        <v>-55.069600000000001</v>
      </c>
      <c r="P10" s="434">
        <v>-55.069600000000001</v>
      </c>
      <c r="Q10" s="434">
        <v>-55.069600000000001</v>
      </c>
      <c r="R10" s="434">
        <v>-55.069600000000001</v>
      </c>
      <c r="S10" s="434">
        <v>-55.069600000000001</v>
      </c>
      <c r="T10" s="434">
        <v>-55.069600000000001</v>
      </c>
      <c r="U10" s="434">
        <v>-55.069600000000001</v>
      </c>
      <c r="V10" s="434">
        <v>-55.069600000000001</v>
      </c>
      <c r="W10" s="434">
        <v>-55.069600000000001</v>
      </c>
      <c r="X10" s="434">
        <v>-55.069600000000001</v>
      </c>
      <c r="Y10" s="434">
        <v>-55.069600000000001</v>
      </c>
      <c r="Z10" s="434">
        <v>-55.069600000000001</v>
      </c>
      <c r="AA10" s="434">
        <v>-55.069600000000001</v>
      </c>
      <c r="AB10" s="434">
        <v>-55.069600000000001</v>
      </c>
      <c r="AC10" s="434">
        <v>-55.069600000000001</v>
      </c>
    </row>
    <row r="11" spans="1:29" x14ac:dyDescent="0.25">
      <c r="A11" s="434" t="s">
        <v>4003</v>
      </c>
      <c r="B11" s="434" t="s">
        <v>4472</v>
      </c>
      <c r="C11" s="434" t="s">
        <v>4471</v>
      </c>
      <c r="D11" s="434">
        <v>0</v>
      </c>
      <c r="E11" s="434">
        <v>0</v>
      </c>
      <c r="F11" s="434">
        <v>0</v>
      </c>
      <c r="G11" s="434">
        <v>0</v>
      </c>
      <c r="H11" s="434">
        <v>0</v>
      </c>
      <c r="I11" s="434">
        <v>0</v>
      </c>
      <c r="J11" s="434">
        <v>0</v>
      </c>
      <c r="K11" s="434">
        <v>0</v>
      </c>
      <c r="L11" s="434">
        <v>0</v>
      </c>
      <c r="M11" s="434">
        <v>0</v>
      </c>
      <c r="N11" s="434">
        <v>0</v>
      </c>
      <c r="O11" s="434">
        <v>0</v>
      </c>
      <c r="P11" s="434">
        <v>0</v>
      </c>
      <c r="Q11" s="434">
        <v>0</v>
      </c>
      <c r="R11" s="434">
        <v>0</v>
      </c>
      <c r="S11" s="434">
        <v>0</v>
      </c>
      <c r="T11" s="434">
        <v>0</v>
      </c>
      <c r="U11" s="434">
        <v>0</v>
      </c>
      <c r="V11" s="434">
        <v>0</v>
      </c>
      <c r="W11" s="434">
        <v>0</v>
      </c>
      <c r="X11" s="434">
        <v>0</v>
      </c>
      <c r="Y11" s="434">
        <v>0</v>
      </c>
      <c r="Z11" s="434">
        <v>0</v>
      </c>
      <c r="AA11" s="434">
        <v>0</v>
      </c>
      <c r="AB11" s="434">
        <v>0</v>
      </c>
      <c r="AC11" s="434">
        <v>0</v>
      </c>
    </row>
    <row r="12" spans="1:29" x14ac:dyDescent="0.25">
      <c r="A12" s="434" t="s">
        <v>4004</v>
      </c>
      <c r="B12" s="434" t="s">
        <v>2426</v>
      </c>
      <c r="C12" s="434" t="s">
        <v>4471</v>
      </c>
      <c r="D12" s="434">
        <v>19.064</v>
      </c>
      <c r="E12" s="434">
        <v>18.865600000000001</v>
      </c>
      <c r="F12" s="434">
        <v>18.592700000000001</v>
      </c>
      <c r="G12" s="434">
        <v>18.208100000000002</v>
      </c>
      <c r="H12" s="434">
        <v>17.773599999999998</v>
      </c>
      <c r="I12" s="434">
        <v>17.313500000000001</v>
      </c>
      <c r="J12" s="434">
        <v>16.793199999999999</v>
      </c>
      <c r="K12" s="434">
        <v>16.2028</v>
      </c>
      <c r="L12" s="434">
        <v>15.6174</v>
      </c>
      <c r="M12" s="434">
        <v>14.988200000000001</v>
      </c>
      <c r="N12" s="434">
        <v>14.402699999999999</v>
      </c>
      <c r="O12" s="434">
        <v>13.813800000000001</v>
      </c>
      <c r="P12" s="434">
        <v>13.227600000000001</v>
      </c>
      <c r="Q12" s="434">
        <v>12.6623</v>
      </c>
      <c r="R12" s="434">
        <v>12.0745</v>
      </c>
      <c r="S12" s="434">
        <v>11.4849</v>
      </c>
      <c r="T12" s="434">
        <v>10.9048</v>
      </c>
      <c r="U12" s="434">
        <v>10.345800000000001</v>
      </c>
      <c r="V12" s="434">
        <v>9.8036100000000008</v>
      </c>
      <c r="W12" s="434">
        <v>9.4200599999999994</v>
      </c>
      <c r="X12" s="434">
        <v>9.0851400000000009</v>
      </c>
      <c r="Y12" s="434">
        <v>8.8236899999999991</v>
      </c>
      <c r="Z12" s="434">
        <v>8.6195799999999991</v>
      </c>
      <c r="AA12" s="434">
        <v>8.4509000000000007</v>
      </c>
      <c r="AB12" s="434">
        <v>8.3335100000000004</v>
      </c>
      <c r="AC12" s="434">
        <v>8.2300900000000006</v>
      </c>
    </row>
    <row r="13" spans="1:29" x14ac:dyDescent="0.25">
      <c r="A13" s="434" t="s">
        <v>4004</v>
      </c>
      <c r="B13" s="434" t="s">
        <v>2424</v>
      </c>
      <c r="C13" s="434" t="s">
        <v>4471</v>
      </c>
      <c r="D13" s="434">
        <v>28.533300000000001</v>
      </c>
      <c r="E13" s="434">
        <v>32.094900000000003</v>
      </c>
      <c r="F13" s="434">
        <v>29.874400000000001</v>
      </c>
      <c r="G13" s="434">
        <v>29.883199999999999</v>
      </c>
      <c r="H13" s="434">
        <v>30.372900000000001</v>
      </c>
      <c r="I13" s="434">
        <v>26.107700000000001</v>
      </c>
      <c r="J13" s="434">
        <v>25.5855</v>
      </c>
      <c r="K13" s="434">
        <v>23.678100000000001</v>
      </c>
      <c r="L13" s="434">
        <v>20.501200000000001</v>
      </c>
      <c r="M13" s="434">
        <v>16.416599999999999</v>
      </c>
      <c r="N13" s="434">
        <v>12.5054</v>
      </c>
      <c r="O13" s="434">
        <v>10.9139</v>
      </c>
      <c r="P13" s="434">
        <v>9.4915299999999991</v>
      </c>
      <c r="Q13" s="434">
        <v>8.9238700000000009</v>
      </c>
      <c r="R13" s="434">
        <v>12.0008</v>
      </c>
      <c r="S13" s="434">
        <v>12.657500000000001</v>
      </c>
      <c r="T13" s="434">
        <v>13.323600000000001</v>
      </c>
      <c r="U13" s="434">
        <v>13.4887</v>
      </c>
      <c r="V13" s="434">
        <v>13.4725</v>
      </c>
      <c r="W13" s="434">
        <v>12.984500000000001</v>
      </c>
      <c r="X13" s="434">
        <v>13.2197</v>
      </c>
      <c r="Y13" s="434">
        <v>13.3963</v>
      </c>
      <c r="Z13" s="434">
        <v>12.907</v>
      </c>
      <c r="AA13" s="434">
        <v>12.733700000000001</v>
      </c>
      <c r="AB13" s="434">
        <v>12.7996</v>
      </c>
      <c r="AC13" s="434">
        <v>12.308199999999999</v>
      </c>
    </row>
    <row r="14" spans="1:29" x14ac:dyDescent="0.25">
      <c r="A14" s="434" t="s">
        <v>4004</v>
      </c>
      <c r="B14" s="434" t="s">
        <v>4475</v>
      </c>
      <c r="C14" s="434" t="s">
        <v>4471</v>
      </c>
      <c r="D14" s="434">
        <v>1.7649600000000001</v>
      </c>
      <c r="E14" s="434">
        <v>1.68754</v>
      </c>
      <c r="F14" s="434">
        <v>1.7145699999999999</v>
      </c>
      <c r="G14" s="434">
        <v>1.7015899999999999</v>
      </c>
      <c r="H14" s="434">
        <v>1.6761699999999999</v>
      </c>
      <c r="I14" s="434">
        <v>1.64873</v>
      </c>
      <c r="J14" s="434">
        <v>1.62496</v>
      </c>
      <c r="K14" s="434">
        <v>1.6043000000000001</v>
      </c>
      <c r="L14" s="434">
        <v>1.5846199999999999</v>
      </c>
      <c r="M14" s="434">
        <v>1.5675600000000001</v>
      </c>
      <c r="N14" s="434">
        <v>1.5503499999999999</v>
      </c>
      <c r="O14" s="434">
        <v>1.5325200000000001</v>
      </c>
      <c r="P14" s="434">
        <v>1.51369</v>
      </c>
      <c r="Q14" s="434">
        <v>1.49512</v>
      </c>
      <c r="R14" s="434">
        <v>1.47248</v>
      </c>
      <c r="S14" s="434">
        <v>1.4497599999999999</v>
      </c>
      <c r="T14" s="434">
        <v>1.42811</v>
      </c>
      <c r="U14" s="434">
        <v>1.40988</v>
      </c>
      <c r="V14" s="434">
        <v>1.3930499999999999</v>
      </c>
      <c r="W14" s="434">
        <v>1.37738</v>
      </c>
      <c r="X14" s="434">
        <v>1.3626799999999999</v>
      </c>
      <c r="Y14" s="434">
        <v>1.34718</v>
      </c>
      <c r="Z14" s="434">
        <v>1.3310900000000001</v>
      </c>
      <c r="AA14" s="434">
        <v>1.3150299999999999</v>
      </c>
      <c r="AB14" s="434">
        <v>1.298</v>
      </c>
      <c r="AC14" s="434">
        <v>1.2835300000000001</v>
      </c>
    </row>
    <row r="15" spans="1:29" x14ac:dyDescent="0.25">
      <c r="A15" s="434" t="s">
        <v>4004</v>
      </c>
      <c r="B15" s="434" t="s">
        <v>4474</v>
      </c>
      <c r="C15" s="434" t="s">
        <v>4471</v>
      </c>
      <c r="D15" s="434">
        <v>3.3004899999999999</v>
      </c>
      <c r="E15" s="434">
        <v>3.2749700000000002</v>
      </c>
      <c r="F15" s="434">
        <v>3.2706300000000001</v>
      </c>
      <c r="G15" s="434">
        <v>3.2438600000000002</v>
      </c>
      <c r="H15" s="434">
        <v>3.2003499999999998</v>
      </c>
      <c r="I15" s="434">
        <v>3.1596299999999999</v>
      </c>
      <c r="J15" s="434">
        <v>3.1313200000000001</v>
      </c>
      <c r="K15" s="434">
        <v>3.1222799999999999</v>
      </c>
      <c r="L15" s="434">
        <v>3.1245799999999999</v>
      </c>
      <c r="M15" s="434">
        <v>3.1298499999999998</v>
      </c>
      <c r="N15" s="434">
        <v>3.1306699999999998</v>
      </c>
      <c r="O15" s="434">
        <v>3.1274600000000001</v>
      </c>
      <c r="P15" s="434">
        <v>3.1200600000000001</v>
      </c>
      <c r="Q15" s="434">
        <v>3.1117900000000001</v>
      </c>
      <c r="R15" s="434">
        <v>3.0799400000000001</v>
      </c>
      <c r="S15" s="434">
        <v>3.0455899999999998</v>
      </c>
      <c r="T15" s="434">
        <v>3.01966</v>
      </c>
      <c r="U15" s="434">
        <v>3.00522</v>
      </c>
      <c r="V15" s="434">
        <v>2.9951099999999999</v>
      </c>
      <c r="W15" s="434">
        <v>2.9887800000000002</v>
      </c>
      <c r="X15" s="434">
        <v>2.9845100000000002</v>
      </c>
      <c r="Y15" s="434">
        <v>2.9746800000000002</v>
      </c>
      <c r="Z15" s="434">
        <v>2.9615999999999998</v>
      </c>
      <c r="AA15" s="434">
        <v>2.9467099999999999</v>
      </c>
      <c r="AB15" s="434">
        <v>2.9249100000000001</v>
      </c>
      <c r="AC15" s="434">
        <v>2.91492</v>
      </c>
    </row>
    <row r="16" spans="1:29" x14ac:dyDescent="0.25">
      <c r="A16" s="434" t="s">
        <v>4004</v>
      </c>
      <c r="B16" s="434" t="s">
        <v>4473</v>
      </c>
      <c r="C16" s="434" t="s">
        <v>4471</v>
      </c>
      <c r="D16" s="434">
        <v>33.804499999999997</v>
      </c>
      <c r="E16" s="434">
        <v>33.552399999999999</v>
      </c>
      <c r="F16" s="434">
        <v>33.583100000000002</v>
      </c>
      <c r="G16" s="434">
        <v>33.562899999999999</v>
      </c>
      <c r="H16" s="434">
        <v>33.457099999999997</v>
      </c>
      <c r="I16" s="434">
        <v>33.375799999999998</v>
      </c>
      <c r="J16" s="434">
        <v>33.794899999999998</v>
      </c>
      <c r="K16" s="434">
        <v>33.845399999999998</v>
      </c>
      <c r="L16" s="434">
        <v>33.760800000000003</v>
      </c>
      <c r="M16" s="434">
        <v>33.903199999999998</v>
      </c>
      <c r="N16" s="434">
        <v>34.095300000000002</v>
      </c>
      <c r="O16" s="434">
        <v>34.330300000000001</v>
      </c>
      <c r="P16" s="434">
        <v>34.569299999999998</v>
      </c>
      <c r="Q16" s="434">
        <v>34.8446</v>
      </c>
      <c r="R16" s="434">
        <v>35.0974</v>
      </c>
      <c r="S16" s="434">
        <v>35.461599999999997</v>
      </c>
      <c r="T16" s="434">
        <v>35.721800000000002</v>
      </c>
      <c r="U16" s="434">
        <v>35.925400000000003</v>
      </c>
      <c r="V16" s="434">
        <v>36.0623</v>
      </c>
      <c r="W16" s="434">
        <v>36.224899999999998</v>
      </c>
      <c r="X16" s="434">
        <v>36.405200000000001</v>
      </c>
      <c r="Y16" s="434">
        <v>36.619100000000003</v>
      </c>
      <c r="Z16" s="434">
        <v>36.8202</v>
      </c>
      <c r="AA16" s="434">
        <v>37.065300000000001</v>
      </c>
      <c r="AB16" s="434">
        <v>37.2913</v>
      </c>
      <c r="AC16" s="434">
        <v>37.500100000000003</v>
      </c>
    </row>
    <row r="17" spans="1:29" x14ac:dyDescent="0.25">
      <c r="A17" s="434" t="s">
        <v>4004</v>
      </c>
      <c r="B17" s="434" t="s">
        <v>2485</v>
      </c>
      <c r="C17" s="434" t="s">
        <v>4471</v>
      </c>
      <c r="D17" s="434">
        <v>3.7229400000000003E-2</v>
      </c>
      <c r="E17" s="434">
        <v>3.5458700000000003E-2</v>
      </c>
      <c r="F17" s="434">
        <v>3.1711700000000002E-2</v>
      </c>
      <c r="G17" s="434">
        <v>2.8281899999999999E-2</v>
      </c>
      <c r="H17" s="434">
        <v>2.5174499999999999E-2</v>
      </c>
      <c r="I17" s="434">
        <v>2.24724E-2</v>
      </c>
      <c r="J17" s="434">
        <v>2.09184E-2</v>
      </c>
      <c r="K17" s="434">
        <v>1.9357699999999999E-2</v>
      </c>
      <c r="L17" s="434">
        <v>1.77761E-2</v>
      </c>
      <c r="M17" s="434">
        <v>1.62477E-2</v>
      </c>
      <c r="N17" s="434">
        <v>1.47288E-2</v>
      </c>
      <c r="O17" s="434">
        <v>1.45316E-2</v>
      </c>
      <c r="P17" s="434">
        <v>1.43375E-2</v>
      </c>
      <c r="Q17" s="434">
        <v>1.4138700000000001E-2</v>
      </c>
      <c r="R17" s="434">
        <v>1.39516E-2</v>
      </c>
      <c r="S17" s="434">
        <v>1.3757500000000001E-2</v>
      </c>
      <c r="T17" s="434">
        <v>1.35496E-2</v>
      </c>
      <c r="U17" s="434">
        <v>1.33337E-2</v>
      </c>
      <c r="V17" s="434">
        <v>1.31133E-2</v>
      </c>
      <c r="W17" s="434">
        <v>1.2892799999999999E-2</v>
      </c>
      <c r="X17" s="434">
        <v>1.27752E-2</v>
      </c>
      <c r="Y17" s="434">
        <v>1.2666699999999999E-2</v>
      </c>
      <c r="Z17" s="434">
        <v>1.26147E-2</v>
      </c>
      <c r="AA17" s="434">
        <v>1.2623799999999999E-2</v>
      </c>
      <c r="AB17" s="434">
        <v>1.2668E-2</v>
      </c>
      <c r="AC17" s="434">
        <v>1.2831199999999999E-2</v>
      </c>
    </row>
    <row r="18" spans="1:29" x14ac:dyDescent="0.25">
      <c r="A18" s="434" t="s">
        <v>4004</v>
      </c>
      <c r="B18" s="434" t="s">
        <v>2425</v>
      </c>
      <c r="C18" s="434" t="s">
        <v>4471</v>
      </c>
      <c r="D18" s="434">
        <v>-33.009</v>
      </c>
      <c r="E18" s="434">
        <v>-33.009</v>
      </c>
      <c r="F18" s="434">
        <v>-33.009</v>
      </c>
      <c r="G18" s="434">
        <v>-33.009</v>
      </c>
      <c r="H18" s="434">
        <v>-33.009</v>
      </c>
      <c r="I18" s="434">
        <v>-33.009</v>
      </c>
      <c r="J18" s="434">
        <v>-33.009</v>
      </c>
      <c r="K18" s="434">
        <v>-33.009</v>
      </c>
      <c r="L18" s="434">
        <v>-33.009</v>
      </c>
      <c r="M18" s="434">
        <v>-33.009</v>
      </c>
      <c r="N18" s="434">
        <v>-33.009</v>
      </c>
      <c r="O18" s="434">
        <v>-33.009</v>
      </c>
      <c r="P18" s="434">
        <v>-33.009</v>
      </c>
      <c r="Q18" s="434">
        <v>-33.009</v>
      </c>
      <c r="R18" s="434">
        <v>-33.009</v>
      </c>
      <c r="S18" s="434">
        <v>-33.009</v>
      </c>
      <c r="T18" s="434">
        <v>-33.009</v>
      </c>
      <c r="U18" s="434">
        <v>-33.009</v>
      </c>
      <c r="V18" s="434">
        <v>-33.009</v>
      </c>
      <c r="W18" s="434">
        <v>-33.009</v>
      </c>
      <c r="X18" s="434">
        <v>-33.009</v>
      </c>
      <c r="Y18" s="434">
        <v>-33.009</v>
      </c>
      <c r="Z18" s="434">
        <v>-33.009</v>
      </c>
      <c r="AA18" s="434">
        <v>-33.009</v>
      </c>
      <c r="AB18" s="434">
        <v>-33.009</v>
      </c>
      <c r="AC18" s="434">
        <v>-33.009</v>
      </c>
    </row>
    <row r="19" spans="1:29" x14ac:dyDescent="0.25">
      <c r="A19" s="434" t="s">
        <v>4004</v>
      </c>
      <c r="B19" s="434" t="s">
        <v>4472</v>
      </c>
      <c r="C19" s="434" t="s">
        <v>4471</v>
      </c>
      <c r="D19" s="434">
        <v>0</v>
      </c>
      <c r="E19" s="434">
        <v>0</v>
      </c>
      <c r="F19" s="434">
        <v>0</v>
      </c>
      <c r="G19" s="434">
        <v>0</v>
      </c>
      <c r="H19" s="434">
        <v>0</v>
      </c>
      <c r="I19" s="434">
        <v>0</v>
      </c>
      <c r="J19" s="434">
        <v>0</v>
      </c>
      <c r="K19" s="434">
        <v>0</v>
      </c>
      <c r="L19" s="434">
        <v>0</v>
      </c>
      <c r="M19" s="434">
        <v>0</v>
      </c>
      <c r="N19" s="434">
        <v>0</v>
      </c>
      <c r="O19" s="434">
        <v>0</v>
      </c>
      <c r="P19" s="434">
        <v>0</v>
      </c>
      <c r="Q19" s="434">
        <v>0</v>
      </c>
      <c r="R19" s="434">
        <v>0</v>
      </c>
      <c r="S19" s="434">
        <v>0</v>
      </c>
      <c r="T19" s="434">
        <v>0</v>
      </c>
      <c r="U19" s="434">
        <v>0</v>
      </c>
      <c r="V19" s="434">
        <v>0</v>
      </c>
      <c r="W19" s="434">
        <v>0</v>
      </c>
      <c r="X19" s="434">
        <v>0</v>
      </c>
      <c r="Y19" s="434">
        <v>0</v>
      </c>
      <c r="Z19" s="434">
        <v>0</v>
      </c>
      <c r="AA19" s="434">
        <v>0</v>
      </c>
      <c r="AB19" s="434">
        <v>0</v>
      </c>
      <c r="AC19" s="434">
        <v>0</v>
      </c>
    </row>
    <row r="20" spans="1:29" x14ac:dyDescent="0.25">
      <c r="A20" s="434" t="s">
        <v>4006</v>
      </c>
      <c r="B20" s="434" t="s">
        <v>2426</v>
      </c>
      <c r="C20" s="434" t="s">
        <v>4471</v>
      </c>
      <c r="D20" s="434">
        <v>38.005400000000002</v>
      </c>
      <c r="E20" s="434">
        <v>37.8718</v>
      </c>
      <c r="F20" s="434">
        <v>37.533299999999997</v>
      </c>
      <c r="G20" s="434">
        <v>36.958399999999997</v>
      </c>
      <c r="H20" s="434">
        <v>36.3035</v>
      </c>
      <c r="I20" s="434">
        <v>35.610999999999997</v>
      </c>
      <c r="J20" s="434">
        <v>34.912599999999998</v>
      </c>
      <c r="K20" s="434">
        <v>34.073300000000003</v>
      </c>
      <c r="L20" s="434">
        <v>33.212800000000001</v>
      </c>
      <c r="M20" s="434">
        <v>32.235399999999998</v>
      </c>
      <c r="N20" s="434">
        <v>31.367699999999999</v>
      </c>
      <c r="O20" s="434">
        <v>30.429300000000001</v>
      </c>
      <c r="P20" s="434">
        <v>29.480399999999999</v>
      </c>
      <c r="Q20" s="434">
        <v>28.5823</v>
      </c>
      <c r="R20" s="434">
        <v>27.6264</v>
      </c>
      <c r="S20" s="434">
        <v>26.7058</v>
      </c>
      <c r="T20" s="434">
        <v>25.7773</v>
      </c>
      <c r="U20" s="434">
        <v>24.919</v>
      </c>
      <c r="V20" s="434">
        <v>24.112200000000001</v>
      </c>
      <c r="W20" s="434">
        <v>23.585599999999999</v>
      </c>
      <c r="X20" s="434">
        <v>23.154800000000002</v>
      </c>
      <c r="Y20" s="434">
        <v>22.863399999999999</v>
      </c>
      <c r="Z20" s="434">
        <v>22.6569</v>
      </c>
      <c r="AA20" s="434">
        <v>22.527699999999999</v>
      </c>
      <c r="AB20" s="434">
        <v>22.499500000000001</v>
      </c>
      <c r="AC20" s="434">
        <v>22.509799999999998</v>
      </c>
    </row>
    <row r="21" spans="1:29" x14ac:dyDescent="0.25">
      <c r="A21" s="434" t="s">
        <v>4006</v>
      </c>
      <c r="B21" s="434" t="s">
        <v>2424</v>
      </c>
      <c r="C21" s="434" t="s">
        <v>4471</v>
      </c>
      <c r="D21" s="434">
        <v>32.973599999999998</v>
      </c>
      <c r="E21" s="434">
        <v>27.0442</v>
      </c>
      <c r="F21" s="434">
        <v>26.575199999999999</v>
      </c>
      <c r="G21" s="434">
        <v>25.795200000000001</v>
      </c>
      <c r="H21" s="434">
        <v>24.303599999999999</v>
      </c>
      <c r="I21" s="434">
        <v>23.063600000000001</v>
      </c>
      <c r="J21" s="434">
        <v>21.9176</v>
      </c>
      <c r="K21" s="434">
        <v>20.1252</v>
      </c>
      <c r="L21" s="434">
        <v>20.655799999999999</v>
      </c>
      <c r="M21" s="434">
        <v>21.328199999999999</v>
      </c>
      <c r="N21" s="434">
        <v>21.148900000000001</v>
      </c>
      <c r="O21" s="434">
        <v>21.67</v>
      </c>
      <c r="P21" s="434">
        <v>22.188099999999999</v>
      </c>
      <c r="Q21" s="434">
        <v>22.677499999999998</v>
      </c>
      <c r="R21" s="434">
        <v>23.250399999999999</v>
      </c>
      <c r="S21" s="434">
        <v>23.725999999999999</v>
      </c>
      <c r="T21" s="434">
        <v>24.131</v>
      </c>
      <c r="U21" s="434">
        <v>24.586500000000001</v>
      </c>
      <c r="V21" s="434">
        <v>25.129799999999999</v>
      </c>
      <c r="W21" s="434">
        <v>25.6569</v>
      </c>
      <c r="X21" s="434">
        <v>26.214200000000002</v>
      </c>
      <c r="Y21" s="434">
        <v>26.7423</v>
      </c>
      <c r="Z21" s="434">
        <v>27.2393</v>
      </c>
      <c r="AA21" s="434">
        <v>27.670500000000001</v>
      </c>
      <c r="AB21" s="434">
        <v>28.072299999999998</v>
      </c>
      <c r="AC21" s="434">
        <v>28.462700000000002</v>
      </c>
    </row>
    <row r="22" spans="1:29" x14ac:dyDescent="0.25">
      <c r="A22" s="434" t="s">
        <v>4006</v>
      </c>
      <c r="B22" s="434" t="s">
        <v>4475</v>
      </c>
      <c r="C22" s="434" t="s">
        <v>4471</v>
      </c>
      <c r="D22" s="434">
        <v>2.55227</v>
      </c>
      <c r="E22" s="434">
        <v>2.4965000000000002</v>
      </c>
      <c r="F22" s="434">
        <v>2.5445600000000002</v>
      </c>
      <c r="G22" s="434">
        <v>2.5498599999999998</v>
      </c>
      <c r="H22" s="434">
        <v>2.5369299999999999</v>
      </c>
      <c r="I22" s="434">
        <v>2.5213399999999999</v>
      </c>
      <c r="J22" s="434">
        <v>2.5173999999999999</v>
      </c>
      <c r="K22" s="434">
        <v>2.5176599999999998</v>
      </c>
      <c r="L22" s="434">
        <v>2.51844</v>
      </c>
      <c r="M22" s="434">
        <v>2.5231499999999998</v>
      </c>
      <c r="N22" s="434">
        <v>2.5272199999999998</v>
      </c>
      <c r="O22" s="434">
        <v>2.5295700000000001</v>
      </c>
      <c r="P22" s="434">
        <v>2.5297299999999998</v>
      </c>
      <c r="Q22" s="434">
        <v>2.52948</v>
      </c>
      <c r="R22" s="434">
        <v>2.5214099999999999</v>
      </c>
      <c r="S22" s="434">
        <v>2.5122900000000001</v>
      </c>
      <c r="T22" s="434">
        <v>2.5055100000000001</v>
      </c>
      <c r="U22" s="434">
        <v>2.5037699999999998</v>
      </c>
      <c r="V22" s="434">
        <v>2.5038299999999998</v>
      </c>
      <c r="W22" s="434">
        <v>2.5052400000000001</v>
      </c>
      <c r="X22" s="434">
        <v>2.5075699999999999</v>
      </c>
      <c r="Y22" s="434">
        <v>2.5078200000000002</v>
      </c>
      <c r="Z22" s="434">
        <v>2.5065200000000001</v>
      </c>
      <c r="AA22" s="434">
        <v>2.5047000000000001</v>
      </c>
      <c r="AB22" s="434">
        <v>2.50048</v>
      </c>
      <c r="AC22" s="434">
        <v>2.5009800000000002</v>
      </c>
    </row>
    <row r="23" spans="1:29" x14ac:dyDescent="0.25">
      <c r="A23" s="434" t="s">
        <v>4006</v>
      </c>
      <c r="B23" s="434" t="s">
        <v>4474</v>
      </c>
      <c r="C23" s="434" t="s">
        <v>4471</v>
      </c>
      <c r="D23" s="434">
        <v>3.2700800000000001</v>
      </c>
      <c r="E23" s="434">
        <v>3.5011800000000002</v>
      </c>
      <c r="F23" s="434">
        <v>3.7725499999999998</v>
      </c>
      <c r="G23" s="434">
        <v>4.0517599999999998</v>
      </c>
      <c r="H23" s="434">
        <v>4.3458100000000002</v>
      </c>
      <c r="I23" s="434">
        <v>4.6623599999999996</v>
      </c>
      <c r="J23" s="434">
        <v>4.7563500000000003</v>
      </c>
      <c r="K23" s="434">
        <v>4.8504899999999997</v>
      </c>
      <c r="L23" s="434">
        <v>4.9599500000000001</v>
      </c>
      <c r="M23" s="434">
        <v>5.0519600000000002</v>
      </c>
      <c r="N23" s="434">
        <v>5.1292299999999997</v>
      </c>
      <c r="O23" s="434">
        <v>5.1536200000000001</v>
      </c>
      <c r="P23" s="434">
        <v>5.1737000000000002</v>
      </c>
      <c r="Q23" s="434">
        <v>5.1975199999999999</v>
      </c>
      <c r="R23" s="434">
        <v>5.1981299999999999</v>
      </c>
      <c r="S23" s="434">
        <v>5.1974400000000003</v>
      </c>
      <c r="T23" s="434">
        <v>5.2074299999999996</v>
      </c>
      <c r="U23" s="434">
        <v>5.2260099999999996</v>
      </c>
      <c r="V23" s="434">
        <v>5.24674</v>
      </c>
      <c r="W23" s="434">
        <v>5.2715199999999998</v>
      </c>
      <c r="X23" s="434">
        <v>5.2988600000000003</v>
      </c>
      <c r="Y23" s="434">
        <v>5.3215399999999997</v>
      </c>
      <c r="Z23" s="434">
        <v>5.3436399999999997</v>
      </c>
      <c r="AA23" s="434">
        <v>5.3623900000000004</v>
      </c>
      <c r="AB23" s="434">
        <v>5.3748899999999997</v>
      </c>
      <c r="AC23" s="434">
        <v>5.4001999999999999</v>
      </c>
    </row>
    <row r="24" spans="1:29" x14ac:dyDescent="0.25">
      <c r="A24" s="434" t="s">
        <v>4006</v>
      </c>
      <c r="B24" s="434" t="s">
        <v>4473</v>
      </c>
      <c r="C24" s="434" t="s">
        <v>4471</v>
      </c>
      <c r="D24" s="434">
        <v>22.3127</v>
      </c>
      <c r="E24" s="434">
        <v>22.300699999999999</v>
      </c>
      <c r="F24" s="434">
        <v>22.579799999999999</v>
      </c>
      <c r="G24" s="434">
        <v>22.845500000000001</v>
      </c>
      <c r="H24" s="434">
        <v>22.928999999999998</v>
      </c>
      <c r="I24" s="434">
        <v>23.040500000000002</v>
      </c>
      <c r="J24" s="434">
        <v>23.193000000000001</v>
      </c>
      <c r="K24" s="434">
        <v>23.367899999999999</v>
      </c>
      <c r="L24" s="434">
        <v>23.503699999999998</v>
      </c>
      <c r="M24" s="434">
        <v>23.8414</v>
      </c>
      <c r="N24" s="434">
        <v>24.193899999999999</v>
      </c>
      <c r="O24" s="434">
        <v>24.6372</v>
      </c>
      <c r="P24" s="434">
        <v>25.045500000000001</v>
      </c>
      <c r="Q24" s="434">
        <v>25.409700000000001</v>
      </c>
      <c r="R24" s="434">
        <v>25.7227</v>
      </c>
      <c r="S24" s="434">
        <v>26.0181</v>
      </c>
      <c r="T24" s="434">
        <v>26.305800000000001</v>
      </c>
      <c r="U24" s="434">
        <v>26.5914</v>
      </c>
      <c r="V24" s="434">
        <v>26.837399999999999</v>
      </c>
      <c r="W24" s="434">
        <v>27.140599999999999</v>
      </c>
      <c r="X24" s="434">
        <v>27.389700000000001</v>
      </c>
      <c r="Y24" s="434">
        <v>27.7013</v>
      </c>
      <c r="Z24" s="434">
        <v>28.045999999999999</v>
      </c>
      <c r="AA24" s="434">
        <v>28.306999999999999</v>
      </c>
      <c r="AB24" s="434">
        <v>28.634899999999998</v>
      </c>
      <c r="AC24" s="434">
        <v>28.9481</v>
      </c>
    </row>
    <row r="25" spans="1:29" x14ac:dyDescent="0.25">
      <c r="A25" s="434" t="s">
        <v>4006</v>
      </c>
      <c r="B25" s="434" t="s">
        <v>2485</v>
      </c>
      <c r="C25" s="434" t="s">
        <v>4471</v>
      </c>
      <c r="D25" s="435">
        <v>2.408E-5</v>
      </c>
      <c r="E25" s="435">
        <v>3.8899999999999997E-5</v>
      </c>
      <c r="F25" s="435">
        <v>4.922E-5</v>
      </c>
      <c r="G25" s="435">
        <v>5.7000000000000003E-5</v>
      </c>
      <c r="H25" s="435">
        <v>8.543E-5</v>
      </c>
      <c r="I25" s="434">
        <v>1.0781E-4</v>
      </c>
      <c r="J25" s="434">
        <v>1.3090000000000001E-4</v>
      </c>
      <c r="K25" s="434">
        <v>1.6375E-4</v>
      </c>
      <c r="L25" s="434">
        <v>1.7890000000000001E-4</v>
      </c>
      <c r="M25" s="434">
        <v>1.8885000000000001E-4</v>
      </c>
      <c r="N25" s="434">
        <v>1.9560000000000001E-4</v>
      </c>
      <c r="O25" s="434">
        <v>2.1723000000000001E-4</v>
      </c>
      <c r="P25" s="434">
        <v>2.2767999999999999E-4</v>
      </c>
      <c r="Q25" s="434">
        <v>2.2803E-4</v>
      </c>
      <c r="R25" s="434">
        <v>2.2776E-4</v>
      </c>
      <c r="S25" s="434">
        <v>2.2709E-4</v>
      </c>
      <c r="T25" s="434">
        <v>2.1562E-4</v>
      </c>
      <c r="U25" s="434">
        <v>2.0432999999999999E-4</v>
      </c>
      <c r="V25" s="434">
        <v>1.9316E-4</v>
      </c>
      <c r="W25" s="434">
        <v>1.7144E-4</v>
      </c>
      <c r="X25" s="434">
        <v>1.4982999999999999E-4</v>
      </c>
      <c r="Y25" s="434">
        <v>1.2829000000000001E-4</v>
      </c>
      <c r="Z25" s="434">
        <v>1.0682E-4</v>
      </c>
      <c r="AA25" s="435">
        <v>8.5309999999999995E-5</v>
      </c>
      <c r="AB25" s="435">
        <v>7.4579999999999994E-5</v>
      </c>
      <c r="AC25" s="435">
        <v>6.3819999999999995E-5</v>
      </c>
    </row>
    <row r="26" spans="1:29" x14ac:dyDescent="0.25">
      <c r="A26" s="434" t="s">
        <v>4006</v>
      </c>
      <c r="B26" s="434" t="s">
        <v>2425</v>
      </c>
      <c r="C26" s="434" t="s">
        <v>4471</v>
      </c>
      <c r="D26" s="434">
        <v>3.2109399999999999</v>
      </c>
      <c r="E26" s="434">
        <v>3.2109399999999999</v>
      </c>
      <c r="F26" s="434">
        <v>3.2109399999999999</v>
      </c>
      <c r="G26" s="434">
        <v>3.2109399999999999</v>
      </c>
      <c r="H26" s="434">
        <v>3.2109399999999999</v>
      </c>
      <c r="I26" s="434">
        <v>3.2109399999999999</v>
      </c>
      <c r="J26" s="434">
        <v>3.2109399999999999</v>
      </c>
      <c r="K26" s="434">
        <v>3.2109399999999999</v>
      </c>
      <c r="L26" s="434">
        <v>3.2109399999999999</v>
      </c>
      <c r="M26" s="434">
        <v>3.2109399999999999</v>
      </c>
      <c r="N26" s="434">
        <v>3.2109399999999999</v>
      </c>
      <c r="O26" s="434">
        <v>3.2109399999999999</v>
      </c>
      <c r="P26" s="434">
        <v>3.2109399999999999</v>
      </c>
      <c r="Q26" s="434">
        <v>3.2109399999999999</v>
      </c>
      <c r="R26" s="434">
        <v>3.2109399999999999</v>
      </c>
      <c r="S26" s="434">
        <v>3.2109399999999999</v>
      </c>
      <c r="T26" s="434">
        <v>3.2109399999999999</v>
      </c>
      <c r="U26" s="434">
        <v>3.2109399999999999</v>
      </c>
      <c r="V26" s="434">
        <v>3.2109399999999999</v>
      </c>
      <c r="W26" s="434">
        <v>3.2109399999999999</v>
      </c>
      <c r="X26" s="434">
        <v>3.2109399999999999</v>
      </c>
      <c r="Y26" s="434">
        <v>3.2109399999999999</v>
      </c>
      <c r="Z26" s="434">
        <v>3.2109399999999999</v>
      </c>
      <c r="AA26" s="434">
        <v>3.2109399999999999</v>
      </c>
      <c r="AB26" s="434">
        <v>3.2109399999999999</v>
      </c>
      <c r="AC26" s="434">
        <v>3.2109399999999999</v>
      </c>
    </row>
    <row r="27" spans="1:29" x14ac:dyDescent="0.25">
      <c r="A27" s="434" t="s">
        <v>4006</v>
      </c>
      <c r="B27" s="434" t="s">
        <v>4472</v>
      </c>
      <c r="C27" s="434" t="s">
        <v>4471</v>
      </c>
      <c r="D27" s="434">
        <v>0</v>
      </c>
      <c r="E27" s="434">
        <v>0</v>
      </c>
      <c r="F27" s="434">
        <v>0</v>
      </c>
      <c r="G27" s="434">
        <v>0</v>
      </c>
      <c r="H27" s="434">
        <v>0</v>
      </c>
      <c r="I27" s="434">
        <v>0</v>
      </c>
      <c r="J27" s="434">
        <v>0</v>
      </c>
      <c r="K27" s="434">
        <v>0</v>
      </c>
      <c r="L27" s="434">
        <v>0</v>
      </c>
      <c r="M27" s="434">
        <v>0</v>
      </c>
      <c r="N27" s="434">
        <v>0</v>
      </c>
      <c r="O27" s="434">
        <v>0</v>
      </c>
      <c r="P27" s="434">
        <v>0</v>
      </c>
      <c r="Q27" s="434">
        <v>0</v>
      </c>
      <c r="R27" s="434">
        <v>0</v>
      </c>
      <c r="S27" s="434">
        <v>0</v>
      </c>
      <c r="T27" s="434">
        <v>0</v>
      </c>
      <c r="U27" s="434">
        <v>0</v>
      </c>
      <c r="V27" s="434">
        <v>0</v>
      </c>
      <c r="W27" s="434">
        <v>0</v>
      </c>
      <c r="X27" s="434">
        <v>0</v>
      </c>
      <c r="Y27" s="434">
        <v>0</v>
      </c>
      <c r="Z27" s="434">
        <v>0</v>
      </c>
      <c r="AA27" s="434">
        <v>0</v>
      </c>
      <c r="AB27" s="434">
        <v>0</v>
      </c>
      <c r="AC27" s="434">
        <v>0</v>
      </c>
    </row>
    <row r="28" spans="1:29" x14ac:dyDescent="0.25">
      <c r="A28" s="434" t="s">
        <v>4008</v>
      </c>
      <c r="B28" s="434" t="s">
        <v>2426</v>
      </c>
      <c r="C28" s="434" t="s">
        <v>4471</v>
      </c>
      <c r="D28" s="434">
        <v>164.83699999999999</v>
      </c>
      <c r="E28" s="434">
        <v>162.57400000000001</v>
      </c>
      <c r="F28" s="434">
        <v>160.44</v>
      </c>
      <c r="G28" s="434">
        <v>157.53200000000001</v>
      </c>
      <c r="H28" s="434">
        <v>154.84</v>
      </c>
      <c r="I28" s="434">
        <v>152.43799999999999</v>
      </c>
      <c r="J28" s="434">
        <v>145.625</v>
      </c>
      <c r="K28" s="434">
        <v>139.06800000000001</v>
      </c>
      <c r="L28" s="434">
        <v>132.584</v>
      </c>
      <c r="M28" s="434">
        <v>125.93</v>
      </c>
      <c r="N28" s="434">
        <v>119.898</v>
      </c>
      <c r="O28" s="434">
        <v>113.595</v>
      </c>
      <c r="P28" s="434">
        <v>107.24299999999999</v>
      </c>
      <c r="Q28" s="434">
        <v>101.128</v>
      </c>
      <c r="R28" s="434">
        <v>94.966099999999997</v>
      </c>
      <c r="S28" s="434">
        <v>89.133799999999994</v>
      </c>
      <c r="T28" s="434">
        <v>83.185100000000006</v>
      </c>
      <c r="U28" s="434">
        <v>77.283900000000003</v>
      </c>
      <c r="V28" s="434">
        <v>71.548000000000002</v>
      </c>
      <c r="W28" s="434">
        <v>66.808700000000002</v>
      </c>
      <c r="X28" s="434">
        <v>64.180599999999998</v>
      </c>
      <c r="Y28" s="434">
        <v>61.925699999999999</v>
      </c>
      <c r="Z28" s="434">
        <v>60.883400000000002</v>
      </c>
      <c r="AA28" s="434">
        <v>61.020200000000003</v>
      </c>
      <c r="AB28" s="434">
        <v>61.206899999999997</v>
      </c>
      <c r="AC28" s="434">
        <v>61.500599999999999</v>
      </c>
    </row>
    <row r="29" spans="1:29" x14ac:dyDescent="0.25">
      <c r="A29" s="434" t="s">
        <v>4008</v>
      </c>
      <c r="B29" s="434" t="s">
        <v>2424</v>
      </c>
      <c r="C29" s="434" t="s">
        <v>4471</v>
      </c>
      <c r="D29" s="434">
        <v>31.395099999999999</v>
      </c>
      <c r="E29" s="434">
        <v>30.496400000000001</v>
      </c>
      <c r="F29" s="434">
        <v>27.678799999999999</v>
      </c>
      <c r="G29" s="434">
        <v>25.460599999999999</v>
      </c>
      <c r="H29" s="434">
        <v>22.8538</v>
      </c>
      <c r="I29" s="434">
        <v>20.750399999999999</v>
      </c>
      <c r="J29" s="434">
        <v>18.439299999999999</v>
      </c>
      <c r="K29" s="434">
        <v>16.240600000000001</v>
      </c>
      <c r="L29" s="434">
        <v>14.1814</v>
      </c>
      <c r="M29" s="434">
        <v>11.4353</v>
      </c>
      <c r="N29" s="434">
        <v>11.107200000000001</v>
      </c>
      <c r="O29" s="434">
        <v>11.374599999999999</v>
      </c>
      <c r="P29" s="434">
        <v>11.4617</v>
      </c>
      <c r="Q29" s="434">
        <v>11.627800000000001</v>
      </c>
      <c r="R29" s="434">
        <v>10.5862</v>
      </c>
      <c r="S29" s="434">
        <v>7.3951799999999999</v>
      </c>
      <c r="T29" s="434">
        <v>6.8945600000000002</v>
      </c>
      <c r="U29" s="434">
        <v>7.5788099999999998</v>
      </c>
      <c r="V29" s="434">
        <v>8.3342899999999993</v>
      </c>
      <c r="W29" s="434">
        <v>8.7417200000000008</v>
      </c>
      <c r="X29" s="434">
        <v>4.3799099999999997</v>
      </c>
      <c r="Y29" s="434">
        <v>4.7346500000000002</v>
      </c>
      <c r="Z29" s="434">
        <v>4.9960399999999998</v>
      </c>
      <c r="AA29" s="434">
        <v>5.2208100000000002</v>
      </c>
      <c r="AB29" s="434">
        <v>4.2495599999999998</v>
      </c>
      <c r="AC29" s="434">
        <v>4.3015299999999996</v>
      </c>
    </row>
    <row r="30" spans="1:29" x14ac:dyDescent="0.25">
      <c r="A30" s="434" t="s">
        <v>4008</v>
      </c>
      <c r="B30" s="434" t="s">
        <v>4475</v>
      </c>
      <c r="C30" s="434" t="s">
        <v>4471</v>
      </c>
      <c r="D30" s="434">
        <v>24.4541</v>
      </c>
      <c r="E30" s="434">
        <v>24.1843</v>
      </c>
      <c r="F30" s="434">
        <v>24.720400000000001</v>
      </c>
      <c r="G30" s="434">
        <v>24.9148</v>
      </c>
      <c r="H30" s="434">
        <v>24.904699999999998</v>
      </c>
      <c r="I30" s="434">
        <v>24.869599999999998</v>
      </c>
      <c r="J30" s="434">
        <v>24.724</v>
      </c>
      <c r="K30" s="434">
        <v>24.6235</v>
      </c>
      <c r="L30" s="434">
        <v>24.531500000000001</v>
      </c>
      <c r="M30" s="434">
        <v>24.481300000000001</v>
      </c>
      <c r="N30" s="434">
        <v>24.428000000000001</v>
      </c>
      <c r="O30" s="434">
        <v>24.354099999999999</v>
      </c>
      <c r="P30" s="434">
        <v>24.258299999999998</v>
      </c>
      <c r="Q30" s="434">
        <v>24.1538</v>
      </c>
      <c r="R30" s="434">
        <v>23.971499999999999</v>
      </c>
      <c r="S30" s="434">
        <v>23.778400000000001</v>
      </c>
      <c r="T30" s="434">
        <v>23.597300000000001</v>
      </c>
      <c r="U30" s="434">
        <v>23.462499999999999</v>
      </c>
      <c r="V30" s="434">
        <v>23.3432</v>
      </c>
      <c r="W30" s="434">
        <v>23.2346</v>
      </c>
      <c r="X30" s="434">
        <v>23.131699999999999</v>
      </c>
      <c r="Y30" s="434">
        <v>23.007100000000001</v>
      </c>
      <c r="Z30" s="434">
        <v>22.866599999999998</v>
      </c>
      <c r="AA30" s="434">
        <v>22.7211</v>
      </c>
      <c r="AB30" s="434">
        <v>22.554300000000001</v>
      </c>
      <c r="AC30" s="434">
        <v>22.436199999999999</v>
      </c>
    </row>
    <row r="31" spans="1:29" x14ac:dyDescent="0.25">
      <c r="A31" s="434" t="s">
        <v>4008</v>
      </c>
      <c r="B31" s="434" t="s">
        <v>4474</v>
      </c>
      <c r="C31" s="434" t="s">
        <v>4471</v>
      </c>
      <c r="D31" s="434">
        <v>21.522300000000001</v>
      </c>
      <c r="E31" s="434">
        <v>21.826699999999999</v>
      </c>
      <c r="F31" s="434">
        <v>22.187999999999999</v>
      </c>
      <c r="G31" s="434">
        <v>22.401299999999999</v>
      </c>
      <c r="H31" s="434">
        <v>22.519200000000001</v>
      </c>
      <c r="I31" s="434">
        <v>22.6555</v>
      </c>
      <c r="J31" s="434">
        <v>22.633500000000002</v>
      </c>
      <c r="K31" s="434">
        <v>22.7224</v>
      </c>
      <c r="L31" s="434">
        <v>22.883600000000001</v>
      </c>
      <c r="M31" s="434">
        <v>23.033799999999999</v>
      </c>
      <c r="N31" s="434">
        <v>23.180499999999999</v>
      </c>
      <c r="O31" s="434">
        <v>23.288699999999999</v>
      </c>
      <c r="P31" s="434">
        <v>23.3705</v>
      </c>
      <c r="Q31" s="434">
        <v>23.4589</v>
      </c>
      <c r="R31" s="434">
        <v>23.3856</v>
      </c>
      <c r="S31" s="434">
        <v>23.291899999999998</v>
      </c>
      <c r="T31" s="434">
        <v>23.255500000000001</v>
      </c>
      <c r="U31" s="434">
        <v>23.2864</v>
      </c>
      <c r="V31" s="434">
        <v>23.3446</v>
      </c>
      <c r="W31" s="434">
        <v>23.427099999999999</v>
      </c>
      <c r="X31" s="434">
        <v>23.524000000000001</v>
      </c>
      <c r="Y31" s="434">
        <v>23.5853</v>
      </c>
      <c r="Z31" s="434">
        <v>23.624199999999998</v>
      </c>
      <c r="AA31" s="434">
        <v>23.646999999999998</v>
      </c>
      <c r="AB31" s="434">
        <v>23.6218</v>
      </c>
      <c r="AC31" s="434">
        <v>23.680499999999999</v>
      </c>
    </row>
    <row r="32" spans="1:29" x14ac:dyDescent="0.25">
      <c r="A32" s="434" t="s">
        <v>4008</v>
      </c>
      <c r="B32" s="434" t="s">
        <v>4473</v>
      </c>
      <c r="C32" s="434" t="s">
        <v>4471</v>
      </c>
      <c r="D32" s="434">
        <v>131.34700000000001</v>
      </c>
      <c r="E32" s="434">
        <v>129.761</v>
      </c>
      <c r="F32" s="434">
        <v>129.25800000000001</v>
      </c>
      <c r="G32" s="434">
        <v>128.547</v>
      </c>
      <c r="H32" s="434">
        <v>127.313</v>
      </c>
      <c r="I32" s="434">
        <v>125.94499999999999</v>
      </c>
      <c r="J32" s="434">
        <v>125.819</v>
      </c>
      <c r="K32" s="434">
        <v>125.559</v>
      </c>
      <c r="L32" s="434">
        <v>125.255</v>
      </c>
      <c r="M32" s="434">
        <v>125.279</v>
      </c>
      <c r="N32" s="434">
        <v>125.24299999999999</v>
      </c>
      <c r="O32" s="434">
        <v>125.316</v>
      </c>
      <c r="P32" s="434">
        <v>125.29600000000001</v>
      </c>
      <c r="Q32" s="434">
        <v>125.26900000000001</v>
      </c>
      <c r="R32" s="434">
        <v>125.27</v>
      </c>
      <c r="S32" s="434">
        <v>125.125</v>
      </c>
      <c r="T32" s="434">
        <v>125.181</v>
      </c>
      <c r="U32" s="434">
        <v>125.26</v>
      </c>
      <c r="V32" s="434">
        <v>125.282</v>
      </c>
      <c r="W32" s="434">
        <v>125.235</v>
      </c>
      <c r="X32" s="434">
        <v>125.39400000000001</v>
      </c>
      <c r="Y32" s="434">
        <v>125.634</v>
      </c>
      <c r="Z32" s="434">
        <v>126.012</v>
      </c>
      <c r="AA32" s="434">
        <v>126.379</v>
      </c>
      <c r="AB32" s="434">
        <v>126.85599999999999</v>
      </c>
      <c r="AC32" s="434">
        <v>127.26600000000001</v>
      </c>
    </row>
    <row r="33" spans="1:29" x14ac:dyDescent="0.25">
      <c r="A33" s="434" t="s">
        <v>4008</v>
      </c>
      <c r="B33" s="434" t="s">
        <v>2485</v>
      </c>
      <c r="C33" s="434" t="s">
        <v>4471</v>
      </c>
      <c r="D33" s="434">
        <v>10.882899999999999</v>
      </c>
      <c r="E33" s="434">
        <v>10.259399999999999</v>
      </c>
      <c r="F33" s="434">
        <v>9.1702999999999992</v>
      </c>
      <c r="G33" s="434">
        <v>8.24742</v>
      </c>
      <c r="H33" s="434">
        <v>7.32829</v>
      </c>
      <c r="I33" s="434">
        <v>6.5866100000000003</v>
      </c>
      <c r="J33" s="434">
        <v>6.2046700000000001</v>
      </c>
      <c r="K33" s="434">
        <v>5.8135899999999996</v>
      </c>
      <c r="L33" s="434">
        <v>5.4268900000000002</v>
      </c>
      <c r="M33" s="434">
        <v>5.0400099999999997</v>
      </c>
      <c r="N33" s="434">
        <v>4.6398999999999999</v>
      </c>
      <c r="O33" s="434">
        <v>4.64161</v>
      </c>
      <c r="P33" s="434">
        <v>4.6336700000000004</v>
      </c>
      <c r="Q33" s="434">
        <v>4.62758</v>
      </c>
      <c r="R33" s="434">
        <v>4.6392100000000003</v>
      </c>
      <c r="S33" s="434">
        <v>4.6457499999999996</v>
      </c>
      <c r="T33" s="434">
        <v>4.6688400000000003</v>
      </c>
      <c r="U33" s="434">
        <v>4.6883800000000004</v>
      </c>
      <c r="V33" s="434">
        <v>4.7329400000000001</v>
      </c>
      <c r="W33" s="434">
        <v>4.80199</v>
      </c>
      <c r="X33" s="434">
        <v>5.0862100000000003</v>
      </c>
      <c r="Y33" s="434">
        <v>5.6786099999999999</v>
      </c>
      <c r="Z33" s="434">
        <v>5.5975999999999999</v>
      </c>
      <c r="AA33" s="434">
        <v>5.7448100000000002</v>
      </c>
      <c r="AB33" s="434">
        <v>5.8285900000000002</v>
      </c>
      <c r="AC33" s="434">
        <v>6.5117099999999999</v>
      </c>
    </row>
    <row r="34" spans="1:29" x14ac:dyDescent="0.25">
      <c r="A34" s="434" t="s">
        <v>4008</v>
      </c>
      <c r="B34" s="434" t="s">
        <v>2425</v>
      </c>
      <c r="C34" s="434" t="s">
        <v>4471</v>
      </c>
      <c r="D34" s="434">
        <v>-32.723599999999998</v>
      </c>
      <c r="E34" s="434">
        <v>-32.723599999999998</v>
      </c>
      <c r="F34" s="434">
        <v>-32.723599999999998</v>
      </c>
      <c r="G34" s="434">
        <v>-32.723599999999998</v>
      </c>
      <c r="H34" s="434">
        <v>-32.723599999999998</v>
      </c>
      <c r="I34" s="434">
        <v>-32.723599999999998</v>
      </c>
      <c r="J34" s="434">
        <v>-32.723599999999998</v>
      </c>
      <c r="K34" s="434">
        <v>-32.723599999999998</v>
      </c>
      <c r="L34" s="434">
        <v>-32.723599999999998</v>
      </c>
      <c r="M34" s="434">
        <v>-32.723599999999998</v>
      </c>
      <c r="N34" s="434">
        <v>-32.723599999999998</v>
      </c>
      <c r="O34" s="434">
        <v>-32.723599999999998</v>
      </c>
      <c r="P34" s="434">
        <v>-32.723599999999998</v>
      </c>
      <c r="Q34" s="434">
        <v>-32.723599999999998</v>
      </c>
      <c r="R34" s="434">
        <v>-32.723599999999998</v>
      </c>
      <c r="S34" s="434">
        <v>-32.723599999999998</v>
      </c>
      <c r="T34" s="434">
        <v>-32.723599999999998</v>
      </c>
      <c r="U34" s="434">
        <v>-32.723599999999998</v>
      </c>
      <c r="V34" s="434">
        <v>-32.723599999999998</v>
      </c>
      <c r="W34" s="434">
        <v>-32.723599999999998</v>
      </c>
      <c r="X34" s="434">
        <v>-32.723599999999998</v>
      </c>
      <c r="Y34" s="434">
        <v>-32.723599999999998</v>
      </c>
      <c r="Z34" s="434">
        <v>-32.723599999999998</v>
      </c>
      <c r="AA34" s="434">
        <v>-32.723599999999998</v>
      </c>
      <c r="AB34" s="434">
        <v>-32.723599999999998</v>
      </c>
      <c r="AC34" s="434">
        <v>-32.723599999999998</v>
      </c>
    </row>
    <row r="35" spans="1:29" x14ac:dyDescent="0.25">
      <c r="A35" s="434" t="s">
        <v>4008</v>
      </c>
      <c r="B35" s="434" t="s">
        <v>4472</v>
      </c>
      <c r="C35" s="434" t="s">
        <v>4471</v>
      </c>
      <c r="D35" s="434">
        <v>0</v>
      </c>
      <c r="E35" s="434">
        <v>0</v>
      </c>
      <c r="F35" s="434">
        <v>0</v>
      </c>
      <c r="G35" s="434">
        <v>0</v>
      </c>
      <c r="H35" s="434">
        <v>0</v>
      </c>
      <c r="I35" s="434">
        <v>0</v>
      </c>
      <c r="J35" s="434">
        <v>0</v>
      </c>
      <c r="K35" s="434">
        <v>0</v>
      </c>
      <c r="L35" s="434">
        <v>0</v>
      </c>
      <c r="M35" s="434">
        <v>0</v>
      </c>
      <c r="N35" s="434">
        <v>0</v>
      </c>
      <c r="O35" s="434">
        <v>0</v>
      </c>
      <c r="P35" s="434">
        <v>0</v>
      </c>
      <c r="Q35" s="434">
        <v>0</v>
      </c>
      <c r="R35" s="434">
        <v>0</v>
      </c>
      <c r="S35" s="434">
        <v>0</v>
      </c>
      <c r="T35" s="434">
        <v>0</v>
      </c>
      <c r="U35" s="434">
        <v>0</v>
      </c>
      <c r="V35" s="434">
        <v>0</v>
      </c>
      <c r="W35" s="434">
        <v>0</v>
      </c>
      <c r="X35" s="434">
        <v>0</v>
      </c>
      <c r="Y35" s="434">
        <v>0</v>
      </c>
      <c r="Z35" s="434">
        <v>0</v>
      </c>
      <c r="AA35" s="434">
        <v>0</v>
      </c>
      <c r="AB35" s="434">
        <v>0</v>
      </c>
      <c r="AC35" s="434">
        <v>0</v>
      </c>
    </row>
    <row r="36" spans="1:29" x14ac:dyDescent="0.25">
      <c r="A36" s="434" t="s">
        <v>481</v>
      </c>
      <c r="B36" s="434" t="s">
        <v>2426</v>
      </c>
      <c r="C36" s="434" t="s">
        <v>4471</v>
      </c>
      <c r="D36" s="434">
        <v>29.501000000000001</v>
      </c>
      <c r="E36" s="434">
        <v>29.225100000000001</v>
      </c>
      <c r="F36" s="434">
        <v>28.889800000000001</v>
      </c>
      <c r="G36" s="434">
        <v>28.3642</v>
      </c>
      <c r="H36" s="434">
        <v>27.801600000000001</v>
      </c>
      <c r="I36" s="434">
        <v>27.2197</v>
      </c>
      <c r="J36" s="434">
        <v>26.5032</v>
      </c>
      <c r="K36" s="434">
        <v>25.7502</v>
      </c>
      <c r="L36" s="434">
        <v>25.0031</v>
      </c>
      <c r="M36" s="434">
        <v>24.153500000000001</v>
      </c>
      <c r="N36" s="434">
        <v>23.4025</v>
      </c>
      <c r="O36" s="434">
        <v>22.58</v>
      </c>
      <c r="P36" s="434">
        <v>21.744299999999999</v>
      </c>
      <c r="Q36" s="434">
        <v>20.9468</v>
      </c>
      <c r="R36" s="434">
        <v>20.104600000000001</v>
      </c>
      <c r="S36" s="434">
        <v>19.314800000000002</v>
      </c>
      <c r="T36" s="434">
        <v>18.5258</v>
      </c>
      <c r="U36" s="434">
        <v>17.884699999999999</v>
      </c>
      <c r="V36" s="434">
        <v>17.4023</v>
      </c>
      <c r="W36" s="434">
        <v>17.022500000000001</v>
      </c>
      <c r="X36" s="434">
        <v>16.741</v>
      </c>
      <c r="Y36" s="434">
        <v>16.589700000000001</v>
      </c>
      <c r="Z36" s="434">
        <v>16.520800000000001</v>
      </c>
      <c r="AA36" s="434">
        <v>16.518799999999999</v>
      </c>
      <c r="AB36" s="434">
        <v>16.6004</v>
      </c>
      <c r="AC36" s="434">
        <v>16.757400000000001</v>
      </c>
    </row>
    <row r="37" spans="1:29" x14ac:dyDescent="0.25">
      <c r="A37" s="434" t="s">
        <v>481</v>
      </c>
      <c r="B37" s="434" t="s">
        <v>2424</v>
      </c>
      <c r="C37" s="434" t="s">
        <v>4471</v>
      </c>
      <c r="D37" s="434">
        <v>24.2378</v>
      </c>
      <c r="E37" s="434">
        <v>24.389600000000002</v>
      </c>
      <c r="F37" s="434">
        <v>18.789899999999999</v>
      </c>
      <c r="G37" s="434">
        <v>15.8477</v>
      </c>
      <c r="H37" s="434">
        <v>12.9754</v>
      </c>
      <c r="I37" s="434">
        <v>8.2464499999999994</v>
      </c>
      <c r="J37" s="434">
        <v>7.2176200000000001</v>
      </c>
      <c r="K37" s="434">
        <v>6.4144100000000002</v>
      </c>
      <c r="L37" s="434">
        <v>6.7782400000000003</v>
      </c>
      <c r="M37" s="434">
        <v>7.3448099999999998</v>
      </c>
      <c r="N37" s="434">
        <v>7.8580699999999997</v>
      </c>
      <c r="O37" s="434">
        <v>8.3239099999999997</v>
      </c>
      <c r="P37" s="434">
        <v>8.8559099999999997</v>
      </c>
      <c r="Q37" s="434">
        <v>9.3173300000000001</v>
      </c>
      <c r="R37" s="434">
        <v>9.7799099999999992</v>
      </c>
      <c r="S37" s="434">
        <v>10.2318</v>
      </c>
      <c r="T37" s="434">
        <v>10.642899999999999</v>
      </c>
      <c r="U37" s="434">
        <v>10.870200000000001</v>
      </c>
      <c r="V37" s="434">
        <v>11.0471</v>
      </c>
      <c r="W37" s="434">
        <v>11.2956</v>
      </c>
      <c r="X37" s="434">
        <v>11.519299999999999</v>
      </c>
      <c r="Y37" s="434">
        <v>11.6884</v>
      </c>
      <c r="Z37" s="434">
        <v>11.8812</v>
      </c>
      <c r="AA37" s="434">
        <v>12.0853</v>
      </c>
      <c r="AB37" s="434">
        <v>12.058199999999999</v>
      </c>
      <c r="AC37" s="434">
        <v>9.1268399999999996</v>
      </c>
    </row>
    <row r="38" spans="1:29" x14ac:dyDescent="0.25">
      <c r="A38" s="434" t="s">
        <v>481</v>
      </c>
      <c r="B38" s="434" t="s">
        <v>4475</v>
      </c>
      <c r="C38" s="434" t="s">
        <v>4471</v>
      </c>
      <c r="D38" s="434">
        <v>7.9669499999999998</v>
      </c>
      <c r="E38" s="434">
        <v>7.6705899999999998</v>
      </c>
      <c r="F38" s="434">
        <v>7.8980600000000001</v>
      </c>
      <c r="G38" s="434">
        <v>7.9304100000000002</v>
      </c>
      <c r="H38" s="434">
        <v>7.9047099999999997</v>
      </c>
      <c r="I38" s="434">
        <v>7.8675800000000002</v>
      </c>
      <c r="J38" s="434">
        <v>7.8436199999999996</v>
      </c>
      <c r="K38" s="434">
        <v>7.8333300000000001</v>
      </c>
      <c r="L38" s="434">
        <v>7.8262299999999998</v>
      </c>
      <c r="M38" s="434">
        <v>7.8302300000000002</v>
      </c>
      <c r="N38" s="434">
        <v>7.8292900000000003</v>
      </c>
      <c r="O38" s="434">
        <v>7.8227500000000001</v>
      </c>
      <c r="P38" s="434">
        <v>7.8087900000000001</v>
      </c>
      <c r="Q38" s="434">
        <v>7.7932199999999998</v>
      </c>
      <c r="R38" s="434">
        <v>7.75054</v>
      </c>
      <c r="S38" s="434">
        <v>7.7044300000000003</v>
      </c>
      <c r="T38" s="434">
        <v>7.6694399999999998</v>
      </c>
      <c r="U38" s="434">
        <v>7.6525600000000003</v>
      </c>
      <c r="V38" s="434">
        <v>7.64215</v>
      </c>
      <c r="W38" s="434">
        <v>7.6368799999999997</v>
      </c>
      <c r="X38" s="434">
        <v>7.6357799999999996</v>
      </c>
      <c r="Y38" s="434">
        <v>7.62798</v>
      </c>
      <c r="Z38" s="434">
        <v>7.6144800000000004</v>
      </c>
      <c r="AA38" s="434">
        <v>7.5991299999999997</v>
      </c>
      <c r="AB38" s="434">
        <v>7.57484</v>
      </c>
      <c r="AC38" s="434">
        <v>7.5661399999999999</v>
      </c>
    </row>
    <row r="39" spans="1:29" x14ac:dyDescent="0.25">
      <c r="A39" s="434" t="s">
        <v>481</v>
      </c>
      <c r="B39" s="434" t="s">
        <v>4474</v>
      </c>
      <c r="C39" s="434" t="s">
        <v>4471</v>
      </c>
      <c r="D39" s="434">
        <v>4.4852800000000004</v>
      </c>
      <c r="E39" s="434">
        <v>4.2851699999999999</v>
      </c>
      <c r="F39" s="434">
        <v>4.2838700000000003</v>
      </c>
      <c r="G39" s="434">
        <v>4.2545000000000002</v>
      </c>
      <c r="H39" s="434">
        <v>4.2089600000000003</v>
      </c>
      <c r="I39" s="434">
        <v>4.1683000000000003</v>
      </c>
      <c r="J39" s="434">
        <v>4.1996000000000002</v>
      </c>
      <c r="K39" s="434">
        <v>4.2500499999999999</v>
      </c>
      <c r="L39" s="434">
        <v>4.3135700000000003</v>
      </c>
      <c r="M39" s="434">
        <v>4.3715599999999997</v>
      </c>
      <c r="N39" s="434">
        <v>4.4318200000000001</v>
      </c>
      <c r="O39" s="434">
        <v>4.4824799999999998</v>
      </c>
      <c r="P39" s="434">
        <v>4.5278099999999997</v>
      </c>
      <c r="Q39" s="434">
        <v>4.5766600000000004</v>
      </c>
      <c r="R39" s="434">
        <v>4.5931800000000003</v>
      </c>
      <c r="S39" s="434">
        <v>4.6053600000000001</v>
      </c>
      <c r="T39" s="434">
        <v>4.6330299999999998</v>
      </c>
      <c r="U39" s="434">
        <v>4.67326</v>
      </c>
      <c r="V39" s="434">
        <v>4.7187200000000002</v>
      </c>
      <c r="W39" s="434">
        <v>4.7688199999999998</v>
      </c>
      <c r="X39" s="434">
        <v>4.8219500000000002</v>
      </c>
      <c r="Y39" s="434">
        <v>4.8685099999999997</v>
      </c>
      <c r="Z39" s="434">
        <v>4.9107099999999999</v>
      </c>
      <c r="AA39" s="434">
        <v>4.9492200000000004</v>
      </c>
      <c r="AB39" s="434">
        <v>4.9781000000000004</v>
      </c>
      <c r="AC39" s="434">
        <v>5.0230300000000003</v>
      </c>
    </row>
    <row r="40" spans="1:29" x14ac:dyDescent="0.25">
      <c r="A40" s="434" t="s">
        <v>481</v>
      </c>
      <c r="B40" s="434" t="s">
        <v>4473</v>
      </c>
      <c r="C40" s="434" t="s">
        <v>4471</v>
      </c>
      <c r="D40" s="434">
        <v>40.577199999999998</v>
      </c>
      <c r="E40" s="434">
        <v>39.680700000000002</v>
      </c>
      <c r="F40" s="434">
        <v>39.188200000000002</v>
      </c>
      <c r="G40" s="434">
        <v>38.7776</v>
      </c>
      <c r="H40" s="434">
        <v>38.196599999999997</v>
      </c>
      <c r="I40" s="434">
        <v>37.901000000000003</v>
      </c>
      <c r="J40" s="434">
        <v>37.656500000000001</v>
      </c>
      <c r="K40" s="434">
        <v>37.5381</v>
      </c>
      <c r="L40" s="434">
        <v>37.980400000000003</v>
      </c>
      <c r="M40" s="434">
        <v>38.1494</v>
      </c>
      <c r="N40" s="434">
        <v>38.22</v>
      </c>
      <c r="O40" s="434">
        <v>38.385899999999999</v>
      </c>
      <c r="P40" s="434">
        <v>38.616</v>
      </c>
      <c r="Q40" s="434">
        <v>38.836599999999997</v>
      </c>
      <c r="R40" s="434">
        <v>38.854700000000001</v>
      </c>
      <c r="S40" s="434">
        <v>39.031100000000002</v>
      </c>
      <c r="T40" s="434">
        <v>39.242699999999999</v>
      </c>
      <c r="U40" s="434">
        <v>39.396900000000002</v>
      </c>
      <c r="V40" s="434">
        <v>39.5229</v>
      </c>
      <c r="W40" s="434">
        <v>39.619500000000002</v>
      </c>
      <c r="X40" s="434">
        <v>39.854300000000002</v>
      </c>
      <c r="Y40" s="434">
        <v>40.076799999999999</v>
      </c>
      <c r="Z40" s="434">
        <v>40.3583</v>
      </c>
      <c r="AA40" s="434">
        <v>40.618899999999996</v>
      </c>
      <c r="AB40" s="434">
        <v>40.887</v>
      </c>
      <c r="AC40" s="434">
        <v>41.122599999999998</v>
      </c>
    </row>
    <row r="41" spans="1:29" x14ac:dyDescent="0.25">
      <c r="A41" s="434" t="s">
        <v>481</v>
      </c>
      <c r="B41" s="434" t="s">
        <v>2485</v>
      </c>
      <c r="C41" s="434" t="s">
        <v>4471</v>
      </c>
      <c r="D41" s="434">
        <v>0.20656099999999999</v>
      </c>
      <c r="E41" s="434">
        <v>0.19678100000000001</v>
      </c>
      <c r="F41" s="434">
        <v>0.17568300000000001</v>
      </c>
      <c r="G41" s="434">
        <v>0.156939</v>
      </c>
      <c r="H41" s="434">
        <v>0.139961</v>
      </c>
      <c r="I41" s="434">
        <v>0.125163</v>
      </c>
      <c r="J41" s="434">
        <v>0.116706</v>
      </c>
      <c r="K41" s="434">
        <v>0.108321</v>
      </c>
      <c r="L41" s="434">
        <v>9.9949499999999997E-2</v>
      </c>
      <c r="M41" s="434">
        <v>9.1792399999999996E-2</v>
      </c>
      <c r="N41" s="434">
        <v>8.3585199999999998E-2</v>
      </c>
      <c r="O41" s="434">
        <v>8.2833900000000002E-2</v>
      </c>
      <c r="P41" s="434">
        <v>8.2029900000000003E-2</v>
      </c>
      <c r="Q41" s="434">
        <v>8.1198500000000007E-2</v>
      </c>
      <c r="R41" s="434">
        <v>8.0364699999999997E-2</v>
      </c>
      <c r="S41" s="434">
        <v>7.9499299999999995E-2</v>
      </c>
      <c r="T41" s="434">
        <v>7.8611100000000003E-2</v>
      </c>
      <c r="U41" s="434">
        <v>7.7717300000000003E-2</v>
      </c>
      <c r="V41" s="434">
        <v>0.16469600000000001</v>
      </c>
      <c r="W41" s="434">
        <v>0.21543599999999999</v>
      </c>
      <c r="X41" s="434">
        <v>0.31101099999999998</v>
      </c>
      <c r="Y41" s="434">
        <v>0.35046699999999997</v>
      </c>
      <c r="Z41" s="434">
        <v>0.483991</v>
      </c>
      <c r="AA41" s="434">
        <v>0.53883800000000004</v>
      </c>
      <c r="AB41" s="434">
        <v>0.56179800000000002</v>
      </c>
      <c r="AC41" s="434">
        <v>0.70088300000000003</v>
      </c>
    </row>
    <row r="42" spans="1:29" x14ac:dyDescent="0.25">
      <c r="A42" s="434" t="s">
        <v>481</v>
      </c>
      <c r="B42" s="434" t="s">
        <v>2425</v>
      </c>
      <c r="C42" s="434" t="s">
        <v>4471</v>
      </c>
      <c r="D42" s="434">
        <v>6.5451499999999996</v>
      </c>
      <c r="E42" s="434">
        <v>6.5451499999999996</v>
      </c>
      <c r="F42" s="434">
        <v>6.5451499999999996</v>
      </c>
      <c r="G42" s="434">
        <v>6.5451499999999996</v>
      </c>
      <c r="H42" s="434">
        <v>6.5451499999999996</v>
      </c>
      <c r="I42" s="434">
        <v>6.5451499999999996</v>
      </c>
      <c r="J42" s="434">
        <v>6.5451499999999996</v>
      </c>
      <c r="K42" s="434">
        <v>6.5451499999999996</v>
      </c>
      <c r="L42" s="434">
        <v>6.5451499999999996</v>
      </c>
      <c r="M42" s="434">
        <v>6.5451499999999996</v>
      </c>
      <c r="N42" s="434">
        <v>6.5451499999999996</v>
      </c>
      <c r="O42" s="434">
        <v>6.5451499999999996</v>
      </c>
      <c r="P42" s="434">
        <v>6.5451499999999996</v>
      </c>
      <c r="Q42" s="434">
        <v>6.5451499999999996</v>
      </c>
      <c r="R42" s="434">
        <v>6.5451499999999996</v>
      </c>
      <c r="S42" s="434">
        <v>6.5451499999999996</v>
      </c>
      <c r="T42" s="434">
        <v>6.5451499999999996</v>
      </c>
      <c r="U42" s="434">
        <v>6.5451499999999996</v>
      </c>
      <c r="V42" s="434">
        <v>6.5451499999999996</v>
      </c>
      <c r="W42" s="434">
        <v>6.5451499999999996</v>
      </c>
      <c r="X42" s="434">
        <v>6.5451499999999996</v>
      </c>
      <c r="Y42" s="434">
        <v>6.5451499999999996</v>
      </c>
      <c r="Z42" s="434">
        <v>6.5451499999999996</v>
      </c>
      <c r="AA42" s="434">
        <v>6.5451499999999996</v>
      </c>
      <c r="AB42" s="434">
        <v>6.5451499999999996</v>
      </c>
      <c r="AC42" s="434">
        <v>6.5451499999999996</v>
      </c>
    </row>
    <row r="43" spans="1:29" x14ac:dyDescent="0.25">
      <c r="A43" s="434" t="s">
        <v>481</v>
      </c>
      <c r="B43" s="434" t="s">
        <v>4472</v>
      </c>
      <c r="C43" s="434" t="s">
        <v>4471</v>
      </c>
      <c r="D43" s="434">
        <v>0</v>
      </c>
      <c r="E43" s="434">
        <v>0</v>
      </c>
      <c r="F43" s="434">
        <v>0</v>
      </c>
      <c r="G43" s="434">
        <v>0</v>
      </c>
      <c r="H43" s="434">
        <v>0</v>
      </c>
      <c r="I43" s="434">
        <v>0</v>
      </c>
      <c r="J43" s="434">
        <v>0</v>
      </c>
      <c r="K43" s="434">
        <v>0</v>
      </c>
      <c r="L43" s="434">
        <v>0</v>
      </c>
      <c r="M43" s="434">
        <v>0</v>
      </c>
      <c r="N43" s="434">
        <v>0</v>
      </c>
      <c r="O43" s="434">
        <v>0</v>
      </c>
      <c r="P43" s="434">
        <v>0</v>
      </c>
      <c r="Q43" s="434">
        <v>0</v>
      </c>
      <c r="R43" s="434">
        <v>0</v>
      </c>
      <c r="S43" s="434">
        <v>0</v>
      </c>
      <c r="T43" s="434">
        <v>0</v>
      </c>
      <c r="U43" s="434">
        <v>0</v>
      </c>
      <c r="V43" s="434">
        <v>0</v>
      </c>
      <c r="W43" s="434">
        <v>0</v>
      </c>
      <c r="X43" s="434">
        <v>0</v>
      </c>
      <c r="Y43" s="434">
        <v>0</v>
      </c>
      <c r="Z43" s="434">
        <v>0</v>
      </c>
      <c r="AA43" s="434">
        <v>0</v>
      </c>
      <c r="AB43" s="434">
        <v>0</v>
      </c>
      <c r="AC43" s="434">
        <v>0</v>
      </c>
    </row>
    <row r="44" spans="1:29" x14ac:dyDescent="0.25">
      <c r="A44" s="434" t="s">
        <v>4011</v>
      </c>
      <c r="B44" s="434" t="s">
        <v>2426</v>
      </c>
      <c r="C44" s="434" t="s">
        <v>4471</v>
      </c>
      <c r="D44" s="434">
        <v>14.6412</v>
      </c>
      <c r="E44" s="434">
        <v>14.240500000000001</v>
      </c>
      <c r="F44" s="434">
        <v>13.833600000000001</v>
      </c>
      <c r="G44" s="434">
        <v>13.3825</v>
      </c>
      <c r="H44" s="434">
        <v>12.9213</v>
      </c>
      <c r="I44" s="434">
        <v>12.455299999999999</v>
      </c>
      <c r="J44" s="434">
        <v>11.9658</v>
      </c>
      <c r="K44" s="434">
        <v>11.446999999999999</v>
      </c>
      <c r="L44" s="434">
        <v>10.9321</v>
      </c>
      <c r="M44" s="434">
        <v>10.4084</v>
      </c>
      <c r="N44" s="434">
        <v>9.91235</v>
      </c>
      <c r="O44" s="434">
        <v>9.42117</v>
      </c>
      <c r="P44" s="434">
        <v>8.9405900000000003</v>
      </c>
      <c r="Q44" s="434">
        <v>8.4761100000000003</v>
      </c>
      <c r="R44" s="434">
        <v>8.0035699999999999</v>
      </c>
      <c r="S44" s="434">
        <v>7.5405600000000002</v>
      </c>
      <c r="T44" s="434">
        <v>7.0819400000000003</v>
      </c>
      <c r="U44" s="434">
        <v>6.6625399999999999</v>
      </c>
      <c r="V44" s="434">
        <v>6.26065</v>
      </c>
      <c r="W44" s="434">
        <v>5.97384</v>
      </c>
      <c r="X44" s="434">
        <v>5.7190200000000004</v>
      </c>
      <c r="Y44" s="434">
        <v>5.5258700000000003</v>
      </c>
      <c r="Z44" s="434">
        <v>5.3721800000000002</v>
      </c>
      <c r="AA44" s="434">
        <v>5.2584200000000001</v>
      </c>
      <c r="AB44" s="434">
        <v>5.1816700000000004</v>
      </c>
      <c r="AC44" s="434">
        <v>5.1154299999999999</v>
      </c>
    </row>
    <row r="45" spans="1:29" x14ac:dyDescent="0.25">
      <c r="A45" s="434" t="s">
        <v>4011</v>
      </c>
      <c r="B45" s="434" t="s">
        <v>2424</v>
      </c>
      <c r="C45" s="434" t="s">
        <v>4471</v>
      </c>
      <c r="D45" s="434">
        <v>9.7026000000000003</v>
      </c>
      <c r="E45" s="434">
        <v>9.7227499999999996</v>
      </c>
      <c r="F45" s="434">
        <v>9.6627399999999994</v>
      </c>
      <c r="G45" s="434">
        <v>9.7147400000000008</v>
      </c>
      <c r="H45" s="434">
        <v>9.39724</v>
      </c>
      <c r="I45" s="434">
        <v>8.6577500000000001</v>
      </c>
      <c r="J45" s="434">
        <v>7.69815</v>
      </c>
      <c r="K45" s="434">
        <v>6.5448500000000003</v>
      </c>
      <c r="L45" s="434">
        <v>5.2988200000000001</v>
      </c>
      <c r="M45" s="434">
        <v>4.0311599999999999</v>
      </c>
      <c r="N45" s="434">
        <v>2.7561599999999999</v>
      </c>
      <c r="O45" s="434">
        <v>1.5543400000000001</v>
      </c>
      <c r="P45" s="434">
        <v>1.292</v>
      </c>
      <c r="Q45" s="434">
        <v>1.4524300000000001</v>
      </c>
      <c r="R45" s="434">
        <v>1.5990500000000001</v>
      </c>
      <c r="S45" s="434">
        <v>1.7203900000000001</v>
      </c>
      <c r="T45" s="434">
        <v>1.8142400000000001</v>
      </c>
      <c r="U45" s="434">
        <v>1.90401</v>
      </c>
      <c r="V45" s="434">
        <v>1.98865</v>
      </c>
      <c r="W45" s="434">
        <v>2.0350000000000001</v>
      </c>
      <c r="X45" s="434">
        <v>2.0635300000000001</v>
      </c>
      <c r="Y45" s="434">
        <v>2.0703499999999999</v>
      </c>
      <c r="Z45" s="434">
        <v>2.0329700000000002</v>
      </c>
      <c r="AA45" s="434">
        <v>2.0136099999999999</v>
      </c>
      <c r="AB45" s="434">
        <v>1.9837</v>
      </c>
      <c r="AC45" s="434">
        <v>1.9859500000000001</v>
      </c>
    </row>
    <row r="46" spans="1:29" x14ac:dyDescent="0.25">
      <c r="A46" s="434" t="s">
        <v>4011</v>
      </c>
      <c r="B46" s="434" t="s">
        <v>4475</v>
      </c>
      <c r="C46" s="434" t="s">
        <v>4471</v>
      </c>
      <c r="D46" s="434">
        <v>6.88049</v>
      </c>
      <c r="E46" s="434">
        <v>6.5768599999999999</v>
      </c>
      <c r="F46" s="434">
        <v>6.5245699999999998</v>
      </c>
      <c r="G46" s="434">
        <v>6.3978099999999998</v>
      </c>
      <c r="H46" s="434">
        <v>6.2491000000000003</v>
      </c>
      <c r="I46" s="434">
        <v>6.1032500000000001</v>
      </c>
      <c r="J46" s="434">
        <v>5.9762700000000004</v>
      </c>
      <c r="K46" s="434">
        <v>5.86111</v>
      </c>
      <c r="L46" s="434">
        <v>5.7515000000000001</v>
      </c>
      <c r="M46" s="434">
        <v>5.6604799999999997</v>
      </c>
      <c r="N46" s="434">
        <v>5.5655099999999997</v>
      </c>
      <c r="O46" s="434">
        <v>5.4735100000000001</v>
      </c>
      <c r="P46" s="434">
        <v>5.3841900000000003</v>
      </c>
      <c r="Q46" s="434">
        <v>5.2942</v>
      </c>
      <c r="R46" s="434">
        <v>5.1956100000000003</v>
      </c>
      <c r="S46" s="434">
        <v>5.0971399999999996</v>
      </c>
      <c r="T46" s="434">
        <v>5.0028899999999998</v>
      </c>
      <c r="U46" s="434">
        <v>4.9191099999999999</v>
      </c>
      <c r="V46" s="434">
        <v>4.8382199999999997</v>
      </c>
      <c r="W46" s="434">
        <v>4.7602900000000004</v>
      </c>
      <c r="X46" s="434">
        <v>4.68431</v>
      </c>
      <c r="Y46" s="434">
        <v>4.6079600000000003</v>
      </c>
      <c r="Z46" s="434">
        <v>4.5316200000000002</v>
      </c>
      <c r="AA46" s="434">
        <v>4.4578199999999999</v>
      </c>
      <c r="AB46" s="434">
        <v>4.3832399999999998</v>
      </c>
      <c r="AC46" s="434">
        <v>4.3122699999999998</v>
      </c>
    </row>
    <row r="47" spans="1:29" x14ac:dyDescent="0.25">
      <c r="A47" s="434" t="s">
        <v>4011</v>
      </c>
      <c r="B47" s="434" t="s">
        <v>4474</v>
      </c>
      <c r="C47" s="434" t="s">
        <v>4471</v>
      </c>
      <c r="D47" s="434">
        <v>4.1384600000000002</v>
      </c>
      <c r="E47" s="434">
        <v>4.1246400000000003</v>
      </c>
      <c r="F47" s="434">
        <v>4.1326000000000001</v>
      </c>
      <c r="G47" s="434">
        <v>4.1208900000000002</v>
      </c>
      <c r="H47" s="434">
        <v>4.1013599999999997</v>
      </c>
      <c r="I47" s="434">
        <v>4.1016399999999997</v>
      </c>
      <c r="J47" s="434">
        <v>4.08033</v>
      </c>
      <c r="K47" s="434">
        <v>4.0814899999999996</v>
      </c>
      <c r="L47" s="434">
        <v>4.0969899999999999</v>
      </c>
      <c r="M47" s="434">
        <v>4.1105</v>
      </c>
      <c r="N47" s="434">
        <v>4.1256700000000004</v>
      </c>
      <c r="O47" s="434">
        <v>4.1154200000000003</v>
      </c>
      <c r="P47" s="434">
        <v>4.0997500000000002</v>
      </c>
      <c r="Q47" s="434">
        <v>4.0863399999999999</v>
      </c>
      <c r="R47" s="434">
        <v>4.0442900000000002</v>
      </c>
      <c r="S47" s="434">
        <v>3.99912</v>
      </c>
      <c r="T47" s="434">
        <v>3.9648599999999998</v>
      </c>
      <c r="U47" s="434">
        <v>3.9420600000000001</v>
      </c>
      <c r="V47" s="434">
        <v>3.92394</v>
      </c>
      <c r="W47" s="434">
        <v>3.9097499999999998</v>
      </c>
      <c r="X47" s="434">
        <v>3.8980800000000002</v>
      </c>
      <c r="Y47" s="434">
        <v>3.8807399999999999</v>
      </c>
      <c r="Z47" s="434">
        <v>3.8597999999999999</v>
      </c>
      <c r="AA47" s="434">
        <v>3.8363499999999999</v>
      </c>
      <c r="AB47" s="434">
        <v>3.80552</v>
      </c>
      <c r="AC47" s="434">
        <v>3.7886700000000002</v>
      </c>
    </row>
    <row r="48" spans="1:29" x14ac:dyDescent="0.25">
      <c r="A48" s="434" t="s">
        <v>4011</v>
      </c>
      <c r="B48" s="434" t="s">
        <v>4473</v>
      </c>
      <c r="C48" s="434" t="s">
        <v>4471</v>
      </c>
      <c r="D48" s="434">
        <v>5.5531499999999996</v>
      </c>
      <c r="E48" s="434">
        <v>5.4314900000000002</v>
      </c>
      <c r="F48" s="434">
        <v>5.3476299999999997</v>
      </c>
      <c r="G48" s="434">
        <v>5.2708199999999996</v>
      </c>
      <c r="H48" s="434">
        <v>5.1858899999999997</v>
      </c>
      <c r="I48" s="434">
        <v>5.1198399999999999</v>
      </c>
      <c r="J48" s="434">
        <v>5.0630100000000002</v>
      </c>
      <c r="K48" s="434">
        <v>5.0210400000000002</v>
      </c>
      <c r="L48" s="434">
        <v>4.94299</v>
      </c>
      <c r="M48" s="434">
        <v>4.8820899999999998</v>
      </c>
      <c r="N48" s="434">
        <v>4.7945700000000002</v>
      </c>
      <c r="O48" s="434">
        <v>4.7299300000000004</v>
      </c>
      <c r="P48" s="434">
        <v>4.6439000000000004</v>
      </c>
      <c r="Q48" s="434">
        <v>4.6008599999999999</v>
      </c>
      <c r="R48" s="434">
        <v>4.5834200000000003</v>
      </c>
      <c r="S48" s="434">
        <v>4.5772000000000004</v>
      </c>
      <c r="T48" s="434">
        <v>4.6024700000000003</v>
      </c>
      <c r="U48" s="434">
        <v>4.6327299999999996</v>
      </c>
      <c r="V48" s="434">
        <v>4.6735800000000003</v>
      </c>
      <c r="W48" s="434">
        <v>4.6983100000000002</v>
      </c>
      <c r="X48" s="434">
        <v>4.7485499999999998</v>
      </c>
      <c r="Y48" s="434">
        <v>4.7889299999999997</v>
      </c>
      <c r="Z48" s="434">
        <v>4.8050300000000004</v>
      </c>
      <c r="AA48" s="434">
        <v>4.8130800000000002</v>
      </c>
      <c r="AB48" s="434">
        <v>4.8151999999999999</v>
      </c>
      <c r="AC48" s="434">
        <v>4.8269399999999996</v>
      </c>
    </row>
    <row r="49" spans="1:29" x14ac:dyDescent="0.25">
      <c r="A49" s="434" t="s">
        <v>4011</v>
      </c>
      <c r="B49" s="434" t="s">
        <v>2485</v>
      </c>
      <c r="C49" s="434" t="s">
        <v>4471</v>
      </c>
      <c r="D49" s="435">
        <v>5.4600000000000002E-6</v>
      </c>
      <c r="E49" s="434">
        <v>0</v>
      </c>
      <c r="F49" s="434">
        <v>0</v>
      </c>
      <c r="G49" s="434">
        <v>0</v>
      </c>
      <c r="H49" s="434">
        <v>0</v>
      </c>
      <c r="I49" s="434">
        <v>0</v>
      </c>
      <c r="J49" s="435">
        <v>9.5999999999999996E-6</v>
      </c>
      <c r="K49" s="435">
        <v>1.7920000000000001E-5</v>
      </c>
      <c r="L49" s="435">
        <v>2.5049999999999999E-5</v>
      </c>
      <c r="M49" s="435">
        <v>3.074E-5</v>
      </c>
      <c r="N49" s="435">
        <v>2.8229999999999999E-5</v>
      </c>
      <c r="O49" s="435">
        <v>2.8189999999999999E-5</v>
      </c>
      <c r="P49" s="435">
        <v>2.813E-5</v>
      </c>
      <c r="Q49" s="435">
        <v>2.8180000000000001E-5</v>
      </c>
      <c r="R49" s="435">
        <v>2.8160000000000001E-5</v>
      </c>
      <c r="S49" s="435">
        <v>2.8099999999999999E-5</v>
      </c>
      <c r="T49" s="435">
        <v>2.8039999999999999E-5</v>
      </c>
      <c r="U49" s="435">
        <v>2.7990000000000001E-5</v>
      </c>
      <c r="V49" s="435">
        <v>2.0959999999999999E-5</v>
      </c>
      <c r="W49" s="435">
        <v>1.394E-5</v>
      </c>
      <c r="X49" s="435">
        <v>6.9600000000000003E-6</v>
      </c>
      <c r="Y49" s="434">
        <v>0</v>
      </c>
      <c r="Z49" s="434">
        <v>0</v>
      </c>
      <c r="AA49" s="434">
        <v>0</v>
      </c>
      <c r="AB49" s="434">
        <v>0</v>
      </c>
      <c r="AC49" s="434">
        <v>0</v>
      </c>
    </row>
    <row r="50" spans="1:29" x14ac:dyDescent="0.25">
      <c r="A50" s="434" t="s">
        <v>4011</v>
      </c>
      <c r="B50" s="434" t="s">
        <v>2425</v>
      </c>
      <c r="C50" s="434" t="s">
        <v>4471</v>
      </c>
      <c r="D50" s="434">
        <v>-4.5196699999999996</v>
      </c>
      <c r="E50" s="434">
        <v>-4.5196699999999996</v>
      </c>
      <c r="F50" s="434">
        <v>-4.5196699999999996</v>
      </c>
      <c r="G50" s="434">
        <v>-4.5196699999999996</v>
      </c>
      <c r="H50" s="434">
        <v>-4.5196699999999996</v>
      </c>
      <c r="I50" s="434">
        <v>-4.5196699999999996</v>
      </c>
      <c r="J50" s="434">
        <v>-4.5196699999999996</v>
      </c>
      <c r="K50" s="434">
        <v>-4.5196699999999996</v>
      </c>
      <c r="L50" s="434">
        <v>-4.5196699999999996</v>
      </c>
      <c r="M50" s="434">
        <v>-4.5196699999999996</v>
      </c>
      <c r="N50" s="434">
        <v>-4.5196699999999996</v>
      </c>
      <c r="O50" s="434">
        <v>-4.5196699999999996</v>
      </c>
      <c r="P50" s="434">
        <v>-4.5196699999999996</v>
      </c>
      <c r="Q50" s="434">
        <v>-4.5196699999999996</v>
      </c>
      <c r="R50" s="434">
        <v>-4.5196699999999996</v>
      </c>
      <c r="S50" s="434">
        <v>-4.5196699999999996</v>
      </c>
      <c r="T50" s="434">
        <v>-4.5196699999999996</v>
      </c>
      <c r="U50" s="434">
        <v>-4.5196699999999996</v>
      </c>
      <c r="V50" s="434">
        <v>-4.5196699999999996</v>
      </c>
      <c r="W50" s="434">
        <v>-4.5196699999999996</v>
      </c>
      <c r="X50" s="434">
        <v>-4.5196699999999996</v>
      </c>
      <c r="Y50" s="434">
        <v>-4.5196699999999996</v>
      </c>
      <c r="Z50" s="434">
        <v>-4.5196699999999996</v>
      </c>
      <c r="AA50" s="434">
        <v>-4.5196699999999996</v>
      </c>
      <c r="AB50" s="434">
        <v>-4.5196699999999996</v>
      </c>
      <c r="AC50" s="434">
        <v>-4.5196699999999996</v>
      </c>
    </row>
    <row r="51" spans="1:29" x14ac:dyDescent="0.25">
      <c r="A51" s="434" t="s">
        <v>4011</v>
      </c>
      <c r="B51" s="434" t="s">
        <v>4472</v>
      </c>
      <c r="C51" s="434" t="s">
        <v>4471</v>
      </c>
      <c r="D51" s="434">
        <v>0</v>
      </c>
      <c r="E51" s="434">
        <v>0</v>
      </c>
      <c r="F51" s="434">
        <v>0</v>
      </c>
      <c r="G51" s="434">
        <v>0</v>
      </c>
      <c r="H51" s="434">
        <v>0</v>
      </c>
      <c r="I51" s="434">
        <v>0</v>
      </c>
      <c r="J51" s="434">
        <v>0</v>
      </c>
      <c r="K51" s="434">
        <v>0</v>
      </c>
      <c r="L51" s="434">
        <v>0</v>
      </c>
      <c r="M51" s="434">
        <v>0</v>
      </c>
      <c r="N51" s="434">
        <v>0</v>
      </c>
      <c r="O51" s="434">
        <v>0</v>
      </c>
      <c r="P51" s="434">
        <v>0</v>
      </c>
      <c r="Q51" s="434">
        <v>0</v>
      </c>
      <c r="R51" s="434">
        <v>0</v>
      </c>
      <c r="S51" s="434">
        <v>0</v>
      </c>
      <c r="T51" s="434">
        <v>0</v>
      </c>
      <c r="U51" s="434">
        <v>0</v>
      </c>
      <c r="V51" s="434">
        <v>0</v>
      </c>
      <c r="W51" s="434">
        <v>0</v>
      </c>
      <c r="X51" s="434">
        <v>0</v>
      </c>
      <c r="Y51" s="434">
        <v>0</v>
      </c>
      <c r="Z51" s="434">
        <v>0</v>
      </c>
      <c r="AA51" s="434">
        <v>0</v>
      </c>
      <c r="AB51" s="434">
        <v>0</v>
      </c>
      <c r="AC51" s="434">
        <v>0</v>
      </c>
    </row>
    <row r="52" spans="1:29" x14ac:dyDescent="0.25">
      <c r="A52" s="434" t="s">
        <v>4014</v>
      </c>
      <c r="B52" s="434" t="s">
        <v>2426</v>
      </c>
      <c r="C52" s="434" t="s">
        <v>4471</v>
      </c>
      <c r="D52" s="434">
        <v>5.14574</v>
      </c>
      <c r="E52" s="434">
        <v>5.0171999999999999</v>
      </c>
      <c r="F52" s="434">
        <v>4.8855500000000003</v>
      </c>
      <c r="G52" s="434">
        <v>4.7309099999999997</v>
      </c>
      <c r="H52" s="434">
        <v>4.5746700000000002</v>
      </c>
      <c r="I52" s="434">
        <v>4.4169700000000001</v>
      </c>
      <c r="J52" s="434">
        <v>4.2716000000000003</v>
      </c>
      <c r="K52" s="434">
        <v>4.1151200000000001</v>
      </c>
      <c r="L52" s="434">
        <v>3.9559799999999998</v>
      </c>
      <c r="M52" s="434">
        <v>3.78782</v>
      </c>
      <c r="N52" s="434">
        <v>3.6299600000000001</v>
      </c>
      <c r="O52" s="434">
        <v>3.4646300000000001</v>
      </c>
      <c r="P52" s="434">
        <v>3.2979699999999998</v>
      </c>
      <c r="Q52" s="434">
        <v>3.13693</v>
      </c>
      <c r="R52" s="434">
        <v>2.9700600000000001</v>
      </c>
      <c r="S52" s="434">
        <v>2.80857</v>
      </c>
      <c r="T52" s="434">
        <v>2.6488</v>
      </c>
      <c r="U52" s="434">
        <v>2.5033699999999999</v>
      </c>
      <c r="V52" s="434">
        <v>2.4060800000000002</v>
      </c>
      <c r="W52" s="434">
        <v>2.3255300000000001</v>
      </c>
      <c r="X52" s="434">
        <v>2.26159</v>
      </c>
      <c r="Y52" s="434">
        <v>2.21651</v>
      </c>
      <c r="Z52" s="434">
        <v>2.1873200000000002</v>
      </c>
      <c r="AA52" s="434">
        <v>2.1711</v>
      </c>
      <c r="AB52" s="434">
        <v>2.1667299999999998</v>
      </c>
      <c r="AC52" s="434">
        <v>2.1647500000000002</v>
      </c>
    </row>
    <row r="53" spans="1:29" x14ac:dyDescent="0.25">
      <c r="A53" s="434" t="s">
        <v>4014</v>
      </c>
      <c r="B53" s="434" t="s">
        <v>2424</v>
      </c>
      <c r="C53" s="434" t="s">
        <v>4471</v>
      </c>
      <c r="D53" s="434">
        <v>1.78392</v>
      </c>
      <c r="E53" s="434">
        <v>1.8047599999999999</v>
      </c>
      <c r="F53" s="434">
        <v>1.3109500000000001</v>
      </c>
      <c r="G53" s="434">
        <v>0.65689299999999995</v>
      </c>
      <c r="H53" s="434">
        <v>0.248139</v>
      </c>
      <c r="I53" s="434">
        <v>0.15715399999999999</v>
      </c>
      <c r="J53" s="434">
        <v>0.159696</v>
      </c>
      <c r="K53" s="434">
        <v>0.17843700000000001</v>
      </c>
      <c r="L53" s="434">
        <v>0.19098200000000001</v>
      </c>
      <c r="M53" s="434">
        <v>0.25242399999999998</v>
      </c>
      <c r="N53" s="434">
        <v>0.31409900000000002</v>
      </c>
      <c r="O53" s="434">
        <v>0.37959199999999998</v>
      </c>
      <c r="P53" s="434">
        <v>0.44653999999999999</v>
      </c>
      <c r="Q53" s="434">
        <v>0.53552100000000002</v>
      </c>
      <c r="R53" s="434">
        <v>0.56656300000000004</v>
      </c>
      <c r="S53" s="434">
        <v>0.32101499999999999</v>
      </c>
      <c r="T53" s="434">
        <v>0.35806100000000002</v>
      </c>
      <c r="U53" s="434">
        <v>0.41105599999999998</v>
      </c>
      <c r="V53" s="434">
        <v>0.44625500000000001</v>
      </c>
      <c r="W53" s="434">
        <v>0.45810099999999998</v>
      </c>
      <c r="X53" s="434">
        <v>0.46779799999999999</v>
      </c>
      <c r="Y53" s="434">
        <v>0.48688100000000001</v>
      </c>
      <c r="Z53" s="434">
        <v>0.49107200000000001</v>
      </c>
      <c r="AA53" s="434">
        <v>0.511409</v>
      </c>
      <c r="AB53" s="434">
        <v>0.54961800000000005</v>
      </c>
      <c r="AC53" s="434">
        <v>0.56398099999999995</v>
      </c>
    </row>
    <row r="54" spans="1:29" x14ac:dyDescent="0.25">
      <c r="A54" s="434" t="s">
        <v>4014</v>
      </c>
      <c r="B54" s="434" t="s">
        <v>4475</v>
      </c>
      <c r="C54" s="434" t="s">
        <v>4471</v>
      </c>
      <c r="D54" s="434">
        <v>0.92404699999999995</v>
      </c>
      <c r="E54" s="434">
        <v>0.88216399999999995</v>
      </c>
      <c r="F54" s="434">
        <v>0.89131300000000002</v>
      </c>
      <c r="G54" s="434">
        <v>0.88371100000000002</v>
      </c>
      <c r="H54" s="434">
        <v>0.87106600000000001</v>
      </c>
      <c r="I54" s="434">
        <v>0.85759600000000002</v>
      </c>
      <c r="J54" s="434">
        <v>0.84896099999999997</v>
      </c>
      <c r="K54" s="434">
        <v>0.8417</v>
      </c>
      <c r="L54" s="434">
        <v>0.83483600000000002</v>
      </c>
      <c r="M54" s="434">
        <v>0.82950900000000005</v>
      </c>
      <c r="N54" s="434">
        <v>0.82359099999999996</v>
      </c>
      <c r="O54" s="434">
        <v>0.81754700000000002</v>
      </c>
      <c r="P54" s="434">
        <v>0.81120199999999998</v>
      </c>
      <c r="Q54" s="434">
        <v>0.804844</v>
      </c>
      <c r="R54" s="434">
        <v>0.79636399999999996</v>
      </c>
      <c r="S54" s="434">
        <v>0.78771800000000003</v>
      </c>
      <c r="T54" s="434">
        <v>0.77976800000000002</v>
      </c>
      <c r="U54" s="434">
        <v>0.77359599999999995</v>
      </c>
      <c r="V54" s="434">
        <v>0.76803900000000003</v>
      </c>
      <c r="W54" s="434">
        <v>0.76301600000000003</v>
      </c>
      <c r="X54" s="434">
        <v>0.75844299999999998</v>
      </c>
      <c r="Y54" s="434">
        <v>0.75348499999999996</v>
      </c>
      <c r="Z54" s="434">
        <v>0.748197</v>
      </c>
      <c r="AA54" s="434">
        <v>0.74295900000000004</v>
      </c>
      <c r="AB54" s="434">
        <v>0.73713300000000004</v>
      </c>
      <c r="AC54" s="434">
        <v>0.73236699999999999</v>
      </c>
    </row>
    <row r="55" spans="1:29" x14ac:dyDescent="0.25">
      <c r="A55" s="434" t="s">
        <v>4014</v>
      </c>
      <c r="B55" s="434" t="s">
        <v>4474</v>
      </c>
      <c r="C55" s="434" t="s">
        <v>4471</v>
      </c>
      <c r="D55" s="434">
        <v>0.816859</v>
      </c>
      <c r="E55" s="434">
        <v>0.81613899999999995</v>
      </c>
      <c r="F55" s="434">
        <v>0.81953799999999999</v>
      </c>
      <c r="G55" s="434">
        <v>0.81722700000000004</v>
      </c>
      <c r="H55" s="434">
        <v>0.81146600000000002</v>
      </c>
      <c r="I55" s="434">
        <v>0.80709299999999995</v>
      </c>
      <c r="J55" s="434">
        <v>0.80754199999999998</v>
      </c>
      <c r="K55" s="434">
        <v>0.81220700000000001</v>
      </c>
      <c r="L55" s="434">
        <v>0.81957599999999997</v>
      </c>
      <c r="M55" s="434">
        <v>0.82605700000000004</v>
      </c>
      <c r="N55" s="434">
        <v>0.83282500000000004</v>
      </c>
      <c r="O55" s="434">
        <v>0.83847300000000002</v>
      </c>
      <c r="P55" s="434">
        <v>0.84293899999999999</v>
      </c>
      <c r="Q55" s="434">
        <v>0.84808899999999998</v>
      </c>
      <c r="R55" s="434">
        <v>0.84667700000000001</v>
      </c>
      <c r="S55" s="434">
        <v>0.84438500000000005</v>
      </c>
      <c r="T55" s="434">
        <v>0.844503</v>
      </c>
      <c r="U55" s="434">
        <v>0.84706499999999996</v>
      </c>
      <c r="V55" s="434">
        <v>0.85058699999999998</v>
      </c>
      <c r="W55" s="434">
        <v>0.85490100000000002</v>
      </c>
      <c r="X55" s="434">
        <v>0.859927</v>
      </c>
      <c r="Y55" s="434">
        <v>0.86371699999999996</v>
      </c>
      <c r="Z55" s="434">
        <v>0.86675500000000005</v>
      </c>
      <c r="AA55" s="434">
        <v>0.86920299999999995</v>
      </c>
      <c r="AB55" s="434">
        <v>0.86977300000000002</v>
      </c>
      <c r="AC55" s="434">
        <v>0.87360400000000005</v>
      </c>
    </row>
    <row r="56" spans="1:29" x14ac:dyDescent="0.25">
      <c r="A56" s="434" t="s">
        <v>4014</v>
      </c>
      <c r="B56" s="434" t="s">
        <v>4473</v>
      </c>
      <c r="C56" s="434" t="s">
        <v>4471</v>
      </c>
      <c r="D56" s="434">
        <v>4.6607399999999997</v>
      </c>
      <c r="E56" s="434">
        <v>4.6042899999999998</v>
      </c>
      <c r="F56" s="434">
        <v>4.5579499999999999</v>
      </c>
      <c r="G56" s="434">
        <v>4.5188699999999997</v>
      </c>
      <c r="H56" s="434">
        <v>4.4672799999999997</v>
      </c>
      <c r="I56" s="434">
        <v>4.4350800000000001</v>
      </c>
      <c r="J56" s="434">
        <v>4.4353499999999997</v>
      </c>
      <c r="K56" s="434">
        <v>4.4367599999999996</v>
      </c>
      <c r="L56" s="434">
        <v>4.4458200000000003</v>
      </c>
      <c r="M56" s="434">
        <v>4.4499000000000004</v>
      </c>
      <c r="N56" s="434">
        <v>4.4346300000000003</v>
      </c>
      <c r="O56" s="434">
        <v>4.4531799999999997</v>
      </c>
      <c r="P56" s="434">
        <v>4.4462999999999999</v>
      </c>
      <c r="Q56" s="434">
        <v>4.4483100000000002</v>
      </c>
      <c r="R56" s="434">
        <v>4.4464499999999996</v>
      </c>
      <c r="S56" s="434">
        <v>4.4713399999999996</v>
      </c>
      <c r="T56" s="434">
        <v>4.45838</v>
      </c>
      <c r="U56" s="434">
        <v>4.47654</v>
      </c>
      <c r="V56" s="434">
        <v>4.4905499999999998</v>
      </c>
      <c r="W56" s="434">
        <v>4.4814699999999998</v>
      </c>
      <c r="X56" s="434">
        <v>4.4813599999999996</v>
      </c>
      <c r="Y56" s="434">
        <v>4.5120199999999997</v>
      </c>
      <c r="Z56" s="434">
        <v>4.5134400000000001</v>
      </c>
      <c r="AA56" s="434">
        <v>4.5246199999999996</v>
      </c>
      <c r="AB56" s="434">
        <v>4.5299899999999997</v>
      </c>
      <c r="AC56" s="434">
        <v>4.5555199999999996</v>
      </c>
    </row>
    <row r="57" spans="1:29" x14ac:dyDescent="0.25">
      <c r="A57" s="434" t="s">
        <v>4014</v>
      </c>
      <c r="B57" s="434" t="s">
        <v>2485</v>
      </c>
      <c r="C57" s="434" t="s">
        <v>4471</v>
      </c>
      <c r="D57" s="434">
        <v>0.40876299999999999</v>
      </c>
      <c r="E57" s="434">
        <v>0.38195200000000001</v>
      </c>
      <c r="F57" s="434">
        <v>0.34095399999999998</v>
      </c>
      <c r="G57" s="434">
        <v>0.30755399999999999</v>
      </c>
      <c r="H57" s="434">
        <v>0.27155099999999999</v>
      </c>
      <c r="I57" s="434">
        <v>0.24429799999999999</v>
      </c>
      <c r="J57" s="434">
        <v>0.23128199999999999</v>
      </c>
      <c r="K57" s="434">
        <v>0.21799499999999999</v>
      </c>
      <c r="L57" s="434">
        <v>0.205682</v>
      </c>
      <c r="M57" s="434">
        <v>0.193688</v>
      </c>
      <c r="N57" s="434">
        <v>0.18176600000000001</v>
      </c>
      <c r="O57" s="434">
        <v>0.18606600000000001</v>
      </c>
      <c r="P57" s="434">
        <v>0.18958700000000001</v>
      </c>
      <c r="Q57" s="434">
        <v>0.192938</v>
      </c>
      <c r="R57" s="434">
        <v>0.19712399999999999</v>
      </c>
      <c r="S57" s="434">
        <v>0.20074600000000001</v>
      </c>
      <c r="T57" s="434">
        <v>0.203927</v>
      </c>
      <c r="U57" s="434">
        <v>0.206869</v>
      </c>
      <c r="V57" s="434">
        <v>0.20935699999999999</v>
      </c>
      <c r="W57" s="434">
        <v>0.212038</v>
      </c>
      <c r="X57" s="434">
        <v>0.21521699999999999</v>
      </c>
      <c r="Y57" s="434">
        <v>0.21856999999999999</v>
      </c>
      <c r="Z57" s="434">
        <v>0.22234699999999999</v>
      </c>
      <c r="AA57" s="434">
        <v>0.22592100000000001</v>
      </c>
      <c r="AB57" s="434">
        <v>0.228826</v>
      </c>
      <c r="AC57" s="434">
        <v>0.232742</v>
      </c>
    </row>
    <row r="58" spans="1:29" x14ac:dyDescent="0.25">
      <c r="A58" s="434" t="s">
        <v>4014</v>
      </c>
      <c r="B58" s="434" t="s">
        <v>2425</v>
      </c>
      <c r="C58" s="434" t="s">
        <v>4471</v>
      </c>
      <c r="D58" s="434">
        <v>-0.63290199999999996</v>
      </c>
      <c r="E58" s="434">
        <v>-0.63290199999999996</v>
      </c>
      <c r="F58" s="434">
        <v>-0.63290199999999996</v>
      </c>
      <c r="G58" s="434">
        <v>-0.63290199999999996</v>
      </c>
      <c r="H58" s="434">
        <v>-0.63290199999999996</v>
      </c>
      <c r="I58" s="434">
        <v>-0.63290199999999996</v>
      </c>
      <c r="J58" s="434">
        <v>-0.63290199999999996</v>
      </c>
      <c r="K58" s="434">
        <v>-0.63290199999999996</v>
      </c>
      <c r="L58" s="434">
        <v>-0.63290199999999996</v>
      </c>
      <c r="M58" s="434">
        <v>-0.63290199999999996</v>
      </c>
      <c r="N58" s="434">
        <v>-0.63290199999999996</v>
      </c>
      <c r="O58" s="434">
        <v>-0.63290199999999996</v>
      </c>
      <c r="P58" s="434">
        <v>-0.63290199999999996</v>
      </c>
      <c r="Q58" s="434">
        <v>-0.63290199999999996</v>
      </c>
      <c r="R58" s="434">
        <v>-0.63290199999999996</v>
      </c>
      <c r="S58" s="434">
        <v>-0.63290199999999996</v>
      </c>
      <c r="T58" s="434">
        <v>-0.63290199999999996</v>
      </c>
      <c r="U58" s="434">
        <v>-0.63290199999999996</v>
      </c>
      <c r="V58" s="434">
        <v>-0.63290199999999996</v>
      </c>
      <c r="W58" s="434">
        <v>-0.63290199999999996</v>
      </c>
      <c r="X58" s="434">
        <v>-0.63290199999999996</v>
      </c>
      <c r="Y58" s="434">
        <v>-0.63290199999999996</v>
      </c>
      <c r="Z58" s="434">
        <v>-0.63290199999999996</v>
      </c>
      <c r="AA58" s="434">
        <v>-0.63290199999999996</v>
      </c>
      <c r="AB58" s="434">
        <v>-0.63290199999999996</v>
      </c>
      <c r="AC58" s="434">
        <v>-0.63290199999999996</v>
      </c>
    </row>
    <row r="59" spans="1:29" x14ac:dyDescent="0.25">
      <c r="A59" s="434" t="s">
        <v>4014</v>
      </c>
      <c r="B59" s="434" t="s">
        <v>4472</v>
      </c>
      <c r="C59" s="434" t="s">
        <v>4471</v>
      </c>
      <c r="D59" s="434">
        <v>0</v>
      </c>
      <c r="E59" s="434">
        <v>0</v>
      </c>
      <c r="F59" s="434">
        <v>0</v>
      </c>
      <c r="G59" s="434">
        <v>0</v>
      </c>
      <c r="H59" s="434">
        <v>0</v>
      </c>
      <c r="I59" s="434">
        <v>0</v>
      </c>
      <c r="J59" s="434">
        <v>0</v>
      </c>
      <c r="K59" s="434">
        <v>0</v>
      </c>
      <c r="L59" s="434">
        <v>0</v>
      </c>
      <c r="M59" s="434">
        <v>0</v>
      </c>
      <c r="N59" s="434">
        <v>0</v>
      </c>
      <c r="O59" s="434">
        <v>0</v>
      </c>
      <c r="P59" s="434">
        <v>0</v>
      </c>
      <c r="Q59" s="434">
        <v>0</v>
      </c>
      <c r="R59" s="434">
        <v>0</v>
      </c>
      <c r="S59" s="434">
        <v>0</v>
      </c>
      <c r="T59" s="434">
        <v>0</v>
      </c>
      <c r="U59" s="434">
        <v>0</v>
      </c>
      <c r="V59" s="434">
        <v>0</v>
      </c>
      <c r="W59" s="434">
        <v>0</v>
      </c>
      <c r="X59" s="434">
        <v>0</v>
      </c>
      <c r="Y59" s="434">
        <v>0</v>
      </c>
      <c r="Z59" s="434">
        <v>0</v>
      </c>
      <c r="AA59" s="434">
        <v>0</v>
      </c>
      <c r="AB59" s="434">
        <v>0</v>
      </c>
      <c r="AC59" s="434">
        <v>0</v>
      </c>
    </row>
    <row r="60" spans="1:29" x14ac:dyDescent="0.25">
      <c r="A60" s="434" t="s">
        <v>4016</v>
      </c>
      <c r="B60" s="434" t="s">
        <v>2426</v>
      </c>
      <c r="C60" s="434" t="s">
        <v>4471</v>
      </c>
      <c r="D60" s="434">
        <v>122.691</v>
      </c>
      <c r="E60" s="434">
        <v>122.104</v>
      </c>
      <c r="F60" s="434">
        <v>120.879</v>
      </c>
      <c r="G60" s="434">
        <v>118.908</v>
      </c>
      <c r="H60" s="434">
        <v>116.749</v>
      </c>
      <c r="I60" s="434">
        <v>114.687</v>
      </c>
      <c r="J60" s="434">
        <v>113.075</v>
      </c>
      <c r="K60" s="434">
        <v>111.1</v>
      </c>
      <c r="L60" s="434">
        <v>109.03700000000001</v>
      </c>
      <c r="M60" s="434">
        <v>106.636</v>
      </c>
      <c r="N60" s="434">
        <v>104.58</v>
      </c>
      <c r="O60" s="434">
        <v>102.163</v>
      </c>
      <c r="P60" s="434">
        <v>99.677099999999996</v>
      </c>
      <c r="Q60" s="434">
        <v>97.358900000000006</v>
      </c>
      <c r="R60" s="434">
        <v>94.814300000000003</v>
      </c>
      <c r="S60" s="434">
        <v>92.422200000000004</v>
      </c>
      <c r="T60" s="434">
        <v>89.9923</v>
      </c>
      <c r="U60" s="434">
        <v>87.753699999999995</v>
      </c>
      <c r="V60" s="434">
        <v>85.6708</v>
      </c>
      <c r="W60" s="434">
        <v>84.454599999999999</v>
      </c>
      <c r="X60" s="434">
        <v>83.537899999999993</v>
      </c>
      <c r="Y60" s="434">
        <v>83.071100000000001</v>
      </c>
      <c r="Z60" s="434">
        <v>82.847200000000001</v>
      </c>
      <c r="AA60" s="434">
        <v>82.843999999999994</v>
      </c>
      <c r="AB60" s="434">
        <v>83.191199999999995</v>
      </c>
      <c r="AC60" s="434">
        <v>83.694299999999998</v>
      </c>
    </row>
    <row r="61" spans="1:29" x14ac:dyDescent="0.25">
      <c r="A61" s="434" t="s">
        <v>4016</v>
      </c>
      <c r="B61" s="434" t="s">
        <v>2424</v>
      </c>
      <c r="C61" s="434" t="s">
        <v>4471</v>
      </c>
      <c r="D61" s="434">
        <v>88.488600000000005</v>
      </c>
      <c r="E61" s="434">
        <v>92.626999999999995</v>
      </c>
      <c r="F61" s="434">
        <v>86.6785</v>
      </c>
      <c r="G61" s="434">
        <v>81.089399999999998</v>
      </c>
      <c r="H61" s="434">
        <v>76.427099999999996</v>
      </c>
      <c r="I61" s="434">
        <v>71.587599999999995</v>
      </c>
      <c r="J61" s="434">
        <v>67.278899999999993</v>
      </c>
      <c r="K61" s="434">
        <v>63.266800000000003</v>
      </c>
      <c r="L61" s="434">
        <v>59.3491</v>
      </c>
      <c r="M61" s="434">
        <v>60.334099999999999</v>
      </c>
      <c r="N61" s="434">
        <v>57.848199999999999</v>
      </c>
      <c r="O61" s="434">
        <v>58.8521</v>
      </c>
      <c r="P61" s="434">
        <v>60.302500000000002</v>
      </c>
      <c r="Q61" s="434">
        <v>62.002499999999998</v>
      </c>
      <c r="R61" s="434">
        <v>63.696800000000003</v>
      </c>
      <c r="S61" s="434">
        <v>64.400599999999997</v>
      </c>
      <c r="T61" s="434">
        <v>65.765600000000006</v>
      </c>
      <c r="U61" s="434">
        <v>67.283299999999997</v>
      </c>
      <c r="V61" s="434">
        <v>68.978700000000003</v>
      </c>
      <c r="W61" s="434">
        <v>70.445599999999999</v>
      </c>
      <c r="X61" s="434">
        <v>72.322199999999995</v>
      </c>
      <c r="Y61" s="434">
        <v>74.102400000000003</v>
      </c>
      <c r="Z61" s="434">
        <v>75.706400000000002</v>
      </c>
      <c r="AA61" s="434">
        <v>76.981800000000007</v>
      </c>
      <c r="AB61" s="434">
        <v>77.9392</v>
      </c>
      <c r="AC61" s="434">
        <v>78.427099999999996</v>
      </c>
    </row>
    <row r="62" spans="1:29" x14ac:dyDescent="0.25">
      <c r="A62" s="434" t="s">
        <v>4016</v>
      </c>
      <c r="B62" s="434" t="s">
        <v>4475</v>
      </c>
      <c r="C62" s="434" t="s">
        <v>4471</v>
      </c>
      <c r="D62" s="434">
        <v>1.47495</v>
      </c>
      <c r="E62" s="434">
        <v>1.4608000000000001</v>
      </c>
      <c r="F62" s="434">
        <v>1.48332</v>
      </c>
      <c r="G62" s="434">
        <v>1.49017</v>
      </c>
      <c r="H62" s="434">
        <v>1.48916</v>
      </c>
      <c r="I62" s="434">
        <v>1.48706</v>
      </c>
      <c r="J62" s="434">
        <v>1.4961</v>
      </c>
      <c r="K62" s="434">
        <v>1.50745</v>
      </c>
      <c r="L62" s="434">
        <v>1.51884</v>
      </c>
      <c r="M62" s="434">
        <v>1.5325500000000001</v>
      </c>
      <c r="N62" s="434">
        <v>1.5462100000000001</v>
      </c>
      <c r="O62" s="434">
        <v>1.5590599999999999</v>
      </c>
      <c r="P62" s="434">
        <v>1.5708800000000001</v>
      </c>
      <c r="Q62" s="434">
        <v>1.5830299999999999</v>
      </c>
      <c r="R62" s="434">
        <v>1.5907</v>
      </c>
      <c r="S62" s="434">
        <v>1.59785</v>
      </c>
      <c r="T62" s="434">
        <v>1.6071</v>
      </c>
      <c r="U62" s="434">
        <v>1.6193599999999999</v>
      </c>
      <c r="V62" s="434">
        <v>1.6327199999999999</v>
      </c>
      <c r="W62" s="434">
        <v>1.6469400000000001</v>
      </c>
      <c r="X62" s="434">
        <v>1.6618599999999999</v>
      </c>
      <c r="Y62" s="434">
        <v>1.67581</v>
      </c>
      <c r="Z62" s="434">
        <v>1.68923</v>
      </c>
      <c r="AA62" s="434">
        <v>1.70248</v>
      </c>
      <c r="AB62" s="434">
        <v>1.7143600000000001</v>
      </c>
      <c r="AC62" s="434">
        <v>1.7288300000000001</v>
      </c>
    </row>
    <row r="63" spans="1:29" x14ac:dyDescent="0.25">
      <c r="A63" s="434" t="s">
        <v>4016</v>
      </c>
      <c r="B63" s="434" t="s">
        <v>4474</v>
      </c>
      <c r="C63" s="434" t="s">
        <v>4471</v>
      </c>
      <c r="D63" s="434">
        <v>7.1171800000000003</v>
      </c>
      <c r="E63" s="434">
        <v>7.2025600000000001</v>
      </c>
      <c r="F63" s="434">
        <v>7.3117000000000001</v>
      </c>
      <c r="G63" s="434">
        <v>7.3752599999999999</v>
      </c>
      <c r="H63" s="434">
        <v>7.4237099999999998</v>
      </c>
      <c r="I63" s="434">
        <v>7.4943900000000001</v>
      </c>
      <c r="J63" s="434">
        <v>7.5829899999999997</v>
      </c>
      <c r="K63" s="434">
        <v>7.69712</v>
      </c>
      <c r="L63" s="434">
        <v>7.8323099999999997</v>
      </c>
      <c r="M63" s="434">
        <v>7.9403499999999996</v>
      </c>
      <c r="N63" s="434">
        <v>8.06982</v>
      </c>
      <c r="O63" s="434">
        <v>8.1780000000000008</v>
      </c>
      <c r="P63" s="434">
        <v>8.2760400000000001</v>
      </c>
      <c r="Q63" s="434">
        <v>8.3898399999999995</v>
      </c>
      <c r="R63" s="434">
        <v>8.4483599999999992</v>
      </c>
      <c r="S63" s="434">
        <v>8.4993800000000004</v>
      </c>
      <c r="T63" s="434">
        <v>8.57822</v>
      </c>
      <c r="U63" s="434">
        <v>8.6706500000000002</v>
      </c>
      <c r="V63" s="434">
        <v>8.77102</v>
      </c>
      <c r="W63" s="434">
        <v>8.8784700000000001</v>
      </c>
      <c r="X63" s="434">
        <v>8.9918700000000005</v>
      </c>
      <c r="Y63" s="434">
        <v>9.0966199999999997</v>
      </c>
      <c r="Z63" s="434">
        <v>9.1948699999999999</v>
      </c>
      <c r="AA63" s="434">
        <v>9.2859800000000003</v>
      </c>
      <c r="AB63" s="434">
        <v>9.3625399999999992</v>
      </c>
      <c r="AC63" s="434">
        <v>9.4695199999999993</v>
      </c>
    </row>
    <row r="64" spans="1:29" x14ac:dyDescent="0.25">
      <c r="A64" s="434" t="s">
        <v>4016</v>
      </c>
      <c r="B64" s="434" t="s">
        <v>4473</v>
      </c>
      <c r="C64" s="434" t="s">
        <v>4471</v>
      </c>
      <c r="D64" s="434">
        <v>54.522399999999998</v>
      </c>
      <c r="E64" s="434">
        <v>53.640999999999998</v>
      </c>
      <c r="F64" s="434">
        <v>53.257899999999999</v>
      </c>
      <c r="G64" s="434">
        <v>52.800899999999999</v>
      </c>
      <c r="H64" s="434">
        <v>52.153199999999998</v>
      </c>
      <c r="I64" s="434">
        <v>51.396999999999998</v>
      </c>
      <c r="J64" s="434">
        <v>51.1813</v>
      </c>
      <c r="K64" s="434">
        <v>50.937399999999997</v>
      </c>
      <c r="L64" s="434">
        <v>50.768700000000003</v>
      </c>
      <c r="M64" s="434">
        <v>50.633800000000001</v>
      </c>
      <c r="N64" s="434">
        <v>50.696399999999997</v>
      </c>
      <c r="O64" s="434">
        <v>50.871600000000001</v>
      </c>
      <c r="P64" s="434">
        <v>50.906799999999997</v>
      </c>
      <c r="Q64" s="434">
        <v>50.953000000000003</v>
      </c>
      <c r="R64" s="434">
        <v>50.865000000000002</v>
      </c>
      <c r="S64" s="434">
        <v>50.7956</v>
      </c>
      <c r="T64" s="434">
        <v>50.777500000000003</v>
      </c>
      <c r="U64" s="434">
        <v>50.773499999999999</v>
      </c>
      <c r="V64" s="434">
        <v>50.766599999999997</v>
      </c>
      <c r="W64" s="434">
        <v>50.726100000000002</v>
      </c>
      <c r="X64" s="434">
        <v>50.684699999999999</v>
      </c>
      <c r="Y64" s="434">
        <v>50.698700000000002</v>
      </c>
      <c r="Z64" s="434">
        <v>50.736199999999997</v>
      </c>
      <c r="AA64" s="434">
        <v>50.769100000000002</v>
      </c>
      <c r="AB64" s="434">
        <v>50.7836</v>
      </c>
      <c r="AC64" s="434">
        <v>50.780700000000003</v>
      </c>
    </row>
    <row r="65" spans="1:29" x14ac:dyDescent="0.25">
      <c r="A65" s="434" t="s">
        <v>4016</v>
      </c>
      <c r="B65" s="434" t="s">
        <v>2485</v>
      </c>
      <c r="C65" s="434" t="s">
        <v>4471</v>
      </c>
      <c r="D65" s="434">
        <v>0.20377600000000001</v>
      </c>
      <c r="E65" s="434">
        <v>0.190442</v>
      </c>
      <c r="F65" s="434">
        <v>0.17016700000000001</v>
      </c>
      <c r="G65" s="434">
        <v>0.15364900000000001</v>
      </c>
      <c r="H65" s="434">
        <v>0.13577900000000001</v>
      </c>
      <c r="I65" s="434">
        <v>0.122227</v>
      </c>
      <c r="J65" s="434">
        <v>0.115801</v>
      </c>
      <c r="K65" s="434">
        <v>0.1091</v>
      </c>
      <c r="L65" s="434">
        <v>0.10263</v>
      </c>
      <c r="M65" s="434">
        <v>9.6118899999999993E-2</v>
      </c>
      <c r="N65" s="434">
        <v>8.9553300000000002E-2</v>
      </c>
      <c r="O65" s="434">
        <v>9.0964400000000001E-2</v>
      </c>
      <c r="P65" s="434">
        <v>9.2008400000000004E-2</v>
      </c>
      <c r="Q65" s="434">
        <v>9.3107400000000007E-2</v>
      </c>
      <c r="R65" s="434">
        <v>9.4697100000000006E-2</v>
      </c>
      <c r="S65" s="434">
        <v>9.6149600000000002E-2</v>
      </c>
      <c r="T65" s="434">
        <v>9.7602400000000006E-2</v>
      </c>
      <c r="U65" s="434">
        <v>9.9213800000000005E-2</v>
      </c>
      <c r="V65" s="434">
        <v>0.10061199999999999</v>
      </c>
      <c r="W65" s="434">
        <v>0.102066</v>
      </c>
      <c r="X65" s="434">
        <v>0.10373</v>
      </c>
      <c r="Y65" s="434">
        <v>0.105445</v>
      </c>
      <c r="Z65" s="434">
        <v>0.107364</v>
      </c>
      <c r="AA65" s="434">
        <v>0.10913399999999999</v>
      </c>
      <c r="AB65" s="434">
        <v>0.110558</v>
      </c>
      <c r="AC65" s="434">
        <v>0.11241</v>
      </c>
    </row>
    <row r="66" spans="1:29" x14ac:dyDescent="0.25">
      <c r="A66" s="434" t="s">
        <v>4016</v>
      </c>
      <c r="B66" s="434" t="s">
        <v>2425</v>
      </c>
      <c r="C66" s="434" t="s">
        <v>4471</v>
      </c>
      <c r="D66" s="434">
        <v>-1.6477299999999999</v>
      </c>
      <c r="E66" s="434">
        <v>-1.6477299999999999</v>
      </c>
      <c r="F66" s="434">
        <v>-1.6477299999999999</v>
      </c>
      <c r="G66" s="434">
        <v>-1.6477299999999999</v>
      </c>
      <c r="H66" s="434">
        <v>-1.6477299999999999</v>
      </c>
      <c r="I66" s="434">
        <v>-1.6477299999999999</v>
      </c>
      <c r="J66" s="434">
        <v>-1.6477299999999999</v>
      </c>
      <c r="K66" s="434">
        <v>-1.6477299999999999</v>
      </c>
      <c r="L66" s="434">
        <v>-1.6477299999999999</v>
      </c>
      <c r="M66" s="434">
        <v>-1.6477299999999999</v>
      </c>
      <c r="N66" s="434">
        <v>-1.6477299999999999</v>
      </c>
      <c r="O66" s="434">
        <v>-1.6477299999999999</v>
      </c>
      <c r="P66" s="434">
        <v>-1.6477299999999999</v>
      </c>
      <c r="Q66" s="434">
        <v>-1.6477299999999999</v>
      </c>
      <c r="R66" s="434">
        <v>-1.6477299999999999</v>
      </c>
      <c r="S66" s="434">
        <v>-1.6477299999999999</v>
      </c>
      <c r="T66" s="434">
        <v>-1.6477299999999999</v>
      </c>
      <c r="U66" s="434">
        <v>-1.6477299999999999</v>
      </c>
      <c r="V66" s="434">
        <v>-1.6477299999999999</v>
      </c>
      <c r="W66" s="434">
        <v>-1.6477299999999999</v>
      </c>
      <c r="X66" s="434">
        <v>-1.6477299999999999</v>
      </c>
      <c r="Y66" s="434">
        <v>-1.6477299999999999</v>
      </c>
      <c r="Z66" s="434">
        <v>-1.6477299999999999</v>
      </c>
      <c r="AA66" s="434">
        <v>-1.6477299999999999</v>
      </c>
      <c r="AB66" s="434">
        <v>-1.6477299999999999</v>
      </c>
      <c r="AC66" s="434">
        <v>-1.6477299999999999</v>
      </c>
    </row>
    <row r="67" spans="1:29" x14ac:dyDescent="0.25">
      <c r="A67" s="434" t="s">
        <v>4016</v>
      </c>
      <c r="B67" s="434" t="s">
        <v>4472</v>
      </c>
      <c r="C67" s="434" t="s">
        <v>4471</v>
      </c>
      <c r="D67" s="434">
        <v>0</v>
      </c>
      <c r="E67" s="434">
        <v>0</v>
      </c>
      <c r="F67" s="434">
        <v>0</v>
      </c>
      <c r="G67" s="434">
        <v>0</v>
      </c>
      <c r="H67" s="434">
        <v>0</v>
      </c>
      <c r="I67" s="434">
        <v>0</v>
      </c>
      <c r="J67" s="434">
        <v>0</v>
      </c>
      <c r="K67" s="434">
        <v>0</v>
      </c>
      <c r="L67" s="434">
        <v>0</v>
      </c>
      <c r="M67" s="434">
        <v>0</v>
      </c>
      <c r="N67" s="434">
        <v>0</v>
      </c>
      <c r="O67" s="434">
        <v>0</v>
      </c>
      <c r="P67" s="434">
        <v>0</v>
      </c>
      <c r="Q67" s="434">
        <v>0</v>
      </c>
      <c r="R67" s="434">
        <v>0</v>
      </c>
      <c r="S67" s="434">
        <v>0</v>
      </c>
      <c r="T67" s="434">
        <v>0</v>
      </c>
      <c r="U67" s="434">
        <v>0</v>
      </c>
      <c r="V67" s="434">
        <v>0</v>
      </c>
      <c r="W67" s="434">
        <v>0</v>
      </c>
      <c r="X67" s="434">
        <v>0</v>
      </c>
      <c r="Y67" s="434">
        <v>0</v>
      </c>
      <c r="Z67" s="434">
        <v>0</v>
      </c>
      <c r="AA67" s="434">
        <v>0</v>
      </c>
      <c r="AB67" s="434">
        <v>0</v>
      </c>
      <c r="AC67" s="434">
        <v>0</v>
      </c>
    </row>
    <row r="68" spans="1:29" x14ac:dyDescent="0.25">
      <c r="A68" s="434" t="s">
        <v>4018</v>
      </c>
      <c r="B68" s="434" t="s">
        <v>2426</v>
      </c>
      <c r="C68" s="434" t="s">
        <v>4471</v>
      </c>
      <c r="D68" s="434">
        <v>63.131799999999998</v>
      </c>
      <c r="E68" s="434">
        <v>62.8842</v>
      </c>
      <c r="F68" s="434">
        <v>62.341299999999997</v>
      </c>
      <c r="G68" s="434">
        <v>61.3872</v>
      </c>
      <c r="H68" s="434">
        <v>60.322499999999998</v>
      </c>
      <c r="I68" s="434">
        <v>59.2057</v>
      </c>
      <c r="J68" s="434">
        <v>57.969700000000003</v>
      </c>
      <c r="K68" s="434">
        <v>56.561900000000001</v>
      </c>
      <c r="L68" s="434">
        <v>55.139200000000002</v>
      </c>
      <c r="M68" s="434">
        <v>53.535200000000003</v>
      </c>
      <c r="N68" s="434">
        <v>52.133200000000002</v>
      </c>
      <c r="O68" s="434">
        <v>50.604799999999997</v>
      </c>
      <c r="P68" s="434">
        <v>49.054200000000002</v>
      </c>
      <c r="Q68" s="434">
        <v>47.583799999999997</v>
      </c>
      <c r="R68" s="434">
        <v>46.004300000000001</v>
      </c>
      <c r="S68" s="434">
        <v>44.499000000000002</v>
      </c>
      <c r="T68" s="434">
        <v>42.973500000000001</v>
      </c>
      <c r="U68" s="434">
        <v>41.585999999999999</v>
      </c>
      <c r="V68" s="434">
        <v>40.276899999999998</v>
      </c>
      <c r="W68" s="434">
        <v>39.416200000000003</v>
      </c>
      <c r="X68" s="434">
        <v>38.699599999999997</v>
      </c>
      <c r="Y68" s="434">
        <v>38.201300000000003</v>
      </c>
      <c r="Z68" s="434">
        <v>37.851199999999999</v>
      </c>
      <c r="AA68" s="434">
        <v>37.6218</v>
      </c>
      <c r="AB68" s="434">
        <v>37.568600000000004</v>
      </c>
      <c r="AC68" s="434">
        <v>37.588500000000003</v>
      </c>
    </row>
    <row r="69" spans="1:29" x14ac:dyDescent="0.25">
      <c r="A69" s="434" t="s">
        <v>4018</v>
      </c>
      <c r="B69" s="434" t="s">
        <v>2424</v>
      </c>
      <c r="C69" s="434" t="s">
        <v>4471</v>
      </c>
      <c r="D69" s="434">
        <v>41.768500000000003</v>
      </c>
      <c r="E69" s="434">
        <v>42.876199999999997</v>
      </c>
      <c r="F69" s="434">
        <v>37.964100000000002</v>
      </c>
      <c r="G69" s="434">
        <v>31.513300000000001</v>
      </c>
      <c r="H69" s="434">
        <v>31.489100000000001</v>
      </c>
      <c r="I69" s="434">
        <v>31.250599999999999</v>
      </c>
      <c r="J69" s="434">
        <v>29.797799999999999</v>
      </c>
      <c r="K69" s="434">
        <v>28.589099999999998</v>
      </c>
      <c r="L69" s="434">
        <v>27.196000000000002</v>
      </c>
      <c r="M69" s="434">
        <v>25.7197</v>
      </c>
      <c r="N69" s="434">
        <v>23.846699999999998</v>
      </c>
      <c r="O69" s="434">
        <v>21.564299999999999</v>
      </c>
      <c r="P69" s="434">
        <v>19.1068</v>
      </c>
      <c r="Q69" s="434">
        <v>18.360099999999999</v>
      </c>
      <c r="R69" s="434">
        <v>18.543600000000001</v>
      </c>
      <c r="S69" s="434">
        <v>19.498200000000001</v>
      </c>
      <c r="T69" s="434">
        <v>20.360900000000001</v>
      </c>
      <c r="U69" s="434">
        <v>21.2883</v>
      </c>
      <c r="V69" s="434">
        <v>22.029900000000001</v>
      </c>
      <c r="W69" s="434">
        <v>22.645499999999998</v>
      </c>
      <c r="X69" s="434">
        <v>22.430299999999999</v>
      </c>
      <c r="Y69" s="434">
        <v>22.837</v>
      </c>
      <c r="Z69" s="434">
        <v>23.255099999999999</v>
      </c>
      <c r="AA69" s="434">
        <v>23.334800000000001</v>
      </c>
      <c r="AB69" s="434">
        <v>23.192599999999999</v>
      </c>
      <c r="AC69" s="434">
        <v>23.637899999999998</v>
      </c>
    </row>
    <row r="70" spans="1:29" x14ac:dyDescent="0.25">
      <c r="A70" s="434" t="s">
        <v>4018</v>
      </c>
      <c r="B70" s="434" t="s">
        <v>4475</v>
      </c>
      <c r="C70" s="434" t="s">
        <v>4471</v>
      </c>
      <c r="D70" s="434">
        <v>7.7380500000000003</v>
      </c>
      <c r="E70" s="434">
        <v>7.4998699999999996</v>
      </c>
      <c r="F70" s="434">
        <v>7.6743600000000001</v>
      </c>
      <c r="G70" s="434">
        <v>7.67875</v>
      </c>
      <c r="H70" s="434">
        <v>7.62521</v>
      </c>
      <c r="I70" s="434">
        <v>7.5627300000000002</v>
      </c>
      <c r="J70" s="434">
        <v>7.5248100000000004</v>
      </c>
      <c r="K70" s="434">
        <v>7.5001899999999999</v>
      </c>
      <c r="L70" s="434">
        <v>7.4780300000000004</v>
      </c>
      <c r="M70" s="434">
        <v>7.4674199999999997</v>
      </c>
      <c r="N70" s="434">
        <v>7.4535900000000002</v>
      </c>
      <c r="O70" s="434">
        <v>7.4345299999999996</v>
      </c>
      <c r="P70" s="434">
        <v>7.4087100000000001</v>
      </c>
      <c r="Q70" s="434">
        <v>7.3812699999999998</v>
      </c>
      <c r="R70" s="434">
        <v>7.3299399999999997</v>
      </c>
      <c r="S70" s="434">
        <v>7.2757500000000004</v>
      </c>
      <c r="T70" s="434">
        <v>7.2278599999999997</v>
      </c>
      <c r="U70" s="434">
        <v>7.1959600000000004</v>
      </c>
      <c r="V70" s="434">
        <v>7.1697499999999996</v>
      </c>
      <c r="W70" s="434">
        <v>7.1478900000000003</v>
      </c>
      <c r="X70" s="434">
        <v>7.1291200000000003</v>
      </c>
      <c r="Y70" s="434">
        <v>7.1040400000000004</v>
      </c>
      <c r="Z70" s="434">
        <v>7.0739299999999998</v>
      </c>
      <c r="AA70" s="434">
        <v>7.0423200000000001</v>
      </c>
      <c r="AB70" s="434">
        <v>7.0035299999999996</v>
      </c>
      <c r="AC70" s="434">
        <v>6.9792500000000004</v>
      </c>
    </row>
    <row r="71" spans="1:29" x14ac:dyDescent="0.25">
      <c r="A71" s="434" t="s">
        <v>4018</v>
      </c>
      <c r="B71" s="434" t="s">
        <v>4474</v>
      </c>
      <c r="C71" s="434" t="s">
        <v>4471</v>
      </c>
      <c r="D71" s="434">
        <v>4.6892399999999999</v>
      </c>
      <c r="E71" s="434">
        <v>4.9870799999999997</v>
      </c>
      <c r="F71" s="434">
        <v>5.3723000000000001</v>
      </c>
      <c r="G71" s="434">
        <v>5.7805799999999996</v>
      </c>
      <c r="H71" s="434">
        <v>6.2591400000000004</v>
      </c>
      <c r="I71" s="434">
        <v>6.8224900000000002</v>
      </c>
      <c r="J71" s="434">
        <v>6.9917199999999999</v>
      </c>
      <c r="K71" s="434">
        <v>7.18337</v>
      </c>
      <c r="L71" s="434">
        <v>7.3891600000000004</v>
      </c>
      <c r="M71" s="434">
        <v>7.5838799999999997</v>
      </c>
      <c r="N71" s="434">
        <v>7.7803199999999997</v>
      </c>
      <c r="O71" s="434">
        <v>7.8190200000000001</v>
      </c>
      <c r="P71" s="434">
        <v>7.8510200000000001</v>
      </c>
      <c r="Q71" s="434">
        <v>7.8887099999999997</v>
      </c>
      <c r="R71" s="434">
        <v>7.8908100000000001</v>
      </c>
      <c r="S71" s="434">
        <v>7.8882199999999996</v>
      </c>
      <c r="T71" s="434">
        <v>7.8996700000000004</v>
      </c>
      <c r="U71" s="434">
        <v>7.9231100000000003</v>
      </c>
      <c r="V71" s="434">
        <v>7.9372299999999996</v>
      </c>
      <c r="W71" s="434">
        <v>7.9605199999999998</v>
      </c>
      <c r="X71" s="434">
        <v>7.9292400000000001</v>
      </c>
      <c r="Y71" s="434">
        <v>7.9552399999999999</v>
      </c>
      <c r="Z71" s="434">
        <v>7.9776300000000004</v>
      </c>
      <c r="AA71" s="434">
        <v>7.9993299999999996</v>
      </c>
      <c r="AB71" s="434">
        <v>8.0112199999999998</v>
      </c>
      <c r="AC71" s="434">
        <v>8.0414700000000003</v>
      </c>
    </row>
    <row r="72" spans="1:29" x14ac:dyDescent="0.25">
      <c r="A72" s="434" t="s">
        <v>4018</v>
      </c>
      <c r="B72" s="434" t="s">
        <v>4473</v>
      </c>
      <c r="C72" s="434" t="s">
        <v>4471</v>
      </c>
      <c r="D72" s="434">
        <v>31.034500000000001</v>
      </c>
      <c r="E72" s="434">
        <v>30.563600000000001</v>
      </c>
      <c r="F72" s="434">
        <v>30.517600000000002</v>
      </c>
      <c r="G72" s="434">
        <v>30.404800000000002</v>
      </c>
      <c r="H72" s="434">
        <v>30.221699999999998</v>
      </c>
      <c r="I72" s="434">
        <v>29.942900000000002</v>
      </c>
      <c r="J72" s="434">
        <v>29.892099999999999</v>
      </c>
      <c r="K72" s="434">
        <v>29.802399999999999</v>
      </c>
      <c r="L72" s="434">
        <v>29.666699999999999</v>
      </c>
      <c r="M72" s="434">
        <v>29.575199999999999</v>
      </c>
      <c r="N72" s="434">
        <v>29.529499999999999</v>
      </c>
      <c r="O72" s="434">
        <v>29.412700000000001</v>
      </c>
      <c r="P72" s="434">
        <v>29.3508</v>
      </c>
      <c r="Q72" s="434">
        <v>29.274100000000001</v>
      </c>
      <c r="R72" s="434">
        <v>29.199200000000001</v>
      </c>
      <c r="S72" s="434">
        <v>29.191199999999998</v>
      </c>
      <c r="T72" s="434">
        <v>29.293299999999999</v>
      </c>
      <c r="U72" s="434">
        <v>29.323899999999998</v>
      </c>
      <c r="V72" s="434">
        <v>29.307300000000001</v>
      </c>
      <c r="W72" s="434">
        <v>29.274699999999999</v>
      </c>
      <c r="X72" s="434">
        <v>29.233799999999999</v>
      </c>
      <c r="Y72" s="434">
        <v>29.174199999999999</v>
      </c>
      <c r="Z72" s="434">
        <v>29.122399999999999</v>
      </c>
      <c r="AA72" s="434">
        <v>29.081</v>
      </c>
      <c r="AB72" s="434">
        <v>29.023199999999999</v>
      </c>
      <c r="AC72" s="434">
        <v>28.981400000000001</v>
      </c>
    </row>
    <row r="73" spans="1:29" x14ac:dyDescent="0.25">
      <c r="A73" s="434" t="s">
        <v>4018</v>
      </c>
      <c r="B73" s="434" t="s">
        <v>2485</v>
      </c>
      <c r="C73" s="434" t="s">
        <v>4471</v>
      </c>
      <c r="D73" s="435">
        <v>6.3180000000000002E-5</v>
      </c>
      <c r="E73" s="435">
        <v>7.6550000000000004E-5</v>
      </c>
      <c r="F73" s="434">
        <v>1.038E-4</v>
      </c>
      <c r="G73" s="434">
        <v>1.2469E-4</v>
      </c>
      <c r="H73" s="434">
        <v>1.5699E-4</v>
      </c>
      <c r="I73" s="434">
        <v>1.8196E-4</v>
      </c>
      <c r="J73" s="434">
        <v>2.2879000000000001E-4</v>
      </c>
      <c r="K73" s="434">
        <v>2.8170000000000002E-4</v>
      </c>
      <c r="L73" s="434">
        <v>3.2624999999999999E-4</v>
      </c>
      <c r="M73" s="434">
        <v>3.4752999999999997E-4</v>
      </c>
      <c r="N73" s="434">
        <v>3.5190999999999998E-4</v>
      </c>
      <c r="O73" s="434">
        <v>3.8371999999999999E-4</v>
      </c>
      <c r="P73" s="434">
        <v>4.0421000000000001E-4</v>
      </c>
      <c r="Q73" s="434">
        <v>4.1543E-4</v>
      </c>
      <c r="R73" s="434">
        <v>4.1486000000000002E-4</v>
      </c>
      <c r="S73" s="434">
        <v>4.1381000000000002E-4</v>
      </c>
      <c r="T73" s="434">
        <v>4.0219000000000002E-4</v>
      </c>
      <c r="U73" s="434">
        <v>3.8045E-4</v>
      </c>
      <c r="V73" s="434">
        <v>3.4811999999999999E-4</v>
      </c>
      <c r="W73" s="434">
        <v>3.0546000000000002E-4</v>
      </c>
      <c r="X73" s="434">
        <v>2.6290999999999999E-4</v>
      </c>
      <c r="Y73" s="434">
        <v>2.308E-4</v>
      </c>
      <c r="Z73" s="434">
        <v>2.0921000000000001E-4</v>
      </c>
      <c r="AA73" s="434">
        <v>1.8781000000000001E-4</v>
      </c>
      <c r="AB73" s="434">
        <v>1.6681000000000001E-4</v>
      </c>
      <c r="AC73" s="434">
        <v>1.5615E-4</v>
      </c>
    </row>
    <row r="74" spans="1:29" x14ac:dyDescent="0.25">
      <c r="A74" s="434" t="s">
        <v>4018</v>
      </c>
      <c r="B74" s="434" t="s">
        <v>2425</v>
      </c>
      <c r="C74" s="434" t="s">
        <v>4471</v>
      </c>
      <c r="D74" s="434">
        <v>-39.023800000000001</v>
      </c>
      <c r="E74" s="434">
        <v>-39.023800000000001</v>
      </c>
      <c r="F74" s="434">
        <v>-39.023800000000001</v>
      </c>
      <c r="G74" s="434">
        <v>-39.023800000000001</v>
      </c>
      <c r="H74" s="434">
        <v>-39.023800000000001</v>
      </c>
      <c r="I74" s="434">
        <v>-39.023800000000001</v>
      </c>
      <c r="J74" s="434">
        <v>-39.023800000000001</v>
      </c>
      <c r="K74" s="434">
        <v>-39.023800000000001</v>
      </c>
      <c r="L74" s="434">
        <v>-39.023800000000001</v>
      </c>
      <c r="M74" s="434">
        <v>-39.023800000000001</v>
      </c>
      <c r="N74" s="434">
        <v>-39.023800000000001</v>
      </c>
      <c r="O74" s="434">
        <v>-39.023800000000001</v>
      </c>
      <c r="P74" s="434">
        <v>-39.023800000000001</v>
      </c>
      <c r="Q74" s="434">
        <v>-39.023800000000001</v>
      </c>
      <c r="R74" s="434">
        <v>-39.023800000000001</v>
      </c>
      <c r="S74" s="434">
        <v>-39.023800000000001</v>
      </c>
      <c r="T74" s="434">
        <v>-39.023800000000001</v>
      </c>
      <c r="U74" s="434">
        <v>-39.023800000000001</v>
      </c>
      <c r="V74" s="434">
        <v>-39.023800000000001</v>
      </c>
      <c r="W74" s="434">
        <v>-39.023800000000001</v>
      </c>
      <c r="X74" s="434">
        <v>-39.023800000000001</v>
      </c>
      <c r="Y74" s="434">
        <v>-39.023800000000001</v>
      </c>
      <c r="Z74" s="434">
        <v>-39.023800000000001</v>
      </c>
      <c r="AA74" s="434">
        <v>-39.023800000000001</v>
      </c>
      <c r="AB74" s="434">
        <v>-39.023800000000001</v>
      </c>
      <c r="AC74" s="434">
        <v>-39.023800000000001</v>
      </c>
    </row>
    <row r="75" spans="1:29" x14ac:dyDescent="0.25">
      <c r="A75" s="434" t="s">
        <v>4018</v>
      </c>
      <c r="B75" s="434" t="s">
        <v>4472</v>
      </c>
      <c r="C75" s="434" t="s">
        <v>4471</v>
      </c>
      <c r="D75" s="434">
        <v>0</v>
      </c>
      <c r="E75" s="434">
        <v>0</v>
      </c>
      <c r="F75" s="434">
        <v>0</v>
      </c>
      <c r="G75" s="434">
        <v>0</v>
      </c>
      <c r="H75" s="434">
        <v>0</v>
      </c>
      <c r="I75" s="434">
        <v>0</v>
      </c>
      <c r="J75" s="434">
        <v>0</v>
      </c>
      <c r="K75" s="434">
        <v>0</v>
      </c>
      <c r="L75" s="434">
        <v>0</v>
      </c>
      <c r="M75" s="434">
        <v>0</v>
      </c>
      <c r="N75" s="434">
        <v>0</v>
      </c>
      <c r="O75" s="434">
        <v>0</v>
      </c>
      <c r="P75" s="434">
        <v>0</v>
      </c>
      <c r="Q75" s="434">
        <v>0</v>
      </c>
      <c r="R75" s="434">
        <v>0</v>
      </c>
      <c r="S75" s="434">
        <v>0</v>
      </c>
      <c r="T75" s="434">
        <v>0</v>
      </c>
      <c r="U75" s="434">
        <v>0</v>
      </c>
      <c r="V75" s="434">
        <v>0</v>
      </c>
      <c r="W75" s="434">
        <v>0</v>
      </c>
      <c r="X75" s="434">
        <v>0</v>
      </c>
      <c r="Y75" s="434">
        <v>0</v>
      </c>
      <c r="Z75" s="434">
        <v>0</v>
      </c>
      <c r="AA75" s="434">
        <v>0</v>
      </c>
      <c r="AB75" s="434">
        <v>0</v>
      </c>
      <c r="AC75" s="434">
        <v>0</v>
      </c>
    </row>
    <row r="76" spans="1:29" x14ac:dyDescent="0.25">
      <c r="A76" s="434" t="s">
        <v>4022</v>
      </c>
      <c r="B76" s="434" t="s">
        <v>2426</v>
      </c>
      <c r="C76" s="434" t="s">
        <v>4471</v>
      </c>
      <c r="D76" s="434">
        <v>19.3916</v>
      </c>
      <c r="E76" s="434">
        <v>19.303100000000001</v>
      </c>
      <c r="F76" s="434">
        <v>19.144300000000001</v>
      </c>
      <c r="G76" s="434">
        <v>18.861799999999999</v>
      </c>
      <c r="H76" s="434">
        <v>18.524799999999999</v>
      </c>
      <c r="I76" s="434">
        <v>18.156400000000001</v>
      </c>
      <c r="J76" s="434">
        <v>17.637899999999998</v>
      </c>
      <c r="K76" s="434">
        <v>17.046900000000001</v>
      </c>
      <c r="L76" s="434">
        <v>16.460599999999999</v>
      </c>
      <c r="M76" s="434">
        <v>15.823399999999999</v>
      </c>
      <c r="N76" s="434">
        <v>15.2316</v>
      </c>
      <c r="O76" s="434">
        <v>14.626200000000001</v>
      </c>
      <c r="P76" s="434">
        <v>14.043200000000001</v>
      </c>
      <c r="Q76" s="434">
        <v>13.476100000000001</v>
      </c>
      <c r="R76" s="434">
        <v>12.8832</v>
      </c>
      <c r="S76" s="434">
        <v>12.288399999999999</v>
      </c>
      <c r="T76" s="434">
        <v>11.7052</v>
      </c>
      <c r="U76" s="434">
        <v>11.1431</v>
      </c>
      <c r="V76" s="434">
        <v>10.587999999999999</v>
      </c>
      <c r="W76" s="434">
        <v>10.204599999999999</v>
      </c>
      <c r="X76" s="434">
        <v>9.8731200000000001</v>
      </c>
      <c r="Y76" s="434">
        <v>9.6142900000000004</v>
      </c>
      <c r="Z76" s="434">
        <v>9.3974100000000007</v>
      </c>
      <c r="AA76" s="434">
        <v>9.2198600000000006</v>
      </c>
      <c r="AB76" s="434">
        <v>9.0904799999999994</v>
      </c>
      <c r="AC76" s="434">
        <v>8.9772599999999994</v>
      </c>
    </row>
    <row r="77" spans="1:29" x14ac:dyDescent="0.25">
      <c r="A77" s="434" t="s">
        <v>4022</v>
      </c>
      <c r="B77" s="434" t="s">
        <v>2424</v>
      </c>
      <c r="C77" s="434" t="s">
        <v>4471</v>
      </c>
      <c r="D77" s="434">
        <v>19.807700000000001</v>
      </c>
      <c r="E77" s="434">
        <v>21.9663</v>
      </c>
      <c r="F77" s="434">
        <v>22.136399999999998</v>
      </c>
      <c r="G77" s="434">
        <v>22.6783</v>
      </c>
      <c r="H77" s="434">
        <v>23.208100000000002</v>
      </c>
      <c r="I77" s="434">
        <v>23.788699999999999</v>
      </c>
      <c r="J77" s="434">
        <v>23.1815</v>
      </c>
      <c r="K77" s="434">
        <v>22.232199999999999</v>
      </c>
      <c r="L77" s="434">
        <v>20.877300000000002</v>
      </c>
      <c r="M77" s="434">
        <v>19.4252</v>
      </c>
      <c r="N77" s="434">
        <v>13.7079</v>
      </c>
      <c r="O77" s="434">
        <v>10.2067</v>
      </c>
      <c r="P77" s="434">
        <v>6.6003699999999998</v>
      </c>
      <c r="Q77" s="434">
        <v>3.7567900000000001</v>
      </c>
      <c r="R77" s="434">
        <v>3.17035</v>
      </c>
      <c r="S77" s="434">
        <v>3.1920500000000001</v>
      </c>
      <c r="T77" s="434">
        <v>3.3772000000000002</v>
      </c>
      <c r="U77" s="434">
        <v>3.7992499999999998</v>
      </c>
      <c r="V77" s="434">
        <v>3.8435100000000002</v>
      </c>
      <c r="W77" s="434">
        <v>3.7307399999999999</v>
      </c>
      <c r="X77" s="434">
        <v>3.8717000000000001</v>
      </c>
      <c r="Y77" s="434">
        <v>3.9448500000000002</v>
      </c>
      <c r="Z77" s="434">
        <v>3.9350200000000002</v>
      </c>
      <c r="AA77" s="434">
        <v>3.96062</v>
      </c>
      <c r="AB77" s="434">
        <v>3.9707400000000002</v>
      </c>
      <c r="AC77" s="434">
        <v>3.9590999999999998</v>
      </c>
    </row>
    <row r="78" spans="1:29" x14ac:dyDescent="0.25">
      <c r="A78" s="434" t="s">
        <v>4022</v>
      </c>
      <c r="B78" s="434" t="s">
        <v>4475</v>
      </c>
      <c r="C78" s="434" t="s">
        <v>4471</v>
      </c>
      <c r="D78" s="434">
        <v>4.4063600000000003</v>
      </c>
      <c r="E78" s="434">
        <v>4.2221700000000002</v>
      </c>
      <c r="F78" s="434">
        <v>4.2639199999999997</v>
      </c>
      <c r="G78" s="434">
        <v>4.2462400000000002</v>
      </c>
      <c r="H78" s="434">
        <v>4.1988500000000002</v>
      </c>
      <c r="I78" s="434">
        <v>4.1457600000000001</v>
      </c>
      <c r="J78" s="434">
        <v>4.0835900000000001</v>
      </c>
      <c r="K78" s="434">
        <v>4.0293700000000001</v>
      </c>
      <c r="L78" s="434">
        <v>3.9778600000000002</v>
      </c>
      <c r="M78" s="434">
        <v>3.93336</v>
      </c>
      <c r="N78" s="434">
        <v>3.88924</v>
      </c>
      <c r="O78" s="434">
        <v>3.84388</v>
      </c>
      <c r="P78" s="434">
        <v>3.7965200000000001</v>
      </c>
      <c r="Q78" s="434">
        <v>3.7505899999999999</v>
      </c>
      <c r="R78" s="434">
        <v>3.6945999999999999</v>
      </c>
      <c r="S78" s="434">
        <v>3.6385000000000001</v>
      </c>
      <c r="T78" s="434">
        <v>3.5849700000000002</v>
      </c>
      <c r="U78" s="434">
        <v>3.5400399999999999</v>
      </c>
      <c r="V78" s="434">
        <v>3.4986899999999999</v>
      </c>
      <c r="W78" s="434">
        <v>3.4603199999999998</v>
      </c>
      <c r="X78" s="434">
        <v>3.42475</v>
      </c>
      <c r="Y78" s="434">
        <v>3.3876400000000002</v>
      </c>
      <c r="Z78" s="434">
        <v>3.3493300000000001</v>
      </c>
      <c r="AA78" s="434">
        <v>3.3112300000000001</v>
      </c>
      <c r="AB78" s="434">
        <v>3.27067</v>
      </c>
      <c r="AC78" s="434">
        <v>3.2360000000000002</v>
      </c>
    </row>
    <row r="79" spans="1:29" x14ac:dyDescent="0.25">
      <c r="A79" s="434" t="s">
        <v>4022</v>
      </c>
      <c r="B79" s="434" t="s">
        <v>4474</v>
      </c>
      <c r="C79" s="434" t="s">
        <v>4471</v>
      </c>
      <c r="D79" s="434">
        <v>3.4763500000000001</v>
      </c>
      <c r="E79" s="434">
        <v>3.5543</v>
      </c>
      <c r="F79" s="434">
        <v>3.6595200000000001</v>
      </c>
      <c r="G79" s="434">
        <v>3.7412399999999999</v>
      </c>
      <c r="H79" s="434">
        <v>3.8014600000000001</v>
      </c>
      <c r="I79" s="434">
        <v>3.8541300000000001</v>
      </c>
      <c r="J79" s="434">
        <v>3.8431000000000002</v>
      </c>
      <c r="K79" s="434">
        <v>3.8487200000000001</v>
      </c>
      <c r="L79" s="434">
        <v>3.8632900000000001</v>
      </c>
      <c r="M79" s="434">
        <v>3.8749699999999998</v>
      </c>
      <c r="N79" s="434">
        <v>3.8706399999999999</v>
      </c>
      <c r="O79" s="434">
        <v>3.8653400000000002</v>
      </c>
      <c r="P79" s="434">
        <v>3.8344499999999999</v>
      </c>
      <c r="Q79" s="434">
        <v>3.8179599999999998</v>
      </c>
      <c r="R79" s="434">
        <v>3.7860399999999998</v>
      </c>
      <c r="S79" s="434">
        <v>3.75136</v>
      </c>
      <c r="T79" s="434">
        <v>3.7229800000000002</v>
      </c>
      <c r="U79" s="434">
        <v>3.7061600000000001</v>
      </c>
      <c r="V79" s="434">
        <v>3.69279</v>
      </c>
      <c r="W79" s="434">
        <v>3.6834500000000001</v>
      </c>
      <c r="X79" s="434">
        <v>3.67543</v>
      </c>
      <c r="Y79" s="434">
        <v>3.6654800000000001</v>
      </c>
      <c r="Z79" s="434">
        <v>3.6523599999999998</v>
      </c>
      <c r="AA79" s="434">
        <v>3.6372900000000001</v>
      </c>
      <c r="AB79" s="434">
        <v>3.6151900000000001</v>
      </c>
      <c r="AC79" s="434">
        <v>3.6053099999999998</v>
      </c>
    </row>
    <row r="80" spans="1:29" x14ac:dyDescent="0.25">
      <c r="A80" s="434" t="s">
        <v>4022</v>
      </c>
      <c r="B80" s="434" t="s">
        <v>4473</v>
      </c>
      <c r="C80" s="434" t="s">
        <v>4471</v>
      </c>
      <c r="D80" s="434">
        <v>63.127000000000002</v>
      </c>
      <c r="E80" s="434">
        <v>63.012900000000002</v>
      </c>
      <c r="F80" s="434">
        <v>63.035699999999999</v>
      </c>
      <c r="G80" s="434">
        <v>63.253999999999998</v>
      </c>
      <c r="H80" s="434">
        <v>63.2455</v>
      </c>
      <c r="I80" s="434">
        <v>63.309100000000001</v>
      </c>
      <c r="J80" s="434">
        <v>63.4955</v>
      </c>
      <c r="K80" s="434">
        <v>63.617899999999999</v>
      </c>
      <c r="L80" s="434">
        <v>63.7498</v>
      </c>
      <c r="M80" s="434">
        <v>64.1006</v>
      </c>
      <c r="N80" s="434">
        <v>64.5</v>
      </c>
      <c r="O80" s="434">
        <v>65.265100000000004</v>
      </c>
      <c r="P80" s="434">
        <v>65.621799999999993</v>
      </c>
      <c r="Q80" s="434">
        <v>65.929100000000005</v>
      </c>
      <c r="R80" s="434">
        <v>66.312100000000001</v>
      </c>
      <c r="S80" s="434">
        <v>66.651200000000003</v>
      </c>
      <c r="T80" s="434">
        <v>66.954499999999996</v>
      </c>
      <c r="U80" s="434">
        <v>67.127799999999993</v>
      </c>
      <c r="V80" s="434">
        <v>67.266300000000001</v>
      </c>
      <c r="W80" s="434">
        <v>67.438500000000005</v>
      </c>
      <c r="X80" s="434">
        <v>67.668499999999995</v>
      </c>
      <c r="Y80" s="434">
        <v>67.8626</v>
      </c>
      <c r="Z80" s="434">
        <v>68.100399999999993</v>
      </c>
      <c r="AA80" s="434">
        <v>68.346699999999998</v>
      </c>
      <c r="AB80" s="434">
        <v>68.564599999999999</v>
      </c>
      <c r="AC80" s="434">
        <v>68.755700000000004</v>
      </c>
    </row>
    <row r="81" spans="1:29" x14ac:dyDescent="0.25">
      <c r="A81" s="434" t="s">
        <v>4022</v>
      </c>
      <c r="B81" s="434" t="s">
        <v>2485</v>
      </c>
      <c r="C81" s="434" t="s">
        <v>4471</v>
      </c>
      <c r="D81" s="434">
        <v>0</v>
      </c>
      <c r="E81" s="434">
        <v>0</v>
      </c>
      <c r="F81" s="434">
        <v>0</v>
      </c>
      <c r="G81" s="434">
        <v>0</v>
      </c>
      <c r="H81" s="434">
        <v>0</v>
      </c>
      <c r="I81" s="434">
        <v>0</v>
      </c>
      <c r="J81" s="435">
        <v>1.8410000000000002E-5</v>
      </c>
      <c r="K81" s="435">
        <v>3.4360000000000003E-5</v>
      </c>
      <c r="L81" s="435">
        <v>4.8010000000000003E-5</v>
      </c>
      <c r="M81" s="435">
        <v>5.8879999999999999E-5</v>
      </c>
      <c r="N81" s="435">
        <v>5.4020000000000001E-5</v>
      </c>
      <c r="O81" s="435">
        <v>5.3739999999999997E-5</v>
      </c>
      <c r="P81" s="435">
        <v>5.3550000000000001E-5</v>
      </c>
      <c r="Q81" s="435">
        <v>5.3499999999999999E-5</v>
      </c>
      <c r="R81" s="435">
        <v>5.3340000000000001E-5</v>
      </c>
      <c r="S81" s="435">
        <v>5.3130000000000001E-5</v>
      </c>
      <c r="T81" s="435">
        <v>5.2989999999999999E-5</v>
      </c>
      <c r="U81" s="435">
        <v>5.291E-5</v>
      </c>
      <c r="V81" s="435">
        <v>3.9610000000000002E-5</v>
      </c>
      <c r="W81" s="435">
        <v>2.6359999999999998E-5</v>
      </c>
      <c r="X81" s="435">
        <v>1.3159999999999999E-5</v>
      </c>
      <c r="Y81" s="434">
        <v>0</v>
      </c>
      <c r="Z81" s="434">
        <v>0</v>
      </c>
      <c r="AA81" s="434">
        <v>0</v>
      </c>
      <c r="AB81" s="434">
        <v>0</v>
      </c>
      <c r="AC81" s="434">
        <v>0</v>
      </c>
    </row>
    <row r="82" spans="1:29" x14ac:dyDescent="0.25">
      <c r="A82" s="434" t="s">
        <v>4022</v>
      </c>
      <c r="B82" s="434" t="s">
        <v>2425</v>
      </c>
      <c r="C82" s="434" t="s">
        <v>4471</v>
      </c>
      <c r="D82" s="434">
        <v>-10.691000000000001</v>
      </c>
      <c r="E82" s="434">
        <v>-10.691000000000001</v>
      </c>
      <c r="F82" s="434">
        <v>-10.691000000000001</v>
      </c>
      <c r="G82" s="434">
        <v>-10.691000000000001</v>
      </c>
      <c r="H82" s="434">
        <v>-10.691000000000001</v>
      </c>
      <c r="I82" s="434">
        <v>-10.691000000000001</v>
      </c>
      <c r="J82" s="434">
        <v>-10.691000000000001</v>
      </c>
      <c r="K82" s="434">
        <v>-10.691000000000001</v>
      </c>
      <c r="L82" s="434">
        <v>-10.691000000000001</v>
      </c>
      <c r="M82" s="434">
        <v>-10.691000000000001</v>
      </c>
      <c r="N82" s="434">
        <v>-10.691000000000001</v>
      </c>
      <c r="O82" s="434">
        <v>-10.691000000000001</v>
      </c>
      <c r="P82" s="434">
        <v>-10.691000000000001</v>
      </c>
      <c r="Q82" s="434">
        <v>-10.691000000000001</v>
      </c>
      <c r="R82" s="434">
        <v>-10.691000000000001</v>
      </c>
      <c r="S82" s="434">
        <v>-10.691000000000001</v>
      </c>
      <c r="T82" s="434">
        <v>-10.691000000000001</v>
      </c>
      <c r="U82" s="434">
        <v>-10.691000000000001</v>
      </c>
      <c r="V82" s="434">
        <v>-10.691000000000001</v>
      </c>
      <c r="W82" s="434">
        <v>-10.691000000000001</v>
      </c>
      <c r="X82" s="434">
        <v>-10.691000000000001</v>
      </c>
      <c r="Y82" s="434">
        <v>-10.691000000000001</v>
      </c>
      <c r="Z82" s="434">
        <v>-10.691000000000001</v>
      </c>
      <c r="AA82" s="434">
        <v>-10.691000000000001</v>
      </c>
      <c r="AB82" s="434">
        <v>-10.691000000000001</v>
      </c>
      <c r="AC82" s="434">
        <v>-10.691000000000001</v>
      </c>
    </row>
    <row r="83" spans="1:29" x14ac:dyDescent="0.25">
      <c r="A83" s="434" t="s">
        <v>4022</v>
      </c>
      <c r="B83" s="434" t="s">
        <v>4472</v>
      </c>
      <c r="C83" s="434" t="s">
        <v>4471</v>
      </c>
      <c r="D83" s="434">
        <v>0</v>
      </c>
      <c r="E83" s="434">
        <v>0</v>
      </c>
      <c r="F83" s="434">
        <v>0</v>
      </c>
      <c r="G83" s="434">
        <v>0</v>
      </c>
      <c r="H83" s="434">
        <v>0</v>
      </c>
      <c r="I83" s="434">
        <v>0</v>
      </c>
      <c r="J83" s="434">
        <v>0</v>
      </c>
      <c r="K83" s="434">
        <v>0</v>
      </c>
      <c r="L83" s="434">
        <v>0</v>
      </c>
      <c r="M83" s="434">
        <v>0</v>
      </c>
      <c r="N83" s="434">
        <v>0</v>
      </c>
      <c r="O83" s="434">
        <v>0</v>
      </c>
      <c r="P83" s="434">
        <v>0</v>
      </c>
      <c r="Q83" s="434">
        <v>0</v>
      </c>
      <c r="R83" s="434">
        <v>0</v>
      </c>
      <c r="S83" s="434">
        <v>0</v>
      </c>
      <c r="T83" s="434">
        <v>0</v>
      </c>
      <c r="U83" s="434">
        <v>0</v>
      </c>
      <c r="V83" s="434">
        <v>0</v>
      </c>
      <c r="W83" s="434">
        <v>0</v>
      </c>
      <c r="X83" s="434">
        <v>0</v>
      </c>
      <c r="Y83" s="434">
        <v>0</v>
      </c>
      <c r="Z83" s="434">
        <v>0</v>
      </c>
      <c r="AA83" s="434">
        <v>0</v>
      </c>
      <c r="AB83" s="434">
        <v>0</v>
      </c>
      <c r="AC83" s="434">
        <v>0</v>
      </c>
    </row>
    <row r="84" spans="1:29" x14ac:dyDescent="0.25">
      <c r="A84" s="434" t="s">
        <v>4024</v>
      </c>
      <c r="B84" s="434" t="s">
        <v>2426</v>
      </c>
      <c r="C84" s="434" t="s">
        <v>4471</v>
      </c>
      <c r="D84" s="434">
        <v>10.575200000000001</v>
      </c>
      <c r="E84" s="434">
        <v>10.530200000000001</v>
      </c>
      <c r="F84" s="434">
        <v>10.451000000000001</v>
      </c>
      <c r="G84" s="434">
        <v>10.3103</v>
      </c>
      <c r="H84" s="434">
        <v>10.1401</v>
      </c>
      <c r="I84" s="434">
        <v>9.9552800000000001</v>
      </c>
      <c r="J84" s="434">
        <v>9.8110800000000005</v>
      </c>
      <c r="K84" s="434">
        <v>9.6115999999999993</v>
      </c>
      <c r="L84" s="434">
        <v>9.4061900000000005</v>
      </c>
      <c r="M84" s="434">
        <v>9.1561199999999996</v>
      </c>
      <c r="N84" s="434">
        <v>8.9322900000000001</v>
      </c>
      <c r="O84" s="434">
        <v>8.6943900000000003</v>
      </c>
      <c r="P84" s="434">
        <v>8.4503799999999991</v>
      </c>
      <c r="Q84" s="434">
        <v>8.2163500000000003</v>
      </c>
      <c r="R84" s="434">
        <v>7.9605100000000002</v>
      </c>
      <c r="S84" s="434">
        <v>7.7053099999999999</v>
      </c>
      <c r="T84" s="434">
        <v>7.4596299999999998</v>
      </c>
      <c r="U84" s="434">
        <v>7.21915</v>
      </c>
      <c r="V84" s="434">
        <v>7.0006000000000004</v>
      </c>
      <c r="W84" s="434">
        <v>6.8581899999999996</v>
      </c>
      <c r="X84" s="434">
        <v>6.7487300000000001</v>
      </c>
      <c r="Y84" s="434">
        <v>6.6613600000000002</v>
      </c>
      <c r="Z84" s="434">
        <v>6.6216200000000001</v>
      </c>
      <c r="AA84" s="434">
        <v>6.5936599999999999</v>
      </c>
      <c r="AB84" s="434">
        <v>6.5936700000000004</v>
      </c>
      <c r="AC84" s="434">
        <v>6.6042100000000001</v>
      </c>
    </row>
    <row r="85" spans="1:29" x14ac:dyDescent="0.25">
      <c r="A85" s="434" t="s">
        <v>4024</v>
      </c>
      <c r="B85" s="434" t="s">
        <v>2424</v>
      </c>
      <c r="C85" s="434" t="s">
        <v>4471</v>
      </c>
      <c r="D85" s="434">
        <v>2.9279700000000002</v>
      </c>
      <c r="E85" s="434">
        <v>2.7826499999999998</v>
      </c>
      <c r="F85" s="434">
        <v>2.6890700000000001</v>
      </c>
      <c r="G85" s="434">
        <v>2.57091</v>
      </c>
      <c r="H85" s="434">
        <v>2.52339</v>
      </c>
      <c r="I85" s="434">
        <v>2.4340299999999999</v>
      </c>
      <c r="J85" s="434">
        <v>2.34091</v>
      </c>
      <c r="K85" s="434">
        <v>2.3462700000000001</v>
      </c>
      <c r="L85" s="434">
        <v>2.5642999999999998</v>
      </c>
      <c r="M85" s="434">
        <v>2.7746200000000001</v>
      </c>
      <c r="N85" s="434">
        <v>2.99742</v>
      </c>
      <c r="O85" s="434">
        <v>3.218</v>
      </c>
      <c r="P85" s="434">
        <v>3.4582299999999999</v>
      </c>
      <c r="Q85" s="434">
        <v>3.6536499999999998</v>
      </c>
      <c r="R85" s="434">
        <v>3.9038499999999998</v>
      </c>
      <c r="S85" s="434">
        <v>4.1475499999999998</v>
      </c>
      <c r="T85" s="434">
        <v>4.37826</v>
      </c>
      <c r="U85" s="434">
        <v>4.5099099999999996</v>
      </c>
      <c r="V85" s="434">
        <v>4.8411999999999997</v>
      </c>
      <c r="W85" s="434">
        <v>5.0019</v>
      </c>
      <c r="X85" s="434">
        <v>5.2858299999999998</v>
      </c>
      <c r="Y85" s="434">
        <v>5.32517</v>
      </c>
      <c r="Z85" s="434">
        <v>5.6203500000000002</v>
      </c>
      <c r="AA85" s="434">
        <v>5.7960700000000003</v>
      </c>
      <c r="AB85" s="434">
        <v>5.9352900000000002</v>
      </c>
      <c r="AC85" s="434">
        <v>6.0676100000000002</v>
      </c>
    </row>
    <row r="86" spans="1:29" x14ac:dyDescent="0.25">
      <c r="A86" s="434" t="s">
        <v>4024</v>
      </c>
      <c r="B86" s="434" t="s">
        <v>4475</v>
      </c>
      <c r="C86" s="434" t="s">
        <v>4471</v>
      </c>
      <c r="D86" s="434">
        <v>2.2645</v>
      </c>
      <c r="E86" s="434">
        <v>2.1765500000000002</v>
      </c>
      <c r="F86" s="434">
        <v>2.2144599999999999</v>
      </c>
      <c r="G86" s="434">
        <v>2.2104699999999999</v>
      </c>
      <c r="H86" s="434">
        <v>2.19163</v>
      </c>
      <c r="I86" s="434">
        <v>2.1699199999999998</v>
      </c>
      <c r="J86" s="434">
        <v>2.1663199999999998</v>
      </c>
      <c r="K86" s="434">
        <v>2.16614</v>
      </c>
      <c r="L86" s="434">
        <v>2.16669</v>
      </c>
      <c r="M86" s="434">
        <v>2.1702400000000002</v>
      </c>
      <c r="N86" s="434">
        <v>2.17258</v>
      </c>
      <c r="O86" s="434">
        <v>2.1735699999999998</v>
      </c>
      <c r="P86" s="434">
        <v>2.1726899999999998</v>
      </c>
      <c r="Q86" s="434">
        <v>2.1715800000000001</v>
      </c>
      <c r="R86" s="434">
        <v>2.16343</v>
      </c>
      <c r="S86" s="434">
        <v>2.15435</v>
      </c>
      <c r="T86" s="434">
        <v>2.14913</v>
      </c>
      <c r="U86" s="434">
        <v>2.1486700000000001</v>
      </c>
      <c r="V86" s="434">
        <v>2.1498699999999999</v>
      </c>
      <c r="W86" s="434">
        <v>2.1524100000000002</v>
      </c>
      <c r="X86" s="434">
        <v>2.1560800000000002</v>
      </c>
      <c r="Y86" s="434">
        <v>2.1580300000000001</v>
      </c>
      <c r="Z86" s="434">
        <v>2.1584699999999999</v>
      </c>
      <c r="AA86" s="434">
        <v>2.1583999999999999</v>
      </c>
      <c r="AB86" s="434">
        <v>2.1558899999999999</v>
      </c>
      <c r="AC86" s="434">
        <v>2.1572100000000001</v>
      </c>
    </row>
    <row r="87" spans="1:29" x14ac:dyDescent="0.25">
      <c r="A87" s="434" t="s">
        <v>4024</v>
      </c>
      <c r="B87" s="434" t="s">
        <v>4474</v>
      </c>
      <c r="C87" s="434" t="s">
        <v>4471</v>
      </c>
      <c r="D87" s="434">
        <v>1.8015699999999999</v>
      </c>
      <c r="E87" s="434">
        <v>1.83148</v>
      </c>
      <c r="F87" s="434">
        <v>1.87835</v>
      </c>
      <c r="G87" s="434">
        <v>1.92622</v>
      </c>
      <c r="H87" s="434">
        <v>1.98062</v>
      </c>
      <c r="I87" s="434">
        <v>2.0608300000000002</v>
      </c>
      <c r="J87" s="434">
        <v>2.0996100000000002</v>
      </c>
      <c r="K87" s="434">
        <v>2.1503299999999999</v>
      </c>
      <c r="L87" s="434">
        <v>2.2011500000000002</v>
      </c>
      <c r="M87" s="434">
        <v>2.2607300000000001</v>
      </c>
      <c r="N87" s="434">
        <v>2.3226800000000001</v>
      </c>
      <c r="O87" s="434">
        <v>2.3462499999999999</v>
      </c>
      <c r="P87" s="434">
        <v>2.3677299999999999</v>
      </c>
      <c r="Q87" s="434">
        <v>2.3893800000000001</v>
      </c>
      <c r="R87" s="434">
        <v>2.3951199999999999</v>
      </c>
      <c r="S87" s="434">
        <v>2.3991099999999999</v>
      </c>
      <c r="T87" s="434">
        <v>2.41127</v>
      </c>
      <c r="U87" s="434">
        <v>2.4314</v>
      </c>
      <c r="V87" s="434">
        <v>2.4542199999999998</v>
      </c>
      <c r="W87" s="434">
        <v>2.4798100000000001</v>
      </c>
      <c r="X87" s="434">
        <v>2.5070899999999998</v>
      </c>
      <c r="Y87" s="434">
        <v>2.5306899999999999</v>
      </c>
      <c r="Z87" s="434">
        <v>2.5516999999999999</v>
      </c>
      <c r="AA87" s="434">
        <v>2.5714399999999999</v>
      </c>
      <c r="AB87" s="434">
        <v>2.5857000000000001</v>
      </c>
      <c r="AC87" s="434">
        <v>2.6089199999999999</v>
      </c>
    </row>
    <row r="88" spans="1:29" x14ac:dyDescent="0.25">
      <c r="A88" s="434" t="s">
        <v>4024</v>
      </c>
      <c r="B88" s="434" t="s">
        <v>4473</v>
      </c>
      <c r="C88" s="434" t="s">
        <v>4471</v>
      </c>
      <c r="D88" s="434">
        <v>21.037099999999999</v>
      </c>
      <c r="E88" s="434">
        <v>21.090800000000002</v>
      </c>
      <c r="F88" s="434">
        <v>21.255400000000002</v>
      </c>
      <c r="G88" s="434">
        <v>21.431999999999999</v>
      </c>
      <c r="H88" s="434">
        <v>21.493500000000001</v>
      </c>
      <c r="I88" s="434">
        <v>21.587800000000001</v>
      </c>
      <c r="J88" s="434">
        <v>21.631799999999998</v>
      </c>
      <c r="K88" s="434">
        <v>21.6828</v>
      </c>
      <c r="L88" s="434">
        <v>21.6875</v>
      </c>
      <c r="M88" s="434">
        <v>21.785</v>
      </c>
      <c r="N88" s="434">
        <v>21.881499999999999</v>
      </c>
      <c r="O88" s="434">
        <v>22.007000000000001</v>
      </c>
      <c r="P88" s="434">
        <v>22.162700000000001</v>
      </c>
      <c r="Q88" s="434">
        <v>22.251100000000001</v>
      </c>
      <c r="R88" s="434">
        <v>22.377700000000001</v>
      </c>
      <c r="S88" s="434">
        <v>22.508600000000001</v>
      </c>
      <c r="T88" s="434">
        <v>22.5886</v>
      </c>
      <c r="U88" s="434">
        <v>22.725300000000001</v>
      </c>
      <c r="V88" s="434">
        <v>22.8308</v>
      </c>
      <c r="W88" s="434">
        <v>22.9587</v>
      </c>
      <c r="X88" s="434">
        <v>23.027999999999999</v>
      </c>
      <c r="Y88" s="434">
        <v>23.148199999999999</v>
      </c>
      <c r="Z88" s="434">
        <v>23.219799999999999</v>
      </c>
      <c r="AA88" s="434">
        <v>23.339400000000001</v>
      </c>
      <c r="AB88" s="434">
        <v>23.428000000000001</v>
      </c>
      <c r="AC88" s="434">
        <v>23.5305</v>
      </c>
    </row>
    <row r="89" spans="1:29" x14ac:dyDescent="0.25">
      <c r="A89" s="434" t="s">
        <v>4024</v>
      </c>
      <c r="B89" s="434" t="s">
        <v>2485</v>
      </c>
      <c r="C89" s="434" t="s">
        <v>4471</v>
      </c>
      <c r="D89" s="434">
        <v>0</v>
      </c>
      <c r="E89" s="434">
        <v>0</v>
      </c>
      <c r="F89" s="434">
        <v>0</v>
      </c>
      <c r="G89" s="434">
        <v>0</v>
      </c>
      <c r="H89" s="434">
        <v>0</v>
      </c>
      <c r="I89" s="434">
        <v>0</v>
      </c>
      <c r="J89" s="434">
        <v>0</v>
      </c>
      <c r="K89" s="434">
        <v>0</v>
      </c>
      <c r="L89" s="434">
        <v>0</v>
      </c>
      <c r="M89" s="434">
        <v>0</v>
      </c>
      <c r="N89" s="434">
        <v>0</v>
      </c>
      <c r="O89" s="434">
        <v>0</v>
      </c>
      <c r="P89" s="434">
        <v>0</v>
      </c>
      <c r="Q89" s="434">
        <v>0</v>
      </c>
      <c r="R89" s="434">
        <v>0</v>
      </c>
      <c r="S89" s="434">
        <v>0</v>
      </c>
      <c r="T89" s="434">
        <v>0</v>
      </c>
      <c r="U89" s="434">
        <v>0</v>
      </c>
      <c r="V89" s="434">
        <v>0</v>
      </c>
      <c r="W89" s="434">
        <v>0</v>
      </c>
      <c r="X89" s="434">
        <v>0</v>
      </c>
      <c r="Y89" s="434">
        <v>0</v>
      </c>
      <c r="Z89" s="434">
        <v>0</v>
      </c>
      <c r="AA89" s="434">
        <v>0</v>
      </c>
      <c r="AB89" s="434">
        <v>0</v>
      </c>
      <c r="AC89" s="434">
        <v>0</v>
      </c>
    </row>
    <row r="90" spans="1:29" x14ac:dyDescent="0.25">
      <c r="A90" s="434" t="s">
        <v>4024</v>
      </c>
      <c r="B90" s="434" t="s">
        <v>2425</v>
      </c>
      <c r="C90" s="434" t="s">
        <v>4471</v>
      </c>
      <c r="D90" s="434">
        <v>-2.3115399999999999</v>
      </c>
      <c r="E90" s="434">
        <v>-2.3115399999999999</v>
      </c>
      <c r="F90" s="434">
        <v>-2.3115399999999999</v>
      </c>
      <c r="G90" s="434">
        <v>-2.3115399999999999</v>
      </c>
      <c r="H90" s="434">
        <v>-2.3115399999999999</v>
      </c>
      <c r="I90" s="434">
        <v>-2.3115399999999999</v>
      </c>
      <c r="J90" s="434">
        <v>-2.3115399999999999</v>
      </c>
      <c r="K90" s="434">
        <v>-2.3115399999999999</v>
      </c>
      <c r="L90" s="434">
        <v>-2.3115399999999999</v>
      </c>
      <c r="M90" s="434">
        <v>-2.3115399999999999</v>
      </c>
      <c r="N90" s="434">
        <v>-2.3115399999999999</v>
      </c>
      <c r="O90" s="434">
        <v>-2.3115399999999999</v>
      </c>
      <c r="P90" s="434">
        <v>-2.3115399999999999</v>
      </c>
      <c r="Q90" s="434">
        <v>-2.3115399999999999</v>
      </c>
      <c r="R90" s="434">
        <v>-2.3115399999999999</v>
      </c>
      <c r="S90" s="434">
        <v>-2.3115399999999999</v>
      </c>
      <c r="T90" s="434">
        <v>-2.3115399999999999</v>
      </c>
      <c r="U90" s="434">
        <v>-2.3115399999999999</v>
      </c>
      <c r="V90" s="434">
        <v>-2.3115399999999999</v>
      </c>
      <c r="W90" s="434">
        <v>-2.3115399999999999</v>
      </c>
      <c r="X90" s="434">
        <v>-2.3115399999999999</v>
      </c>
      <c r="Y90" s="434">
        <v>-2.3115399999999999</v>
      </c>
      <c r="Z90" s="434">
        <v>-2.3115399999999999</v>
      </c>
      <c r="AA90" s="434">
        <v>-2.3115399999999999</v>
      </c>
      <c r="AB90" s="434">
        <v>-2.3115399999999999</v>
      </c>
      <c r="AC90" s="434">
        <v>-2.3115399999999999</v>
      </c>
    </row>
    <row r="91" spans="1:29" x14ac:dyDescent="0.25">
      <c r="A91" s="434" t="s">
        <v>4024</v>
      </c>
      <c r="B91" s="434" t="s">
        <v>4472</v>
      </c>
      <c r="C91" s="434" t="s">
        <v>4471</v>
      </c>
      <c r="D91" s="434">
        <v>0</v>
      </c>
      <c r="E91" s="434">
        <v>0</v>
      </c>
      <c r="F91" s="434">
        <v>0</v>
      </c>
      <c r="G91" s="434">
        <v>0</v>
      </c>
      <c r="H91" s="434">
        <v>0</v>
      </c>
      <c r="I91" s="434">
        <v>0</v>
      </c>
      <c r="J91" s="434">
        <v>0</v>
      </c>
      <c r="K91" s="434">
        <v>0</v>
      </c>
      <c r="L91" s="434">
        <v>0</v>
      </c>
      <c r="M91" s="434">
        <v>0</v>
      </c>
      <c r="N91" s="434">
        <v>0</v>
      </c>
      <c r="O91" s="434">
        <v>0</v>
      </c>
      <c r="P91" s="434">
        <v>0</v>
      </c>
      <c r="Q91" s="434">
        <v>0</v>
      </c>
      <c r="R91" s="434">
        <v>0</v>
      </c>
      <c r="S91" s="434">
        <v>0</v>
      </c>
      <c r="T91" s="434">
        <v>0</v>
      </c>
      <c r="U91" s="434">
        <v>0</v>
      </c>
      <c r="V91" s="434">
        <v>0</v>
      </c>
      <c r="W91" s="434">
        <v>0</v>
      </c>
      <c r="X91" s="434">
        <v>0</v>
      </c>
      <c r="Y91" s="434">
        <v>0</v>
      </c>
      <c r="Z91" s="434">
        <v>0</v>
      </c>
      <c r="AA91" s="434">
        <v>0</v>
      </c>
      <c r="AB91" s="434">
        <v>0</v>
      </c>
      <c r="AC91" s="434">
        <v>0</v>
      </c>
    </row>
    <row r="92" spans="1:29" x14ac:dyDescent="0.25">
      <c r="A92" s="434" t="s">
        <v>4026</v>
      </c>
      <c r="B92" s="434" t="s">
        <v>2426</v>
      </c>
      <c r="C92" s="434" t="s">
        <v>4471</v>
      </c>
      <c r="D92" s="434">
        <v>58.846699999999998</v>
      </c>
      <c r="E92" s="434">
        <v>58.510300000000001</v>
      </c>
      <c r="F92" s="434">
        <v>58.021599999999999</v>
      </c>
      <c r="G92" s="434">
        <v>57.006900000000002</v>
      </c>
      <c r="H92" s="434">
        <v>55.9512</v>
      </c>
      <c r="I92" s="434">
        <v>54.917000000000002</v>
      </c>
      <c r="J92" s="434">
        <v>53.328499999999998</v>
      </c>
      <c r="K92" s="434">
        <v>51.709400000000002</v>
      </c>
      <c r="L92" s="434">
        <v>50.136299999999999</v>
      </c>
      <c r="M92" s="434">
        <v>48.3902</v>
      </c>
      <c r="N92" s="434">
        <v>46.860100000000003</v>
      </c>
      <c r="O92" s="434">
        <v>45.231000000000002</v>
      </c>
      <c r="P92" s="434">
        <v>43.607500000000002</v>
      </c>
      <c r="Q92" s="434">
        <v>42.085799999999999</v>
      </c>
      <c r="R92" s="434">
        <v>40.468800000000002</v>
      </c>
      <c r="S92" s="434">
        <v>38.944200000000002</v>
      </c>
      <c r="T92" s="434">
        <v>37.4163</v>
      </c>
      <c r="U92" s="434">
        <v>35.997500000000002</v>
      </c>
      <c r="V92" s="434">
        <v>34.616</v>
      </c>
      <c r="W92" s="434">
        <v>33.618099999999998</v>
      </c>
      <c r="X92" s="434">
        <v>32.7575</v>
      </c>
      <c r="Y92" s="434">
        <v>31.9633</v>
      </c>
      <c r="Z92" s="434">
        <v>31.423400000000001</v>
      </c>
      <c r="AA92" s="434">
        <v>30.966100000000001</v>
      </c>
      <c r="AB92" s="434">
        <v>30.723099999999999</v>
      </c>
      <c r="AC92" s="434">
        <v>30.5167</v>
      </c>
    </row>
    <row r="93" spans="1:29" x14ac:dyDescent="0.25">
      <c r="A93" s="434" t="s">
        <v>4026</v>
      </c>
      <c r="B93" s="434" t="s">
        <v>2424</v>
      </c>
      <c r="C93" s="434" t="s">
        <v>4471</v>
      </c>
      <c r="D93" s="434">
        <v>44.031799999999997</v>
      </c>
      <c r="E93" s="434">
        <v>44.697400000000002</v>
      </c>
      <c r="F93" s="434">
        <v>36.591900000000003</v>
      </c>
      <c r="G93" s="434">
        <v>35.653399999999998</v>
      </c>
      <c r="H93" s="434">
        <v>33.566000000000003</v>
      </c>
      <c r="I93" s="434">
        <v>30.793399999999998</v>
      </c>
      <c r="J93" s="434">
        <v>24.8294</v>
      </c>
      <c r="K93" s="434">
        <v>22.6861</v>
      </c>
      <c r="L93" s="434">
        <v>22.849299999999999</v>
      </c>
      <c r="M93" s="434">
        <v>21.224799999999998</v>
      </c>
      <c r="N93" s="434">
        <v>15.9694</v>
      </c>
      <c r="O93" s="434">
        <v>15.450799999999999</v>
      </c>
      <c r="P93" s="434">
        <v>15.053699999999999</v>
      </c>
      <c r="Q93" s="434">
        <v>15.214</v>
      </c>
      <c r="R93" s="434">
        <v>15.373900000000001</v>
      </c>
      <c r="S93" s="434">
        <v>15.512700000000001</v>
      </c>
      <c r="T93" s="434">
        <v>15.4902</v>
      </c>
      <c r="U93" s="434">
        <v>15.538</v>
      </c>
      <c r="V93" s="434">
        <v>15.213699999999999</v>
      </c>
      <c r="W93" s="434">
        <v>14.5586</v>
      </c>
      <c r="X93" s="434">
        <v>10.4902</v>
      </c>
      <c r="Y93" s="434">
        <v>10.3108</v>
      </c>
      <c r="Z93" s="434">
        <v>9.7154100000000003</v>
      </c>
      <c r="AA93" s="434">
        <v>8.4185599999999994</v>
      </c>
      <c r="AB93" s="434">
        <v>6.7207299999999996</v>
      </c>
      <c r="AC93" s="434">
        <v>7.1034600000000001</v>
      </c>
    </row>
    <row r="94" spans="1:29" x14ac:dyDescent="0.25">
      <c r="A94" s="434" t="s">
        <v>4026</v>
      </c>
      <c r="B94" s="434" t="s">
        <v>4475</v>
      </c>
      <c r="C94" s="434" t="s">
        <v>4471</v>
      </c>
      <c r="D94" s="434">
        <v>20.720700000000001</v>
      </c>
      <c r="E94" s="434">
        <v>19.741499999999998</v>
      </c>
      <c r="F94" s="434">
        <v>20.1691</v>
      </c>
      <c r="G94" s="434">
        <v>20.038599999999999</v>
      </c>
      <c r="H94" s="434">
        <v>19.7761</v>
      </c>
      <c r="I94" s="434">
        <v>19.490600000000001</v>
      </c>
      <c r="J94" s="434">
        <v>19.1494</v>
      </c>
      <c r="K94" s="434">
        <v>18.8474</v>
      </c>
      <c r="L94" s="434">
        <v>18.5596</v>
      </c>
      <c r="M94" s="434">
        <v>18.301100000000002</v>
      </c>
      <c r="N94" s="434">
        <v>18.033300000000001</v>
      </c>
      <c r="O94" s="434">
        <v>17.759599999999999</v>
      </c>
      <c r="P94" s="434">
        <v>17.4754</v>
      </c>
      <c r="Q94" s="434">
        <v>17.194199999999999</v>
      </c>
      <c r="R94" s="434">
        <v>16.860299999999999</v>
      </c>
      <c r="S94" s="434">
        <v>16.5274</v>
      </c>
      <c r="T94" s="434">
        <v>16.216100000000001</v>
      </c>
      <c r="U94" s="434">
        <v>15.9511</v>
      </c>
      <c r="V94" s="434">
        <v>15.7057</v>
      </c>
      <c r="W94" s="434">
        <v>15.4765</v>
      </c>
      <c r="X94" s="434">
        <v>15.261100000000001</v>
      </c>
      <c r="Y94" s="434">
        <v>15.036799999999999</v>
      </c>
      <c r="Z94" s="434">
        <v>14.8057</v>
      </c>
      <c r="AA94" s="434">
        <v>14.5755</v>
      </c>
      <c r="AB94" s="434">
        <v>14.3323</v>
      </c>
      <c r="AC94" s="434">
        <v>14.1226</v>
      </c>
    </row>
    <row r="95" spans="1:29" x14ac:dyDescent="0.25">
      <c r="A95" s="434" t="s">
        <v>4026</v>
      </c>
      <c r="B95" s="434" t="s">
        <v>4474</v>
      </c>
      <c r="C95" s="434" t="s">
        <v>4471</v>
      </c>
      <c r="D95" s="434">
        <v>13.179500000000001</v>
      </c>
      <c r="E95" s="434">
        <v>13.261200000000001</v>
      </c>
      <c r="F95" s="434">
        <v>13.4506</v>
      </c>
      <c r="G95" s="434">
        <v>13.577</v>
      </c>
      <c r="H95" s="434">
        <v>13.6561</v>
      </c>
      <c r="I95" s="434">
        <v>13.760899999999999</v>
      </c>
      <c r="J95" s="434">
        <v>13.6632</v>
      </c>
      <c r="K95" s="434">
        <v>13.644299999999999</v>
      </c>
      <c r="L95" s="434">
        <v>13.6709</v>
      </c>
      <c r="M95" s="434">
        <v>13.7095</v>
      </c>
      <c r="N95" s="434">
        <v>13.717499999999999</v>
      </c>
      <c r="O95" s="434">
        <v>13.6563</v>
      </c>
      <c r="P95" s="434">
        <v>13.577500000000001</v>
      </c>
      <c r="Q95" s="434">
        <v>13.4918</v>
      </c>
      <c r="R95" s="434">
        <v>13.3055</v>
      </c>
      <c r="S95" s="434">
        <v>13.11</v>
      </c>
      <c r="T95" s="434">
        <v>12.9537</v>
      </c>
      <c r="U95" s="434">
        <v>12.847799999999999</v>
      </c>
      <c r="V95" s="434">
        <v>12.7607</v>
      </c>
      <c r="W95" s="434">
        <v>12.6897</v>
      </c>
      <c r="X95" s="434">
        <v>12.627800000000001</v>
      </c>
      <c r="Y95" s="434">
        <v>12.543900000000001</v>
      </c>
      <c r="Z95" s="434">
        <v>12.413600000000001</v>
      </c>
      <c r="AA95" s="434">
        <v>12.2377</v>
      </c>
      <c r="AB95" s="434">
        <v>12.0845</v>
      </c>
      <c r="AC95" s="434">
        <v>12.002599999999999</v>
      </c>
    </row>
    <row r="96" spans="1:29" x14ac:dyDescent="0.25">
      <c r="A96" s="434" t="s">
        <v>4026</v>
      </c>
      <c r="B96" s="434" t="s">
        <v>4473</v>
      </c>
      <c r="C96" s="434" t="s">
        <v>4471</v>
      </c>
      <c r="D96" s="434">
        <v>72.458600000000004</v>
      </c>
      <c r="E96" s="434">
        <v>71.582999999999998</v>
      </c>
      <c r="F96" s="434">
        <v>71.08</v>
      </c>
      <c r="G96" s="434">
        <v>70.428100000000001</v>
      </c>
      <c r="H96" s="434">
        <v>69.668800000000005</v>
      </c>
      <c r="I96" s="434">
        <v>69.112099999999998</v>
      </c>
      <c r="J96" s="434">
        <v>68.918199999999999</v>
      </c>
      <c r="K96" s="434">
        <v>68.761499999999998</v>
      </c>
      <c r="L96" s="434">
        <v>68.613</v>
      </c>
      <c r="M96" s="434">
        <v>68.597999999999999</v>
      </c>
      <c r="N96" s="434">
        <v>68.4559</v>
      </c>
      <c r="O96" s="434">
        <v>68.498800000000003</v>
      </c>
      <c r="P96" s="434">
        <v>68.488299999999995</v>
      </c>
      <c r="Q96" s="434">
        <v>68.455799999999996</v>
      </c>
      <c r="R96" s="434">
        <v>68.215100000000007</v>
      </c>
      <c r="S96" s="434">
        <v>68.192599999999999</v>
      </c>
      <c r="T96" s="434">
        <v>68.374799999999993</v>
      </c>
      <c r="U96" s="434">
        <v>68.930599999999998</v>
      </c>
      <c r="V96" s="434">
        <v>69.103899999999996</v>
      </c>
      <c r="W96" s="434">
        <v>69.207999999999998</v>
      </c>
      <c r="X96" s="434">
        <v>69.414400000000001</v>
      </c>
      <c r="Y96" s="434">
        <v>69.313299999999998</v>
      </c>
      <c r="Z96" s="434">
        <v>70.648300000000006</v>
      </c>
      <c r="AA96" s="434">
        <v>71.051299999999998</v>
      </c>
      <c r="AB96" s="434">
        <v>70.988799999999998</v>
      </c>
      <c r="AC96" s="434">
        <v>70.848399999999998</v>
      </c>
    </row>
    <row r="97" spans="1:29" x14ac:dyDescent="0.25">
      <c r="A97" s="434" t="s">
        <v>4026</v>
      </c>
      <c r="B97" s="434" t="s">
        <v>2485</v>
      </c>
      <c r="C97" s="434" t="s">
        <v>4471</v>
      </c>
      <c r="D97" s="434">
        <v>1.99956</v>
      </c>
      <c r="E97" s="434">
        <v>1.8938900000000001</v>
      </c>
      <c r="F97" s="434">
        <v>1.69312</v>
      </c>
      <c r="G97" s="434">
        <v>1.51891</v>
      </c>
      <c r="H97" s="434">
        <v>1.35334</v>
      </c>
      <c r="I97" s="434">
        <v>1.2153799999999999</v>
      </c>
      <c r="J97" s="434">
        <v>1.1419600000000001</v>
      </c>
      <c r="K97" s="434">
        <v>1.06812</v>
      </c>
      <c r="L97" s="434">
        <v>0.99474499999999999</v>
      </c>
      <c r="M97" s="434">
        <v>0.92220500000000005</v>
      </c>
      <c r="N97" s="434">
        <v>0.84923700000000002</v>
      </c>
      <c r="O97" s="434">
        <v>0.85229600000000005</v>
      </c>
      <c r="P97" s="434">
        <v>0.85407900000000003</v>
      </c>
      <c r="Q97" s="434">
        <v>0.85580699999999998</v>
      </c>
      <c r="R97" s="434">
        <v>0.89015100000000003</v>
      </c>
      <c r="S97" s="434">
        <v>1.1754</v>
      </c>
      <c r="T97" s="434">
        <v>1.5004900000000001</v>
      </c>
      <c r="U97" s="434">
        <v>1.83613</v>
      </c>
      <c r="V97" s="434">
        <v>2.1048100000000001</v>
      </c>
      <c r="W97" s="434">
        <v>2.3228800000000001</v>
      </c>
      <c r="X97" s="434">
        <v>2.52867</v>
      </c>
      <c r="Y97" s="434">
        <v>5.59877</v>
      </c>
      <c r="Z97" s="434">
        <v>5.1891999999999996</v>
      </c>
      <c r="AA97" s="434">
        <v>4.4246699999999999</v>
      </c>
      <c r="AB97" s="434">
        <v>2.9832800000000002</v>
      </c>
      <c r="AC97" s="434">
        <v>2.9074900000000001</v>
      </c>
    </row>
    <row r="98" spans="1:29" x14ac:dyDescent="0.25">
      <c r="A98" s="434" t="s">
        <v>4026</v>
      </c>
      <c r="B98" s="434" t="s">
        <v>2425</v>
      </c>
      <c r="C98" s="434" t="s">
        <v>4471</v>
      </c>
      <c r="D98" s="434">
        <v>-13.9612</v>
      </c>
      <c r="E98" s="434">
        <v>-13.9612</v>
      </c>
      <c r="F98" s="434">
        <v>-13.9612</v>
      </c>
      <c r="G98" s="434">
        <v>-13.9612</v>
      </c>
      <c r="H98" s="434">
        <v>-13.9612</v>
      </c>
      <c r="I98" s="434">
        <v>-13.9612</v>
      </c>
      <c r="J98" s="434">
        <v>-13.9612</v>
      </c>
      <c r="K98" s="434">
        <v>-13.9612</v>
      </c>
      <c r="L98" s="434">
        <v>-13.9612</v>
      </c>
      <c r="M98" s="434">
        <v>-13.9612</v>
      </c>
      <c r="N98" s="434">
        <v>-13.9612</v>
      </c>
      <c r="O98" s="434">
        <v>-13.9612</v>
      </c>
      <c r="P98" s="434">
        <v>-13.9612</v>
      </c>
      <c r="Q98" s="434">
        <v>-13.9612</v>
      </c>
      <c r="R98" s="434">
        <v>-13.9612</v>
      </c>
      <c r="S98" s="434">
        <v>-13.9612</v>
      </c>
      <c r="T98" s="434">
        <v>-13.9612</v>
      </c>
      <c r="U98" s="434">
        <v>-13.9612</v>
      </c>
      <c r="V98" s="434">
        <v>-13.9612</v>
      </c>
      <c r="W98" s="434">
        <v>-13.9612</v>
      </c>
      <c r="X98" s="434">
        <v>-13.9612</v>
      </c>
      <c r="Y98" s="434">
        <v>-13.9612</v>
      </c>
      <c r="Z98" s="434">
        <v>-13.9612</v>
      </c>
      <c r="AA98" s="434">
        <v>-13.9612</v>
      </c>
      <c r="AB98" s="434">
        <v>-13.9612</v>
      </c>
      <c r="AC98" s="434">
        <v>-13.9612</v>
      </c>
    </row>
    <row r="99" spans="1:29" x14ac:dyDescent="0.25">
      <c r="A99" s="434" t="s">
        <v>4026</v>
      </c>
      <c r="B99" s="434" t="s">
        <v>4472</v>
      </c>
      <c r="C99" s="434" t="s">
        <v>4471</v>
      </c>
      <c r="D99" s="434">
        <v>0</v>
      </c>
      <c r="E99" s="434">
        <v>0</v>
      </c>
      <c r="F99" s="434">
        <v>0</v>
      </c>
      <c r="G99" s="434">
        <v>0</v>
      </c>
      <c r="H99" s="434">
        <v>0</v>
      </c>
      <c r="I99" s="434">
        <v>0</v>
      </c>
      <c r="J99" s="434">
        <v>0</v>
      </c>
      <c r="K99" s="434">
        <v>0</v>
      </c>
      <c r="L99" s="434">
        <v>0</v>
      </c>
      <c r="M99" s="434">
        <v>0</v>
      </c>
      <c r="N99" s="434">
        <v>0</v>
      </c>
      <c r="O99" s="434">
        <v>0</v>
      </c>
      <c r="P99" s="434">
        <v>0</v>
      </c>
      <c r="Q99" s="434">
        <v>0</v>
      </c>
      <c r="R99" s="434">
        <v>0</v>
      </c>
      <c r="S99" s="434">
        <v>0</v>
      </c>
      <c r="T99" s="434">
        <v>0</v>
      </c>
      <c r="U99" s="434">
        <v>0</v>
      </c>
      <c r="V99" s="434">
        <v>0</v>
      </c>
      <c r="W99" s="434">
        <v>0</v>
      </c>
      <c r="X99" s="434">
        <v>0</v>
      </c>
      <c r="Y99" s="434">
        <v>0</v>
      </c>
      <c r="Z99" s="434">
        <v>0</v>
      </c>
      <c r="AA99" s="434">
        <v>0</v>
      </c>
      <c r="AB99" s="434">
        <v>0</v>
      </c>
      <c r="AC99" s="434">
        <v>0</v>
      </c>
    </row>
    <row r="100" spans="1:29" x14ac:dyDescent="0.25">
      <c r="A100" s="434" t="s">
        <v>4028</v>
      </c>
      <c r="B100" s="434" t="s">
        <v>2426</v>
      </c>
      <c r="C100" s="434" t="s">
        <v>4471</v>
      </c>
      <c r="D100" s="434">
        <v>37.024099999999997</v>
      </c>
      <c r="E100" s="434">
        <v>36.710900000000002</v>
      </c>
      <c r="F100" s="434">
        <v>36.296399999999998</v>
      </c>
      <c r="G100" s="434">
        <v>35.653500000000001</v>
      </c>
      <c r="H100" s="434">
        <v>34.909399999999998</v>
      </c>
      <c r="I100" s="434">
        <v>34.1096</v>
      </c>
      <c r="J100" s="434">
        <v>33.1143</v>
      </c>
      <c r="K100" s="434">
        <v>31.9907</v>
      </c>
      <c r="L100" s="434">
        <v>30.87</v>
      </c>
      <c r="M100" s="434">
        <v>29.665400000000002</v>
      </c>
      <c r="N100" s="434">
        <v>28.539400000000001</v>
      </c>
      <c r="O100" s="434">
        <v>27.3962</v>
      </c>
      <c r="P100" s="434">
        <v>26.266200000000001</v>
      </c>
      <c r="Q100" s="434">
        <v>25.175000000000001</v>
      </c>
      <c r="R100" s="434">
        <v>24.0442</v>
      </c>
      <c r="S100" s="434">
        <v>22.925599999999999</v>
      </c>
      <c r="T100" s="434">
        <v>21.8127</v>
      </c>
      <c r="U100" s="434">
        <v>20.7912</v>
      </c>
      <c r="V100" s="434">
        <v>19.802499999999998</v>
      </c>
      <c r="W100" s="434">
        <v>19.088200000000001</v>
      </c>
      <c r="X100" s="434">
        <v>18.471800000000002</v>
      </c>
      <c r="Y100" s="434">
        <v>17.999400000000001</v>
      </c>
      <c r="Z100" s="434">
        <v>17.652000000000001</v>
      </c>
      <c r="AA100" s="434">
        <v>17.351900000000001</v>
      </c>
      <c r="AB100" s="434">
        <v>17.1706</v>
      </c>
      <c r="AC100" s="434">
        <v>16.993300000000001</v>
      </c>
    </row>
    <row r="101" spans="1:29" x14ac:dyDescent="0.25">
      <c r="A101" s="434" t="s">
        <v>4028</v>
      </c>
      <c r="B101" s="434" t="s">
        <v>2424</v>
      </c>
      <c r="C101" s="434" t="s">
        <v>4471</v>
      </c>
      <c r="D101" s="434">
        <v>63.4998</v>
      </c>
      <c r="E101" s="434">
        <v>67.126400000000004</v>
      </c>
      <c r="F101" s="434">
        <v>66.209199999999996</v>
      </c>
      <c r="G101" s="434">
        <v>61.328899999999997</v>
      </c>
      <c r="H101" s="434">
        <v>61.521599999999999</v>
      </c>
      <c r="I101" s="434">
        <v>41.3645</v>
      </c>
      <c r="J101" s="434">
        <v>36.9908</v>
      </c>
      <c r="K101" s="434">
        <v>30.687200000000001</v>
      </c>
      <c r="L101" s="434">
        <v>25.021100000000001</v>
      </c>
      <c r="M101" s="434">
        <v>21.7666</v>
      </c>
      <c r="N101" s="434">
        <v>15.944100000000001</v>
      </c>
      <c r="O101" s="434">
        <v>16.313199999999998</v>
      </c>
      <c r="P101" s="434">
        <v>17.642399999999999</v>
      </c>
      <c r="Q101" s="434">
        <v>18.9665</v>
      </c>
      <c r="R101" s="434">
        <v>20.301100000000002</v>
      </c>
      <c r="S101" s="434">
        <v>21.6173</v>
      </c>
      <c r="T101" s="434">
        <v>22.250499999999999</v>
      </c>
      <c r="U101" s="434">
        <v>22.8398</v>
      </c>
      <c r="V101" s="434">
        <v>23.388999999999999</v>
      </c>
      <c r="W101" s="434">
        <v>23.8432</v>
      </c>
      <c r="X101" s="434">
        <v>25.145199999999999</v>
      </c>
      <c r="Y101" s="434">
        <v>25.469899999999999</v>
      </c>
      <c r="Z101" s="434">
        <v>26.006499999999999</v>
      </c>
      <c r="AA101" s="434">
        <v>26.181899999999999</v>
      </c>
      <c r="AB101" s="434">
        <v>26.545000000000002</v>
      </c>
      <c r="AC101" s="434">
        <v>26.702999999999999</v>
      </c>
    </row>
    <row r="102" spans="1:29" x14ac:dyDescent="0.25">
      <c r="A102" s="434" t="s">
        <v>4028</v>
      </c>
      <c r="B102" s="434" t="s">
        <v>4475</v>
      </c>
      <c r="C102" s="434" t="s">
        <v>4471</v>
      </c>
      <c r="D102" s="434">
        <v>8.3592399999999998</v>
      </c>
      <c r="E102" s="434">
        <v>7.9612400000000001</v>
      </c>
      <c r="F102" s="434">
        <v>8.1384500000000006</v>
      </c>
      <c r="G102" s="434">
        <v>8.0879600000000007</v>
      </c>
      <c r="H102" s="434">
        <v>7.9855799999999997</v>
      </c>
      <c r="I102" s="434">
        <v>7.8731999999999998</v>
      </c>
      <c r="J102" s="434">
        <v>7.76532</v>
      </c>
      <c r="K102" s="434">
        <v>7.67225</v>
      </c>
      <c r="L102" s="434">
        <v>7.5841599999999998</v>
      </c>
      <c r="M102" s="434">
        <v>7.5074199999999998</v>
      </c>
      <c r="N102" s="434">
        <v>7.4272200000000002</v>
      </c>
      <c r="O102" s="434">
        <v>7.34476</v>
      </c>
      <c r="P102" s="434">
        <v>7.2577199999999999</v>
      </c>
      <c r="Q102" s="434">
        <v>7.1717300000000002</v>
      </c>
      <c r="R102" s="434">
        <v>7.0652699999999999</v>
      </c>
      <c r="S102" s="434">
        <v>6.9585600000000003</v>
      </c>
      <c r="T102" s="434">
        <v>6.85785</v>
      </c>
      <c r="U102" s="434">
        <v>6.7751299999999999</v>
      </c>
      <c r="V102" s="434">
        <v>6.69991</v>
      </c>
      <c r="W102" s="434">
        <v>6.6309399999999998</v>
      </c>
      <c r="X102" s="434">
        <v>6.5672800000000002</v>
      </c>
      <c r="Y102" s="434">
        <v>6.4997299999999996</v>
      </c>
      <c r="Z102" s="434">
        <v>6.42889</v>
      </c>
      <c r="AA102" s="434">
        <v>6.3581200000000004</v>
      </c>
      <c r="AB102" s="434">
        <v>6.2818300000000002</v>
      </c>
      <c r="AC102" s="434">
        <v>6.2183299999999999</v>
      </c>
    </row>
    <row r="103" spans="1:29" x14ac:dyDescent="0.25">
      <c r="A103" s="434" t="s">
        <v>4028</v>
      </c>
      <c r="B103" s="434" t="s">
        <v>4474</v>
      </c>
      <c r="C103" s="434" t="s">
        <v>4471</v>
      </c>
      <c r="D103" s="434">
        <v>5.6453100000000003</v>
      </c>
      <c r="E103" s="434">
        <v>5.7812400000000004</v>
      </c>
      <c r="F103" s="434">
        <v>6.0601900000000004</v>
      </c>
      <c r="G103" s="434">
        <v>6.4853100000000001</v>
      </c>
      <c r="H103" s="434">
        <v>7.1804399999999999</v>
      </c>
      <c r="I103" s="434">
        <v>8.1921199999999992</v>
      </c>
      <c r="J103" s="434">
        <v>8.6045700000000007</v>
      </c>
      <c r="K103" s="434">
        <v>9.0928299999999993</v>
      </c>
      <c r="L103" s="434">
        <v>9.6807400000000001</v>
      </c>
      <c r="M103" s="434">
        <v>10.3369</v>
      </c>
      <c r="N103" s="434">
        <v>11.024100000000001</v>
      </c>
      <c r="O103" s="434">
        <v>11.0184</v>
      </c>
      <c r="P103" s="434">
        <v>11.0008</v>
      </c>
      <c r="Q103" s="434">
        <v>10.9786</v>
      </c>
      <c r="R103" s="434">
        <v>10.9153</v>
      </c>
      <c r="S103" s="434">
        <v>10.8469</v>
      </c>
      <c r="T103" s="434">
        <v>10.800800000000001</v>
      </c>
      <c r="U103" s="434">
        <v>10.777900000000001</v>
      </c>
      <c r="V103" s="434">
        <v>10.762499999999999</v>
      </c>
      <c r="W103" s="434">
        <v>10.7553</v>
      </c>
      <c r="X103" s="434">
        <v>10.7385</v>
      </c>
      <c r="Y103" s="434">
        <v>10.7255</v>
      </c>
      <c r="Z103" s="434">
        <v>10.706200000000001</v>
      </c>
      <c r="AA103" s="434">
        <v>10.6846</v>
      </c>
      <c r="AB103" s="434">
        <v>10.651</v>
      </c>
      <c r="AC103" s="434">
        <v>10.638299999999999</v>
      </c>
    </row>
    <row r="104" spans="1:29" x14ac:dyDescent="0.25">
      <c r="A104" s="434" t="s">
        <v>4028</v>
      </c>
      <c r="B104" s="434" t="s">
        <v>4473</v>
      </c>
      <c r="C104" s="434" t="s">
        <v>4471</v>
      </c>
      <c r="D104" s="434">
        <v>70.6935</v>
      </c>
      <c r="E104" s="434">
        <v>69.979299999999995</v>
      </c>
      <c r="F104" s="434">
        <v>69.785499999999999</v>
      </c>
      <c r="G104" s="434">
        <v>69.209800000000001</v>
      </c>
      <c r="H104" s="434">
        <v>68.425399999999996</v>
      </c>
      <c r="I104" s="434">
        <v>67.790300000000002</v>
      </c>
      <c r="J104" s="434">
        <v>67.1892</v>
      </c>
      <c r="K104" s="434">
        <v>67.010900000000007</v>
      </c>
      <c r="L104" s="434">
        <v>66.755700000000004</v>
      </c>
      <c r="M104" s="434">
        <v>66.583699999999993</v>
      </c>
      <c r="N104" s="434">
        <v>66.570999999999998</v>
      </c>
      <c r="O104" s="434">
        <v>66.691400000000002</v>
      </c>
      <c r="P104" s="434">
        <v>66.883099999999999</v>
      </c>
      <c r="Q104" s="434">
        <v>67.096599999999995</v>
      </c>
      <c r="R104" s="434">
        <v>67.209599999999995</v>
      </c>
      <c r="S104" s="434">
        <v>67.381100000000004</v>
      </c>
      <c r="T104" s="434">
        <v>67.553600000000003</v>
      </c>
      <c r="U104" s="434">
        <v>67.725999999999999</v>
      </c>
      <c r="V104" s="434">
        <v>67.778300000000002</v>
      </c>
      <c r="W104" s="434">
        <v>67.851900000000001</v>
      </c>
      <c r="X104" s="434">
        <v>67.941400000000002</v>
      </c>
      <c r="Y104" s="434">
        <v>68.0261</v>
      </c>
      <c r="Z104" s="434">
        <v>68.196899999999999</v>
      </c>
      <c r="AA104" s="434">
        <v>68.400000000000006</v>
      </c>
      <c r="AB104" s="434">
        <v>68.588200000000001</v>
      </c>
      <c r="AC104" s="434">
        <v>68.847999999999999</v>
      </c>
    </row>
    <row r="105" spans="1:29" x14ac:dyDescent="0.25">
      <c r="A105" s="434" t="s">
        <v>4028</v>
      </c>
      <c r="B105" s="434" t="s">
        <v>2485</v>
      </c>
      <c r="C105" s="434" t="s">
        <v>4471</v>
      </c>
      <c r="D105" s="434">
        <v>1.9690099999999999</v>
      </c>
      <c r="E105" s="434">
        <v>1.83988</v>
      </c>
      <c r="F105" s="434">
        <v>1.64297</v>
      </c>
      <c r="G105" s="434">
        <v>1.4825900000000001</v>
      </c>
      <c r="H105" s="434">
        <v>1.30921</v>
      </c>
      <c r="I105" s="434">
        <v>1.17774</v>
      </c>
      <c r="J105" s="434">
        <v>1.1149</v>
      </c>
      <c r="K105" s="434">
        <v>1.04989</v>
      </c>
      <c r="L105" s="434">
        <v>0.98700900000000003</v>
      </c>
      <c r="M105" s="434">
        <v>0.92611900000000003</v>
      </c>
      <c r="N105" s="434">
        <v>0.86525399999999997</v>
      </c>
      <c r="O105" s="434">
        <v>0.88232200000000005</v>
      </c>
      <c r="P105" s="434">
        <v>0.89607700000000001</v>
      </c>
      <c r="Q105" s="434">
        <v>0.90932299999999999</v>
      </c>
      <c r="R105" s="434">
        <v>0.92706699999999997</v>
      </c>
      <c r="S105" s="434">
        <v>0.94310799999999995</v>
      </c>
      <c r="T105" s="434">
        <v>0.95831699999999997</v>
      </c>
      <c r="U105" s="434">
        <v>0.97397400000000001</v>
      </c>
      <c r="V105" s="434">
        <v>0.98703300000000005</v>
      </c>
      <c r="W105" s="434">
        <v>1.0003</v>
      </c>
      <c r="X105" s="434">
        <v>1.01525</v>
      </c>
      <c r="Y105" s="434">
        <v>1.0304599999999999</v>
      </c>
      <c r="Z105" s="434">
        <v>1.0477000000000001</v>
      </c>
      <c r="AA105" s="434">
        <v>1.0639700000000001</v>
      </c>
      <c r="AB105" s="434">
        <v>1.07823</v>
      </c>
      <c r="AC105" s="434">
        <v>1.0961799999999999</v>
      </c>
    </row>
    <row r="106" spans="1:29" x14ac:dyDescent="0.25">
      <c r="A106" s="434" t="s">
        <v>4028</v>
      </c>
      <c r="B106" s="434" t="s">
        <v>2425</v>
      </c>
      <c r="C106" s="434" t="s">
        <v>4471</v>
      </c>
      <c r="D106" s="434">
        <v>-11.3637</v>
      </c>
      <c r="E106" s="434">
        <v>-11.3637</v>
      </c>
      <c r="F106" s="434">
        <v>-11.3637</v>
      </c>
      <c r="G106" s="434">
        <v>-11.3637</v>
      </c>
      <c r="H106" s="434">
        <v>-11.3637</v>
      </c>
      <c r="I106" s="434">
        <v>-11.3637</v>
      </c>
      <c r="J106" s="434">
        <v>-11.3637</v>
      </c>
      <c r="K106" s="434">
        <v>-11.3637</v>
      </c>
      <c r="L106" s="434">
        <v>-11.3637</v>
      </c>
      <c r="M106" s="434">
        <v>-11.3637</v>
      </c>
      <c r="N106" s="434">
        <v>-11.3637</v>
      </c>
      <c r="O106" s="434">
        <v>-11.3637</v>
      </c>
      <c r="P106" s="434">
        <v>-11.3637</v>
      </c>
      <c r="Q106" s="434">
        <v>-11.3637</v>
      </c>
      <c r="R106" s="434">
        <v>-11.3637</v>
      </c>
      <c r="S106" s="434">
        <v>-11.3637</v>
      </c>
      <c r="T106" s="434">
        <v>-11.3637</v>
      </c>
      <c r="U106" s="434">
        <v>-11.3637</v>
      </c>
      <c r="V106" s="434">
        <v>-11.3637</v>
      </c>
      <c r="W106" s="434">
        <v>-11.3637</v>
      </c>
      <c r="X106" s="434">
        <v>-11.3637</v>
      </c>
      <c r="Y106" s="434">
        <v>-11.3637</v>
      </c>
      <c r="Z106" s="434">
        <v>-11.3637</v>
      </c>
      <c r="AA106" s="434">
        <v>-11.3637</v>
      </c>
      <c r="AB106" s="434">
        <v>-11.3637</v>
      </c>
      <c r="AC106" s="434">
        <v>-11.3637</v>
      </c>
    </row>
    <row r="107" spans="1:29" x14ac:dyDescent="0.25">
      <c r="A107" s="434" t="s">
        <v>4028</v>
      </c>
      <c r="B107" s="434" t="s">
        <v>4472</v>
      </c>
      <c r="C107" s="434" t="s">
        <v>4471</v>
      </c>
      <c r="D107" s="434">
        <v>0</v>
      </c>
      <c r="E107" s="434">
        <v>0</v>
      </c>
      <c r="F107" s="434">
        <v>0</v>
      </c>
      <c r="G107" s="434">
        <v>0</v>
      </c>
      <c r="H107" s="434">
        <v>0</v>
      </c>
      <c r="I107" s="434">
        <v>0</v>
      </c>
      <c r="J107" s="434">
        <v>0</v>
      </c>
      <c r="K107" s="434">
        <v>0</v>
      </c>
      <c r="L107" s="434">
        <v>0</v>
      </c>
      <c r="M107" s="434">
        <v>0</v>
      </c>
      <c r="N107" s="434">
        <v>0</v>
      </c>
      <c r="O107" s="434">
        <v>0</v>
      </c>
      <c r="P107" s="434">
        <v>0</v>
      </c>
      <c r="Q107" s="434">
        <v>0</v>
      </c>
      <c r="R107" s="434">
        <v>0</v>
      </c>
      <c r="S107" s="434">
        <v>0</v>
      </c>
      <c r="T107" s="434">
        <v>0</v>
      </c>
      <c r="U107" s="434">
        <v>0</v>
      </c>
      <c r="V107" s="434">
        <v>0</v>
      </c>
      <c r="W107" s="434">
        <v>0</v>
      </c>
      <c r="X107" s="434">
        <v>0</v>
      </c>
      <c r="Y107" s="434">
        <v>0</v>
      </c>
      <c r="Z107" s="434">
        <v>0</v>
      </c>
      <c r="AA107" s="434">
        <v>0</v>
      </c>
      <c r="AB107" s="434">
        <v>0</v>
      </c>
      <c r="AC107" s="434">
        <v>0</v>
      </c>
    </row>
    <row r="108" spans="1:29" x14ac:dyDescent="0.25">
      <c r="A108" s="434" t="s">
        <v>4030</v>
      </c>
      <c r="B108" s="434" t="s">
        <v>2426</v>
      </c>
      <c r="C108" s="434" t="s">
        <v>4471</v>
      </c>
      <c r="D108" s="434">
        <v>18.031300000000002</v>
      </c>
      <c r="E108" s="434">
        <v>17.893599999999999</v>
      </c>
      <c r="F108" s="434">
        <v>17.726800000000001</v>
      </c>
      <c r="G108" s="434">
        <v>17.4239</v>
      </c>
      <c r="H108" s="434">
        <v>17.082999999999998</v>
      </c>
      <c r="I108" s="434">
        <v>16.724900000000002</v>
      </c>
      <c r="J108" s="434">
        <v>16.226500000000001</v>
      </c>
      <c r="K108" s="434">
        <v>15.6807</v>
      </c>
      <c r="L108" s="434">
        <v>15.144</v>
      </c>
      <c r="M108" s="434">
        <v>14.555199999999999</v>
      </c>
      <c r="N108" s="434">
        <v>14.0185</v>
      </c>
      <c r="O108" s="434">
        <v>13.472200000000001</v>
      </c>
      <c r="P108" s="434">
        <v>12.9344</v>
      </c>
      <c r="Q108" s="434">
        <v>12.4147</v>
      </c>
      <c r="R108" s="434">
        <v>11.8733</v>
      </c>
      <c r="S108" s="434">
        <v>11.3315</v>
      </c>
      <c r="T108" s="434">
        <v>10.798500000000001</v>
      </c>
      <c r="U108" s="434">
        <v>10.293100000000001</v>
      </c>
      <c r="V108" s="434">
        <v>9.8006100000000007</v>
      </c>
      <c r="W108" s="434">
        <v>9.4482300000000006</v>
      </c>
      <c r="X108" s="434">
        <v>9.1438000000000006</v>
      </c>
      <c r="Y108" s="434">
        <v>8.9063400000000001</v>
      </c>
      <c r="Z108" s="434">
        <v>8.7280099999999994</v>
      </c>
      <c r="AA108" s="434">
        <v>8.5610300000000006</v>
      </c>
      <c r="AB108" s="434">
        <v>8.4707399999999993</v>
      </c>
      <c r="AC108" s="434">
        <v>8.3520199999999996</v>
      </c>
    </row>
    <row r="109" spans="1:29" x14ac:dyDescent="0.25">
      <c r="A109" s="434" t="s">
        <v>4030</v>
      </c>
      <c r="B109" s="434" t="s">
        <v>2424</v>
      </c>
      <c r="C109" s="434" t="s">
        <v>4471</v>
      </c>
      <c r="D109" s="434">
        <v>22.5884</v>
      </c>
      <c r="E109" s="434">
        <v>19.876100000000001</v>
      </c>
      <c r="F109" s="434">
        <v>17.578099999999999</v>
      </c>
      <c r="G109" s="434">
        <v>13.9107</v>
      </c>
      <c r="H109" s="434">
        <v>12.3093</v>
      </c>
      <c r="I109" s="434">
        <v>11.8268</v>
      </c>
      <c r="J109" s="434">
        <v>11.5413</v>
      </c>
      <c r="K109" s="434">
        <v>11.352399999999999</v>
      </c>
      <c r="L109" s="434">
        <v>10.812200000000001</v>
      </c>
      <c r="M109" s="434">
        <v>10.245699999999999</v>
      </c>
      <c r="N109" s="434">
        <v>7.4632399999999999</v>
      </c>
      <c r="O109" s="434">
        <v>7.2207999999999997</v>
      </c>
      <c r="P109" s="434">
        <v>6.9870000000000001</v>
      </c>
      <c r="Q109" s="434">
        <v>6.8235099999999997</v>
      </c>
      <c r="R109" s="434">
        <v>7.2177199999999999</v>
      </c>
      <c r="S109" s="434">
        <v>7.4806999999999997</v>
      </c>
      <c r="T109" s="434">
        <v>7.6920700000000002</v>
      </c>
      <c r="U109" s="434">
        <v>7.80342</v>
      </c>
      <c r="V109" s="434">
        <v>7.9128999999999996</v>
      </c>
      <c r="W109" s="434">
        <v>7.8611899999999997</v>
      </c>
      <c r="X109" s="434">
        <v>8.4104500000000009</v>
      </c>
      <c r="Y109" s="434">
        <v>8.57362</v>
      </c>
      <c r="Z109" s="434">
        <v>8.6374200000000005</v>
      </c>
      <c r="AA109" s="434">
        <v>8.5322200000000006</v>
      </c>
      <c r="AB109" s="434">
        <v>8.8274799999999995</v>
      </c>
      <c r="AC109" s="434">
        <v>8.5888299999999997</v>
      </c>
    </row>
    <row r="110" spans="1:29" x14ac:dyDescent="0.25">
      <c r="A110" s="434" t="s">
        <v>4030</v>
      </c>
      <c r="B110" s="434" t="s">
        <v>4475</v>
      </c>
      <c r="C110" s="434" t="s">
        <v>4471</v>
      </c>
      <c r="D110" s="434">
        <v>3.3922099999999999</v>
      </c>
      <c r="E110" s="434">
        <v>3.2503700000000002</v>
      </c>
      <c r="F110" s="434">
        <v>3.3184300000000002</v>
      </c>
      <c r="G110" s="434">
        <v>3.3046899999999999</v>
      </c>
      <c r="H110" s="434">
        <v>3.2671399999999999</v>
      </c>
      <c r="I110" s="434">
        <v>3.2256499999999999</v>
      </c>
      <c r="J110" s="434">
        <v>3.1804000000000001</v>
      </c>
      <c r="K110" s="434">
        <v>3.1415299999999999</v>
      </c>
      <c r="L110" s="434">
        <v>3.10466</v>
      </c>
      <c r="M110" s="434">
        <v>3.0729299999999999</v>
      </c>
      <c r="N110" s="434">
        <v>3.0402800000000001</v>
      </c>
      <c r="O110" s="434">
        <v>3.0061900000000001</v>
      </c>
      <c r="P110" s="434">
        <v>2.97</v>
      </c>
      <c r="Q110" s="434">
        <v>2.9341400000000002</v>
      </c>
      <c r="R110" s="434">
        <v>2.8892500000000001</v>
      </c>
      <c r="S110" s="434">
        <v>2.8440500000000002</v>
      </c>
      <c r="T110" s="434">
        <v>2.8013300000000001</v>
      </c>
      <c r="U110" s="434">
        <v>2.7658</v>
      </c>
      <c r="V110" s="434">
        <v>2.73319</v>
      </c>
      <c r="W110" s="434">
        <v>2.7029800000000002</v>
      </c>
      <c r="X110" s="434">
        <v>2.6747800000000002</v>
      </c>
      <c r="Y110" s="434">
        <v>2.6448999999999998</v>
      </c>
      <c r="Z110" s="434">
        <v>2.6137600000000001</v>
      </c>
      <c r="AA110" s="434">
        <v>2.58263</v>
      </c>
      <c r="AB110" s="434">
        <v>2.5492499999999998</v>
      </c>
      <c r="AC110" s="434">
        <v>2.52135</v>
      </c>
    </row>
    <row r="111" spans="1:29" x14ac:dyDescent="0.25">
      <c r="A111" s="434" t="s">
        <v>4030</v>
      </c>
      <c r="B111" s="434" t="s">
        <v>4474</v>
      </c>
      <c r="C111" s="434" t="s">
        <v>4471</v>
      </c>
      <c r="D111" s="434">
        <v>2.5813100000000002</v>
      </c>
      <c r="E111" s="434">
        <v>2.5634000000000001</v>
      </c>
      <c r="F111" s="434">
        <v>2.5666600000000002</v>
      </c>
      <c r="G111" s="434">
        <v>2.5523400000000001</v>
      </c>
      <c r="H111" s="434">
        <v>2.5242300000000002</v>
      </c>
      <c r="I111" s="434">
        <v>2.49823</v>
      </c>
      <c r="J111" s="434">
        <v>2.4739399999999998</v>
      </c>
      <c r="K111" s="434">
        <v>2.4645199999999998</v>
      </c>
      <c r="L111" s="434">
        <v>2.46407</v>
      </c>
      <c r="M111" s="434">
        <v>2.4653100000000001</v>
      </c>
      <c r="N111" s="434">
        <v>2.4631699999999999</v>
      </c>
      <c r="O111" s="434">
        <v>2.4578600000000002</v>
      </c>
      <c r="P111" s="434">
        <v>2.44923</v>
      </c>
      <c r="Q111" s="434">
        <v>2.4401199999999998</v>
      </c>
      <c r="R111" s="434">
        <v>2.4125299999999998</v>
      </c>
      <c r="S111" s="434">
        <v>2.38306</v>
      </c>
      <c r="T111" s="434">
        <v>2.3601700000000001</v>
      </c>
      <c r="U111" s="434">
        <v>2.3461400000000001</v>
      </c>
      <c r="V111" s="434">
        <v>2.3354499999999998</v>
      </c>
      <c r="W111" s="434">
        <v>2.3276400000000002</v>
      </c>
      <c r="X111" s="434">
        <v>2.3214999999999999</v>
      </c>
      <c r="Y111" s="434">
        <v>2.3111299999999999</v>
      </c>
      <c r="Z111" s="434">
        <v>2.2983199999999999</v>
      </c>
      <c r="AA111" s="434">
        <v>2.28416</v>
      </c>
      <c r="AB111" s="434">
        <v>2.2647400000000002</v>
      </c>
      <c r="AC111" s="434">
        <v>2.2544200000000001</v>
      </c>
    </row>
    <row r="112" spans="1:29" x14ac:dyDescent="0.25">
      <c r="A112" s="434" t="s">
        <v>4030</v>
      </c>
      <c r="B112" s="434" t="s">
        <v>4473</v>
      </c>
      <c r="C112" s="434" t="s">
        <v>4471</v>
      </c>
      <c r="D112" s="434">
        <v>60.328499999999998</v>
      </c>
      <c r="E112" s="434">
        <v>59.831000000000003</v>
      </c>
      <c r="F112" s="434">
        <v>59.989199999999997</v>
      </c>
      <c r="G112" s="434">
        <v>60.369</v>
      </c>
      <c r="H112" s="434">
        <v>60.605499999999999</v>
      </c>
      <c r="I112" s="434">
        <v>60.193800000000003</v>
      </c>
      <c r="J112" s="434">
        <v>60.065100000000001</v>
      </c>
      <c r="K112" s="434">
        <v>59.9039</v>
      </c>
      <c r="L112" s="434">
        <v>59.837800000000001</v>
      </c>
      <c r="M112" s="434">
        <v>60.015300000000003</v>
      </c>
      <c r="N112" s="434">
        <v>60.179600000000001</v>
      </c>
      <c r="O112" s="434">
        <v>60.635899999999999</v>
      </c>
      <c r="P112" s="434">
        <v>60.813600000000001</v>
      </c>
      <c r="Q112" s="434">
        <v>61.021299999999997</v>
      </c>
      <c r="R112" s="434">
        <v>61.223599999999998</v>
      </c>
      <c r="S112" s="434">
        <v>61.469000000000001</v>
      </c>
      <c r="T112" s="434">
        <v>61.6648</v>
      </c>
      <c r="U112" s="434">
        <v>61.882100000000001</v>
      </c>
      <c r="V112" s="434">
        <v>62.0595</v>
      </c>
      <c r="W112" s="434">
        <v>62.214700000000001</v>
      </c>
      <c r="X112" s="434">
        <v>62.410200000000003</v>
      </c>
      <c r="Y112" s="434">
        <v>62.811900000000001</v>
      </c>
      <c r="Z112" s="434">
        <v>63.112400000000001</v>
      </c>
      <c r="AA112" s="434">
        <v>63.470700000000001</v>
      </c>
      <c r="AB112" s="434">
        <v>63.717700000000001</v>
      </c>
      <c r="AC112" s="434">
        <v>64.058300000000003</v>
      </c>
    </row>
    <row r="113" spans="1:29" x14ac:dyDescent="0.25">
      <c r="A113" s="434" t="s">
        <v>4030</v>
      </c>
      <c r="B113" s="434" t="s">
        <v>2485</v>
      </c>
      <c r="C113" s="434" t="s">
        <v>4471</v>
      </c>
      <c r="D113" s="434">
        <v>1.09314</v>
      </c>
      <c r="E113" s="434">
        <v>1.0414300000000001</v>
      </c>
      <c r="F113" s="434">
        <v>0.93137999999999999</v>
      </c>
      <c r="G113" s="434">
        <v>0.83344600000000002</v>
      </c>
      <c r="H113" s="434">
        <v>0.74555899999999997</v>
      </c>
      <c r="I113" s="434">
        <v>0.66941899999999999</v>
      </c>
      <c r="J113" s="434">
        <v>0.62726199999999999</v>
      </c>
      <c r="K113" s="434">
        <v>0.58529399999999998</v>
      </c>
      <c r="L113" s="434">
        <v>0.54323100000000002</v>
      </c>
      <c r="M113" s="434">
        <v>0.50147699999999995</v>
      </c>
      <c r="N113" s="434">
        <v>0.45968900000000001</v>
      </c>
      <c r="O113" s="434">
        <v>0.45878600000000003</v>
      </c>
      <c r="P113" s="434">
        <v>0.45785799999999999</v>
      </c>
      <c r="Q113" s="434">
        <v>0.45707599999999998</v>
      </c>
      <c r="R113" s="434">
        <v>0.45646100000000001</v>
      </c>
      <c r="S113" s="434">
        <v>0.45568999999999998</v>
      </c>
      <c r="T113" s="434">
        <v>0.45504899999999998</v>
      </c>
      <c r="U113" s="434">
        <v>0.45451000000000003</v>
      </c>
      <c r="V113" s="434">
        <v>0.453955</v>
      </c>
      <c r="W113" s="434">
        <v>0.45344600000000002</v>
      </c>
      <c r="X113" s="434">
        <v>0.45333099999999998</v>
      </c>
      <c r="Y113" s="434">
        <v>0.453268</v>
      </c>
      <c r="Z113" s="434">
        <v>0.45336599999999999</v>
      </c>
      <c r="AA113" s="434">
        <v>0.45377899999999999</v>
      </c>
      <c r="AB113" s="434">
        <v>0.45410899999999998</v>
      </c>
      <c r="AC113" s="434">
        <v>0.45483000000000001</v>
      </c>
    </row>
    <row r="114" spans="1:29" x14ac:dyDescent="0.25">
      <c r="A114" s="434" t="s">
        <v>4030</v>
      </c>
      <c r="B114" s="434" t="s">
        <v>2425</v>
      </c>
      <c r="C114" s="434" t="s">
        <v>4471</v>
      </c>
      <c r="D114" s="434">
        <v>-7.9615499999999999</v>
      </c>
      <c r="E114" s="434">
        <v>-7.9615499999999999</v>
      </c>
      <c r="F114" s="434">
        <v>-7.9615499999999999</v>
      </c>
      <c r="G114" s="434">
        <v>-7.9615499999999999</v>
      </c>
      <c r="H114" s="434">
        <v>-7.9615499999999999</v>
      </c>
      <c r="I114" s="434">
        <v>-7.9615499999999999</v>
      </c>
      <c r="J114" s="434">
        <v>-7.9615499999999999</v>
      </c>
      <c r="K114" s="434">
        <v>-7.9615499999999999</v>
      </c>
      <c r="L114" s="434">
        <v>-7.9615499999999999</v>
      </c>
      <c r="M114" s="434">
        <v>-7.9615499999999999</v>
      </c>
      <c r="N114" s="434">
        <v>-7.9615499999999999</v>
      </c>
      <c r="O114" s="434">
        <v>-7.9615499999999999</v>
      </c>
      <c r="P114" s="434">
        <v>-7.9615499999999999</v>
      </c>
      <c r="Q114" s="434">
        <v>-7.9615499999999999</v>
      </c>
      <c r="R114" s="434">
        <v>-7.9615499999999999</v>
      </c>
      <c r="S114" s="434">
        <v>-7.9615499999999999</v>
      </c>
      <c r="T114" s="434">
        <v>-7.9615499999999999</v>
      </c>
      <c r="U114" s="434">
        <v>-7.9615499999999999</v>
      </c>
      <c r="V114" s="434">
        <v>-7.9615499999999999</v>
      </c>
      <c r="W114" s="434">
        <v>-7.9615499999999999</v>
      </c>
      <c r="X114" s="434">
        <v>-7.9615499999999999</v>
      </c>
      <c r="Y114" s="434">
        <v>-7.9615499999999999</v>
      </c>
      <c r="Z114" s="434">
        <v>-7.9615499999999999</v>
      </c>
      <c r="AA114" s="434">
        <v>-7.9615499999999999</v>
      </c>
      <c r="AB114" s="434">
        <v>-7.9615499999999999</v>
      </c>
      <c r="AC114" s="434">
        <v>-7.9615499999999999</v>
      </c>
    </row>
    <row r="115" spans="1:29" x14ac:dyDescent="0.25">
      <c r="A115" s="434" t="s">
        <v>4030</v>
      </c>
      <c r="B115" s="434" t="s">
        <v>4472</v>
      </c>
      <c r="C115" s="434" t="s">
        <v>4471</v>
      </c>
      <c r="D115" s="434">
        <v>0</v>
      </c>
      <c r="E115" s="434">
        <v>0</v>
      </c>
      <c r="F115" s="434">
        <v>0</v>
      </c>
      <c r="G115" s="434">
        <v>0</v>
      </c>
      <c r="H115" s="434">
        <v>0</v>
      </c>
      <c r="I115" s="434">
        <v>0</v>
      </c>
      <c r="J115" s="434">
        <v>0</v>
      </c>
      <c r="K115" s="434">
        <v>0</v>
      </c>
      <c r="L115" s="434">
        <v>0</v>
      </c>
      <c r="M115" s="434">
        <v>0</v>
      </c>
      <c r="N115" s="434">
        <v>0</v>
      </c>
      <c r="O115" s="434">
        <v>0</v>
      </c>
      <c r="P115" s="434">
        <v>0</v>
      </c>
      <c r="Q115" s="434">
        <v>0</v>
      </c>
      <c r="R115" s="434">
        <v>0</v>
      </c>
      <c r="S115" s="434">
        <v>0</v>
      </c>
      <c r="T115" s="434">
        <v>0</v>
      </c>
      <c r="U115" s="434">
        <v>0</v>
      </c>
      <c r="V115" s="434">
        <v>0</v>
      </c>
      <c r="W115" s="434">
        <v>0</v>
      </c>
      <c r="X115" s="434">
        <v>0</v>
      </c>
      <c r="Y115" s="434">
        <v>0</v>
      </c>
      <c r="Z115" s="434">
        <v>0</v>
      </c>
      <c r="AA115" s="434">
        <v>0</v>
      </c>
      <c r="AB115" s="434">
        <v>0</v>
      </c>
      <c r="AC115" s="434">
        <v>0</v>
      </c>
    </row>
    <row r="116" spans="1:29" x14ac:dyDescent="0.25">
      <c r="A116" s="434" t="s">
        <v>4032</v>
      </c>
      <c r="B116" s="434" t="s">
        <v>2426</v>
      </c>
      <c r="C116" s="434" t="s">
        <v>4471</v>
      </c>
      <c r="D116" s="434">
        <v>31.8779</v>
      </c>
      <c r="E116" s="434">
        <v>31.773800000000001</v>
      </c>
      <c r="F116" s="434">
        <v>31.499600000000001</v>
      </c>
      <c r="G116" s="434">
        <v>31.03</v>
      </c>
      <c r="H116" s="434">
        <v>30.5059</v>
      </c>
      <c r="I116" s="434">
        <v>29.9619</v>
      </c>
      <c r="J116" s="434">
        <v>29.267099999999999</v>
      </c>
      <c r="K116" s="434">
        <v>28.482800000000001</v>
      </c>
      <c r="L116" s="434">
        <v>27.706199999999999</v>
      </c>
      <c r="M116" s="434">
        <v>26.829699999999999</v>
      </c>
      <c r="N116" s="434">
        <v>26.0763</v>
      </c>
      <c r="O116" s="434">
        <v>25.261800000000001</v>
      </c>
      <c r="P116" s="434">
        <v>24.448899999999998</v>
      </c>
      <c r="Q116" s="434">
        <v>23.6859</v>
      </c>
      <c r="R116" s="434">
        <v>22.867100000000001</v>
      </c>
      <c r="S116" s="434">
        <v>22.0852</v>
      </c>
      <c r="T116" s="434">
        <v>21.290800000000001</v>
      </c>
      <c r="U116" s="434">
        <v>20.517199999999999</v>
      </c>
      <c r="V116" s="434">
        <v>19.775099999999998</v>
      </c>
      <c r="W116" s="434">
        <v>19.273199999999999</v>
      </c>
      <c r="X116" s="434">
        <v>18.841699999999999</v>
      </c>
      <c r="Y116" s="434">
        <v>18.546800000000001</v>
      </c>
      <c r="Z116" s="434">
        <v>18.277100000000001</v>
      </c>
      <c r="AA116" s="434">
        <v>18.005800000000001</v>
      </c>
      <c r="AB116" s="434">
        <v>17.867999999999999</v>
      </c>
      <c r="AC116" s="434">
        <v>17.768999999999998</v>
      </c>
    </row>
    <row r="117" spans="1:29" x14ac:dyDescent="0.25">
      <c r="A117" s="434" t="s">
        <v>4032</v>
      </c>
      <c r="B117" s="434" t="s">
        <v>2424</v>
      </c>
      <c r="C117" s="434" t="s">
        <v>4471</v>
      </c>
      <c r="D117" s="434">
        <v>58.098500000000001</v>
      </c>
      <c r="E117" s="434">
        <v>58.320700000000002</v>
      </c>
      <c r="F117" s="434">
        <v>52.994500000000002</v>
      </c>
      <c r="G117" s="434">
        <v>51.246099999999998</v>
      </c>
      <c r="H117" s="434">
        <v>50.392499999999998</v>
      </c>
      <c r="I117" s="434">
        <v>46.7761</v>
      </c>
      <c r="J117" s="434">
        <v>43.813600000000001</v>
      </c>
      <c r="K117" s="434">
        <v>40.288899999999998</v>
      </c>
      <c r="L117" s="434">
        <v>33.924199999999999</v>
      </c>
      <c r="M117" s="434">
        <v>29.244599999999998</v>
      </c>
      <c r="N117" s="434">
        <v>11.194800000000001</v>
      </c>
      <c r="O117" s="434">
        <v>8.8308400000000002</v>
      </c>
      <c r="P117" s="434">
        <v>7.2377099999999999</v>
      </c>
      <c r="Q117" s="434">
        <v>6.1703299999999999</v>
      </c>
      <c r="R117" s="434">
        <v>6.1965300000000001</v>
      </c>
      <c r="S117" s="434">
        <v>6.3368099999999998</v>
      </c>
      <c r="T117" s="434">
        <v>6.4846199999999996</v>
      </c>
      <c r="U117" s="434">
        <v>6.6449199999999999</v>
      </c>
      <c r="V117" s="434">
        <v>6.85494</v>
      </c>
      <c r="W117" s="434">
        <v>7.0329600000000001</v>
      </c>
      <c r="X117" s="434">
        <v>11.873200000000001</v>
      </c>
      <c r="Y117" s="434">
        <v>12.266400000000001</v>
      </c>
      <c r="Z117" s="434">
        <v>12.263299999999999</v>
      </c>
      <c r="AA117" s="434">
        <v>11.702500000000001</v>
      </c>
      <c r="AB117" s="434">
        <v>11.6806</v>
      </c>
      <c r="AC117" s="434">
        <v>11.2622</v>
      </c>
    </row>
    <row r="118" spans="1:29" x14ac:dyDescent="0.25">
      <c r="A118" s="434" t="s">
        <v>4032</v>
      </c>
      <c r="B118" s="434" t="s">
        <v>4475</v>
      </c>
      <c r="C118" s="434" t="s">
        <v>4471</v>
      </c>
      <c r="D118" s="434">
        <v>2.82002</v>
      </c>
      <c r="E118" s="434">
        <v>2.7044000000000001</v>
      </c>
      <c r="F118" s="434">
        <v>2.7489599999999998</v>
      </c>
      <c r="G118" s="434">
        <v>2.73536</v>
      </c>
      <c r="H118" s="434">
        <v>2.70296</v>
      </c>
      <c r="I118" s="434">
        <v>2.6674600000000002</v>
      </c>
      <c r="J118" s="434">
        <v>2.6317499999999998</v>
      </c>
      <c r="K118" s="434">
        <v>2.6011299999999999</v>
      </c>
      <c r="L118" s="434">
        <v>2.5720700000000001</v>
      </c>
      <c r="M118" s="434">
        <v>2.5472899999999998</v>
      </c>
      <c r="N118" s="434">
        <v>2.52176</v>
      </c>
      <c r="O118" s="434">
        <v>2.4951400000000001</v>
      </c>
      <c r="P118" s="434">
        <v>2.4669099999999999</v>
      </c>
      <c r="Q118" s="434">
        <v>2.4390299999999998</v>
      </c>
      <c r="R118" s="434">
        <v>2.4038300000000001</v>
      </c>
      <c r="S118" s="434">
        <v>2.3683900000000002</v>
      </c>
      <c r="T118" s="434">
        <v>2.3348800000000001</v>
      </c>
      <c r="U118" s="434">
        <v>2.30722</v>
      </c>
      <c r="V118" s="434">
        <v>2.2818999999999998</v>
      </c>
      <c r="W118" s="434">
        <v>2.25848</v>
      </c>
      <c r="X118" s="434">
        <v>2.2366799999999998</v>
      </c>
      <c r="Y118" s="434">
        <v>2.2135199999999999</v>
      </c>
      <c r="Z118" s="434">
        <v>2.18933</v>
      </c>
      <c r="AA118" s="434">
        <v>2.1651500000000001</v>
      </c>
      <c r="AB118" s="434">
        <v>2.1390799999999999</v>
      </c>
      <c r="AC118" s="434">
        <v>2.1173799999999998</v>
      </c>
    </row>
    <row r="119" spans="1:29" x14ac:dyDescent="0.25">
      <c r="A119" s="434" t="s">
        <v>4032</v>
      </c>
      <c r="B119" s="434" t="s">
        <v>4474</v>
      </c>
      <c r="C119" s="434" t="s">
        <v>4471</v>
      </c>
      <c r="D119" s="434">
        <v>2.5674899999999998</v>
      </c>
      <c r="E119" s="434">
        <v>2.57979</v>
      </c>
      <c r="F119" s="434">
        <v>2.61016</v>
      </c>
      <c r="G119" s="434">
        <v>2.6243799999999999</v>
      </c>
      <c r="H119" s="434">
        <v>2.62696</v>
      </c>
      <c r="I119" s="434">
        <v>2.6318199999999998</v>
      </c>
      <c r="J119" s="434">
        <v>2.61863</v>
      </c>
      <c r="K119" s="434">
        <v>2.61896</v>
      </c>
      <c r="L119" s="434">
        <v>2.6270099999999998</v>
      </c>
      <c r="M119" s="434">
        <v>2.6341399999999999</v>
      </c>
      <c r="N119" s="434">
        <v>2.6389200000000002</v>
      </c>
      <c r="O119" s="434">
        <v>2.6377799999999998</v>
      </c>
      <c r="P119" s="434">
        <v>2.6331600000000002</v>
      </c>
      <c r="Q119" s="434">
        <v>2.6292800000000001</v>
      </c>
      <c r="R119" s="434">
        <v>2.6068799999999999</v>
      </c>
      <c r="S119" s="434">
        <v>2.5823499999999999</v>
      </c>
      <c r="T119" s="434">
        <v>2.5642100000000001</v>
      </c>
      <c r="U119" s="434">
        <v>2.5540799999999999</v>
      </c>
      <c r="V119" s="434">
        <v>2.54697</v>
      </c>
      <c r="W119" s="434">
        <v>2.5425200000000001</v>
      </c>
      <c r="X119" s="434">
        <v>2.53905</v>
      </c>
      <c r="Y119" s="434">
        <v>2.5320200000000002</v>
      </c>
      <c r="Z119" s="434">
        <v>2.52312</v>
      </c>
      <c r="AA119" s="434">
        <v>2.51274</v>
      </c>
      <c r="AB119" s="434">
        <v>2.4972300000000001</v>
      </c>
      <c r="AC119" s="434">
        <v>2.4907499999999998</v>
      </c>
    </row>
    <row r="120" spans="1:29" x14ac:dyDescent="0.25">
      <c r="A120" s="434" t="s">
        <v>4032</v>
      </c>
      <c r="B120" s="434" t="s">
        <v>4473</v>
      </c>
      <c r="C120" s="434" t="s">
        <v>4471</v>
      </c>
      <c r="D120" s="434">
        <v>41.051900000000003</v>
      </c>
      <c r="E120" s="434">
        <v>40.834499999999998</v>
      </c>
      <c r="F120" s="434">
        <v>40.579599999999999</v>
      </c>
      <c r="G120" s="434">
        <v>40.218600000000002</v>
      </c>
      <c r="H120" s="434">
        <v>39.860700000000001</v>
      </c>
      <c r="I120" s="434">
        <v>39.606000000000002</v>
      </c>
      <c r="J120" s="434">
        <v>39.708399999999997</v>
      </c>
      <c r="K120" s="434">
        <v>39.629600000000003</v>
      </c>
      <c r="L120" s="434">
        <v>39.421799999999998</v>
      </c>
      <c r="M120" s="434">
        <v>39.295000000000002</v>
      </c>
      <c r="N120" s="434">
        <v>39.131700000000002</v>
      </c>
      <c r="O120" s="434">
        <v>39.190899999999999</v>
      </c>
      <c r="P120" s="434">
        <v>38.8735</v>
      </c>
      <c r="Q120" s="434">
        <v>38.601300000000002</v>
      </c>
      <c r="R120" s="434">
        <v>38.328600000000002</v>
      </c>
      <c r="S120" s="434">
        <v>38.369100000000003</v>
      </c>
      <c r="T120" s="434">
        <v>38.461500000000001</v>
      </c>
      <c r="U120" s="434">
        <v>38.536299999999997</v>
      </c>
      <c r="V120" s="434">
        <v>38.548900000000003</v>
      </c>
      <c r="W120" s="434">
        <v>38.509700000000002</v>
      </c>
      <c r="X120" s="434">
        <v>38.508200000000002</v>
      </c>
      <c r="Y120" s="434">
        <v>39.289400000000001</v>
      </c>
      <c r="Z120" s="434">
        <v>39.525700000000001</v>
      </c>
      <c r="AA120" s="434">
        <v>39.683399999999999</v>
      </c>
      <c r="AB120" s="434">
        <v>39.647300000000001</v>
      </c>
      <c r="AC120" s="434">
        <v>39.648699999999998</v>
      </c>
    </row>
    <row r="121" spans="1:29" x14ac:dyDescent="0.25">
      <c r="A121" s="434" t="s">
        <v>4032</v>
      </c>
      <c r="B121" s="434" t="s">
        <v>2485</v>
      </c>
      <c r="C121" s="434" t="s">
        <v>4471</v>
      </c>
      <c r="D121" s="434">
        <v>0.163297</v>
      </c>
      <c r="E121" s="434">
        <v>0.15257799999999999</v>
      </c>
      <c r="F121" s="434">
        <v>0.13628399999999999</v>
      </c>
      <c r="G121" s="434">
        <v>0.123122</v>
      </c>
      <c r="H121" s="434">
        <v>0.108797</v>
      </c>
      <c r="I121" s="434">
        <v>9.7849400000000003E-2</v>
      </c>
      <c r="J121" s="434">
        <v>9.2595999999999998E-2</v>
      </c>
      <c r="K121" s="434">
        <v>8.7202299999999996E-2</v>
      </c>
      <c r="L121" s="434">
        <v>8.1860100000000005E-2</v>
      </c>
      <c r="M121" s="434">
        <v>7.6641600000000004E-2</v>
      </c>
      <c r="N121" s="434">
        <v>7.1338299999999993E-2</v>
      </c>
      <c r="O121" s="434">
        <v>7.2537000000000004E-2</v>
      </c>
      <c r="P121" s="434">
        <v>7.3523099999999994E-2</v>
      </c>
      <c r="Q121" s="434">
        <v>7.44861E-2</v>
      </c>
      <c r="R121" s="434">
        <v>7.5817899999999994E-2</v>
      </c>
      <c r="S121" s="434">
        <v>7.7079800000000004E-2</v>
      </c>
      <c r="T121" s="434">
        <v>7.8414399999999995E-2</v>
      </c>
      <c r="U121" s="434">
        <v>7.9888399999999998E-2</v>
      </c>
      <c r="V121" s="434">
        <v>8.1177200000000005E-2</v>
      </c>
      <c r="W121" s="434">
        <v>8.24463E-2</v>
      </c>
      <c r="X121" s="434">
        <v>8.3780400000000005E-2</v>
      </c>
      <c r="Y121" s="434">
        <v>8.5070400000000004E-2</v>
      </c>
      <c r="Z121" s="434">
        <v>8.6493799999999996E-2</v>
      </c>
      <c r="AA121" s="434">
        <v>8.7881600000000004E-2</v>
      </c>
      <c r="AB121" s="434">
        <v>8.9019899999999999E-2</v>
      </c>
      <c r="AC121" s="434">
        <v>9.0479100000000007E-2</v>
      </c>
    </row>
    <row r="122" spans="1:29" x14ac:dyDescent="0.25">
      <c r="A122" s="434" t="s">
        <v>4032</v>
      </c>
      <c r="B122" s="434" t="s">
        <v>2425</v>
      </c>
      <c r="C122" s="434" t="s">
        <v>4471</v>
      </c>
      <c r="D122" s="434">
        <v>-24.915199999999999</v>
      </c>
      <c r="E122" s="434">
        <v>-24.915199999999999</v>
      </c>
      <c r="F122" s="434">
        <v>-24.915199999999999</v>
      </c>
      <c r="G122" s="434">
        <v>-24.915199999999999</v>
      </c>
      <c r="H122" s="434">
        <v>-24.915199999999999</v>
      </c>
      <c r="I122" s="434">
        <v>-24.915199999999999</v>
      </c>
      <c r="J122" s="434">
        <v>-24.915199999999999</v>
      </c>
      <c r="K122" s="434">
        <v>-24.915199999999999</v>
      </c>
      <c r="L122" s="434">
        <v>-24.915199999999999</v>
      </c>
      <c r="M122" s="434">
        <v>-24.915199999999999</v>
      </c>
      <c r="N122" s="434">
        <v>-24.915199999999999</v>
      </c>
      <c r="O122" s="434">
        <v>-24.915199999999999</v>
      </c>
      <c r="P122" s="434">
        <v>-24.915199999999999</v>
      </c>
      <c r="Q122" s="434">
        <v>-24.915199999999999</v>
      </c>
      <c r="R122" s="434">
        <v>-24.915199999999999</v>
      </c>
      <c r="S122" s="434">
        <v>-24.915199999999999</v>
      </c>
      <c r="T122" s="434">
        <v>-24.915199999999999</v>
      </c>
      <c r="U122" s="434">
        <v>-24.915199999999999</v>
      </c>
      <c r="V122" s="434">
        <v>-24.915199999999999</v>
      </c>
      <c r="W122" s="434">
        <v>-24.915199999999999</v>
      </c>
      <c r="X122" s="434">
        <v>-24.915199999999999</v>
      </c>
      <c r="Y122" s="434">
        <v>-24.915199999999999</v>
      </c>
      <c r="Z122" s="434">
        <v>-24.915199999999999</v>
      </c>
      <c r="AA122" s="434">
        <v>-24.915199999999999</v>
      </c>
      <c r="AB122" s="434">
        <v>-24.915199999999999</v>
      </c>
      <c r="AC122" s="434">
        <v>-24.915199999999999</v>
      </c>
    </row>
    <row r="123" spans="1:29" x14ac:dyDescent="0.25">
      <c r="A123" s="434" t="s">
        <v>4032</v>
      </c>
      <c r="B123" s="434" t="s">
        <v>4472</v>
      </c>
      <c r="C123" s="434" t="s">
        <v>4471</v>
      </c>
      <c r="D123" s="434">
        <v>0</v>
      </c>
      <c r="E123" s="434">
        <v>0</v>
      </c>
      <c r="F123" s="434">
        <v>0</v>
      </c>
      <c r="G123" s="434">
        <v>0</v>
      </c>
      <c r="H123" s="434">
        <v>0</v>
      </c>
      <c r="I123" s="434">
        <v>0</v>
      </c>
      <c r="J123" s="434">
        <v>0</v>
      </c>
      <c r="K123" s="434">
        <v>0</v>
      </c>
      <c r="L123" s="434">
        <v>0</v>
      </c>
      <c r="M123" s="434">
        <v>0</v>
      </c>
      <c r="N123" s="434">
        <v>0</v>
      </c>
      <c r="O123" s="434">
        <v>0</v>
      </c>
      <c r="P123" s="434">
        <v>0</v>
      </c>
      <c r="Q123" s="434">
        <v>0</v>
      </c>
      <c r="R123" s="434">
        <v>0</v>
      </c>
      <c r="S123" s="434">
        <v>0</v>
      </c>
      <c r="T123" s="434">
        <v>0</v>
      </c>
      <c r="U123" s="434">
        <v>0</v>
      </c>
      <c r="V123" s="434">
        <v>0</v>
      </c>
      <c r="W123" s="434">
        <v>0</v>
      </c>
      <c r="X123" s="434">
        <v>0</v>
      </c>
      <c r="Y123" s="434">
        <v>0</v>
      </c>
      <c r="Z123" s="434">
        <v>0</v>
      </c>
      <c r="AA123" s="434">
        <v>0</v>
      </c>
      <c r="AB123" s="434">
        <v>0</v>
      </c>
      <c r="AC123" s="434">
        <v>0</v>
      </c>
    </row>
    <row r="124" spans="1:29" x14ac:dyDescent="0.25">
      <c r="A124" s="434" t="s">
        <v>4034</v>
      </c>
      <c r="B124" s="434" t="s">
        <v>2426</v>
      </c>
      <c r="C124" s="434" t="s">
        <v>4471</v>
      </c>
      <c r="D124" s="434">
        <v>31.406199999999998</v>
      </c>
      <c r="E124" s="434">
        <v>31.313800000000001</v>
      </c>
      <c r="F124" s="434">
        <v>31.1614</v>
      </c>
      <c r="G124" s="434">
        <v>30.8415</v>
      </c>
      <c r="H124" s="434">
        <v>30.429400000000001</v>
      </c>
      <c r="I124" s="434">
        <v>29.959700000000002</v>
      </c>
      <c r="J124" s="434">
        <v>29.1675</v>
      </c>
      <c r="K124" s="434">
        <v>28.275300000000001</v>
      </c>
      <c r="L124" s="434">
        <v>27.3964</v>
      </c>
      <c r="M124" s="434">
        <v>26.456499999999998</v>
      </c>
      <c r="N124" s="434">
        <v>25.590299999999999</v>
      </c>
      <c r="O124" s="434">
        <v>24.706600000000002</v>
      </c>
      <c r="P124" s="434">
        <v>23.839099999999998</v>
      </c>
      <c r="Q124" s="434">
        <v>23.010899999999999</v>
      </c>
      <c r="R124" s="434">
        <v>22.152699999999999</v>
      </c>
      <c r="S124" s="434">
        <v>21.303699999999999</v>
      </c>
      <c r="T124" s="434">
        <v>20.461099999999998</v>
      </c>
      <c r="U124" s="434">
        <v>19.656600000000001</v>
      </c>
      <c r="V124" s="434">
        <v>18.871600000000001</v>
      </c>
      <c r="W124" s="434">
        <v>18.330400000000001</v>
      </c>
      <c r="X124" s="434">
        <v>17.8627</v>
      </c>
      <c r="Y124" s="434">
        <v>17.500299999999999</v>
      </c>
      <c r="Z124" s="434">
        <v>17.1952</v>
      </c>
      <c r="AA124" s="434">
        <v>16.953600000000002</v>
      </c>
      <c r="AB124" s="434">
        <v>16.784800000000001</v>
      </c>
      <c r="AC124" s="434">
        <v>16.640799999999999</v>
      </c>
    </row>
    <row r="125" spans="1:29" x14ac:dyDescent="0.25">
      <c r="A125" s="434" t="s">
        <v>4034</v>
      </c>
      <c r="B125" s="434" t="s">
        <v>2424</v>
      </c>
      <c r="C125" s="434" t="s">
        <v>4471</v>
      </c>
      <c r="D125" s="434">
        <v>26.873200000000001</v>
      </c>
      <c r="E125" s="434">
        <v>30.298400000000001</v>
      </c>
      <c r="F125" s="434">
        <v>28.446000000000002</v>
      </c>
      <c r="G125" s="434">
        <v>27.935700000000001</v>
      </c>
      <c r="H125" s="434">
        <v>27.5992</v>
      </c>
      <c r="I125" s="434">
        <v>22.858899999999998</v>
      </c>
      <c r="J125" s="434">
        <v>22.1968</v>
      </c>
      <c r="K125" s="434">
        <v>21.2684</v>
      </c>
      <c r="L125" s="434">
        <v>20.640499999999999</v>
      </c>
      <c r="M125" s="434">
        <v>20.136800000000001</v>
      </c>
      <c r="N125" s="434">
        <v>19.793099999999999</v>
      </c>
      <c r="O125" s="434">
        <v>18.1889</v>
      </c>
      <c r="P125" s="434">
        <v>16.580400000000001</v>
      </c>
      <c r="Q125" s="434">
        <v>15.2456</v>
      </c>
      <c r="R125" s="434">
        <v>15.581099999999999</v>
      </c>
      <c r="S125" s="434">
        <v>17.684200000000001</v>
      </c>
      <c r="T125" s="434">
        <v>18.864000000000001</v>
      </c>
      <c r="U125" s="434">
        <v>20.6264</v>
      </c>
      <c r="V125" s="434">
        <v>21.145</v>
      </c>
      <c r="W125" s="434">
        <v>21.3626</v>
      </c>
      <c r="X125" s="434">
        <v>20.2028</v>
      </c>
      <c r="Y125" s="434">
        <v>16.1693</v>
      </c>
      <c r="Z125" s="434">
        <v>15.794</v>
      </c>
      <c r="AA125" s="434">
        <v>15.986800000000001</v>
      </c>
      <c r="AB125" s="434">
        <v>16.3401</v>
      </c>
      <c r="AC125" s="434">
        <v>17.799399999999999</v>
      </c>
    </row>
    <row r="126" spans="1:29" x14ac:dyDescent="0.25">
      <c r="A126" s="434" t="s">
        <v>4034</v>
      </c>
      <c r="B126" s="434" t="s">
        <v>4475</v>
      </c>
      <c r="C126" s="434" t="s">
        <v>4471</v>
      </c>
      <c r="D126" s="434">
        <v>1.8258799999999999</v>
      </c>
      <c r="E126" s="434">
        <v>1.78793</v>
      </c>
      <c r="F126" s="434">
        <v>1.82562</v>
      </c>
      <c r="G126" s="434">
        <v>1.8304499999999999</v>
      </c>
      <c r="H126" s="434">
        <v>1.82213</v>
      </c>
      <c r="I126" s="434">
        <v>1.8121700000000001</v>
      </c>
      <c r="J126" s="434">
        <v>1.7947900000000001</v>
      </c>
      <c r="K126" s="434">
        <v>1.78081</v>
      </c>
      <c r="L126" s="434">
        <v>1.76745</v>
      </c>
      <c r="M126" s="434">
        <v>1.75705</v>
      </c>
      <c r="N126" s="434">
        <v>1.74593</v>
      </c>
      <c r="O126" s="434">
        <v>1.7335400000000001</v>
      </c>
      <c r="P126" s="434">
        <v>1.7196899999999999</v>
      </c>
      <c r="Q126" s="434">
        <v>1.7055199999999999</v>
      </c>
      <c r="R126" s="434">
        <v>1.6856</v>
      </c>
      <c r="S126" s="434">
        <v>1.6651499999999999</v>
      </c>
      <c r="T126" s="434">
        <v>1.6460600000000001</v>
      </c>
      <c r="U126" s="434">
        <v>1.6308</v>
      </c>
      <c r="V126" s="434">
        <v>1.6169800000000001</v>
      </c>
      <c r="W126" s="434">
        <v>1.6042400000000001</v>
      </c>
      <c r="X126" s="434">
        <v>1.5922400000000001</v>
      </c>
      <c r="Y126" s="434">
        <v>1.57891</v>
      </c>
      <c r="Z126" s="434">
        <v>1.5646599999999999</v>
      </c>
      <c r="AA126" s="434">
        <v>1.55017</v>
      </c>
      <c r="AB126" s="434">
        <v>1.5341100000000001</v>
      </c>
      <c r="AC126" s="434">
        <v>1.52152</v>
      </c>
    </row>
    <row r="127" spans="1:29" x14ac:dyDescent="0.25">
      <c r="A127" s="434" t="s">
        <v>4034</v>
      </c>
      <c r="B127" s="434" t="s">
        <v>4474</v>
      </c>
      <c r="C127" s="434" t="s">
        <v>4471</v>
      </c>
      <c r="D127" s="434">
        <v>2.1232799999999998</v>
      </c>
      <c r="E127" s="434">
        <v>2.1423100000000002</v>
      </c>
      <c r="F127" s="434">
        <v>2.1887599999999998</v>
      </c>
      <c r="G127" s="434">
        <v>2.2616800000000001</v>
      </c>
      <c r="H127" s="434">
        <v>2.4161899999999998</v>
      </c>
      <c r="I127" s="434">
        <v>2.7831199999999998</v>
      </c>
      <c r="J127" s="434">
        <v>2.9763500000000001</v>
      </c>
      <c r="K127" s="434">
        <v>3.2423299999999999</v>
      </c>
      <c r="L127" s="434">
        <v>3.5930900000000001</v>
      </c>
      <c r="M127" s="434">
        <v>4.0378100000000003</v>
      </c>
      <c r="N127" s="434">
        <v>4.6051399999999996</v>
      </c>
      <c r="O127" s="434">
        <v>4.6066799999999999</v>
      </c>
      <c r="P127" s="434">
        <v>4.6054000000000004</v>
      </c>
      <c r="Q127" s="434">
        <v>4.6050599999999999</v>
      </c>
      <c r="R127" s="434">
        <v>4.5892499999999998</v>
      </c>
      <c r="S127" s="434">
        <v>4.5716700000000001</v>
      </c>
      <c r="T127" s="434">
        <v>4.5597399999999997</v>
      </c>
      <c r="U127" s="434">
        <v>4.5541099999999997</v>
      </c>
      <c r="V127" s="434">
        <v>4.5510799999999998</v>
      </c>
      <c r="W127" s="434">
        <v>4.5502700000000003</v>
      </c>
      <c r="X127" s="434">
        <v>4.55077</v>
      </c>
      <c r="Y127" s="434">
        <v>4.4827399999999997</v>
      </c>
      <c r="Z127" s="434">
        <v>4.4778599999999997</v>
      </c>
      <c r="AA127" s="434">
        <v>4.4714999999999998</v>
      </c>
      <c r="AB127" s="434">
        <v>4.4588999999999999</v>
      </c>
      <c r="AC127" s="434">
        <v>4.4539200000000001</v>
      </c>
    </row>
    <row r="128" spans="1:29" x14ac:dyDescent="0.25">
      <c r="A128" s="434" t="s">
        <v>4034</v>
      </c>
      <c r="B128" s="434" t="s">
        <v>4473</v>
      </c>
      <c r="C128" s="434" t="s">
        <v>4471</v>
      </c>
      <c r="D128" s="434">
        <v>152.55699999999999</v>
      </c>
      <c r="E128" s="434">
        <v>149.905</v>
      </c>
      <c r="F128" s="434">
        <v>149.267</v>
      </c>
      <c r="G128" s="434">
        <v>149.714</v>
      </c>
      <c r="H128" s="434">
        <v>149.85300000000001</v>
      </c>
      <c r="I128" s="434">
        <v>151.72999999999999</v>
      </c>
      <c r="J128" s="434">
        <v>152.79499999999999</v>
      </c>
      <c r="K128" s="434">
        <v>153.899</v>
      </c>
      <c r="L128" s="434">
        <v>154.387</v>
      </c>
      <c r="M128" s="434">
        <v>155.816</v>
      </c>
      <c r="N128" s="434">
        <v>157.36199999999999</v>
      </c>
      <c r="O128" s="434">
        <v>159.22200000000001</v>
      </c>
      <c r="P128" s="434">
        <v>161.06399999999999</v>
      </c>
      <c r="Q128" s="434">
        <v>162.74199999999999</v>
      </c>
      <c r="R128" s="434">
        <v>164.477</v>
      </c>
      <c r="S128" s="434">
        <v>166.511</v>
      </c>
      <c r="T128" s="434">
        <v>168.77099999999999</v>
      </c>
      <c r="U128" s="434">
        <v>170.697</v>
      </c>
      <c r="V128" s="434">
        <v>172.404</v>
      </c>
      <c r="W128" s="434">
        <v>173.471</v>
      </c>
      <c r="X128" s="434">
        <v>174.16900000000001</v>
      </c>
      <c r="Y128" s="434">
        <v>174.23400000000001</v>
      </c>
      <c r="Z128" s="434">
        <v>174.292</v>
      </c>
      <c r="AA128" s="434">
        <v>174.785</v>
      </c>
      <c r="AB128" s="434">
        <v>175.185</v>
      </c>
      <c r="AC128" s="434">
        <v>175.98599999999999</v>
      </c>
    </row>
    <row r="129" spans="1:29" x14ac:dyDescent="0.25">
      <c r="A129" s="434" t="s">
        <v>4034</v>
      </c>
      <c r="B129" s="434" t="s">
        <v>2485</v>
      </c>
      <c r="C129" s="434" t="s">
        <v>4471</v>
      </c>
      <c r="D129" s="434">
        <v>8.6407000000000007</v>
      </c>
      <c r="E129" s="434">
        <v>8.0885899999999999</v>
      </c>
      <c r="F129" s="434">
        <v>7.2219800000000003</v>
      </c>
      <c r="G129" s="434">
        <v>6.5230800000000002</v>
      </c>
      <c r="H129" s="434">
        <v>5.7761199999999997</v>
      </c>
      <c r="I129" s="434">
        <v>5.19435</v>
      </c>
      <c r="J129" s="434">
        <v>4.9123799999999997</v>
      </c>
      <c r="K129" s="434">
        <v>4.6384299999999996</v>
      </c>
      <c r="L129" s="434">
        <v>4.3605900000000002</v>
      </c>
      <c r="M129" s="434">
        <v>4.10053</v>
      </c>
      <c r="N129" s="434">
        <v>3.8409499999999999</v>
      </c>
      <c r="O129" s="434">
        <v>3.9438399999999998</v>
      </c>
      <c r="P129" s="434">
        <v>4.0439100000000003</v>
      </c>
      <c r="Q129" s="434">
        <v>4.1413000000000002</v>
      </c>
      <c r="R129" s="434">
        <v>4.2543899999999999</v>
      </c>
      <c r="S129" s="434">
        <v>4.3637800000000002</v>
      </c>
      <c r="T129" s="434">
        <v>4.4708899999999998</v>
      </c>
      <c r="U129" s="434">
        <v>4.5713200000000001</v>
      </c>
      <c r="V129" s="434">
        <v>4.6468499999999997</v>
      </c>
      <c r="W129" s="434">
        <v>4.7115099999999996</v>
      </c>
      <c r="X129" s="434">
        <v>4.7680600000000002</v>
      </c>
      <c r="Y129" s="434">
        <v>4.8141499999999997</v>
      </c>
      <c r="Z129" s="434">
        <v>4.8705600000000002</v>
      </c>
      <c r="AA129" s="434">
        <v>4.9275000000000002</v>
      </c>
      <c r="AB129" s="434">
        <v>4.9782599999999997</v>
      </c>
      <c r="AC129" s="434">
        <v>5.0593300000000001</v>
      </c>
    </row>
    <row r="130" spans="1:29" x14ac:dyDescent="0.25">
      <c r="A130" s="434" t="s">
        <v>4034</v>
      </c>
      <c r="B130" s="434" t="s">
        <v>2425</v>
      </c>
      <c r="C130" s="434" t="s">
        <v>4471</v>
      </c>
      <c r="D130" s="434">
        <v>-28.837599999999998</v>
      </c>
      <c r="E130" s="434">
        <v>-28.837599999999998</v>
      </c>
      <c r="F130" s="434">
        <v>-28.837599999999998</v>
      </c>
      <c r="G130" s="434">
        <v>-28.837599999999998</v>
      </c>
      <c r="H130" s="434">
        <v>-28.837599999999998</v>
      </c>
      <c r="I130" s="434">
        <v>-28.837599999999998</v>
      </c>
      <c r="J130" s="434">
        <v>-28.837599999999998</v>
      </c>
      <c r="K130" s="434">
        <v>-28.837599999999998</v>
      </c>
      <c r="L130" s="434">
        <v>-28.837599999999998</v>
      </c>
      <c r="M130" s="434">
        <v>-28.837599999999998</v>
      </c>
      <c r="N130" s="434">
        <v>-28.837599999999998</v>
      </c>
      <c r="O130" s="434">
        <v>-28.837599999999998</v>
      </c>
      <c r="P130" s="434">
        <v>-28.837599999999998</v>
      </c>
      <c r="Q130" s="434">
        <v>-28.837599999999998</v>
      </c>
      <c r="R130" s="434">
        <v>-28.837599999999998</v>
      </c>
      <c r="S130" s="434">
        <v>-28.837599999999998</v>
      </c>
      <c r="T130" s="434">
        <v>-28.837599999999998</v>
      </c>
      <c r="U130" s="434">
        <v>-28.837599999999998</v>
      </c>
      <c r="V130" s="434">
        <v>-28.837599999999998</v>
      </c>
      <c r="W130" s="434">
        <v>-28.837599999999998</v>
      </c>
      <c r="X130" s="434">
        <v>-28.837599999999998</v>
      </c>
      <c r="Y130" s="434">
        <v>-28.837599999999998</v>
      </c>
      <c r="Z130" s="434">
        <v>-28.837599999999998</v>
      </c>
      <c r="AA130" s="434">
        <v>-28.837599999999998</v>
      </c>
      <c r="AB130" s="434">
        <v>-28.837599999999998</v>
      </c>
      <c r="AC130" s="434">
        <v>-28.837599999999998</v>
      </c>
    </row>
    <row r="131" spans="1:29" x14ac:dyDescent="0.25">
      <c r="A131" s="434" t="s">
        <v>4034</v>
      </c>
      <c r="B131" s="434" t="s">
        <v>4472</v>
      </c>
      <c r="C131" s="434" t="s">
        <v>4471</v>
      </c>
      <c r="D131" s="434">
        <v>0</v>
      </c>
      <c r="E131" s="434">
        <v>0</v>
      </c>
      <c r="F131" s="434">
        <v>0</v>
      </c>
      <c r="G131" s="434">
        <v>0</v>
      </c>
      <c r="H131" s="434">
        <v>0</v>
      </c>
      <c r="I131" s="434">
        <v>0</v>
      </c>
      <c r="J131" s="434">
        <v>0</v>
      </c>
      <c r="K131" s="434">
        <v>0</v>
      </c>
      <c r="L131" s="434">
        <v>0</v>
      </c>
      <c r="M131" s="434">
        <v>0</v>
      </c>
      <c r="N131" s="434">
        <v>0</v>
      </c>
      <c r="O131" s="434">
        <v>0</v>
      </c>
      <c r="P131" s="434">
        <v>0</v>
      </c>
      <c r="Q131" s="434">
        <v>0</v>
      </c>
      <c r="R131" s="434">
        <v>0</v>
      </c>
      <c r="S131" s="434">
        <v>0</v>
      </c>
      <c r="T131" s="434">
        <v>0</v>
      </c>
      <c r="U131" s="434">
        <v>0</v>
      </c>
      <c r="V131" s="434">
        <v>0</v>
      </c>
      <c r="W131" s="434">
        <v>0</v>
      </c>
      <c r="X131" s="434">
        <v>0</v>
      </c>
      <c r="Y131" s="434">
        <v>0</v>
      </c>
      <c r="Z131" s="434">
        <v>0</v>
      </c>
      <c r="AA131" s="434">
        <v>0</v>
      </c>
      <c r="AB131" s="434">
        <v>0</v>
      </c>
      <c r="AC131" s="434">
        <v>0</v>
      </c>
    </row>
    <row r="132" spans="1:29" x14ac:dyDescent="0.25">
      <c r="A132" s="434" t="s">
        <v>4036</v>
      </c>
      <c r="B132" s="434" t="s">
        <v>2426</v>
      </c>
      <c r="C132" s="434" t="s">
        <v>4471</v>
      </c>
      <c r="D132" s="434">
        <v>28.567900000000002</v>
      </c>
      <c r="E132" s="434">
        <v>28.101500000000001</v>
      </c>
      <c r="F132" s="434">
        <v>27.574999999999999</v>
      </c>
      <c r="G132" s="434">
        <v>26.8811</v>
      </c>
      <c r="H132" s="434">
        <v>26.165400000000002</v>
      </c>
      <c r="I132" s="434">
        <v>25.432400000000001</v>
      </c>
      <c r="J132" s="434">
        <v>24.5566</v>
      </c>
      <c r="K132" s="434">
        <v>23.6556</v>
      </c>
      <c r="L132" s="434">
        <v>22.722200000000001</v>
      </c>
      <c r="M132" s="434">
        <v>21.695399999999999</v>
      </c>
      <c r="N132" s="434">
        <v>20.708400000000001</v>
      </c>
      <c r="O132" s="434">
        <v>19.660399999999999</v>
      </c>
      <c r="P132" s="434">
        <v>18.5989</v>
      </c>
      <c r="Q132" s="434">
        <v>17.5748</v>
      </c>
      <c r="R132" s="434">
        <v>16.509</v>
      </c>
      <c r="S132" s="434">
        <v>15.4815</v>
      </c>
      <c r="T132" s="434">
        <v>14.4445</v>
      </c>
      <c r="U132" s="434">
        <v>13.461399999999999</v>
      </c>
      <c r="V132" s="434">
        <v>12.751099999999999</v>
      </c>
      <c r="W132" s="434">
        <v>12.1267</v>
      </c>
      <c r="X132" s="434">
        <v>11.604100000000001</v>
      </c>
      <c r="Y132" s="434">
        <v>11.185600000000001</v>
      </c>
      <c r="Z132" s="434">
        <v>10.8597</v>
      </c>
      <c r="AA132" s="434">
        <v>10.6044</v>
      </c>
      <c r="AB132" s="434">
        <v>10.4269</v>
      </c>
      <c r="AC132" s="434">
        <v>10.3566</v>
      </c>
    </row>
    <row r="133" spans="1:29" x14ac:dyDescent="0.25">
      <c r="A133" s="434" t="s">
        <v>4036</v>
      </c>
      <c r="B133" s="434" t="s">
        <v>2424</v>
      </c>
      <c r="C133" s="434" t="s">
        <v>4471</v>
      </c>
      <c r="D133" s="434">
        <v>6.6551400000000003</v>
      </c>
      <c r="E133" s="434">
        <v>5.70275</v>
      </c>
      <c r="F133" s="434">
        <v>5.2282099999999998</v>
      </c>
      <c r="G133" s="434">
        <v>4.5385900000000001</v>
      </c>
      <c r="H133" s="434">
        <v>3.8990100000000001</v>
      </c>
      <c r="I133" s="434">
        <v>3.1045400000000001</v>
      </c>
      <c r="J133" s="434">
        <v>2.3134000000000001</v>
      </c>
      <c r="K133" s="434">
        <v>1.8589899999999999</v>
      </c>
      <c r="L133" s="434">
        <v>1.42208</v>
      </c>
      <c r="M133" s="434">
        <v>1.56118</v>
      </c>
      <c r="N133" s="434">
        <v>1.8067599999999999</v>
      </c>
      <c r="O133" s="434">
        <v>2.1114000000000002</v>
      </c>
      <c r="P133" s="434">
        <v>2.43323</v>
      </c>
      <c r="Q133" s="434">
        <v>2.8338399999999999</v>
      </c>
      <c r="R133" s="434">
        <v>3.20079</v>
      </c>
      <c r="S133" s="434">
        <v>3.1555300000000002</v>
      </c>
      <c r="T133" s="434">
        <v>3.0636000000000001</v>
      </c>
      <c r="U133" s="434">
        <v>2.4811700000000001</v>
      </c>
      <c r="V133" s="434">
        <v>2.5703200000000002</v>
      </c>
      <c r="W133" s="434">
        <v>2.74587</v>
      </c>
      <c r="X133" s="434">
        <v>2.9688400000000001</v>
      </c>
      <c r="Y133" s="434">
        <v>3.1623000000000001</v>
      </c>
      <c r="Z133" s="434">
        <v>3.3217599999999998</v>
      </c>
      <c r="AA133" s="434">
        <v>3.4769000000000001</v>
      </c>
      <c r="AB133" s="434">
        <v>3.3765000000000001</v>
      </c>
      <c r="AC133" s="434">
        <v>2.9388000000000001</v>
      </c>
    </row>
    <row r="134" spans="1:29" x14ac:dyDescent="0.25">
      <c r="A134" s="434" t="s">
        <v>4036</v>
      </c>
      <c r="B134" s="434" t="s">
        <v>4475</v>
      </c>
      <c r="C134" s="434" t="s">
        <v>4471</v>
      </c>
      <c r="D134" s="434">
        <v>11.9277</v>
      </c>
      <c r="E134" s="434">
        <v>11.542999999999999</v>
      </c>
      <c r="F134" s="434">
        <v>11.6524</v>
      </c>
      <c r="G134" s="434">
        <v>11.582599999999999</v>
      </c>
      <c r="H134" s="434">
        <v>11.4595</v>
      </c>
      <c r="I134" s="434">
        <v>11.332800000000001</v>
      </c>
      <c r="J134" s="434">
        <v>11.1965</v>
      </c>
      <c r="K134" s="434">
        <v>11.078799999999999</v>
      </c>
      <c r="L134" s="434">
        <v>10.966900000000001</v>
      </c>
      <c r="M134" s="434">
        <v>10.8835</v>
      </c>
      <c r="N134" s="434">
        <v>10.789300000000001</v>
      </c>
      <c r="O134" s="434">
        <v>10.6965</v>
      </c>
      <c r="P134" s="434">
        <v>10.6044</v>
      </c>
      <c r="Q134" s="434">
        <v>10.508800000000001</v>
      </c>
      <c r="R134" s="434">
        <v>10.389799999999999</v>
      </c>
      <c r="S134" s="434">
        <v>10.2684</v>
      </c>
      <c r="T134" s="434">
        <v>10.153600000000001</v>
      </c>
      <c r="U134" s="434">
        <v>10.0595</v>
      </c>
      <c r="V134" s="434">
        <v>9.9707899999999992</v>
      </c>
      <c r="W134" s="434">
        <v>9.8871699999999993</v>
      </c>
      <c r="X134" s="434">
        <v>9.8065300000000004</v>
      </c>
      <c r="Y134" s="434">
        <v>9.7219200000000008</v>
      </c>
      <c r="Z134" s="434">
        <v>9.6344899999999996</v>
      </c>
      <c r="AA134" s="434">
        <v>9.5495199999999993</v>
      </c>
      <c r="AB134" s="434">
        <v>9.4594900000000006</v>
      </c>
      <c r="AC134" s="434">
        <v>9.3794500000000003</v>
      </c>
    </row>
    <row r="135" spans="1:29" x14ac:dyDescent="0.25">
      <c r="A135" s="434" t="s">
        <v>4036</v>
      </c>
      <c r="B135" s="434" t="s">
        <v>4474</v>
      </c>
      <c r="C135" s="434" t="s">
        <v>4471</v>
      </c>
      <c r="D135" s="434">
        <v>7.48</v>
      </c>
      <c r="E135" s="434">
        <v>7.4982699999999998</v>
      </c>
      <c r="F135" s="434">
        <v>7.55213</v>
      </c>
      <c r="G135" s="434">
        <v>7.5534699999999999</v>
      </c>
      <c r="H135" s="434">
        <v>7.5184499999999996</v>
      </c>
      <c r="I135" s="434">
        <v>7.4921600000000002</v>
      </c>
      <c r="J135" s="434">
        <v>7.4653400000000003</v>
      </c>
      <c r="K135" s="434">
        <v>7.4794700000000001</v>
      </c>
      <c r="L135" s="434">
        <v>7.5189500000000002</v>
      </c>
      <c r="M135" s="434">
        <v>7.5559399999999997</v>
      </c>
      <c r="N135" s="434">
        <v>7.5903200000000002</v>
      </c>
      <c r="O135" s="434">
        <v>7.6158200000000003</v>
      </c>
      <c r="P135" s="434">
        <v>7.6306500000000002</v>
      </c>
      <c r="Q135" s="434">
        <v>7.6480899999999998</v>
      </c>
      <c r="R135" s="434">
        <v>7.6078299999999999</v>
      </c>
      <c r="S135" s="434">
        <v>7.5606499999999999</v>
      </c>
      <c r="T135" s="434">
        <v>7.5339700000000001</v>
      </c>
      <c r="U135" s="434">
        <v>7.53179</v>
      </c>
      <c r="V135" s="434">
        <v>7.53932</v>
      </c>
      <c r="W135" s="434">
        <v>7.55532</v>
      </c>
      <c r="X135" s="434">
        <v>7.5766200000000001</v>
      </c>
      <c r="Y135" s="434">
        <v>7.5856399999999997</v>
      </c>
      <c r="Z135" s="434">
        <v>7.5870100000000003</v>
      </c>
      <c r="AA135" s="434">
        <v>7.5832499999999996</v>
      </c>
      <c r="AB135" s="434">
        <v>7.5630100000000002</v>
      </c>
      <c r="AC135" s="434">
        <v>7.5723599999999998</v>
      </c>
    </row>
    <row r="136" spans="1:29" x14ac:dyDescent="0.25">
      <c r="A136" s="434" t="s">
        <v>4036</v>
      </c>
      <c r="B136" s="434" t="s">
        <v>4473</v>
      </c>
      <c r="C136" s="434" t="s">
        <v>4471</v>
      </c>
      <c r="D136" s="434">
        <v>10.263999999999999</v>
      </c>
      <c r="E136" s="434">
        <v>10.0395</v>
      </c>
      <c r="F136" s="434">
        <v>9.8918400000000002</v>
      </c>
      <c r="G136" s="434">
        <v>9.7539599999999993</v>
      </c>
      <c r="H136" s="434">
        <v>9.57925</v>
      </c>
      <c r="I136" s="434">
        <v>9.4724299999999992</v>
      </c>
      <c r="J136" s="434">
        <v>9.42849</v>
      </c>
      <c r="K136" s="434">
        <v>9.3806600000000007</v>
      </c>
      <c r="L136" s="434">
        <v>9.3163099999999996</v>
      </c>
      <c r="M136" s="434">
        <v>9.2884799999999998</v>
      </c>
      <c r="N136" s="434">
        <v>9.2637999999999998</v>
      </c>
      <c r="O136" s="434">
        <v>9.2607700000000008</v>
      </c>
      <c r="P136" s="434">
        <v>9.2582599999999999</v>
      </c>
      <c r="Q136" s="434">
        <v>9.2828199999999992</v>
      </c>
      <c r="R136" s="434">
        <v>9.2812099999999997</v>
      </c>
      <c r="S136" s="434">
        <v>9.2445000000000004</v>
      </c>
      <c r="T136" s="434">
        <v>9.3057800000000004</v>
      </c>
      <c r="U136" s="434">
        <v>9.3824500000000004</v>
      </c>
      <c r="V136" s="434">
        <v>9.4175900000000006</v>
      </c>
      <c r="W136" s="434">
        <v>9.4779800000000005</v>
      </c>
      <c r="X136" s="434">
        <v>9.5314999999999994</v>
      </c>
      <c r="Y136" s="434">
        <v>9.5878200000000007</v>
      </c>
      <c r="Z136" s="434">
        <v>9.6425000000000001</v>
      </c>
      <c r="AA136" s="434">
        <v>9.6967300000000005</v>
      </c>
      <c r="AB136" s="434">
        <v>9.7366200000000003</v>
      </c>
      <c r="AC136" s="434">
        <v>9.7862600000000004</v>
      </c>
    </row>
    <row r="137" spans="1:29" x14ac:dyDescent="0.25">
      <c r="A137" s="434" t="s">
        <v>4036</v>
      </c>
      <c r="B137" s="434" t="s">
        <v>2485</v>
      </c>
      <c r="C137" s="434" t="s">
        <v>4471</v>
      </c>
      <c r="D137" s="435">
        <v>4.3000000000000003E-6</v>
      </c>
      <c r="E137" s="434">
        <v>0</v>
      </c>
      <c r="F137" s="434">
        <v>0</v>
      </c>
      <c r="G137" s="435">
        <v>1.029E-5</v>
      </c>
      <c r="H137" s="435">
        <v>1.855E-5</v>
      </c>
      <c r="I137" s="435">
        <v>2.5130000000000002E-5</v>
      </c>
      <c r="J137" s="435">
        <v>3.1470000000000002E-5</v>
      </c>
      <c r="K137" s="435">
        <v>4.405E-5</v>
      </c>
      <c r="L137" s="435">
        <v>4.7920000000000002E-5</v>
      </c>
      <c r="M137" s="435">
        <v>5.0380000000000002E-5</v>
      </c>
      <c r="N137" s="435">
        <v>5.1999999999999997E-5</v>
      </c>
      <c r="O137" s="435">
        <v>5.7569999999999999E-5</v>
      </c>
      <c r="P137" s="435">
        <v>6.3020000000000003E-5</v>
      </c>
      <c r="Q137" s="435">
        <v>6.2990000000000005E-5</v>
      </c>
      <c r="R137" s="435">
        <v>6.2819999999999998E-5</v>
      </c>
      <c r="S137" s="435">
        <v>5.694E-5</v>
      </c>
      <c r="T137" s="435">
        <v>5.1100000000000002E-5</v>
      </c>
      <c r="U137" s="435">
        <v>4.5330000000000001E-5</v>
      </c>
      <c r="V137" s="435">
        <v>3.9579999999999997E-5</v>
      </c>
      <c r="W137" s="435">
        <v>2.8229999999999999E-5</v>
      </c>
      <c r="X137" s="435">
        <v>2.2549999999999999E-5</v>
      </c>
      <c r="Y137" s="435">
        <v>1.6880000000000001E-5</v>
      </c>
      <c r="Z137" s="435">
        <v>1.1240000000000001E-5</v>
      </c>
      <c r="AA137" s="435">
        <v>5.6099999999999997E-6</v>
      </c>
      <c r="AB137" s="434">
        <v>0</v>
      </c>
      <c r="AC137" s="434">
        <v>0</v>
      </c>
    </row>
    <row r="138" spans="1:29" x14ac:dyDescent="0.25">
      <c r="A138" s="434" t="s">
        <v>4036</v>
      </c>
      <c r="B138" s="434" t="s">
        <v>2425</v>
      </c>
      <c r="C138" s="434" t="s">
        <v>4471</v>
      </c>
      <c r="D138" s="434">
        <v>-6.4710599999999996</v>
      </c>
      <c r="E138" s="434">
        <v>-6.4710599999999996</v>
      </c>
      <c r="F138" s="434">
        <v>-6.4710599999999996</v>
      </c>
      <c r="G138" s="434">
        <v>-6.4710599999999996</v>
      </c>
      <c r="H138" s="434">
        <v>-6.4710599999999996</v>
      </c>
      <c r="I138" s="434">
        <v>-6.4710599999999996</v>
      </c>
      <c r="J138" s="434">
        <v>-6.4710599999999996</v>
      </c>
      <c r="K138" s="434">
        <v>-6.4710599999999996</v>
      </c>
      <c r="L138" s="434">
        <v>-6.4710599999999996</v>
      </c>
      <c r="M138" s="434">
        <v>-6.4710599999999996</v>
      </c>
      <c r="N138" s="434">
        <v>-6.4710599999999996</v>
      </c>
      <c r="O138" s="434">
        <v>-6.4710599999999996</v>
      </c>
      <c r="P138" s="434">
        <v>-6.4710599999999996</v>
      </c>
      <c r="Q138" s="434">
        <v>-6.4710599999999996</v>
      </c>
      <c r="R138" s="434">
        <v>-6.4710599999999996</v>
      </c>
      <c r="S138" s="434">
        <v>-6.4710599999999996</v>
      </c>
      <c r="T138" s="434">
        <v>-6.4710599999999996</v>
      </c>
      <c r="U138" s="434">
        <v>-6.4710599999999996</v>
      </c>
      <c r="V138" s="434">
        <v>-6.4710599999999996</v>
      </c>
      <c r="W138" s="434">
        <v>-6.4710599999999996</v>
      </c>
      <c r="X138" s="434">
        <v>-6.4710599999999996</v>
      </c>
      <c r="Y138" s="434">
        <v>-6.4710599999999996</v>
      </c>
      <c r="Z138" s="434">
        <v>-6.4710599999999996</v>
      </c>
      <c r="AA138" s="434">
        <v>-6.4710599999999996</v>
      </c>
      <c r="AB138" s="434">
        <v>-6.4710599999999996</v>
      </c>
      <c r="AC138" s="434">
        <v>-6.4710599999999996</v>
      </c>
    </row>
    <row r="139" spans="1:29" x14ac:dyDescent="0.25">
      <c r="A139" s="434" t="s">
        <v>4036</v>
      </c>
      <c r="B139" s="434" t="s">
        <v>4472</v>
      </c>
      <c r="C139" s="434" t="s">
        <v>4471</v>
      </c>
      <c r="D139" s="434">
        <v>0</v>
      </c>
      <c r="E139" s="434">
        <v>0</v>
      </c>
      <c r="F139" s="434">
        <v>0</v>
      </c>
      <c r="G139" s="434">
        <v>0</v>
      </c>
      <c r="H139" s="434">
        <v>0</v>
      </c>
      <c r="I139" s="434">
        <v>0</v>
      </c>
      <c r="J139" s="434">
        <v>0</v>
      </c>
      <c r="K139" s="434">
        <v>0</v>
      </c>
      <c r="L139" s="434">
        <v>0</v>
      </c>
      <c r="M139" s="434">
        <v>0</v>
      </c>
      <c r="N139" s="434">
        <v>0</v>
      </c>
      <c r="O139" s="434">
        <v>0</v>
      </c>
      <c r="P139" s="434">
        <v>0</v>
      </c>
      <c r="Q139" s="434">
        <v>0</v>
      </c>
      <c r="R139" s="434">
        <v>0</v>
      </c>
      <c r="S139" s="434">
        <v>0</v>
      </c>
      <c r="T139" s="434">
        <v>0</v>
      </c>
      <c r="U139" s="434">
        <v>0</v>
      </c>
      <c r="V139" s="434">
        <v>0</v>
      </c>
      <c r="W139" s="434">
        <v>0</v>
      </c>
      <c r="X139" s="434">
        <v>0</v>
      </c>
      <c r="Y139" s="434">
        <v>0</v>
      </c>
      <c r="Z139" s="434">
        <v>0</v>
      </c>
      <c r="AA139" s="434">
        <v>0</v>
      </c>
      <c r="AB139" s="434">
        <v>0</v>
      </c>
      <c r="AC139" s="434">
        <v>0</v>
      </c>
    </row>
    <row r="140" spans="1:29" x14ac:dyDescent="0.25">
      <c r="A140" s="434" t="s">
        <v>4038</v>
      </c>
      <c r="B140" s="434" t="s">
        <v>2426</v>
      </c>
      <c r="C140" s="434" t="s">
        <v>4471</v>
      </c>
      <c r="D140" s="434">
        <v>25.393799999999999</v>
      </c>
      <c r="E140" s="434">
        <v>24.886399999999998</v>
      </c>
      <c r="F140" s="434">
        <v>24.358599999999999</v>
      </c>
      <c r="G140" s="434">
        <v>23.697900000000001</v>
      </c>
      <c r="H140" s="434">
        <v>23.0093</v>
      </c>
      <c r="I140" s="434">
        <v>22.288799999999998</v>
      </c>
      <c r="J140" s="434">
        <v>21.413499999999999</v>
      </c>
      <c r="K140" s="434">
        <v>20.502500000000001</v>
      </c>
      <c r="L140" s="434">
        <v>19.568999999999999</v>
      </c>
      <c r="M140" s="434">
        <v>18.558399999999999</v>
      </c>
      <c r="N140" s="434">
        <v>17.571899999999999</v>
      </c>
      <c r="O140" s="434">
        <v>16.542200000000001</v>
      </c>
      <c r="P140" s="434">
        <v>15.5044</v>
      </c>
      <c r="Q140" s="434">
        <v>14.4841</v>
      </c>
      <c r="R140" s="434">
        <v>13.455500000000001</v>
      </c>
      <c r="S140" s="434">
        <v>12.4572</v>
      </c>
      <c r="T140" s="434">
        <v>11.450699999999999</v>
      </c>
      <c r="U140" s="434">
        <v>10.4838</v>
      </c>
      <c r="V140" s="434">
        <v>9.7589100000000002</v>
      </c>
      <c r="W140" s="434">
        <v>9.1253600000000006</v>
      </c>
      <c r="X140" s="434">
        <v>8.6005099999999999</v>
      </c>
      <c r="Y140" s="434">
        <v>8.1748100000000008</v>
      </c>
      <c r="Z140" s="434">
        <v>7.84009</v>
      </c>
      <c r="AA140" s="434">
        <v>7.5771199999999999</v>
      </c>
      <c r="AB140" s="434">
        <v>7.3898000000000001</v>
      </c>
      <c r="AC140" s="434">
        <v>7.3022900000000002</v>
      </c>
    </row>
    <row r="141" spans="1:29" x14ac:dyDescent="0.25">
      <c r="A141" s="434" t="s">
        <v>4038</v>
      </c>
      <c r="B141" s="434" t="s">
        <v>2424</v>
      </c>
      <c r="C141" s="434" t="s">
        <v>4471</v>
      </c>
      <c r="D141" s="434">
        <v>9.6807099999999995</v>
      </c>
      <c r="E141" s="434">
        <v>9.8546499999999995</v>
      </c>
      <c r="F141" s="434">
        <v>9.3819599999999994</v>
      </c>
      <c r="G141" s="434">
        <v>9.2873400000000004</v>
      </c>
      <c r="H141" s="434">
        <v>9.0447000000000006</v>
      </c>
      <c r="I141" s="434">
        <v>9.2540300000000002</v>
      </c>
      <c r="J141" s="434">
        <v>7.0068799999999998</v>
      </c>
      <c r="K141" s="434">
        <v>6.2490699999999997</v>
      </c>
      <c r="L141" s="434">
        <v>5.7013100000000003</v>
      </c>
      <c r="M141" s="434">
        <v>5.3200799999999999</v>
      </c>
      <c r="N141" s="434">
        <v>5.0219100000000001</v>
      </c>
      <c r="O141" s="434">
        <v>4.0873900000000001</v>
      </c>
      <c r="P141" s="434">
        <v>3.4516300000000002</v>
      </c>
      <c r="Q141" s="434">
        <v>2.8795500000000001</v>
      </c>
      <c r="R141" s="434">
        <v>2.5319799999999999</v>
      </c>
      <c r="S141" s="434">
        <v>3.1825199999999998</v>
      </c>
      <c r="T141" s="434">
        <v>3.6029300000000002</v>
      </c>
      <c r="U141" s="434">
        <v>3.7149399999999999</v>
      </c>
      <c r="V141" s="434">
        <v>3.7379099999999998</v>
      </c>
      <c r="W141" s="434">
        <v>3.8890600000000002</v>
      </c>
      <c r="X141" s="434">
        <v>4.3117299999999998</v>
      </c>
      <c r="Y141" s="434">
        <v>4.4682300000000001</v>
      </c>
      <c r="Z141" s="434">
        <v>4.5038299999999998</v>
      </c>
      <c r="AA141" s="434">
        <v>4.4633399999999996</v>
      </c>
      <c r="AB141" s="434">
        <v>4.5082000000000004</v>
      </c>
      <c r="AC141" s="434">
        <v>4.5443600000000002</v>
      </c>
    </row>
    <row r="142" spans="1:29" x14ac:dyDescent="0.25">
      <c r="A142" s="434" t="s">
        <v>4038</v>
      </c>
      <c r="B142" s="434" t="s">
        <v>4475</v>
      </c>
      <c r="C142" s="434" t="s">
        <v>4471</v>
      </c>
      <c r="D142" s="434">
        <v>5.4125300000000003</v>
      </c>
      <c r="E142" s="434">
        <v>5.2502199999999997</v>
      </c>
      <c r="F142" s="434">
        <v>5.34328</v>
      </c>
      <c r="G142" s="434">
        <v>5.3305600000000002</v>
      </c>
      <c r="H142" s="434">
        <v>5.2845399999999998</v>
      </c>
      <c r="I142" s="434">
        <v>5.2356199999999999</v>
      </c>
      <c r="J142" s="434">
        <v>5.1734900000000001</v>
      </c>
      <c r="K142" s="434">
        <v>5.1218399999999997</v>
      </c>
      <c r="L142" s="434">
        <v>5.0738700000000003</v>
      </c>
      <c r="M142" s="434">
        <v>5.0372399999999997</v>
      </c>
      <c r="N142" s="434">
        <v>4.99864</v>
      </c>
      <c r="O142" s="434">
        <v>4.9579199999999997</v>
      </c>
      <c r="P142" s="434">
        <v>4.9147800000000004</v>
      </c>
      <c r="Q142" s="434">
        <v>4.87066</v>
      </c>
      <c r="R142" s="434">
        <v>4.8125200000000001</v>
      </c>
      <c r="S142" s="434">
        <v>4.75312</v>
      </c>
      <c r="T142" s="434">
        <v>4.7054799999999997</v>
      </c>
      <c r="U142" s="434">
        <v>4.6680200000000003</v>
      </c>
      <c r="V142" s="434">
        <v>4.6338800000000004</v>
      </c>
      <c r="W142" s="434">
        <v>4.6024500000000002</v>
      </c>
      <c r="X142" s="434">
        <v>4.5729600000000001</v>
      </c>
      <c r="Y142" s="434">
        <v>4.5405800000000003</v>
      </c>
      <c r="Z142" s="434">
        <v>4.5057700000000001</v>
      </c>
      <c r="AA142" s="434">
        <v>4.4704899999999999</v>
      </c>
      <c r="AB142" s="434">
        <v>4.4317000000000002</v>
      </c>
      <c r="AC142" s="434">
        <v>4.4007800000000001</v>
      </c>
    </row>
    <row r="143" spans="1:29" x14ac:dyDescent="0.25">
      <c r="A143" s="434" t="s">
        <v>4038</v>
      </c>
      <c r="B143" s="434" t="s">
        <v>4474</v>
      </c>
      <c r="C143" s="434" t="s">
        <v>4471</v>
      </c>
      <c r="D143" s="434">
        <v>5.0691899999999999</v>
      </c>
      <c r="E143" s="434">
        <v>5.02271</v>
      </c>
      <c r="F143" s="434">
        <v>5.0405199999999999</v>
      </c>
      <c r="G143" s="434">
        <v>5.0836499999999996</v>
      </c>
      <c r="H143" s="434">
        <v>5.2082300000000004</v>
      </c>
      <c r="I143" s="434">
        <v>5.5113799999999999</v>
      </c>
      <c r="J143" s="434">
        <v>5.4769100000000002</v>
      </c>
      <c r="K143" s="434">
        <v>5.5028699999999997</v>
      </c>
      <c r="L143" s="434">
        <v>5.5736400000000001</v>
      </c>
      <c r="M143" s="434">
        <v>5.6720300000000003</v>
      </c>
      <c r="N143" s="434">
        <v>5.8120399999999997</v>
      </c>
      <c r="O143" s="434">
        <v>5.6494999999999997</v>
      </c>
      <c r="P143" s="434">
        <v>5.4768600000000003</v>
      </c>
      <c r="Q143" s="434">
        <v>5.3164199999999999</v>
      </c>
      <c r="R143" s="434">
        <v>5.1297499999999996</v>
      </c>
      <c r="S143" s="434">
        <v>4.9340200000000003</v>
      </c>
      <c r="T143" s="434">
        <v>4.9336200000000003</v>
      </c>
      <c r="U143" s="434">
        <v>4.9453100000000001</v>
      </c>
      <c r="V143" s="434">
        <v>4.9598100000000001</v>
      </c>
      <c r="W143" s="434">
        <v>4.9766500000000002</v>
      </c>
      <c r="X143" s="434">
        <v>4.9856699999999998</v>
      </c>
      <c r="Y143" s="434">
        <v>4.9993100000000004</v>
      </c>
      <c r="Z143" s="434">
        <v>5.0125000000000002</v>
      </c>
      <c r="AA143" s="434">
        <v>5.02318</v>
      </c>
      <c r="AB143" s="434">
        <v>5.02874</v>
      </c>
      <c r="AC143" s="434">
        <v>5.0448399999999998</v>
      </c>
    </row>
    <row r="144" spans="1:29" x14ac:dyDescent="0.25">
      <c r="A144" s="434" t="s">
        <v>4038</v>
      </c>
      <c r="B144" s="434" t="s">
        <v>4473</v>
      </c>
      <c r="C144" s="434" t="s">
        <v>4471</v>
      </c>
      <c r="D144" s="434">
        <v>12.501799999999999</v>
      </c>
      <c r="E144" s="434">
        <v>12.2545</v>
      </c>
      <c r="F144" s="434">
        <v>12.190799999999999</v>
      </c>
      <c r="G144" s="434">
        <v>12.0229</v>
      </c>
      <c r="H144" s="434">
        <v>11.7881</v>
      </c>
      <c r="I144" s="434">
        <v>11.5847</v>
      </c>
      <c r="J144" s="434">
        <v>11.498200000000001</v>
      </c>
      <c r="K144" s="434">
        <v>11.4397</v>
      </c>
      <c r="L144" s="434">
        <v>11.3788</v>
      </c>
      <c r="M144" s="434">
        <v>11.300800000000001</v>
      </c>
      <c r="N144" s="434">
        <v>11.2523</v>
      </c>
      <c r="O144" s="434">
        <v>11.230499999999999</v>
      </c>
      <c r="P144" s="434">
        <v>11.3072</v>
      </c>
      <c r="Q144" s="434">
        <v>11.5741</v>
      </c>
      <c r="R144" s="434">
        <v>11.886799999999999</v>
      </c>
      <c r="S144" s="434">
        <v>11.9596</v>
      </c>
      <c r="T144" s="434">
        <v>12.097899999999999</v>
      </c>
      <c r="U144" s="434">
        <v>12.2437</v>
      </c>
      <c r="V144" s="434">
        <v>12.3163</v>
      </c>
      <c r="W144" s="434">
        <v>12.3263</v>
      </c>
      <c r="X144" s="434">
        <v>12.336</v>
      </c>
      <c r="Y144" s="434">
        <v>12.4412</v>
      </c>
      <c r="Z144" s="434">
        <v>12.496600000000001</v>
      </c>
      <c r="AA144" s="434">
        <v>12.5379</v>
      </c>
      <c r="AB144" s="434">
        <v>12.5259</v>
      </c>
      <c r="AC144" s="434">
        <v>12.558999999999999</v>
      </c>
    </row>
    <row r="145" spans="1:29" x14ac:dyDescent="0.25">
      <c r="A145" s="434" t="s">
        <v>4038</v>
      </c>
      <c r="B145" s="434" t="s">
        <v>2485</v>
      </c>
      <c r="C145" s="434" t="s">
        <v>4471</v>
      </c>
      <c r="D145" s="435">
        <v>1.17E-5</v>
      </c>
      <c r="E145" s="435">
        <v>5.6899999999999997E-6</v>
      </c>
      <c r="F145" s="434">
        <v>0</v>
      </c>
      <c r="G145" s="435">
        <v>1.398E-5</v>
      </c>
      <c r="H145" s="435">
        <v>2.5199999999999999E-5</v>
      </c>
      <c r="I145" s="435">
        <v>3.4150000000000003E-5</v>
      </c>
      <c r="J145" s="435">
        <v>5.3440000000000003E-5</v>
      </c>
      <c r="K145" s="435">
        <v>6.9809999999999997E-5</v>
      </c>
      <c r="L145" s="435">
        <v>8.3640000000000006E-5</v>
      </c>
      <c r="M145" s="435">
        <v>8.551E-5</v>
      </c>
      <c r="N145" s="435">
        <v>8.6349999999999998E-5</v>
      </c>
      <c r="O145" s="435">
        <v>9.3839999999999996E-5</v>
      </c>
      <c r="P145" s="434">
        <v>1.0109E-4</v>
      </c>
      <c r="Q145" s="434">
        <v>1.0864E-4</v>
      </c>
      <c r="R145" s="434">
        <v>1.0840000000000001E-4</v>
      </c>
      <c r="S145" s="434">
        <v>1.0055E-4</v>
      </c>
      <c r="T145" s="435">
        <v>9.2720000000000007E-5</v>
      </c>
      <c r="U145" s="435">
        <v>8.4740000000000005E-5</v>
      </c>
      <c r="V145" s="435">
        <v>6.9070000000000001E-5</v>
      </c>
      <c r="W145" s="435">
        <v>5.3609999999999997E-5</v>
      </c>
      <c r="X145" s="435">
        <v>3.8349999999999997E-5</v>
      </c>
      <c r="Y145" s="435">
        <v>3.065E-5</v>
      </c>
      <c r="Z145" s="435">
        <v>2.2949999999999999E-5</v>
      </c>
      <c r="AA145" s="435">
        <v>1.525E-5</v>
      </c>
      <c r="AB145" s="435">
        <v>7.6199999999999999E-6</v>
      </c>
      <c r="AC145" s="434">
        <v>0</v>
      </c>
    </row>
    <row r="146" spans="1:29" x14ac:dyDescent="0.25">
      <c r="A146" s="434" t="s">
        <v>4038</v>
      </c>
      <c r="B146" s="434" t="s">
        <v>2425</v>
      </c>
      <c r="C146" s="434" t="s">
        <v>4471</v>
      </c>
      <c r="D146" s="434">
        <v>-7.1426400000000001</v>
      </c>
      <c r="E146" s="434">
        <v>-7.1426400000000001</v>
      </c>
      <c r="F146" s="434">
        <v>-7.1426400000000001</v>
      </c>
      <c r="G146" s="434">
        <v>-7.1426400000000001</v>
      </c>
      <c r="H146" s="434">
        <v>-7.1426400000000001</v>
      </c>
      <c r="I146" s="434">
        <v>-7.1426400000000001</v>
      </c>
      <c r="J146" s="434">
        <v>-7.1426400000000001</v>
      </c>
      <c r="K146" s="434">
        <v>-7.1426400000000001</v>
      </c>
      <c r="L146" s="434">
        <v>-7.1426400000000001</v>
      </c>
      <c r="M146" s="434">
        <v>-7.1426400000000001</v>
      </c>
      <c r="N146" s="434">
        <v>-7.1426400000000001</v>
      </c>
      <c r="O146" s="434">
        <v>-7.1426400000000001</v>
      </c>
      <c r="P146" s="434">
        <v>-7.1426400000000001</v>
      </c>
      <c r="Q146" s="434">
        <v>-7.1426400000000001</v>
      </c>
      <c r="R146" s="434">
        <v>-7.1426400000000001</v>
      </c>
      <c r="S146" s="434">
        <v>-7.1426400000000001</v>
      </c>
      <c r="T146" s="434">
        <v>-7.1426400000000001</v>
      </c>
      <c r="U146" s="434">
        <v>-7.1426400000000001</v>
      </c>
      <c r="V146" s="434">
        <v>-7.1426400000000001</v>
      </c>
      <c r="W146" s="434">
        <v>-7.1426400000000001</v>
      </c>
      <c r="X146" s="434">
        <v>-7.1426400000000001</v>
      </c>
      <c r="Y146" s="434">
        <v>-7.1426400000000001</v>
      </c>
      <c r="Z146" s="434">
        <v>-7.1426400000000001</v>
      </c>
      <c r="AA146" s="434">
        <v>-7.1426400000000001</v>
      </c>
      <c r="AB146" s="434">
        <v>-7.1426400000000001</v>
      </c>
      <c r="AC146" s="434">
        <v>-7.1426400000000001</v>
      </c>
    </row>
    <row r="147" spans="1:29" x14ac:dyDescent="0.25">
      <c r="A147" s="434" t="s">
        <v>4038</v>
      </c>
      <c r="B147" s="434" t="s">
        <v>4472</v>
      </c>
      <c r="C147" s="434" t="s">
        <v>4471</v>
      </c>
      <c r="D147" s="434">
        <v>0</v>
      </c>
      <c r="E147" s="434">
        <v>0</v>
      </c>
      <c r="F147" s="434">
        <v>0</v>
      </c>
      <c r="G147" s="434">
        <v>0</v>
      </c>
      <c r="H147" s="434">
        <v>0</v>
      </c>
      <c r="I147" s="434">
        <v>0</v>
      </c>
      <c r="J147" s="434">
        <v>0</v>
      </c>
      <c r="K147" s="434">
        <v>0</v>
      </c>
      <c r="L147" s="434">
        <v>0</v>
      </c>
      <c r="M147" s="434">
        <v>0</v>
      </c>
      <c r="N147" s="434">
        <v>0</v>
      </c>
      <c r="O147" s="434">
        <v>0</v>
      </c>
      <c r="P147" s="434">
        <v>0</v>
      </c>
      <c r="Q147" s="434">
        <v>0</v>
      </c>
      <c r="R147" s="434">
        <v>0</v>
      </c>
      <c r="S147" s="434">
        <v>0</v>
      </c>
      <c r="T147" s="434">
        <v>0</v>
      </c>
      <c r="U147" s="434">
        <v>0</v>
      </c>
      <c r="V147" s="434">
        <v>0</v>
      </c>
      <c r="W147" s="434">
        <v>0</v>
      </c>
      <c r="X147" s="434">
        <v>0</v>
      </c>
      <c r="Y147" s="434">
        <v>0</v>
      </c>
      <c r="Z147" s="434">
        <v>0</v>
      </c>
      <c r="AA147" s="434">
        <v>0</v>
      </c>
      <c r="AB147" s="434">
        <v>0</v>
      </c>
      <c r="AC147" s="434">
        <v>0</v>
      </c>
    </row>
    <row r="148" spans="1:29" x14ac:dyDescent="0.25">
      <c r="A148" s="434" t="s">
        <v>4040</v>
      </c>
      <c r="B148" s="434" t="s">
        <v>2426</v>
      </c>
      <c r="C148" s="434" t="s">
        <v>4471</v>
      </c>
      <c r="D148" s="434">
        <v>7.1724500000000004</v>
      </c>
      <c r="E148" s="434">
        <v>6.9989800000000004</v>
      </c>
      <c r="F148" s="434">
        <v>6.8210800000000003</v>
      </c>
      <c r="G148" s="434">
        <v>6.6196299999999999</v>
      </c>
      <c r="H148" s="434">
        <v>6.41249</v>
      </c>
      <c r="I148" s="434">
        <v>6.20451</v>
      </c>
      <c r="J148" s="434">
        <v>5.9950900000000003</v>
      </c>
      <c r="K148" s="434">
        <v>5.7658100000000001</v>
      </c>
      <c r="L148" s="434">
        <v>5.53796</v>
      </c>
      <c r="M148" s="434">
        <v>5.2993199999999998</v>
      </c>
      <c r="N148" s="434">
        <v>5.0698800000000004</v>
      </c>
      <c r="O148" s="434">
        <v>4.8450199999999999</v>
      </c>
      <c r="P148" s="434">
        <v>4.6256300000000001</v>
      </c>
      <c r="Q148" s="434">
        <v>4.4191099999999999</v>
      </c>
      <c r="R148" s="434">
        <v>4.2001200000000001</v>
      </c>
      <c r="S148" s="434">
        <v>3.98292</v>
      </c>
      <c r="T148" s="434">
        <v>3.76878</v>
      </c>
      <c r="U148" s="434">
        <v>3.5692499999999998</v>
      </c>
      <c r="V148" s="434">
        <v>3.3675299999999999</v>
      </c>
      <c r="W148" s="434">
        <v>3.2306300000000001</v>
      </c>
      <c r="X148" s="434">
        <v>3.1075699999999999</v>
      </c>
      <c r="Y148" s="434">
        <v>3.02102</v>
      </c>
      <c r="Z148" s="434">
        <v>2.94876</v>
      </c>
      <c r="AA148" s="434">
        <v>2.8826100000000001</v>
      </c>
      <c r="AB148" s="434">
        <v>2.84362</v>
      </c>
      <c r="AC148" s="434">
        <v>2.81535</v>
      </c>
    </row>
    <row r="149" spans="1:29" x14ac:dyDescent="0.25">
      <c r="A149" s="434" t="s">
        <v>4040</v>
      </c>
      <c r="B149" s="434" t="s">
        <v>2424</v>
      </c>
      <c r="C149" s="434" t="s">
        <v>4471</v>
      </c>
      <c r="D149" s="434">
        <v>2.4058600000000001</v>
      </c>
      <c r="E149" s="434">
        <v>2.2490700000000001</v>
      </c>
      <c r="F149" s="434">
        <v>1.88812</v>
      </c>
      <c r="G149" s="434">
        <v>1.3948700000000001</v>
      </c>
      <c r="H149" s="434">
        <v>1.0192699999999999</v>
      </c>
      <c r="I149" s="434">
        <v>0.96900600000000003</v>
      </c>
      <c r="J149" s="434">
        <v>0.98450800000000005</v>
      </c>
      <c r="K149" s="434">
        <v>1.03495</v>
      </c>
      <c r="L149" s="434">
        <v>1.0839399999999999</v>
      </c>
      <c r="M149" s="434">
        <v>1.09718</v>
      </c>
      <c r="N149" s="434">
        <v>1.0727500000000001</v>
      </c>
      <c r="O149" s="434">
        <v>1.03687</v>
      </c>
      <c r="P149" s="434">
        <v>1.03596</v>
      </c>
      <c r="Q149" s="434">
        <v>1.12165</v>
      </c>
      <c r="R149" s="434">
        <v>1.05921</v>
      </c>
      <c r="S149" s="434">
        <v>0.99659699999999996</v>
      </c>
      <c r="T149" s="434">
        <v>1.0371699999999999</v>
      </c>
      <c r="U149" s="434">
        <v>1.1098600000000001</v>
      </c>
      <c r="V149" s="434">
        <v>1.13917</v>
      </c>
      <c r="W149" s="434">
        <v>1.16483</v>
      </c>
      <c r="X149" s="434">
        <v>1.13273</v>
      </c>
      <c r="Y149" s="434">
        <v>1.1797200000000001</v>
      </c>
      <c r="Z149" s="434">
        <v>1.03884</v>
      </c>
      <c r="AA149" s="434">
        <v>0.99539900000000003</v>
      </c>
      <c r="AB149" s="434">
        <v>1.0041100000000001</v>
      </c>
      <c r="AC149" s="434">
        <v>1.0505800000000001</v>
      </c>
    </row>
    <row r="150" spans="1:29" x14ac:dyDescent="0.25">
      <c r="A150" s="434" t="s">
        <v>4040</v>
      </c>
      <c r="B150" s="434" t="s">
        <v>4475</v>
      </c>
      <c r="C150" s="434" t="s">
        <v>4471</v>
      </c>
      <c r="D150" s="434">
        <v>2.7159900000000001</v>
      </c>
      <c r="E150" s="434">
        <v>2.5973799999999998</v>
      </c>
      <c r="F150" s="434">
        <v>2.52501</v>
      </c>
      <c r="G150" s="434">
        <v>2.4549300000000001</v>
      </c>
      <c r="H150" s="434">
        <v>2.37941</v>
      </c>
      <c r="I150" s="434">
        <v>2.3079299999999998</v>
      </c>
      <c r="J150" s="434">
        <v>2.24919</v>
      </c>
      <c r="K150" s="434">
        <v>2.1963699999999999</v>
      </c>
      <c r="L150" s="434">
        <v>2.1474299999999999</v>
      </c>
      <c r="M150" s="434">
        <v>2.1086900000000002</v>
      </c>
      <c r="N150" s="434">
        <v>2.0706899999999999</v>
      </c>
      <c r="O150" s="434">
        <v>2.0342699999999998</v>
      </c>
      <c r="P150" s="434">
        <v>1.99979</v>
      </c>
      <c r="Q150" s="434">
        <v>1.9650300000000001</v>
      </c>
      <c r="R150" s="434">
        <v>1.9288099999999999</v>
      </c>
      <c r="S150" s="434">
        <v>1.89263</v>
      </c>
      <c r="T150" s="434">
        <v>1.85714</v>
      </c>
      <c r="U150" s="434">
        <v>1.8244899999999999</v>
      </c>
      <c r="V150" s="434">
        <v>1.79227</v>
      </c>
      <c r="W150" s="434">
        <v>1.76071</v>
      </c>
      <c r="X150" s="434">
        <v>1.7295499999999999</v>
      </c>
      <c r="Y150" s="434">
        <v>1.6989000000000001</v>
      </c>
      <c r="Z150" s="434">
        <v>1.6688799999999999</v>
      </c>
      <c r="AA150" s="434">
        <v>1.64036</v>
      </c>
      <c r="AB150" s="434">
        <v>1.6124499999999999</v>
      </c>
      <c r="AC150" s="434">
        <v>1.5844</v>
      </c>
    </row>
    <row r="151" spans="1:29" x14ac:dyDescent="0.25">
      <c r="A151" s="434" t="s">
        <v>4040</v>
      </c>
      <c r="B151" s="434" t="s">
        <v>4474</v>
      </c>
      <c r="C151" s="434" t="s">
        <v>4471</v>
      </c>
      <c r="D151" s="434">
        <v>1.84039</v>
      </c>
      <c r="E151" s="434">
        <v>1.8530500000000001</v>
      </c>
      <c r="F151" s="434">
        <v>1.8574999999999999</v>
      </c>
      <c r="G151" s="434">
        <v>1.8508800000000001</v>
      </c>
      <c r="H151" s="434">
        <v>1.84263</v>
      </c>
      <c r="I151" s="434">
        <v>1.84379</v>
      </c>
      <c r="J151" s="434">
        <v>1.8388100000000001</v>
      </c>
      <c r="K151" s="434">
        <v>1.84134</v>
      </c>
      <c r="L151" s="434">
        <v>1.8464700000000001</v>
      </c>
      <c r="M151" s="434">
        <v>1.8443700000000001</v>
      </c>
      <c r="N151" s="434">
        <v>1.849</v>
      </c>
      <c r="O151" s="434">
        <v>1.8521099999999999</v>
      </c>
      <c r="P151" s="434">
        <v>1.8528899999999999</v>
      </c>
      <c r="Q151" s="434">
        <v>1.85972</v>
      </c>
      <c r="R151" s="434">
        <v>1.8569599999999999</v>
      </c>
      <c r="S151" s="434">
        <v>1.8520099999999999</v>
      </c>
      <c r="T151" s="434">
        <v>1.84897</v>
      </c>
      <c r="U151" s="434">
        <v>1.8466800000000001</v>
      </c>
      <c r="V151" s="434">
        <v>1.84436</v>
      </c>
      <c r="W151" s="434">
        <v>1.8422099999999999</v>
      </c>
      <c r="X151" s="434">
        <v>1.8411299999999999</v>
      </c>
      <c r="Y151" s="434">
        <v>1.83972</v>
      </c>
      <c r="Z151" s="434">
        <v>1.8380000000000001</v>
      </c>
      <c r="AA151" s="434">
        <v>1.8352999999999999</v>
      </c>
      <c r="AB151" s="434">
        <v>1.8309800000000001</v>
      </c>
      <c r="AC151" s="434">
        <v>1.8301799999999999</v>
      </c>
    </row>
    <row r="152" spans="1:29" x14ac:dyDescent="0.25">
      <c r="A152" s="434" t="s">
        <v>4040</v>
      </c>
      <c r="B152" s="434" t="s">
        <v>4473</v>
      </c>
      <c r="C152" s="434" t="s">
        <v>4471</v>
      </c>
      <c r="D152" s="434">
        <v>4.09795</v>
      </c>
      <c r="E152" s="434">
        <v>4.0533700000000001</v>
      </c>
      <c r="F152" s="434">
        <v>4.0989699999999996</v>
      </c>
      <c r="G152" s="434">
        <v>4.1075200000000001</v>
      </c>
      <c r="H152" s="434">
        <v>4.0661300000000002</v>
      </c>
      <c r="I152" s="434">
        <v>4.0485899999999999</v>
      </c>
      <c r="J152" s="434">
        <v>4.1057499999999996</v>
      </c>
      <c r="K152" s="434">
        <v>4.1288099999999996</v>
      </c>
      <c r="L152" s="434">
        <v>4.1606800000000002</v>
      </c>
      <c r="M152" s="434">
        <v>4.2054</v>
      </c>
      <c r="N152" s="434">
        <v>4.2481200000000001</v>
      </c>
      <c r="O152" s="434">
        <v>4.3325399999999998</v>
      </c>
      <c r="P152" s="434">
        <v>4.4229900000000004</v>
      </c>
      <c r="Q152" s="434">
        <v>4.4779400000000003</v>
      </c>
      <c r="R152" s="434">
        <v>4.5287800000000002</v>
      </c>
      <c r="S152" s="434">
        <v>4.5424499999999997</v>
      </c>
      <c r="T152" s="434">
        <v>4.5495000000000001</v>
      </c>
      <c r="U152" s="434">
        <v>4.5877100000000004</v>
      </c>
      <c r="V152" s="434">
        <v>4.6230000000000002</v>
      </c>
      <c r="W152" s="434">
        <v>4.6580700000000004</v>
      </c>
      <c r="X152" s="434">
        <v>4.6750999999999996</v>
      </c>
      <c r="Y152" s="434">
        <v>4.6897200000000003</v>
      </c>
      <c r="Z152" s="434">
        <v>4.7056899999999997</v>
      </c>
      <c r="AA152" s="434">
        <v>4.7213200000000004</v>
      </c>
      <c r="AB152" s="434">
        <v>4.7489100000000004</v>
      </c>
      <c r="AC152" s="434">
        <v>4.7827999999999999</v>
      </c>
    </row>
    <row r="153" spans="1:29" x14ac:dyDescent="0.25">
      <c r="A153" s="434" t="s">
        <v>4040</v>
      </c>
      <c r="B153" s="434" t="s">
        <v>2485</v>
      </c>
      <c r="C153" s="434" t="s">
        <v>4471</v>
      </c>
      <c r="D153" s="434">
        <v>0</v>
      </c>
      <c r="E153" s="434">
        <v>0</v>
      </c>
      <c r="F153" s="434">
        <v>0</v>
      </c>
      <c r="G153" s="434">
        <v>0</v>
      </c>
      <c r="H153" s="434">
        <v>0</v>
      </c>
      <c r="I153" s="434">
        <v>0</v>
      </c>
      <c r="J153" s="434">
        <v>0</v>
      </c>
      <c r="K153" s="434">
        <v>0</v>
      </c>
      <c r="L153" s="434">
        <v>0</v>
      </c>
      <c r="M153" s="434">
        <v>0</v>
      </c>
      <c r="N153" s="434">
        <v>2.0187699999999999E-2</v>
      </c>
      <c r="O153" s="434">
        <v>2.8720699999999998E-2</v>
      </c>
      <c r="P153" s="434">
        <v>2.3257199999999999E-2</v>
      </c>
      <c r="Q153" s="434">
        <v>3.0180200000000001E-2</v>
      </c>
      <c r="R153" s="434">
        <v>4.7157499999999998E-2</v>
      </c>
      <c r="S153" s="434">
        <v>4.8378900000000002E-2</v>
      </c>
      <c r="T153" s="434">
        <v>5.2514499999999999E-2</v>
      </c>
      <c r="U153" s="434">
        <v>5.4119199999999999E-2</v>
      </c>
      <c r="V153" s="434">
        <v>5.5744700000000001E-2</v>
      </c>
      <c r="W153" s="434">
        <v>5.9238300000000001E-2</v>
      </c>
      <c r="X153" s="434">
        <v>6.0307399999999997E-2</v>
      </c>
      <c r="Y153" s="434">
        <v>5.8654499999999998E-2</v>
      </c>
      <c r="Z153" s="434">
        <v>6.1243499999999999E-2</v>
      </c>
      <c r="AA153" s="434">
        <v>5.8859399999999999E-2</v>
      </c>
      <c r="AB153" s="434">
        <v>5.7543799999999999E-2</v>
      </c>
      <c r="AC153" s="434">
        <v>5.7553399999999998E-2</v>
      </c>
    </row>
    <row r="154" spans="1:29" x14ac:dyDescent="0.25">
      <c r="A154" s="434" t="s">
        <v>4040</v>
      </c>
      <c r="B154" s="434" t="s">
        <v>2425</v>
      </c>
      <c r="C154" s="434" t="s">
        <v>4471</v>
      </c>
      <c r="D154" s="434">
        <v>-17.6645</v>
      </c>
      <c r="E154" s="434">
        <v>-17.6645</v>
      </c>
      <c r="F154" s="434">
        <v>-17.6645</v>
      </c>
      <c r="G154" s="434">
        <v>-17.6645</v>
      </c>
      <c r="H154" s="434">
        <v>-17.6645</v>
      </c>
      <c r="I154" s="434">
        <v>-17.6645</v>
      </c>
      <c r="J154" s="434">
        <v>-17.6645</v>
      </c>
      <c r="K154" s="434">
        <v>-17.6645</v>
      </c>
      <c r="L154" s="434">
        <v>-17.6645</v>
      </c>
      <c r="M154" s="434">
        <v>-17.6645</v>
      </c>
      <c r="N154" s="434">
        <v>-17.6645</v>
      </c>
      <c r="O154" s="434">
        <v>-17.6645</v>
      </c>
      <c r="P154" s="434">
        <v>-17.6645</v>
      </c>
      <c r="Q154" s="434">
        <v>-17.6645</v>
      </c>
      <c r="R154" s="434">
        <v>-17.6645</v>
      </c>
      <c r="S154" s="434">
        <v>-17.6645</v>
      </c>
      <c r="T154" s="434">
        <v>-17.6645</v>
      </c>
      <c r="U154" s="434">
        <v>-17.6645</v>
      </c>
      <c r="V154" s="434">
        <v>-17.6645</v>
      </c>
      <c r="W154" s="434">
        <v>-17.6645</v>
      </c>
      <c r="X154" s="434">
        <v>-17.6645</v>
      </c>
      <c r="Y154" s="434">
        <v>-17.6645</v>
      </c>
      <c r="Z154" s="434">
        <v>-17.6645</v>
      </c>
      <c r="AA154" s="434">
        <v>-17.6645</v>
      </c>
      <c r="AB154" s="434">
        <v>-17.6645</v>
      </c>
      <c r="AC154" s="434">
        <v>-17.6645</v>
      </c>
    </row>
    <row r="155" spans="1:29" x14ac:dyDescent="0.25">
      <c r="A155" s="434" t="s">
        <v>4040</v>
      </c>
      <c r="B155" s="434" t="s">
        <v>4472</v>
      </c>
      <c r="C155" s="434" t="s">
        <v>4471</v>
      </c>
      <c r="D155" s="434">
        <v>0</v>
      </c>
      <c r="E155" s="434">
        <v>0</v>
      </c>
      <c r="F155" s="434">
        <v>0</v>
      </c>
      <c r="G155" s="434">
        <v>0</v>
      </c>
      <c r="H155" s="434">
        <v>0</v>
      </c>
      <c r="I155" s="434">
        <v>0</v>
      </c>
      <c r="J155" s="434">
        <v>0</v>
      </c>
      <c r="K155" s="434">
        <v>0</v>
      </c>
      <c r="L155" s="434">
        <v>0</v>
      </c>
      <c r="M155" s="434">
        <v>0</v>
      </c>
      <c r="N155" s="434">
        <v>0</v>
      </c>
      <c r="O155" s="434">
        <v>0</v>
      </c>
      <c r="P155" s="434">
        <v>0</v>
      </c>
      <c r="Q155" s="434">
        <v>0</v>
      </c>
      <c r="R155" s="434">
        <v>0</v>
      </c>
      <c r="S155" s="434">
        <v>0</v>
      </c>
      <c r="T155" s="434">
        <v>0</v>
      </c>
      <c r="U155" s="434">
        <v>0</v>
      </c>
      <c r="V155" s="434">
        <v>0</v>
      </c>
      <c r="W155" s="434">
        <v>0</v>
      </c>
      <c r="X155" s="434">
        <v>0</v>
      </c>
      <c r="Y155" s="434">
        <v>0</v>
      </c>
      <c r="Z155" s="434">
        <v>0</v>
      </c>
      <c r="AA155" s="434">
        <v>0</v>
      </c>
      <c r="AB155" s="434">
        <v>0</v>
      </c>
      <c r="AC155" s="434">
        <v>0</v>
      </c>
    </row>
    <row r="156" spans="1:29" x14ac:dyDescent="0.25">
      <c r="A156" s="434" t="s">
        <v>4042</v>
      </c>
      <c r="B156" s="434" t="s">
        <v>2426</v>
      </c>
      <c r="C156" s="434" t="s">
        <v>4471</v>
      </c>
      <c r="D156" s="434">
        <v>46.969700000000003</v>
      </c>
      <c r="E156" s="434">
        <v>46.592599999999997</v>
      </c>
      <c r="F156" s="434">
        <v>45.947200000000002</v>
      </c>
      <c r="G156" s="434">
        <v>45.026499999999999</v>
      </c>
      <c r="H156" s="434">
        <v>43.999600000000001</v>
      </c>
      <c r="I156" s="434">
        <v>42.898899999999998</v>
      </c>
      <c r="J156" s="434">
        <v>41.482599999999998</v>
      </c>
      <c r="K156" s="434">
        <v>39.954799999999999</v>
      </c>
      <c r="L156" s="434">
        <v>38.412500000000001</v>
      </c>
      <c r="M156" s="434">
        <v>36.808700000000002</v>
      </c>
      <c r="N156" s="434">
        <v>35.311799999999998</v>
      </c>
      <c r="O156" s="434">
        <v>33.799300000000002</v>
      </c>
      <c r="P156" s="434">
        <v>32.281700000000001</v>
      </c>
      <c r="Q156" s="434">
        <v>30.806699999999999</v>
      </c>
      <c r="R156" s="434">
        <v>29.294899999999998</v>
      </c>
      <c r="S156" s="434">
        <v>27.818200000000001</v>
      </c>
      <c r="T156" s="434">
        <v>26.414899999999999</v>
      </c>
      <c r="U156" s="434">
        <v>25.041</v>
      </c>
      <c r="V156" s="434">
        <v>23.712399999999999</v>
      </c>
      <c r="W156" s="434">
        <v>22.798200000000001</v>
      </c>
      <c r="X156" s="434">
        <v>21.974900000000002</v>
      </c>
      <c r="Y156" s="434">
        <v>21.355699999999999</v>
      </c>
      <c r="Z156" s="434">
        <v>20.872699999999998</v>
      </c>
      <c r="AA156" s="434">
        <v>20.501000000000001</v>
      </c>
      <c r="AB156" s="434">
        <v>20.258099999999999</v>
      </c>
      <c r="AC156" s="434">
        <v>20.046800000000001</v>
      </c>
    </row>
    <row r="157" spans="1:29" x14ac:dyDescent="0.25">
      <c r="A157" s="434" t="s">
        <v>4042</v>
      </c>
      <c r="B157" s="434" t="s">
        <v>2424</v>
      </c>
      <c r="C157" s="434" t="s">
        <v>4471</v>
      </c>
      <c r="D157" s="434">
        <v>51.859699999999997</v>
      </c>
      <c r="E157" s="434">
        <v>47.338000000000001</v>
      </c>
      <c r="F157" s="434">
        <v>38.1235</v>
      </c>
      <c r="G157" s="434">
        <v>25.260100000000001</v>
      </c>
      <c r="H157" s="434">
        <v>22.996500000000001</v>
      </c>
      <c r="I157" s="434">
        <v>20.546700000000001</v>
      </c>
      <c r="J157" s="434">
        <v>18.4194</v>
      </c>
      <c r="K157" s="434">
        <v>16.685400000000001</v>
      </c>
      <c r="L157" s="434">
        <v>14.6152</v>
      </c>
      <c r="M157" s="434">
        <v>12.440799999999999</v>
      </c>
      <c r="N157" s="434">
        <v>11.214600000000001</v>
      </c>
      <c r="O157" s="434">
        <v>12.4986</v>
      </c>
      <c r="P157" s="434">
        <v>14.196199999999999</v>
      </c>
      <c r="Q157" s="434">
        <v>15.902699999999999</v>
      </c>
      <c r="R157" s="434">
        <v>13.0503</v>
      </c>
      <c r="S157" s="434">
        <v>7.6394799999999998</v>
      </c>
      <c r="T157" s="434">
        <v>4.7650699999999997</v>
      </c>
      <c r="U157" s="434">
        <v>4.75556</v>
      </c>
      <c r="V157" s="434">
        <v>4.7569400000000002</v>
      </c>
      <c r="W157" s="434">
        <v>4.75969</v>
      </c>
      <c r="X157" s="434">
        <v>4.5689599999999997</v>
      </c>
      <c r="Y157" s="434">
        <v>4.3138699999999996</v>
      </c>
      <c r="Z157" s="434">
        <v>3.9922499999999999</v>
      </c>
      <c r="AA157" s="434">
        <v>3.7841300000000002</v>
      </c>
      <c r="AB157" s="434">
        <v>3.5656300000000001</v>
      </c>
      <c r="AC157" s="434">
        <v>3.3722500000000002</v>
      </c>
    </row>
    <row r="158" spans="1:29" x14ac:dyDescent="0.25">
      <c r="A158" s="434" t="s">
        <v>4042</v>
      </c>
      <c r="B158" s="434" t="s">
        <v>4475</v>
      </c>
      <c r="C158" s="434" t="s">
        <v>4471</v>
      </c>
      <c r="D158" s="434">
        <v>17.3094</v>
      </c>
      <c r="E158" s="434">
        <v>16.498699999999999</v>
      </c>
      <c r="F158" s="434">
        <v>16.855399999999999</v>
      </c>
      <c r="G158" s="434">
        <v>16.7575</v>
      </c>
      <c r="H158" s="434">
        <v>16.548999999999999</v>
      </c>
      <c r="I158" s="434">
        <v>16.319700000000001</v>
      </c>
      <c r="J158" s="434">
        <v>16.056799999999999</v>
      </c>
      <c r="K158" s="434">
        <v>15.825699999999999</v>
      </c>
      <c r="L158" s="434">
        <v>15.605600000000001</v>
      </c>
      <c r="M158" s="434">
        <v>15.4102</v>
      </c>
      <c r="N158" s="434">
        <v>15.208600000000001</v>
      </c>
      <c r="O158" s="434">
        <v>15.002800000000001</v>
      </c>
      <c r="P158" s="434">
        <v>14.7883</v>
      </c>
      <c r="Q158" s="434">
        <v>14.576700000000001</v>
      </c>
      <c r="R158" s="434">
        <v>14.323499999999999</v>
      </c>
      <c r="S158" s="434">
        <v>14.070499999999999</v>
      </c>
      <c r="T158" s="434">
        <v>13.8317</v>
      </c>
      <c r="U158" s="434">
        <v>13.630100000000001</v>
      </c>
      <c r="V158" s="434">
        <v>13.4445</v>
      </c>
      <c r="W158" s="434">
        <v>13.272</v>
      </c>
      <c r="X158" s="434">
        <v>13.110799999999999</v>
      </c>
      <c r="Y158" s="434">
        <v>12.942399999999999</v>
      </c>
      <c r="Z158" s="434">
        <v>12.7683</v>
      </c>
      <c r="AA158" s="434">
        <v>12.594900000000001</v>
      </c>
      <c r="AB158" s="434">
        <v>12.411099999999999</v>
      </c>
      <c r="AC158" s="434">
        <v>12.2536</v>
      </c>
    </row>
    <row r="159" spans="1:29" x14ac:dyDescent="0.25">
      <c r="A159" s="434" t="s">
        <v>4042</v>
      </c>
      <c r="B159" s="434" t="s">
        <v>4474</v>
      </c>
      <c r="C159" s="434" t="s">
        <v>4471</v>
      </c>
      <c r="D159" s="434">
        <v>9.8797499999999996</v>
      </c>
      <c r="E159" s="434">
        <v>9.8218499999999995</v>
      </c>
      <c r="F159" s="434">
        <v>9.83399</v>
      </c>
      <c r="G159" s="434">
        <v>9.7804800000000007</v>
      </c>
      <c r="H159" s="434">
        <v>9.6760000000000002</v>
      </c>
      <c r="I159" s="434">
        <v>9.5805100000000003</v>
      </c>
      <c r="J159" s="434">
        <v>9.4768799999999995</v>
      </c>
      <c r="K159" s="434">
        <v>9.4334299999999995</v>
      </c>
      <c r="L159" s="434">
        <v>9.4250900000000009</v>
      </c>
      <c r="M159" s="434">
        <v>9.4273000000000007</v>
      </c>
      <c r="N159" s="434">
        <v>9.4127399999999994</v>
      </c>
      <c r="O159" s="434">
        <v>9.3828800000000001</v>
      </c>
      <c r="P159" s="434">
        <v>9.3401499999999995</v>
      </c>
      <c r="Q159" s="434">
        <v>9.2939900000000009</v>
      </c>
      <c r="R159" s="434">
        <v>9.1756499999999992</v>
      </c>
      <c r="S159" s="434">
        <v>9.0499799999999997</v>
      </c>
      <c r="T159" s="434">
        <v>8.9503199999999996</v>
      </c>
      <c r="U159" s="434">
        <v>8.8865400000000001</v>
      </c>
      <c r="V159" s="434">
        <v>8.8359699999999997</v>
      </c>
      <c r="W159" s="434">
        <v>8.7968299999999999</v>
      </c>
      <c r="X159" s="434">
        <v>8.7642600000000002</v>
      </c>
      <c r="Y159" s="434">
        <v>8.7152700000000003</v>
      </c>
      <c r="Z159" s="434">
        <v>8.6570599999999995</v>
      </c>
      <c r="AA159" s="434">
        <v>8.5940100000000008</v>
      </c>
      <c r="AB159" s="434">
        <v>8.5103200000000001</v>
      </c>
      <c r="AC159" s="434">
        <v>8.4619900000000001</v>
      </c>
    </row>
    <row r="160" spans="1:29" x14ac:dyDescent="0.25">
      <c r="A160" s="434" t="s">
        <v>4042</v>
      </c>
      <c r="B160" s="434" t="s">
        <v>4473</v>
      </c>
      <c r="C160" s="434" t="s">
        <v>4471</v>
      </c>
      <c r="D160" s="434">
        <v>48.6798</v>
      </c>
      <c r="E160" s="434">
        <v>48.039299999999997</v>
      </c>
      <c r="F160" s="434">
        <v>47.916499999999999</v>
      </c>
      <c r="G160" s="434">
        <v>47.796599999999998</v>
      </c>
      <c r="H160" s="434">
        <v>47.3825</v>
      </c>
      <c r="I160" s="434">
        <v>46.974299999999999</v>
      </c>
      <c r="J160" s="434">
        <v>46.969799999999999</v>
      </c>
      <c r="K160" s="434">
        <v>47.057299999999998</v>
      </c>
      <c r="L160" s="434">
        <v>46.6599</v>
      </c>
      <c r="M160" s="434">
        <v>46.619100000000003</v>
      </c>
      <c r="N160" s="434">
        <v>46.564399999999999</v>
      </c>
      <c r="O160" s="434">
        <v>46.859299999999998</v>
      </c>
      <c r="P160" s="434">
        <v>47.0017</v>
      </c>
      <c r="Q160" s="434">
        <v>47.183599999999998</v>
      </c>
      <c r="R160" s="434">
        <v>47.406300000000002</v>
      </c>
      <c r="S160" s="434">
        <v>47.299900000000001</v>
      </c>
      <c r="T160" s="434">
        <v>47.470500000000001</v>
      </c>
      <c r="U160" s="434">
        <v>47.436900000000001</v>
      </c>
      <c r="V160" s="434">
        <v>47.54</v>
      </c>
      <c r="W160" s="434">
        <v>47.695799999999998</v>
      </c>
      <c r="X160" s="434">
        <v>47.766500000000001</v>
      </c>
      <c r="Y160" s="434">
        <v>47.8551</v>
      </c>
      <c r="Z160" s="434">
        <v>47.940399999999997</v>
      </c>
      <c r="AA160" s="434">
        <v>48.0565</v>
      </c>
      <c r="AB160" s="434">
        <v>48.118200000000002</v>
      </c>
      <c r="AC160" s="434">
        <v>48.215600000000002</v>
      </c>
    </row>
    <row r="161" spans="1:29" x14ac:dyDescent="0.25">
      <c r="A161" s="434" t="s">
        <v>4042</v>
      </c>
      <c r="B161" s="434" t="s">
        <v>2485</v>
      </c>
      <c r="C161" s="434" t="s">
        <v>4471</v>
      </c>
      <c r="D161" s="434">
        <v>0.46000999999999997</v>
      </c>
      <c r="E161" s="434">
        <v>0.429836</v>
      </c>
      <c r="F161" s="434">
        <v>0.38388899999999998</v>
      </c>
      <c r="G161" s="434">
        <v>0.34649200000000002</v>
      </c>
      <c r="H161" s="434">
        <v>0.30597400000000002</v>
      </c>
      <c r="I161" s="434">
        <v>0.27429999999999999</v>
      </c>
      <c r="J161" s="434">
        <v>0.259432</v>
      </c>
      <c r="K161" s="434">
        <v>0.244397</v>
      </c>
      <c r="L161" s="434">
        <v>0.23049</v>
      </c>
      <c r="M161" s="434">
        <v>0.217557</v>
      </c>
      <c r="N161" s="434">
        <v>0.20416500000000001</v>
      </c>
      <c r="O161" s="434">
        <v>0.208594</v>
      </c>
      <c r="P161" s="434">
        <v>0.21214</v>
      </c>
      <c r="Q161" s="434">
        <v>0.21584600000000001</v>
      </c>
      <c r="R161" s="434">
        <v>0.22054199999999999</v>
      </c>
      <c r="S161" s="434">
        <v>0.22461400000000001</v>
      </c>
      <c r="T161" s="434">
        <v>0.53372799999999998</v>
      </c>
      <c r="U161" s="434">
        <v>0.50377499999999997</v>
      </c>
      <c r="V161" s="434">
        <v>0.73828300000000002</v>
      </c>
      <c r="W161" s="434">
        <v>0.80123500000000003</v>
      </c>
      <c r="X161" s="434">
        <v>0.833866</v>
      </c>
      <c r="Y161" s="434">
        <v>0.86559799999999998</v>
      </c>
      <c r="Z161" s="434">
        <v>0.886355</v>
      </c>
      <c r="AA161" s="434">
        <v>0.94533500000000004</v>
      </c>
      <c r="AB161" s="434">
        <v>1.0177</v>
      </c>
      <c r="AC161" s="434">
        <v>1.02887</v>
      </c>
    </row>
    <row r="162" spans="1:29" x14ac:dyDescent="0.25">
      <c r="A162" s="434" t="s">
        <v>4042</v>
      </c>
      <c r="B162" s="434" t="s">
        <v>2425</v>
      </c>
      <c r="C162" s="434" t="s">
        <v>4471</v>
      </c>
      <c r="D162" s="434">
        <v>-18.761399999999998</v>
      </c>
      <c r="E162" s="434">
        <v>-18.761399999999998</v>
      </c>
      <c r="F162" s="434">
        <v>-18.761399999999998</v>
      </c>
      <c r="G162" s="434">
        <v>-18.761399999999998</v>
      </c>
      <c r="H162" s="434">
        <v>-18.761399999999998</v>
      </c>
      <c r="I162" s="434">
        <v>-18.761399999999998</v>
      </c>
      <c r="J162" s="434">
        <v>-18.761399999999998</v>
      </c>
      <c r="K162" s="434">
        <v>-18.761399999999998</v>
      </c>
      <c r="L162" s="434">
        <v>-18.761399999999998</v>
      </c>
      <c r="M162" s="434">
        <v>-18.761399999999998</v>
      </c>
      <c r="N162" s="434">
        <v>-18.761399999999998</v>
      </c>
      <c r="O162" s="434">
        <v>-18.761399999999998</v>
      </c>
      <c r="P162" s="434">
        <v>-18.761399999999998</v>
      </c>
      <c r="Q162" s="434">
        <v>-18.761399999999998</v>
      </c>
      <c r="R162" s="434">
        <v>-18.761399999999998</v>
      </c>
      <c r="S162" s="434">
        <v>-18.761399999999998</v>
      </c>
      <c r="T162" s="434">
        <v>-18.761399999999998</v>
      </c>
      <c r="U162" s="434">
        <v>-18.761399999999998</v>
      </c>
      <c r="V162" s="434">
        <v>-18.761399999999998</v>
      </c>
      <c r="W162" s="434">
        <v>-18.761399999999998</v>
      </c>
      <c r="X162" s="434">
        <v>-18.761399999999998</v>
      </c>
      <c r="Y162" s="434">
        <v>-18.761399999999998</v>
      </c>
      <c r="Z162" s="434">
        <v>-18.761399999999998</v>
      </c>
      <c r="AA162" s="434">
        <v>-18.761399999999998</v>
      </c>
      <c r="AB162" s="434">
        <v>-18.761399999999998</v>
      </c>
      <c r="AC162" s="434">
        <v>-18.761399999999998</v>
      </c>
    </row>
    <row r="163" spans="1:29" x14ac:dyDescent="0.25">
      <c r="A163" s="434" t="s">
        <v>4042</v>
      </c>
      <c r="B163" s="434" t="s">
        <v>4472</v>
      </c>
      <c r="C163" s="434" t="s">
        <v>4471</v>
      </c>
      <c r="D163" s="434">
        <v>0</v>
      </c>
      <c r="E163" s="434">
        <v>0</v>
      </c>
      <c r="F163" s="434">
        <v>0</v>
      </c>
      <c r="G163" s="434">
        <v>0</v>
      </c>
      <c r="H163" s="434">
        <v>0</v>
      </c>
      <c r="I163" s="434">
        <v>0</v>
      </c>
      <c r="J163" s="434">
        <v>0</v>
      </c>
      <c r="K163" s="434">
        <v>0</v>
      </c>
      <c r="L163" s="434">
        <v>0</v>
      </c>
      <c r="M163" s="434">
        <v>0</v>
      </c>
      <c r="N163" s="434">
        <v>0</v>
      </c>
      <c r="O163" s="434">
        <v>0</v>
      </c>
      <c r="P163" s="434">
        <v>0</v>
      </c>
      <c r="Q163" s="434">
        <v>0</v>
      </c>
      <c r="R163" s="434">
        <v>0</v>
      </c>
      <c r="S163" s="434">
        <v>0</v>
      </c>
      <c r="T163" s="434">
        <v>0</v>
      </c>
      <c r="U163" s="434">
        <v>0</v>
      </c>
      <c r="V163" s="434">
        <v>0</v>
      </c>
      <c r="W163" s="434">
        <v>0</v>
      </c>
      <c r="X163" s="434">
        <v>0</v>
      </c>
      <c r="Y163" s="434">
        <v>0</v>
      </c>
      <c r="Z163" s="434">
        <v>0</v>
      </c>
      <c r="AA163" s="434">
        <v>0</v>
      </c>
      <c r="AB163" s="434">
        <v>0</v>
      </c>
      <c r="AC163" s="434">
        <v>0</v>
      </c>
    </row>
    <row r="164" spans="1:29" x14ac:dyDescent="0.25">
      <c r="A164" s="434" t="s">
        <v>4044</v>
      </c>
      <c r="B164" s="434" t="s">
        <v>2426</v>
      </c>
      <c r="C164" s="434" t="s">
        <v>4471</v>
      </c>
      <c r="D164" s="434">
        <v>28.684999999999999</v>
      </c>
      <c r="E164" s="434">
        <v>28.3232</v>
      </c>
      <c r="F164" s="434">
        <v>27.9574</v>
      </c>
      <c r="G164" s="434">
        <v>27.423300000000001</v>
      </c>
      <c r="H164" s="434">
        <v>26.873799999999999</v>
      </c>
      <c r="I164" s="434">
        <v>26.3294</v>
      </c>
      <c r="J164" s="434">
        <v>25.610900000000001</v>
      </c>
      <c r="K164" s="434">
        <v>24.846399999999999</v>
      </c>
      <c r="L164" s="434">
        <v>24.091899999999999</v>
      </c>
      <c r="M164" s="434">
        <v>23.272200000000002</v>
      </c>
      <c r="N164" s="434">
        <v>22.545000000000002</v>
      </c>
      <c r="O164" s="434">
        <v>21.7714</v>
      </c>
      <c r="P164" s="434">
        <v>21.013500000000001</v>
      </c>
      <c r="Q164" s="434">
        <v>20.296500000000002</v>
      </c>
      <c r="R164" s="434">
        <v>19.545300000000001</v>
      </c>
      <c r="S164" s="434">
        <v>18.812899999999999</v>
      </c>
      <c r="T164" s="434">
        <v>18.0684</v>
      </c>
      <c r="U164" s="434">
        <v>17.391300000000001</v>
      </c>
      <c r="V164" s="434">
        <v>16.743400000000001</v>
      </c>
      <c r="W164" s="434">
        <v>16.306000000000001</v>
      </c>
      <c r="X164" s="434">
        <v>15.9262</v>
      </c>
      <c r="Y164" s="434">
        <v>15.6424</v>
      </c>
      <c r="Z164" s="434">
        <v>15.4282</v>
      </c>
      <c r="AA164" s="434">
        <v>15.2677</v>
      </c>
      <c r="AB164" s="434">
        <v>15.1707</v>
      </c>
      <c r="AC164" s="434">
        <v>15.099</v>
      </c>
    </row>
    <row r="165" spans="1:29" x14ac:dyDescent="0.25">
      <c r="A165" s="434" t="s">
        <v>4044</v>
      </c>
      <c r="B165" s="434" t="s">
        <v>2424</v>
      </c>
      <c r="C165" s="434" t="s">
        <v>4471</v>
      </c>
      <c r="D165" s="434">
        <v>18.757899999999999</v>
      </c>
      <c r="E165" s="434">
        <v>17.8538</v>
      </c>
      <c r="F165" s="434">
        <v>16.514299999999999</v>
      </c>
      <c r="G165" s="434">
        <v>14</v>
      </c>
      <c r="H165" s="434">
        <v>13.120100000000001</v>
      </c>
      <c r="I165" s="434">
        <v>10.7791</v>
      </c>
      <c r="J165" s="434">
        <v>9.8358699999999999</v>
      </c>
      <c r="K165" s="434">
        <v>8.7195800000000006</v>
      </c>
      <c r="L165" s="434">
        <v>7.7690200000000003</v>
      </c>
      <c r="M165" s="434">
        <v>5.5968600000000004</v>
      </c>
      <c r="N165" s="434">
        <v>4.29169</v>
      </c>
      <c r="O165" s="434">
        <v>4.1367900000000004</v>
      </c>
      <c r="P165" s="434">
        <v>4.19747</v>
      </c>
      <c r="Q165" s="434">
        <v>4.09429</v>
      </c>
      <c r="R165" s="434">
        <v>3.4491900000000002</v>
      </c>
      <c r="S165" s="434">
        <v>2.1085400000000001</v>
      </c>
      <c r="T165" s="434">
        <v>2.0466600000000001</v>
      </c>
      <c r="U165" s="434">
        <v>2.1712799999999999</v>
      </c>
      <c r="V165" s="434">
        <v>2.2049400000000001</v>
      </c>
      <c r="W165" s="434">
        <v>2.0405099999999998</v>
      </c>
      <c r="X165" s="434">
        <v>2.03342</v>
      </c>
      <c r="Y165" s="434">
        <v>2.0151400000000002</v>
      </c>
      <c r="Z165" s="434">
        <v>2.0175399999999999</v>
      </c>
      <c r="AA165" s="434">
        <v>2.0215000000000001</v>
      </c>
      <c r="AB165" s="434">
        <v>1.9797800000000001</v>
      </c>
      <c r="AC165" s="434">
        <v>1.93445</v>
      </c>
    </row>
    <row r="166" spans="1:29" x14ac:dyDescent="0.25">
      <c r="A166" s="434" t="s">
        <v>4044</v>
      </c>
      <c r="B166" s="434" t="s">
        <v>4475</v>
      </c>
      <c r="C166" s="434" t="s">
        <v>4471</v>
      </c>
      <c r="D166" s="434">
        <v>8.5580400000000001</v>
      </c>
      <c r="E166" s="434">
        <v>8.2220200000000006</v>
      </c>
      <c r="F166" s="434">
        <v>8.3695299999999992</v>
      </c>
      <c r="G166" s="434">
        <v>8.3621700000000008</v>
      </c>
      <c r="H166" s="434">
        <v>8.2998200000000004</v>
      </c>
      <c r="I166" s="434">
        <v>8.2262400000000007</v>
      </c>
      <c r="J166" s="434">
        <v>8.1345299999999998</v>
      </c>
      <c r="K166" s="434">
        <v>8.0576699999999999</v>
      </c>
      <c r="L166" s="434">
        <v>7.9851599999999996</v>
      </c>
      <c r="M166" s="434">
        <v>7.9255300000000002</v>
      </c>
      <c r="N166" s="434">
        <v>7.8631200000000003</v>
      </c>
      <c r="O166" s="434">
        <v>7.79786</v>
      </c>
      <c r="P166" s="434">
        <v>7.7279400000000003</v>
      </c>
      <c r="Q166" s="434">
        <v>7.6591899999999997</v>
      </c>
      <c r="R166" s="434">
        <v>7.56806</v>
      </c>
      <c r="S166" s="434">
        <v>7.4758300000000002</v>
      </c>
      <c r="T166" s="434">
        <v>7.3895600000000004</v>
      </c>
      <c r="U166" s="434">
        <v>7.3213600000000003</v>
      </c>
      <c r="V166" s="434">
        <v>7.2602900000000004</v>
      </c>
      <c r="W166" s="434">
        <v>7.2050999999999998</v>
      </c>
      <c r="X166" s="434">
        <v>7.1551</v>
      </c>
      <c r="Y166" s="434">
        <v>7.1008899999999997</v>
      </c>
      <c r="Z166" s="434">
        <v>7.0431800000000004</v>
      </c>
      <c r="AA166" s="434">
        <v>6.98529</v>
      </c>
      <c r="AB166" s="434">
        <v>6.9211299999999998</v>
      </c>
      <c r="AC166" s="434">
        <v>6.8698399999999999</v>
      </c>
    </row>
    <row r="167" spans="1:29" x14ac:dyDescent="0.25">
      <c r="A167" s="434" t="s">
        <v>4044</v>
      </c>
      <c r="B167" s="434" t="s">
        <v>4474</v>
      </c>
      <c r="C167" s="434" t="s">
        <v>4471</v>
      </c>
      <c r="D167" s="434">
        <v>6.4787999999999997</v>
      </c>
      <c r="E167" s="434">
        <v>6.4816000000000003</v>
      </c>
      <c r="F167" s="434">
        <v>6.54793</v>
      </c>
      <c r="G167" s="434">
        <v>6.5850200000000001</v>
      </c>
      <c r="H167" s="434">
        <v>6.6064699999999998</v>
      </c>
      <c r="I167" s="434">
        <v>6.6554000000000002</v>
      </c>
      <c r="J167" s="434">
        <v>6.6459599999999996</v>
      </c>
      <c r="K167" s="434">
        <v>6.67685</v>
      </c>
      <c r="L167" s="434">
        <v>6.7324599999999997</v>
      </c>
      <c r="M167" s="434">
        <v>6.7945200000000003</v>
      </c>
      <c r="N167" s="434">
        <v>6.8483200000000002</v>
      </c>
      <c r="O167" s="434">
        <v>6.8574299999999999</v>
      </c>
      <c r="P167" s="434">
        <v>6.8578000000000001</v>
      </c>
      <c r="Q167" s="434">
        <v>6.8568300000000004</v>
      </c>
      <c r="R167" s="434">
        <v>6.8072100000000004</v>
      </c>
      <c r="S167" s="434">
        <v>6.7518700000000003</v>
      </c>
      <c r="T167" s="434">
        <v>6.71305</v>
      </c>
      <c r="U167" s="434">
        <v>6.6974200000000002</v>
      </c>
      <c r="V167" s="434">
        <v>6.69008</v>
      </c>
      <c r="W167" s="434">
        <v>6.6901400000000004</v>
      </c>
      <c r="X167" s="434">
        <v>6.6947000000000001</v>
      </c>
      <c r="Y167" s="434">
        <v>6.6879299999999997</v>
      </c>
      <c r="Z167" s="434">
        <v>6.6747800000000002</v>
      </c>
      <c r="AA167" s="434">
        <v>6.6579600000000001</v>
      </c>
      <c r="AB167" s="434">
        <v>6.6266800000000003</v>
      </c>
      <c r="AC167" s="434">
        <v>6.6194300000000004</v>
      </c>
    </row>
    <row r="168" spans="1:29" x14ac:dyDescent="0.25">
      <c r="A168" s="434" t="s">
        <v>4044</v>
      </c>
      <c r="B168" s="434" t="s">
        <v>4473</v>
      </c>
      <c r="C168" s="434" t="s">
        <v>4471</v>
      </c>
      <c r="D168" s="434">
        <v>59.116</v>
      </c>
      <c r="E168" s="434">
        <v>58.766300000000001</v>
      </c>
      <c r="F168" s="434">
        <v>58.888599999999997</v>
      </c>
      <c r="G168" s="434">
        <v>59.033900000000003</v>
      </c>
      <c r="H168" s="434">
        <v>59.071300000000001</v>
      </c>
      <c r="I168" s="434">
        <v>59.178100000000001</v>
      </c>
      <c r="J168" s="434">
        <v>59.396900000000002</v>
      </c>
      <c r="K168" s="434">
        <v>59.5304</v>
      </c>
      <c r="L168" s="434">
        <v>59.5839</v>
      </c>
      <c r="M168" s="434">
        <v>59.775300000000001</v>
      </c>
      <c r="N168" s="434">
        <v>59.947899999999997</v>
      </c>
      <c r="O168" s="434">
        <v>60.17</v>
      </c>
      <c r="P168" s="434">
        <v>60.367199999999997</v>
      </c>
      <c r="Q168" s="434">
        <v>60.577300000000001</v>
      </c>
      <c r="R168" s="434">
        <v>60.756700000000002</v>
      </c>
      <c r="S168" s="434">
        <v>60.8996</v>
      </c>
      <c r="T168" s="434">
        <v>61.051200000000001</v>
      </c>
      <c r="U168" s="434">
        <v>61.259500000000003</v>
      </c>
      <c r="V168" s="434">
        <v>61.408499999999997</v>
      </c>
      <c r="W168" s="434">
        <v>61.541400000000003</v>
      </c>
      <c r="X168" s="434">
        <v>61.692399999999999</v>
      </c>
      <c r="Y168" s="434">
        <v>61.8842</v>
      </c>
      <c r="Z168" s="434">
        <v>62.072099999999999</v>
      </c>
      <c r="AA168" s="434">
        <v>62.259300000000003</v>
      </c>
      <c r="AB168" s="434">
        <v>62.447899999999997</v>
      </c>
      <c r="AC168" s="434">
        <v>62.691400000000002</v>
      </c>
    </row>
    <row r="169" spans="1:29" x14ac:dyDescent="0.25">
      <c r="A169" s="434" t="s">
        <v>4044</v>
      </c>
      <c r="B169" s="434" t="s">
        <v>2485</v>
      </c>
      <c r="C169" s="434" t="s">
        <v>4471</v>
      </c>
      <c r="D169" s="434">
        <v>1.7962800000000001</v>
      </c>
      <c r="E169" s="434">
        <v>1.7113</v>
      </c>
      <c r="F169" s="434">
        <v>1.5304599999999999</v>
      </c>
      <c r="G169" s="434">
        <v>1.3689100000000001</v>
      </c>
      <c r="H169" s="434">
        <v>1.22363</v>
      </c>
      <c r="I169" s="434">
        <v>1.09737</v>
      </c>
      <c r="J169" s="434">
        <v>1.0274099999999999</v>
      </c>
      <c r="K169" s="434">
        <v>0.95730199999999999</v>
      </c>
      <c r="L169" s="434">
        <v>0.88673500000000005</v>
      </c>
      <c r="M169" s="434">
        <v>0.81706699999999999</v>
      </c>
      <c r="N169" s="434">
        <v>0.74681500000000001</v>
      </c>
      <c r="O169" s="434">
        <v>0.76241800000000004</v>
      </c>
      <c r="P169" s="434">
        <v>0.75823600000000002</v>
      </c>
      <c r="Q169" s="434">
        <v>0.75552600000000003</v>
      </c>
      <c r="R169" s="434">
        <v>0.75234400000000001</v>
      </c>
      <c r="S169" s="434">
        <v>0.74978900000000004</v>
      </c>
      <c r="T169" s="434">
        <v>0.840557</v>
      </c>
      <c r="U169" s="434">
        <v>0.85639699999999996</v>
      </c>
      <c r="V169" s="434">
        <v>0.83544399999999996</v>
      </c>
      <c r="W169" s="434">
        <v>0.83249300000000004</v>
      </c>
      <c r="X169" s="434">
        <v>0.97678399999999999</v>
      </c>
      <c r="Y169" s="434">
        <v>0.98169600000000001</v>
      </c>
      <c r="Z169" s="434">
        <v>0.98706199999999999</v>
      </c>
      <c r="AA169" s="434">
        <v>0.98028800000000005</v>
      </c>
      <c r="AB169" s="434">
        <v>0.98238400000000003</v>
      </c>
      <c r="AC169" s="434">
        <v>0.99336999999999998</v>
      </c>
    </row>
    <row r="170" spans="1:29" x14ac:dyDescent="0.25">
      <c r="A170" s="434" t="s">
        <v>4044</v>
      </c>
      <c r="B170" s="434" t="s">
        <v>2425</v>
      </c>
      <c r="C170" s="434" t="s">
        <v>4471</v>
      </c>
      <c r="D170" s="434">
        <v>-10.2911</v>
      </c>
      <c r="E170" s="434">
        <v>-10.2911</v>
      </c>
      <c r="F170" s="434">
        <v>-10.2911</v>
      </c>
      <c r="G170" s="434">
        <v>-10.2911</v>
      </c>
      <c r="H170" s="434">
        <v>-10.2911</v>
      </c>
      <c r="I170" s="434">
        <v>-10.2911</v>
      </c>
      <c r="J170" s="434">
        <v>-10.2911</v>
      </c>
      <c r="K170" s="434">
        <v>-10.2911</v>
      </c>
      <c r="L170" s="434">
        <v>-10.2911</v>
      </c>
      <c r="M170" s="434">
        <v>-10.2911</v>
      </c>
      <c r="N170" s="434">
        <v>-10.2911</v>
      </c>
      <c r="O170" s="434">
        <v>-10.2911</v>
      </c>
      <c r="P170" s="434">
        <v>-10.2911</v>
      </c>
      <c r="Q170" s="434">
        <v>-10.2911</v>
      </c>
      <c r="R170" s="434">
        <v>-10.2911</v>
      </c>
      <c r="S170" s="434">
        <v>-10.2911</v>
      </c>
      <c r="T170" s="434">
        <v>-10.2911</v>
      </c>
      <c r="U170" s="434">
        <v>-10.2911</v>
      </c>
      <c r="V170" s="434">
        <v>-10.2911</v>
      </c>
      <c r="W170" s="434">
        <v>-10.2911</v>
      </c>
      <c r="X170" s="434">
        <v>-10.2911</v>
      </c>
      <c r="Y170" s="434">
        <v>-10.2911</v>
      </c>
      <c r="Z170" s="434">
        <v>-10.2911</v>
      </c>
      <c r="AA170" s="434">
        <v>-10.2911</v>
      </c>
      <c r="AB170" s="434">
        <v>-10.2911</v>
      </c>
      <c r="AC170" s="434">
        <v>-10.2911</v>
      </c>
    </row>
    <row r="171" spans="1:29" x14ac:dyDescent="0.25">
      <c r="A171" s="434" t="s">
        <v>4044</v>
      </c>
      <c r="B171" s="434" t="s">
        <v>4472</v>
      </c>
      <c r="C171" s="434" t="s">
        <v>4471</v>
      </c>
      <c r="D171" s="434">
        <v>0</v>
      </c>
      <c r="E171" s="434">
        <v>0</v>
      </c>
      <c r="F171" s="434">
        <v>0</v>
      </c>
      <c r="G171" s="434">
        <v>0</v>
      </c>
      <c r="H171" s="434">
        <v>0</v>
      </c>
      <c r="I171" s="434">
        <v>0</v>
      </c>
      <c r="J171" s="434">
        <v>0</v>
      </c>
      <c r="K171" s="434">
        <v>0</v>
      </c>
      <c r="L171" s="434">
        <v>0</v>
      </c>
      <c r="M171" s="434">
        <v>0</v>
      </c>
      <c r="N171" s="434">
        <v>0</v>
      </c>
      <c r="O171" s="434">
        <v>0</v>
      </c>
      <c r="P171" s="434">
        <v>0</v>
      </c>
      <c r="Q171" s="434">
        <v>0</v>
      </c>
      <c r="R171" s="434">
        <v>0</v>
      </c>
      <c r="S171" s="434">
        <v>0</v>
      </c>
      <c r="T171" s="434">
        <v>0</v>
      </c>
      <c r="U171" s="434">
        <v>0</v>
      </c>
      <c r="V171" s="434">
        <v>0</v>
      </c>
      <c r="W171" s="434">
        <v>0</v>
      </c>
      <c r="X171" s="434">
        <v>0</v>
      </c>
      <c r="Y171" s="434">
        <v>0</v>
      </c>
      <c r="Z171" s="434">
        <v>0</v>
      </c>
      <c r="AA171" s="434">
        <v>0</v>
      </c>
      <c r="AB171" s="434">
        <v>0</v>
      </c>
      <c r="AC171" s="434">
        <v>0</v>
      </c>
    </row>
    <row r="172" spans="1:29" x14ac:dyDescent="0.25">
      <c r="A172" s="434" t="s">
        <v>4046</v>
      </c>
      <c r="B172" s="434" t="s">
        <v>2426</v>
      </c>
      <c r="C172" s="434" t="s">
        <v>4471</v>
      </c>
      <c r="D172" s="434">
        <v>36.892600000000002</v>
      </c>
      <c r="E172" s="434">
        <v>36.566800000000001</v>
      </c>
      <c r="F172" s="434">
        <v>36.043599999999998</v>
      </c>
      <c r="G172" s="434">
        <v>35.295400000000001</v>
      </c>
      <c r="H172" s="434">
        <v>34.4589</v>
      </c>
      <c r="I172" s="434">
        <v>33.570999999999998</v>
      </c>
      <c r="J172" s="434">
        <v>32.4846</v>
      </c>
      <c r="K172" s="434">
        <v>31.295000000000002</v>
      </c>
      <c r="L172" s="434">
        <v>30.109300000000001</v>
      </c>
      <c r="M172" s="434">
        <v>28.854399999999998</v>
      </c>
      <c r="N172" s="434">
        <v>27.680800000000001</v>
      </c>
      <c r="O172" s="434">
        <v>26.484999999999999</v>
      </c>
      <c r="P172" s="434">
        <v>25.318899999999999</v>
      </c>
      <c r="Q172" s="434">
        <v>24.1861</v>
      </c>
      <c r="R172" s="434">
        <v>23.009399999999999</v>
      </c>
      <c r="S172" s="434">
        <v>21.862400000000001</v>
      </c>
      <c r="T172" s="434">
        <v>20.709</v>
      </c>
      <c r="U172" s="434">
        <v>19.617599999999999</v>
      </c>
      <c r="V172" s="434">
        <v>18.5562</v>
      </c>
      <c r="W172" s="434">
        <v>17.845700000000001</v>
      </c>
      <c r="X172" s="434">
        <v>17.224599999999999</v>
      </c>
      <c r="Y172" s="434">
        <v>16.7544</v>
      </c>
      <c r="Z172" s="434">
        <v>16.389500000000002</v>
      </c>
      <c r="AA172" s="434">
        <v>16.090699999999998</v>
      </c>
      <c r="AB172" s="434">
        <v>15.951499999999999</v>
      </c>
      <c r="AC172" s="434">
        <v>15.7338</v>
      </c>
    </row>
    <row r="173" spans="1:29" x14ac:dyDescent="0.25">
      <c r="A173" s="434" t="s">
        <v>4046</v>
      </c>
      <c r="B173" s="434" t="s">
        <v>2424</v>
      </c>
      <c r="C173" s="434" t="s">
        <v>4471</v>
      </c>
      <c r="D173" s="434">
        <v>48.663800000000002</v>
      </c>
      <c r="E173" s="434">
        <v>48.033000000000001</v>
      </c>
      <c r="F173" s="434">
        <v>46.907499999999999</v>
      </c>
      <c r="G173" s="434">
        <v>40.1432</v>
      </c>
      <c r="H173" s="434">
        <v>37.253799999999998</v>
      </c>
      <c r="I173" s="434">
        <v>25.682500000000001</v>
      </c>
      <c r="J173" s="434">
        <v>20.175899999999999</v>
      </c>
      <c r="K173" s="434">
        <v>15.6142</v>
      </c>
      <c r="L173" s="434">
        <v>14.817299999999999</v>
      </c>
      <c r="M173" s="434">
        <v>14.121499999999999</v>
      </c>
      <c r="N173" s="434">
        <v>6.2883699999999996</v>
      </c>
      <c r="O173" s="434">
        <v>6.2456800000000001</v>
      </c>
      <c r="P173" s="434">
        <v>6.4740200000000003</v>
      </c>
      <c r="Q173" s="434">
        <v>6.7471199999999998</v>
      </c>
      <c r="R173" s="434">
        <v>6.9902300000000004</v>
      </c>
      <c r="S173" s="434">
        <v>7.1939599999999997</v>
      </c>
      <c r="T173" s="434">
        <v>7.2308899999999996</v>
      </c>
      <c r="U173" s="434">
        <v>7.3781100000000004</v>
      </c>
      <c r="V173" s="434">
        <v>7.4981400000000002</v>
      </c>
      <c r="W173" s="434">
        <v>7.5869400000000002</v>
      </c>
      <c r="X173" s="434">
        <v>9.3996499999999994</v>
      </c>
      <c r="Y173" s="434">
        <v>9.51633</v>
      </c>
      <c r="Z173" s="434">
        <v>9.54068</v>
      </c>
      <c r="AA173" s="434">
        <v>9.3966899999999995</v>
      </c>
      <c r="AB173" s="434">
        <v>9.4454399999999996</v>
      </c>
      <c r="AC173" s="434">
        <v>8.9055700000000009</v>
      </c>
    </row>
    <row r="174" spans="1:29" x14ac:dyDescent="0.25">
      <c r="A174" s="434" t="s">
        <v>4046</v>
      </c>
      <c r="B174" s="434" t="s">
        <v>4475</v>
      </c>
      <c r="C174" s="434" t="s">
        <v>4471</v>
      </c>
      <c r="D174" s="434">
        <v>5.6397399999999998</v>
      </c>
      <c r="E174" s="434">
        <v>5.3688099999999999</v>
      </c>
      <c r="F174" s="434">
        <v>5.4506600000000001</v>
      </c>
      <c r="G174" s="434">
        <v>5.4108099999999997</v>
      </c>
      <c r="H174" s="434">
        <v>5.33507</v>
      </c>
      <c r="I174" s="434">
        <v>5.2527200000000001</v>
      </c>
      <c r="J174" s="434">
        <v>5.1681900000000001</v>
      </c>
      <c r="K174" s="434">
        <v>5.0940200000000004</v>
      </c>
      <c r="L174" s="434">
        <v>5.0235799999999999</v>
      </c>
      <c r="M174" s="434">
        <v>4.9613199999999997</v>
      </c>
      <c r="N174" s="434">
        <v>4.8979299999999997</v>
      </c>
      <c r="O174" s="434">
        <v>4.8330399999999996</v>
      </c>
      <c r="P174" s="434">
        <v>4.7654699999999997</v>
      </c>
      <c r="Q174" s="434">
        <v>4.6993299999999998</v>
      </c>
      <c r="R174" s="434">
        <v>4.6197400000000002</v>
      </c>
      <c r="S174" s="434">
        <v>4.54026</v>
      </c>
      <c r="T174" s="434">
        <v>4.4650400000000001</v>
      </c>
      <c r="U174" s="434">
        <v>4.4016999999999999</v>
      </c>
      <c r="V174" s="434">
        <v>4.3433999999999999</v>
      </c>
      <c r="W174" s="434">
        <v>4.2892999999999999</v>
      </c>
      <c r="X174" s="434">
        <v>4.2389799999999997</v>
      </c>
      <c r="Y174" s="434">
        <v>4.1865500000000004</v>
      </c>
      <c r="Z174" s="434">
        <v>4.1324199999999998</v>
      </c>
      <c r="AA174" s="434">
        <v>4.0785799999999997</v>
      </c>
      <c r="AB174" s="434">
        <v>4.0213700000000001</v>
      </c>
      <c r="AC174" s="434">
        <v>3.9723899999999999</v>
      </c>
    </row>
    <row r="175" spans="1:29" x14ac:dyDescent="0.25">
      <c r="A175" s="434" t="s">
        <v>4046</v>
      </c>
      <c r="B175" s="434" t="s">
        <v>4474</v>
      </c>
      <c r="C175" s="434" t="s">
        <v>4471</v>
      </c>
      <c r="D175" s="434">
        <v>4.1475900000000001</v>
      </c>
      <c r="E175" s="434">
        <v>4.1511100000000001</v>
      </c>
      <c r="F175" s="434">
        <v>4.1905099999999997</v>
      </c>
      <c r="G175" s="434">
        <v>4.2081799999999996</v>
      </c>
      <c r="H175" s="434">
        <v>4.21265</v>
      </c>
      <c r="I175" s="434">
        <v>4.2187999999999999</v>
      </c>
      <c r="J175" s="434">
        <v>4.1969000000000003</v>
      </c>
      <c r="K175" s="434">
        <v>4.1970599999999996</v>
      </c>
      <c r="L175" s="434">
        <v>4.2106199999999996</v>
      </c>
      <c r="M175" s="434">
        <v>4.2233700000000001</v>
      </c>
      <c r="N175" s="434">
        <v>4.2274500000000002</v>
      </c>
      <c r="O175" s="434">
        <v>4.2196199999999999</v>
      </c>
      <c r="P175" s="434">
        <v>4.2062999999999997</v>
      </c>
      <c r="Q175" s="434">
        <v>4.1939799999999998</v>
      </c>
      <c r="R175" s="434">
        <v>4.1528400000000003</v>
      </c>
      <c r="S175" s="434">
        <v>4.1084199999999997</v>
      </c>
      <c r="T175" s="434">
        <v>4.0744300000000004</v>
      </c>
      <c r="U175" s="434">
        <v>4.0530299999999997</v>
      </c>
      <c r="V175" s="434">
        <v>4.0364699999999996</v>
      </c>
      <c r="W175" s="434">
        <v>4.0241300000000004</v>
      </c>
      <c r="X175" s="434">
        <v>4.0121500000000001</v>
      </c>
      <c r="Y175" s="434">
        <v>3.9963000000000002</v>
      </c>
      <c r="Z175" s="434">
        <v>3.9766900000000001</v>
      </c>
      <c r="AA175" s="434">
        <v>3.9549500000000002</v>
      </c>
      <c r="AB175" s="434">
        <v>3.9253499999999999</v>
      </c>
      <c r="AC175" s="434">
        <v>3.9096700000000002</v>
      </c>
    </row>
    <row r="176" spans="1:29" x14ac:dyDescent="0.25">
      <c r="A176" s="434" t="s">
        <v>4046</v>
      </c>
      <c r="B176" s="434" t="s">
        <v>4473</v>
      </c>
      <c r="C176" s="434" t="s">
        <v>4471</v>
      </c>
      <c r="D176" s="434">
        <v>42.979900000000001</v>
      </c>
      <c r="E176" s="434">
        <v>42.926600000000001</v>
      </c>
      <c r="F176" s="434">
        <v>42.938000000000002</v>
      </c>
      <c r="G176" s="434">
        <v>43.007599999999996</v>
      </c>
      <c r="H176" s="434">
        <v>42.726399999999998</v>
      </c>
      <c r="I176" s="434">
        <v>42.094900000000003</v>
      </c>
      <c r="J176" s="434">
        <v>42.369500000000002</v>
      </c>
      <c r="K176" s="434">
        <v>42.143799999999999</v>
      </c>
      <c r="L176" s="434">
        <v>42.054600000000001</v>
      </c>
      <c r="M176" s="434">
        <v>42.146099999999997</v>
      </c>
      <c r="N176" s="434">
        <v>42.273800000000001</v>
      </c>
      <c r="O176" s="434">
        <v>42.618099999999998</v>
      </c>
      <c r="P176" s="434">
        <v>42.764200000000002</v>
      </c>
      <c r="Q176" s="434">
        <v>42.953000000000003</v>
      </c>
      <c r="R176" s="434">
        <v>43.078899999999997</v>
      </c>
      <c r="S176" s="434">
        <v>43.230600000000003</v>
      </c>
      <c r="T176" s="434">
        <v>43.326900000000002</v>
      </c>
      <c r="U176" s="434">
        <v>43.416200000000003</v>
      </c>
      <c r="V176" s="434">
        <v>43.487200000000001</v>
      </c>
      <c r="W176" s="434">
        <v>43.551000000000002</v>
      </c>
      <c r="X176" s="434">
        <v>43.641599999999997</v>
      </c>
      <c r="Y176" s="434">
        <v>43.917999999999999</v>
      </c>
      <c r="Z176" s="434">
        <v>44.063600000000001</v>
      </c>
      <c r="AA176" s="434">
        <v>44.217700000000001</v>
      </c>
      <c r="AB176" s="434">
        <v>44.3446</v>
      </c>
      <c r="AC176" s="434">
        <v>44.507300000000001</v>
      </c>
    </row>
    <row r="177" spans="1:29" x14ac:dyDescent="0.25">
      <c r="A177" s="434" t="s">
        <v>4046</v>
      </c>
      <c r="B177" s="434" t="s">
        <v>2485</v>
      </c>
      <c r="C177" s="434" t="s">
        <v>4471</v>
      </c>
      <c r="D177" s="435">
        <v>5.291E-5</v>
      </c>
      <c r="E177" s="435">
        <v>6.8150000000000003E-5</v>
      </c>
      <c r="F177" s="435">
        <v>7.6779999999999993E-5</v>
      </c>
      <c r="G177" s="435">
        <v>8.2780000000000004E-5</v>
      </c>
      <c r="H177" s="434">
        <v>1.1139E-4</v>
      </c>
      <c r="I177" s="434">
        <v>1.3360999999999999E-4</v>
      </c>
      <c r="J177" s="434">
        <v>1.5658E-4</v>
      </c>
      <c r="K177" s="434">
        <v>1.8987E-4</v>
      </c>
      <c r="L177" s="434">
        <v>2.0414000000000001E-4</v>
      </c>
      <c r="M177" s="434">
        <v>2.1284E-4</v>
      </c>
      <c r="N177" s="434">
        <v>2.1823E-4</v>
      </c>
      <c r="O177" s="434">
        <v>2.2875E-4</v>
      </c>
      <c r="P177" s="434">
        <v>2.2793999999999999E-4</v>
      </c>
      <c r="Q177" s="434">
        <v>2.2786E-4</v>
      </c>
      <c r="R177" s="434">
        <v>2.2714E-4</v>
      </c>
      <c r="S177" s="434">
        <v>2.2631999999999999E-4</v>
      </c>
      <c r="T177" s="434">
        <v>2.1397000000000001E-4</v>
      </c>
      <c r="U177" s="434">
        <v>2.0212999999999999E-4</v>
      </c>
      <c r="V177" s="434">
        <v>1.7904999999999999E-4</v>
      </c>
      <c r="W177" s="434">
        <v>1.4524000000000001E-4</v>
      </c>
      <c r="X177" s="434">
        <v>1.227E-4</v>
      </c>
      <c r="Y177" s="434">
        <v>1.0028E-4</v>
      </c>
      <c r="Z177" s="435">
        <v>7.7960000000000006E-5</v>
      </c>
      <c r="AA177" s="435">
        <v>6.6610000000000001E-5</v>
      </c>
      <c r="AB177" s="435">
        <v>5.575E-5</v>
      </c>
      <c r="AC177" s="435">
        <v>4.4299999999999999E-5</v>
      </c>
    </row>
    <row r="178" spans="1:29" x14ac:dyDescent="0.25">
      <c r="A178" s="434" t="s">
        <v>4046</v>
      </c>
      <c r="B178" s="434" t="s">
        <v>2425</v>
      </c>
      <c r="C178" s="434" t="s">
        <v>4471</v>
      </c>
      <c r="D178" s="434">
        <v>-21.649699999999999</v>
      </c>
      <c r="E178" s="434">
        <v>-21.649699999999999</v>
      </c>
      <c r="F178" s="434">
        <v>-21.649699999999999</v>
      </c>
      <c r="G178" s="434">
        <v>-21.649699999999999</v>
      </c>
      <c r="H178" s="434">
        <v>-21.649699999999999</v>
      </c>
      <c r="I178" s="434">
        <v>-21.649699999999999</v>
      </c>
      <c r="J178" s="434">
        <v>-21.649699999999999</v>
      </c>
      <c r="K178" s="434">
        <v>-21.649699999999999</v>
      </c>
      <c r="L178" s="434">
        <v>-21.649699999999999</v>
      </c>
      <c r="M178" s="434">
        <v>-21.649699999999999</v>
      </c>
      <c r="N178" s="434">
        <v>-21.649699999999999</v>
      </c>
      <c r="O178" s="434">
        <v>-21.649699999999999</v>
      </c>
      <c r="P178" s="434">
        <v>-21.649699999999999</v>
      </c>
      <c r="Q178" s="434">
        <v>-21.649699999999999</v>
      </c>
      <c r="R178" s="434">
        <v>-21.649699999999999</v>
      </c>
      <c r="S178" s="434">
        <v>-21.649699999999999</v>
      </c>
      <c r="T178" s="434">
        <v>-21.649699999999999</v>
      </c>
      <c r="U178" s="434">
        <v>-21.649699999999999</v>
      </c>
      <c r="V178" s="434">
        <v>-21.649699999999999</v>
      </c>
      <c r="W178" s="434">
        <v>-21.649699999999999</v>
      </c>
      <c r="X178" s="434">
        <v>-21.649699999999999</v>
      </c>
      <c r="Y178" s="434">
        <v>-21.649699999999999</v>
      </c>
      <c r="Z178" s="434">
        <v>-21.649699999999999</v>
      </c>
      <c r="AA178" s="434">
        <v>-21.649699999999999</v>
      </c>
      <c r="AB178" s="434">
        <v>-21.649699999999999</v>
      </c>
      <c r="AC178" s="434">
        <v>-21.649699999999999</v>
      </c>
    </row>
    <row r="179" spans="1:29" x14ac:dyDescent="0.25">
      <c r="A179" s="434" t="s">
        <v>4046</v>
      </c>
      <c r="B179" s="434" t="s">
        <v>4472</v>
      </c>
      <c r="C179" s="434" t="s">
        <v>4471</v>
      </c>
      <c r="D179" s="434">
        <v>0</v>
      </c>
      <c r="E179" s="434">
        <v>0</v>
      </c>
      <c r="F179" s="434">
        <v>0</v>
      </c>
      <c r="G179" s="434">
        <v>0</v>
      </c>
      <c r="H179" s="434">
        <v>0</v>
      </c>
      <c r="I179" s="434">
        <v>0</v>
      </c>
      <c r="J179" s="434">
        <v>0</v>
      </c>
      <c r="K179" s="434">
        <v>0</v>
      </c>
      <c r="L179" s="434">
        <v>0</v>
      </c>
      <c r="M179" s="434">
        <v>0</v>
      </c>
      <c r="N179" s="434">
        <v>0</v>
      </c>
      <c r="O179" s="434">
        <v>0</v>
      </c>
      <c r="P179" s="434">
        <v>0</v>
      </c>
      <c r="Q179" s="434">
        <v>0</v>
      </c>
      <c r="R179" s="434">
        <v>0</v>
      </c>
      <c r="S179" s="434">
        <v>0</v>
      </c>
      <c r="T179" s="434">
        <v>0</v>
      </c>
      <c r="U179" s="434">
        <v>0</v>
      </c>
      <c r="V179" s="434">
        <v>0</v>
      </c>
      <c r="W179" s="434">
        <v>0</v>
      </c>
      <c r="X179" s="434">
        <v>0</v>
      </c>
      <c r="Y179" s="434">
        <v>0</v>
      </c>
      <c r="Z179" s="434">
        <v>0</v>
      </c>
      <c r="AA179" s="434">
        <v>0</v>
      </c>
      <c r="AB179" s="434">
        <v>0</v>
      </c>
      <c r="AC179" s="434">
        <v>0</v>
      </c>
    </row>
    <row r="180" spans="1:29" x14ac:dyDescent="0.25">
      <c r="A180" s="434" t="s">
        <v>4048</v>
      </c>
      <c r="B180" s="434" t="s">
        <v>2426</v>
      </c>
      <c r="C180" s="434" t="s">
        <v>4471</v>
      </c>
      <c r="D180" s="434">
        <v>20.78</v>
      </c>
      <c r="E180" s="434">
        <v>20.5852</v>
      </c>
      <c r="F180" s="434">
        <v>20.320900000000002</v>
      </c>
      <c r="G180" s="434">
        <v>19.938400000000001</v>
      </c>
      <c r="H180" s="434">
        <v>19.495799999999999</v>
      </c>
      <c r="I180" s="434">
        <v>19.018599999999999</v>
      </c>
      <c r="J180" s="434">
        <v>18.378599999999999</v>
      </c>
      <c r="K180" s="434">
        <v>17.665900000000001</v>
      </c>
      <c r="L180" s="434">
        <v>16.9648</v>
      </c>
      <c r="M180" s="434">
        <v>16.223500000000001</v>
      </c>
      <c r="N180" s="434">
        <v>15.532400000000001</v>
      </c>
      <c r="O180" s="434">
        <v>14.8421</v>
      </c>
      <c r="P180" s="434">
        <v>14.1631</v>
      </c>
      <c r="Q180" s="434">
        <v>13.507899999999999</v>
      </c>
      <c r="R180" s="434">
        <v>12.8302</v>
      </c>
      <c r="S180" s="434">
        <v>12.1586</v>
      </c>
      <c r="T180" s="434">
        <v>11.497400000000001</v>
      </c>
      <c r="U180" s="434">
        <v>10.867599999999999</v>
      </c>
      <c r="V180" s="434">
        <v>10.258900000000001</v>
      </c>
      <c r="W180" s="434">
        <v>9.8220399999999994</v>
      </c>
      <c r="X180" s="434">
        <v>9.4423100000000009</v>
      </c>
      <c r="Y180" s="434">
        <v>9.1396999999999995</v>
      </c>
      <c r="Z180" s="434">
        <v>8.8912999999999993</v>
      </c>
      <c r="AA180" s="434">
        <v>8.6866699999999994</v>
      </c>
      <c r="AB180" s="434">
        <v>8.5395199999999996</v>
      </c>
      <c r="AC180" s="434">
        <v>8.4083299999999994</v>
      </c>
    </row>
    <row r="181" spans="1:29" x14ac:dyDescent="0.25">
      <c r="A181" s="434" t="s">
        <v>4048</v>
      </c>
      <c r="B181" s="434" t="s">
        <v>2424</v>
      </c>
      <c r="C181" s="434" t="s">
        <v>4471</v>
      </c>
      <c r="D181" s="434">
        <v>26.9312</v>
      </c>
      <c r="E181" s="434">
        <v>29.8416</v>
      </c>
      <c r="F181" s="434">
        <v>25.7423</v>
      </c>
      <c r="G181" s="434">
        <v>24.7851</v>
      </c>
      <c r="H181" s="434">
        <v>24.4514</v>
      </c>
      <c r="I181" s="434">
        <v>24.1419</v>
      </c>
      <c r="J181" s="434">
        <v>22.529199999999999</v>
      </c>
      <c r="K181" s="434">
        <v>21.0505</v>
      </c>
      <c r="L181" s="434">
        <v>19.2148</v>
      </c>
      <c r="M181" s="434">
        <v>17.316700000000001</v>
      </c>
      <c r="N181" s="434">
        <v>15.285299999999999</v>
      </c>
      <c r="O181" s="434">
        <v>12.8132</v>
      </c>
      <c r="P181" s="434">
        <v>10.3203</v>
      </c>
      <c r="Q181" s="434">
        <v>9.2013099999999994</v>
      </c>
      <c r="R181" s="434">
        <v>9.3032199999999996</v>
      </c>
      <c r="S181" s="434">
        <v>9.8239199999999993</v>
      </c>
      <c r="T181" s="434">
        <v>11.5151</v>
      </c>
      <c r="U181" s="434">
        <v>11.720800000000001</v>
      </c>
      <c r="V181" s="434">
        <v>11.956200000000001</v>
      </c>
      <c r="W181" s="434">
        <v>12.112399999999999</v>
      </c>
      <c r="X181" s="434">
        <v>12.4916</v>
      </c>
      <c r="Y181" s="434">
        <v>12.559799999999999</v>
      </c>
      <c r="Z181" s="434">
        <v>12.600099999999999</v>
      </c>
      <c r="AA181" s="434">
        <v>12.592700000000001</v>
      </c>
      <c r="AB181" s="434">
        <v>12.5916</v>
      </c>
      <c r="AC181" s="434">
        <v>12.574</v>
      </c>
    </row>
    <row r="182" spans="1:29" x14ac:dyDescent="0.25">
      <c r="A182" s="434" t="s">
        <v>4048</v>
      </c>
      <c r="B182" s="434" t="s">
        <v>4475</v>
      </c>
      <c r="C182" s="434" t="s">
        <v>4471</v>
      </c>
      <c r="D182" s="434">
        <v>1.34101</v>
      </c>
      <c r="E182" s="434">
        <v>1.29467</v>
      </c>
      <c r="F182" s="434">
        <v>1.3075300000000001</v>
      </c>
      <c r="G182" s="434">
        <v>1.30128</v>
      </c>
      <c r="H182" s="434">
        <v>1.28521</v>
      </c>
      <c r="I182" s="434">
        <v>1.2677700000000001</v>
      </c>
      <c r="J182" s="434">
        <v>1.2472099999999999</v>
      </c>
      <c r="K182" s="434">
        <v>1.22919</v>
      </c>
      <c r="L182" s="434">
        <v>1.21193</v>
      </c>
      <c r="M182" s="434">
        <v>1.19695</v>
      </c>
      <c r="N182" s="434">
        <v>1.18215</v>
      </c>
      <c r="O182" s="434">
        <v>1.16675</v>
      </c>
      <c r="P182" s="434">
        <v>1.15063</v>
      </c>
      <c r="Q182" s="434">
        <v>1.13476</v>
      </c>
      <c r="R182" s="434">
        <v>1.1156600000000001</v>
      </c>
      <c r="S182" s="434">
        <v>1.0964700000000001</v>
      </c>
      <c r="T182" s="434">
        <v>1.0783499999999999</v>
      </c>
      <c r="U182" s="434">
        <v>1.06274</v>
      </c>
      <c r="V182" s="434">
        <v>1.0481499999999999</v>
      </c>
      <c r="W182" s="434">
        <v>1.03437</v>
      </c>
      <c r="X182" s="434">
        <v>1.02129</v>
      </c>
      <c r="Y182" s="434">
        <v>1.0076400000000001</v>
      </c>
      <c r="Z182" s="434">
        <v>0.99362799999999996</v>
      </c>
      <c r="AA182" s="434">
        <v>0.979661</v>
      </c>
      <c r="AB182" s="434">
        <v>0.96498200000000001</v>
      </c>
      <c r="AC182" s="434">
        <v>0.95225300000000002</v>
      </c>
    </row>
    <row r="183" spans="1:29" x14ac:dyDescent="0.25">
      <c r="A183" s="434" t="s">
        <v>4048</v>
      </c>
      <c r="B183" s="434" t="s">
        <v>4474</v>
      </c>
      <c r="C183" s="434" t="s">
        <v>4471</v>
      </c>
      <c r="D183" s="434">
        <v>1.5125299999999999</v>
      </c>
      <c r="E183" s="434">
        <v>1.5396099999999999</v>
      </c>
      <c r="F183" s="434">
        <v>1.60293</v>
      </c>
      <c r="G183" s="434">
        <v>1.7026699999999999</v>
      </c>
      <c r="H183" s="434">
        <v>1.88171</v>
      </c>
      <c r="I183" s="434">
        <v>2.2080099999999998</v>
      </c>
      <c r="J183" s="434">
        <v>2.3387099999999998</v>
      </c>
      <c r="K183" s="434">
        <v>2.5017</v>
      </c>
      <c r="L183" s="434">
        <v>2.69773</v>
      </c>
      <c r="M183" s="434">
        <v>2.92442</v>
      </c>
      <c r="N183" s="434">
        <v>3.1877200000000001</v>
      </c>
      <c r="O183" s="434">
        <v>3.18377</v>
      </c>
      <c r="P183" s="434">
        <v>3.1779299999999999</v>
      </c>
      <c r="Q183" s="434">
        <v>3.1731699999999998</v>
      </c>
      <c r="R183" s="434">
        <v>3.1572300000000002</v>
      </c>
      <c r="S183" s="434">
        <v>3.1401300000000001</v>
      </c>
      <c r="T183" s="434">
        <v>3.1267</v>
      </c>
      <c r="U183" s="434">
        <v>3.1181899999999998</v>
      </c>
      <c r="V183" s="434">
        <v>3.1112199999999999</v>
      </c>
      <c r="W183" s="434">
        <v>3.1055700000000002</v>
      </c>
      <c r="X183" s="434">
        <v>3.1008599999999999</v>
      </c>
      <c r="Y183" s="434">
        <v>3.09416</v>
      </c>
      <c r="Z183" s="434">
        <v>3.0863</v>
      </c>
      <c r="AA183" s="434">
        <v>3.0775100000000002</v>
      </c>
      <c r="AB183" s="434">
        <v>3.0660599999999998</v>
      </c>
      <c r="AC183" s="434">
        <v>3.0593499999999998</v>
      </c>
    </row>
    <row r="184" spans="1:29" x14ac:dyDescent="0.25">
      <c r="A184" s="434" t="s">
        <v>4048</v>
      </c>
      <c r="B184" s="434" t="s">
        <v>4473</v>
      </c>
      <c r="C184" s="434" t="s">
        <v>4471</v>
      </c>
      <c r="D184" s="434">
        <v>26.856000000000002</v>
      </c>
      <c r="E184" s="434">
        <v>26.483000000000001</v>
      </c>
      <c r="F184" s="434">
        <v>26.5047</v>
      </c>
      <c r="G184" s="434">
        <v>26.412500000000001</v>
      </c>
      <c r="H184" s="434">
        <v>26.287099999999999</v>
      </c>
      <c r="I184" s="434">
        <v>26.381</v>
      </c>
      <c r="J184" s="434">
        <v>26.268899999999999</v>
      </c>
      <c r="K184" s="434">
        <v>26.149899999999999</v>
      </c>
      <c r="L184" s="434">
        <v>26.0031</v>
      </c>
      <c r="M184" s="434">
        <v>25.942599999999999</v>
      </c>
      <c r="N184" s="434">
        <v>25.834599999999998</v>
      </c>
      <c r="O184" s="434">
        <v>25.869900000000001</v>
      </c>
      <c r="P184" s="434">
        <v>25.732900000000001</v>
      </c>
      <c r="Q184" s="434">
        <v>25.576799999999999</v>
      </c>
      <c r="R184" s="434">
        <v>25.589099999999998</v>
      </c>
      <c r="S184" s="434">
        <v>25.747</v>
      </c>
      <c r="T184" s="434">
        <v>25.9712</v>
      </c>
      <c r="U184" s="434">
        <v>26.3584</v>
      </c>
      <c r="V184" s="434">
        <v>26.539899999999999</v>
      </c>
      <c r="W184" s="434">
        <v>26.664300000000001</v>
      </c>
      <c r="X184" s="434">
        <v>26.748000000000001</v>
      </c>
      <c r="Y184" s="434">
        <v>26.858699999999999</v>
      </c>
      <c r="Z184" s="434">
        <v>27.016500000000001</v>
      </c>
      <c r="AA184" s="434">
        <v>27.111599999999999</v>
      </c>
      <c r="AB184" s="434">
        <v>27.1434</v>
      </c>
      <c r="AC184" s="434">
        <v>27.223500000000001</v>
      </c>
    </row>
    <row r="185" spans="1:29" x14ac:dyDescent="0.25">
      <c r="A185" s="434" t="s">
        <v>4048</v>
      </c>
      <c r="B185" s="434" t="s">
        <v>2485</v>
      </c>
      <c r="C185" s="434" t="s">
        <v>4471</v>
      </c>
      <c r="D185" s="434">
        <v>1.03274</v>
      </c>
      <c r="E185" s="434">
        <v>0.98387999999999998</v>
      </c>
      <c r="F185" s="434">
        <v>0.87991299999999995</v>
      </c>
      <c r="G185" s="434">
        <v>0.78698199999999996</v>
      </c>
      <c r="H185" s="434">
        <v>0.70360999999999996</v>
      </c>
      <c r="I185" s="434">
        <v>0.63123399999999996</v>
      </c>
      <c r="J185" s="434">
        <v>0.59100200000000003</v>
      </c>
      <c r="K185" s="434">
        <v>0.55098100000000005</v>
      </c>
      <c r="L185" s="434">
        <v>0.51093599999999995</v>
      </c>
      <c r="M185" s="434">
        <v>0.47126800000000002</v>
      </c>
      <c r="N185" s="434">
        <v>0.43164799999999998</v>
      </c>
      <c r="O185" s="434">
        <v>0.430477</v>
      </c>
      <c r="P185" s="434">
        <v>0.42936600000000003</v>
      </c>
      <c r="Q185" s="434">
        <v>0.42832100000000001</v>
      </c>
      <c r="R185" s="434">
        <v>0.42747499999999999</v>
      </c>
      <c r="S185" s="434">
        <v>0.42646200000000001</v>
      </c>
      <c r="T185" s="434">
        <v>0.42565599999999998</v>
      </c>
      <c r="U185" s="434">
        <v>0.42490600000000001</v>
      </c>
      <c r="V185" s="434">
        <v>0.42415799999999998</v>
      </c>
      <c r="W185" s="434">
        <v>0.42341800000000002</v>
      </c>
      <c r="X185" s="434">
        <v>0.423348</v>
      </c>
      <c r="Y185" s="434">
        <v>0.42338300000000001</v>
      </c>
      <c r="Z185" s="434">
        <v>0.423595</v>
      </c>
      <c r="AA185" s="434">
        <v>0.424155</v>
      </c>
      <c r="AB185" s="434">
        <v>0.42477300000000001</v>
      </c>
      <c r="AC185" s="434">
        <v>0.42563499999999999</v>
      </c>
    </row>
    <row r="186" spans="1:29" x14ac:dyDescent="0.25">
      <c r="A186" s="434" t="s">
        <v>4048</v>
      </c>
      <c r="B186" s="434" t="s">
        <v>2425</v>
      </c>
      <c r="C186" s="434" t="s">
        <v>4471</v>
      </c>
      <c r="D186" s="434">
        <v>-60.3504</v>
      </c>
      <c r="E186" s="434">
        <v>-60.3504</v>
      </c>
      <c r="F186" s="434">
        <v>-60.3504</v>
      </c>
      <c r="G186" s="434">
        <v>-60.3504</v>
      </c>
      <c r="H186" s="434">
        <v>-60.3504</v>
      </c>
      <c r="I186" s="434">
        <v>-60.3504</v>
      </c>
      <c r="J186" s="434">
        <v>-60.3504</v>
      </c>
      <c r="K186" s="434">
        <v>-60.3504</v>
      </c>
      <c r="L186" s="434">
        <v>-60.3504</v>
      </c>
      <c r="M186" s="434">
        <v>-60.3504</v>
      </c>
      <c r="N186" s="434">
        <v>-60.3504</v>
      </c>
      <c r="O186" s="434">
        <v>-60.3504</v>
      </c>
      <c r="P186" s="434">
        <v>-60.3504</v>
      </c>
      <c r="Q186" s="434">
        <v>-60.3504</v>
      </c>
      <c r="R186" s="434">
        <v>-60.3504</v>
      </c>
      <c r="S186" s="434">
        <v>-60.3504</v>
      </c>
      <c r="T186" s="434">
        <v>-60.3504</v>
      </c>
      <c r="U186" s="434">
        <v>-60.3504</v>
      </c>
      <c r="V186" s="434">
        <v>-60.3504</v>
      </c>
      <c r="W186" s="434">
        <v>-60.3504</v>
      </c>
      <c r="X186" s="434">
        <v>-60.3504</v>
      </c>
      <c r="Y186" s="434">
        <v>-60.3504</v>
      </c>
      <c r="Z186" s="434">
        <v>-60.3504</v>
      </c>
      <c r="AA186" s="434">
        <v>-60.3504</v>
      </c>
      <c r="AB186" s="434">
        <v>-60.3504</v>
      </c>
      <c r="AC186" s="434">
        <v>-60.3504</v>
      </c>
    </row>
    <row r="187" spans="1:29" x14ac:dyDescent="0.25">
      <c r="A187" s="434" t="s">
        <v>4048</v>
      </c>
      <c r="B187" s="434" t="s">
        <v>4472</v>
      </c>
      <c r="C187" s="434" t="s">
        <v>4471</v>
      </c>
      <c r="D187" s="434">
        <v>0</v>
      </c>
      <c r="E187" s="434">
        <v>0</v>
      </c>
      <c r="F187" s="434">
        <v>0</v>
      </c>
      <c r="G187" s="434">
        <v>0</v>
      </c>
      <c r="H187" s="434">
        <v>0</v>
      </c>
      <c r="I187" s="434">
        <v>0</v>
      </c>
      <c r="J187" s="434">
        <v>0</v>
      </c>
      <c r="K187" s="434">
        <v>0</v>
      </c>
      <c r="L187" s="434">
        <v>0</v>
      </c>
      <c r="M187" s="434">
        <v>0</v>
      </c>
      <c r="N187" s="434">
        <v>0</v>
      </c>
      <c r="O187" s="434">
        <v>0</v>
      </c>
      <c r="P187" s="434">
        <v>0</v>
      </c>
      <c r="Q187" s="434">
        <v>0</v>
      </c>
      <c r="R187" s="434">
        <v>0</v>
      </c>
      <c r="S187" s="434">
        <v>0</v>
      </c>
      <c r="T187" s="434">
        <v>0</v>
      </c>
      <c r="U187" s="434">
        <v>0</v>
      </c>
      <c r="V187" s="434">
        <v>0</v>
      </c>
      <c r="W187" s="434">
        <v>0</v>
      </c>
      <c r="X187" s="434">
        <v>0</v>
      </c>
      <c r="Y187" s="434">
        <v>0</v>
      </c>
      <c r="Z187" s="434">
        <v>0</v>
      </c>
      <c r="AA187" s="434">
        <v>0</v>
      </c>
      <c r="AB187" s="434">
        <v>0</v>
      </c>
      <c r="AC187" s="434">
        <v>0</v>
      </c>
    </row>
    <row r="188" spans="1:29" x14ac:dyDescent="0.25">
      <c r="A188" s="434" t="s">
        <v>4050</v>
      </c>
      <c r="B188" s="434" t="s">
        <v>2426</v>
      </c>
      <c r="C188" s="434" t="s">
        <v>4471</v>
      </c>
      <c r="D188" s="434">
        <v>7.74742</v>
      </c>
      <c r="E188" s="434">
        <v>7.7103999999999999</v>
      </c>
      <c r="F188" s="434">
        <v>7.6494799999999996</v>
      </c>
      <c r="G188" s="434">
        <v>7.5353000000000003</v>
      </c>
      <c r="H188" s="434">
        <v>7.4070900000000002</v>
      </c>
      <c r="I188" s="434">
        <v>7.2716599999999998</v>
      </c>
      <c r="J188" s="434">
        <v>7.1159800000000004</v>
      </c>
      <c r="K188" s="434">
        <v>6.9314299999999998</v>
      </c>
      <c r="L188" s="434">
        <v>6.7466600000000003</v>
      </c>
      <c r="M188" s="434">
        <v>6.5346500000000001</v>
      </c>
      <c r="N188" s="434">
        <v>6.3455700000000004</v>
      </c>
      <c r="O188" s="434">
        <v>6.1440000000000001</v>
      </c>
      <c r="P188" s="434">
        <v>5.9455600000000004</v>
      </c>
      <c r="Q188" s="434">
        <v>5.7550499999999998</v>
      </c>
      <c r="R188" s="434">
        <v>5.5484299999999998</v>
      </c>
      <c r="S188" s="434">
        <v>5.3479700000000001</v>
      </c>
      <c r="T188" s="434">
        <v>5.1504300000000001</v>
      </c>
      <c r="U188" s="434">
        <v>4.9634200000000002</v>
      </c>
      <c r="V188" s="434">
        <v>4.7815399999999997</v>
      </c>
      <c r="W188" s="434">
        <v>4.6607399999999997</v>
      </c>
      <c r="X188" s="434">
        <v>4.5588600000000001</v>
      </c>
      <c r="Y188" s="434">
        <v>4.4995599999999998</v>
      </c>
      <c r="Z188" s="434">
        <v>4.4434899999999997</v>
      </c>
      <c r="AA188" s="434">
        <v>4.3903999999999996</v>
      </c>
      <c r="AB188" s="434">
        <v>4.36538</v>
      </c>
      <c r="AC188" s="434">
        <v>4.3453400000000002</v>
      </c>
    </row>
    <row r="189" spans="1:29" x14ac:dyDescent="0.25">
      <c r="A189" s="434" t="s">
        <v>4050</v>
      </c>
      <c r="B189" s="434" t="s">
        <v>2424</v>
      </c>
      <c r="C189" s="434" t="s">
        <v>4471</v>
      </c>
      <c r="D189" s="434">
        <v>11.8309</v>
      </c>
      <c r="E189" s="434">
        <v>11.226599999999999</v>
      </c>
      <c r="F189" s="434">
        <v>9.7628500000000003</v>
      </c>
      <c r="G189" s="434">
        <v>8.0772399999999998</v>
      </c>
      <c r="H189" s="434">
        <v>6.2160099999999998</v>
      </c>
      <c r="I189" s="434">
        <v>5.4605699999999997</v>
      </c>
      <c r="J189" s="434">
        <v>5.4039900000000003</v>
      </c>
      <c r="K189" s="434">
        <v>5.3682800000000004</v>
      </c>
      <c r="L189" s="434">
        <v>5.2061200000000003</v>
      </c>
      <c r="M189" s="434">
        <v>5.2280499999999996</v>
      </c>
      <c r="N189" s="434">
        <v>1.20949</v>
      </c>
      <c r="O189" s="434">
        <v>1.2055</v>
      </c>
      <c r="P189" s="434">
        <v>1.0379</v>
      </c>
      <c r="Q189" s="434">
        <v>1.0637300000000001</v>
      </c>
      <c r="R189" s="434">
        <v>1.0722700000000001</v>
      </c>
      <c r="S189" s="434">
        <v>1.0688500000000001</v>
      </c>
      <c r="T189" s="434">
        <v>1.0711900000000001</v>
      </c>
      <c r="U189" s="434">
        <v>1.0977399999999999</v>
      </c>
      <c r="V189" s="434">
        <v>1.1282099999999999</v>
      </c>
      <c r="W189" s="434">
        <v>1.1530400000000001</v>
      </c>
      <c r="X189" s="434">
        <v>1.90686</v>
      </c>
      <c r="Y189" s="434">
        <v>2.0952299999999999</v>
      </c>
      <c r="Z189" s="434">
        <v>2.0826199999999999</v>
      </c>
      <c r="AA189" s="434">
        <v>1.97085</v>
      </c>
      <c r="AB189" s="434">
        <v>1.90347</v>
      </c>
      <c r="AC189" s="434">
        <v>1.8689</v>
      </c>
    </row>
    <row r="190" spans="1:29" x14ac:dyDescent="0.25">
      <c r="A190" s="434" t="s">
        <v>4050</v>
      </c>
      <c r="B190" s="434" t="s">
        <v>4475</v>
      </c>
      <c r="C190" s="434" t="s">
        <v>4471</v>
      </c>
      <c r="D190" s="434">
        <v>1.63395</v>
      </c>
      <c r="E190" s="434">
        <v>1.56877</v>
      </c>
      <c r="F190" s="434">
        <v>1.58138</v>
      </c>
      <c r="G190" s="434">
        <v>1.5743199999999999</v>
      </c>
      <c r="H190" s="434">
        <v>1.5562499999999999</v>
      </c>
      <c r="I190" s="434">
        <v>1.5362499999999999</v>
      </c>
      <c r="J190" s="434">
        <v>1.5209299999999999</v>
      </c>
      <c r="K190" s="434">
        <v>1.5084</v>
      </c>
      <c r="L190" s="434">
        <v>1.4966999999999999</v>
      </c>
      <c r="M190" s="434">
        <v>1.48756</v>
      </c>
      <c r="N190" s="434">
        <v>1.4784200000000001</v>
      </c>
      <c r="O190" s="434">
        <v>1.46858</v>
      </c>
      <c r="P190" s="434">
        <v>1.4577899999999999</v>
      </c>
      <c r="Q190" s="434">
        <v>1.4472799999999999</v>
      </c>
      <c r="R190" s="434">
        <v>1.43262</v>
      </c>
      <c r="S190" s="434">
        <v>1.4176599999999999</v>
      </c>
      <c r="T190" s="434">
        <v>1.40378</v>
      </c>
      <c r="U190" s="434">
        <v>1.3930499999999999</v>
      </c>
      <c r="V190" s="434">
        <v>1.38354</v>
      </c>
      <c r="W190" s="434">
        <v>1.3750199999999999</v>
      </c>
      <c r="X190" s="434">
        <v>1.3673999999999999</v>
      </c>
      <c r="Y190" s="434">
        <v>1.3589899999999999</v>
      </c>
      <c r="Z190" s="434">
        <v>1.34992</v>
      </c>
      <c r="AA190" s="434">
        <v>1.3407800000000001</v>
      </c>
      <c r="AB190" s="434">
        <v>1.33047</v>
      </c>
      <c r="AC190" s="434">
        <v>1.32247</v>
      </c>
    </row>
    <row r="191" spans="1:29" x14ac:dyDescent="0.25">
      <c r="A191" s="434" t="s">
        <v>4050</v>
      </c>
      <c r="B191" s="434" t="s">
        <v>4474</v>
      </c>
      <c r="C191" s="434" t="s">
        <v>4471</v>
      </c>
      <c r="D191" s="434">
        <v>1.72221</v>
      </c>
      <c r="E191" s="434">
        <v>1.7235199999999999</v>
      </c>
      <c r="F191" s="434">
        <v>1.7308399999999999</v>
      </c>
      <c r="G191" s="434">
        <v>1.72681</v>
      </c>
      <c r="H191" s="434">
        <v>1.7139200000000001</v>
      </c>
      <c r="I191" s="434">
        <v>1.70207</v>
      </c>
      <c r="J191" s="434">
        <v>1.6988700000000001</v>
      </c>
      <c r="K191" s="434">
        <v>1.7070000000000001</v>
      </c>
      <c r="L191" s="434">
        <v>1.7213799999999999</v>
      </c>
      <c r="M191" s="434">
        <v>1.7384900000000001</v>
      </c>
      <c r="N191" s="434">
        <v>1.7521899999999999</v>
      </c>
      <c r="O191" s="434">
        <v>1.7636799999999999</v>
      </c>
      <c r="P191" s="434">
        <v>1.77301</v>
      </c>
      <c r="Q191" s="434">
        <v>1.7817400000000001</v>
      </c>
      <c r="R191" s="434">
        <v>1.7761</v>
      </c>
      <c r="S191" s="434">
        <v>1.7684800000000001</v>
      </c>
      <c r="T191" s="434">
        <v>1.7655099999999999</v>
      </c>
      <c r="U191" s="434">
        <v>1.7695099999999999</v>
      </c>
      <c r="V191" s="434">
        <v>1.77583</v>
      </c>
      <c r="W191" s="434">
        <v>1.7842800000000001</v>
      </c>
      <c r="X191" s="434">
        <v>1.7942499999999999</v>
      </c>
      <c r="Y191" s="434">
        <v>1.80105</v>
      </c>
      <c r="Z191" s="434">
        <v>1.80629</v>
      </c>
      <c r="AA191" s="434">
        <v>1.8105199999999999</v>
      </c>
      <c r="AB191" s="434">
        <v>1.81006</v>
      </c>
      <c r="AC191" s="434">
        <v>1.8166599999999999</v>
      </c>
    </row>
    <row r="192" spans="1:29" x14ac:dyDescent="0.25">
      <c r="A192" s="434" t="s">
        <v>4050</v>
      </c>
      <c r="B192" s="434" t="s">
        <v>4473</v>
      </c>
      <c r="C192" s="434" t="s">
        <v>4471</v>
      </c>
      <c r="D192" s="434">
        <v>26.152999999999999</v>
      </c>
      <c r="E192" s="434">
        <v>26.069099999999999</v>
      </c>
      <c r="F192" s="434">
        <v>26.172899999999998</v>
      </c>
      <c r="G192" s="434">
        <v>26.197099999999999</v>
      </c>
      <c r="H192" s="434">
        <v>26.109200000000001</v>
      </c>
      <c r="I192" s="434">
        <v>26.036000000000001</v>
      </c>
      <c r="J192" s="434">
        <v>26.0489</v>
      </c>
      <c r="K192" s="434">
        <v>26.0517</v>
      </c>
      <c r="L192" s="434">
        <v>26.0304</v>
      </c>
      <c r="M192" s="434">
        <v>26.081499999999998</v>
      </c>
      <c r="N192" s="434">
        <v>26.149000000000001</v>
      </c>
      <c r="O192" s="434">
        <v>26.248100000000001</v>
      </c>
      <c r="P192" s="434">
        <v>26.328600000000002</v>
      </c>
      <c r="Q192" s="434">
        <v>26.418399999999998</v>
      </c>
      <c r="R192" s="434">
        <v>26.42</v>
      </c>
      <c r="S192" s="434">
        <v>26.500599999999999</v>
      </c>
      <c r="T192" s="434">
        <v>26.548400000000001</v>
      </c>
      <c r="U192" s="434">
        <v>26.6462</v>
      </c>
      <c r="V192" s="434">
        <v>26.694700000000001</v>
      </c>
      <c r="W192" s="434">
        <v>26.746700000000001</v>
      </c>
      <c r="X192" s="434">
        <v>26.821999999999999</v>
      </c>
      <c r="Y192" s="434">
        <v>27.101299999999998</v>
      </c>
      <c r="Z192" s="434">
        <v>27.249199999999998</v>
      </c>
      <c r="AA192" s="434">
        <v>27.403400000000001</v>
      </c>
      <c r="AB192" s="434">
        <v>27.530899999999999</v>
      </c>
      <c r="AC192" s="434">
        <v>27.6172</v>
      </c>
    </row>
    <row r="193" spans="1:29" x14ac:dyDescent="0.25">
      <c r="A193" s="434" t="s">
        <v>4050</v>
      </c>
      <c r="B193" s="434" t="s">
        <v>2485</v>
      </c>
      <c r="C193" s="434" t="s">
        <v>4471</v>
      </c>
      <c r="D193" s="434">
        <v>1.1583300000000001</v>
      </c>
      <c r="E193" s="434">
        <v>1.10354</v>
      </c>
      <c r="F193" s="434">
        <v>0.98692299999999999</v>
      </c>
      <c r="G193" s="434">
        <v>0.88333700000000004</v>
      </c>
      <c r="H193" s="434">
        <v>0.79042599999999996</v>
      </c>
      <c r="I193" s="434">
        <v>0.70992299999999997</v>
      </c>
      <c r="J193" s="434">
        <v>0.66547699999999999</v>
      </c>
      <c r="K193" s="434">
        <v>0.62132399999999999</v>
      </c>
      <c r="L193" s="434">
        <v>0.57700399999999996</v>
      </c>
      <c r="M193" s="434">
        <v>0.53295000000000003</v>
      </c>
      <c r="N193" s="434">
        <v>0.48887700000000001</v>
      </c>
      <c r="O193" s="434">
        <v>0.48810100000000001</v>
      </c>
      <c r="P193" s="434">
        <v>0.48736099999999999</v>
      </c>
      <c r="Q193" s="434">
        <v>0.48662</v>
      </c>
      <c r="R193" s="434">
        <v>0.48604399999999998</v>
      </c>
      <c r="S193" s="434">
        <v>0.48543199999999997</v>
      </c>
      <c r="T193" s="434">
        <v>0.48484100000000002</v>
      </c>
      <c r="U193" s="434">
        <v>0.48433900000000002</v>
      </c>
      <c r="V193" s="434">
        <v>0.48391499999999998</v>
      </c>
      <c r="W193" s="434">
        <v>0.483462</v>
      </c>
      <c r="X193" s="434">
        <v>0.48332000000000003</v>
      </c>
      <c r="Y193" s="434">
        <v>0.48325200000000001</v>
      </c>
      <c r="Z193" s="434">
        <v>0.48334300000000002</v>
      </c>
      <c r="AA193" s="434">
        <v>0.48359600000000003</v>
      </c>
      <c r="AB193" s="434">
        <v>0.483935</v>
      </c>
      <c r="AC193" s="434">
        <v>0.48439199999999999</v>
      </c>
    </row>
    <row r="194" spans="1:29" x14ac:dyDescent="0.25">
      <c r="A194" s="434" t="s">
        <v>4050</v>
      </c>
      <c r="B194" s="434" t="s">
        <v>2425</v>
      </c>
      <c r="C194" s="434" t="s">
        <v>4471</v>
      </c>
      <c r="D194" s="434">
        <v>10.0151</v>
      </c>
      <c r="E194" s="434">
        <v>10.0151</v>
      </c>
      <c r="F194" s="434">
        <v>10.0151</v>
      </c>
      <c r="G194" s="434">
        <v>10.0151</v>
      </c>
      <c r="H194" s="434">
        <v>10.0151</v>
      </c>
      <c r="I194" s="434">
        <v>10.0151</v>
      </c>
      <c r="J194" s="434">
        <v>10.0151</v>
      </c>
      <c r="K194" s="434">
        <v>10.0151</v>
      </c>
      <c r="L194" s="434">
        <v>10.0151</v>
      </c>
      <c r="M194" s="434">
        <v>10.0151</v>
      </c>
      <c r="N194" s="434">
        <v>10.0151</v>
      </c>
      <c r="O194" s="434">
        <v>10.0151</v>
      </c>
      <c r="P194" s="434">
        <v>10.0151</v>
      </c>
      <c r="Q194" s="434">
        <v>10.0151</v>
      </c>
      <c r="R194" s="434">
        <v>10.0151</v>
      </c>
      <c r="S194" s="434">
        <v>10.0151</v>
      </c>
      <c r="T194" s="434">
        <v>10.0151</v>
      </c>
      <c r="U194" s="434">
        <v>10.0151</v>
      </c>
      <c r="V194" s="434">
        <v>10.0151</v>
      </c>
      <c r="W194" s="434">
        <v>10.0151</v>
      </c>
      <c r="X194" s="434">
        <v>10.0151</v>
      </c>
      <c r="Y194" s="434">
        <v>10.0151</v>
      </c>
      <c r="Z194" s="434">
        <v>10.0151</v>
      </c>
      <c r="AA194" s="434">
        <v>10.0151</v>
      </c>
      <c r="AB194" s="434">
        <v>10.0151</v>
      </c>
      <c r="AC194" s="434">
        <v>10.0151</v>
      </c>
    </row>
    <row r="195" spans="1:29" x14ac:dyDescent="0.25">
      <c r="A195" s="434" t="s">
        <v>4050</v>
      </c>
      <c r="B195" s="434" t="s">
        <v>4472</v>
      </c>
      <c r="C195" s="434" t="s">
        <v>4471</v>
      </c>
      <c r="D195" s="434">
        <v>0</v>
      </c>
      <c r="E195" s="434">
        <v>0</v>
      </c>
      <c r="F195" s="434">
        <v>0</v>
      </c>
      <c r="G195" s="434">
        <v>0</v>
      </c>
      <c r="H195" s="434">
        <v>0</v>
      </c>
      <c r="I195" s="434">
        <v>0</v>
      </c>
      <c r="J195" s="434">
        <v>0</v>
      </c>
      <c r="K195" s="434">
        <v>0</v>
      </c>
      <c r="L195" s="434">
        <v>0</v>
      </c>
      <c r="M195" s="434">
        <v>0</v>
      </c>
      <c r="N195" s="434">
        <v>0</v>
      </c>
      <c r="O195" s="434">
        <v>0</v>
      </c>
      <c r="P195" s="434">
        <v>0</v>
      </c>
      <c r="Q195" s="434">
        <v>0</v>
      </c>
      <c r="R195" s="434">
        <v>0</v>
      </c>
      <c r="S195" s="434">
        <v>0</v>
      </c>
      <c r="T195" s="434">
        <v>0</v>
      </c>
      <c r="U195" s="434">
        <v>0</v>
      </c>
      <c r="V195" s="434">
        <v>0</v>
      </c>
      <c r="W195" s="434">
        <v>0</v>
      </c>
      <c r="X195" s="434">
        <v>0</v>
      </c>
      <c r="Y195" s="434">
        <v>0</v>
      </c>
      <c r="Z195" s="434">
        <v>0</v>
      </c>
      <c r="AA195" s="434">
        <v>0</v>
      </c>
      <c r="AB195" s="434">
        <v>0</v>
      </c>
      <c r="AC195" s="434">
        <v>0</v>
      </c>
    </row>
    <row r="196" spans="1:29" x14ac:dyDescent="0.25">
      <c r="A196" s="434" t="s">
        <v>4052</v>
      </c>
      <c r="B196" s="434" t="s">
        <v>2426</v>
      </c>
      <c r="C196" s="434" t="s">
        <v>4471</v>
      </c>
      <c r="D196" s="434">
        <v>58.569600000000001</v>
      </c>
      <c r="E196" s="434">
        <v>57.9664</v>
      </c>
      <c r="F196" s="434">
        <v>57.055599999999998</v>
      </c>
      <c r="G196" s="434">
        <v>55.803899999999999</v>
      </c>
      <c r="H196" s="434">
        <v>54.435499999999998</v>
      </c>
      <c r="I196" s="434">
        <v>53.0017</v>
      </c>
      <c r="J196" s="434">
        <v>51.6785</v>
      </c>
      <c r="K196" s="434">
        <v>50.162100000000002</v>
      </c>
      <c r="L196" s="434">
        <v>48.615699999999997</v>
      </c>
      <c r="M196" s="434">
        <v>46.9373</v>
      </c>
      <c r="N196" s="434">
        <v>45.393300000000004</v>
      </c>
      <c r="O196" s="434">
        <v>43.766500000000001</v>
      </c>
      <c r="P196" s="434">
        <v>42.134</v>
      </c>
      <c r="Q196" s="434">
        <v>40.554900000000004</v>
      </c>
      <c r="R196" s="434">
        <v>38.9024</v>
      </c>
      <c r="S196" s="434">
        <v>37.289299999999997</v>
      </c>
      <c r="T196" s="434">
        <v>35.682000000000002</v>
      </c>
      <c r="U196" s="434">
        <v>34.232300000000002</v>
      </c>
      <c r="V196" s="434">
        <v>32.8611</v>
      </c>
      <c r="W196" s="434">
        <v>31.908100000000001</v>
      </c>
      <c r="X196" s="434">
        <v>31.122499999999999</v>
      </c>
      <c r="Y196" s="434">
        <v>30.547999999999998</v>
      </c>
      <c r="Z196" s="434">
        <v>30.146799999999999</v>
      </c>
      <c r="AA196" s="434">
        <v>29.870100000000001</v>
      </c>
      <c r="AB196" s="434">
        <v>29.773900000000001</v>
      </c>
      <c r="AC196" s="434">
        <v>29.722000000000001</v>
      </c>
    </row>
    <row r="197" spans="1:29" x14ac:dyDescent="0.25">
      <c r="A197" s="434" t="s">
        <v>4052</v>
      </c>
      <c r="B197" s="434" t="s">
        <v>2424</v>
      </c>
      <c r="C197" s="434" t="s">
        <v>4471</v>
      </c>
      <c r="D197" s="434">
        <v>41.398899999999998</v>
      </c>
      <c r="E197" s="434">
        <v>37.483699999999999</v>
      </c>
      <c r="F197" s="434">
        <v>31.1553</v>
      </c>
      <c r="G197" s="434">
        <v>26.511199999999999</v>
      </c>
      <c r="H197" s="434">
        <v>24.132899999999999</v>
      </c>
      <c r="I197" s="434">
        <v>19.612100000000002</v>
      </c>
      <c r="J197" s="434">
        <v>17.1113</v>
      </c>
      <c r="K197" s="434">
        <v>14.9893</v>
      </c>
      <c r="L197" s="434">
        <v>12.5906</v>
      </c>
      <c r="M197" s="434">
        <v>10.936299999999999</v>
      </c>
      <c r="N197" s="434">
        <v>9.5408000000000008</v>
      </c>
      <c r="O197" s="434">
        <v>8.1229099999999992</v>
      </c>
      <c r="P197" s="434">
        <v>8.9540199999999999</v>
      </c>
      <c r="Q197" s="434">
        <v>8.5426300000000008</v>
      </c>
      <c r="R197" s="434">
        <v>11.157299999999999</v>
      </c>
      <c r="S197" s="434">
        <v>11.755599999999999</v>
      </c>
      <c r="T197" s="434">
        <v>12.536899999999999</v>
      </c>
      <c r="U197" s="434">
        <v>13.1083</v>
      </c>
      <c r="V197" s="434">
        <v>13.839600000000001</v>
      </c>
      <c r="W197" s="434">
        <v>14.1577</v>
      </c>
      <c r="X197" s="434">
        <v>14.8278</v>
      </c>
      <c r="Y197" s="434">
        <v>15.138299999999999</v>
      </c>
      <c r="Z197" s="434">
        <v>15.6134</v>
      </c>
      <c r="AA197" s="434">
        <v>15.802199999999999</v>
      </c>
      <c r="AB197" s="434">
        <v>16.176500000000001</v>
      </c>
      <c r="AC197" s="434">
        <v>16.455300000000001</v>
      </c>
    </row>
    <row r="198" spans="1:29" x14ac:dyDescent="0.25">
      <c r="A198" s="434" t="s">
        <v>4052</v>
      </c>
      <c r="B198" s="434" t="s">
        <v>4475</v>
      </c>
      <c r="C198" s="434" t="s">
        <v>4471</v>
      </c>
      <c r="D198" s="434">
        <v>5.2718600000000002</v>
      </c>
      <c r="E198" s="434">
        <v>5.0636299999999999</v>
      </c>
      <c r="F198" s="434">
        <v>5.1238299999999999</v>
      </c>
      <c r="G198" s="434">
        <v>5.0945999999999998</v>
      </c>
      <c r="H198" s="434">
        <v>5.0305900000000001</v>
      </c>
      <c r="I198" s="434">
        <v>4.9608600000000003</v>
      </c>
      <c r="J198" s="434">
        <v>4.9171500000000004</v>
      </c>
      <c r="K198" s="434">
        <v>4.8816600000000001</v>
      </c>
      <c r="L198" s="434">
        <v>4.8481800000000002</v>
      </c>
      <c r="M198" s="434">
        <v>4.82301</v>
      </c>
      <c r="N198" s="434">
        <v>4.7967000000000004</v>
      </c>
      <c r="O198" s="434">
        <v>4.7686500000000001</v>
      </c>
      <c r="P198" s="434">
        <v>4.7378499999999999</v>
      </c>
      <c r="Q198" s="434">
        <v>4.7073400000000003</v>
      </c>
      <c r="R198" s="434">
        <v>4.6643999999999997</v>
      </c>
      <c r="S198" s="434">
        <v>4.6204200000000002</v>
      </c>
      <c r="T198" s="434">
        <v>4.5796599999999996</v>
      </c>
      <c r="U198" s="434">
        <v>4.5486000000000004</v>
      </c>
      <c r="V198" s="434">
        <v>4.5210800000000004</v>
      </c>
      <c r="W198" s="434">
        <v>4.4965000000000002</v>
      </c>
      <c r="X198" s="434">
        <v>4.4743500000000003</v>
      </c>
      <c r="Y198" s="434">
        <v>4.4495699999999996</v>
      </c>
      <c r="Z198" s="434">
        <v>4.4226900000000002</v>
      </c>
      <c r="AA198" s="434">
        <v>4.3957199999999998</v>
      </c>
      <c r="AB198" s="434">
        <v>4.3654500000000001</v>
      </c>
      <c r="AC198" s="434">
        <v>4.3420300000000003</v>
      </c>
    </row>
    <row r="199" spans="1:29" x14ac:dyDescent="0.25">
      <c r="A199" s="434" t="s">
        <v>4052</v>
      </c>
      <c r="B199" s="434" t="s">
        <v>4474</v>
      </c>
      <c r="C199" s="434" t="s">
        <v>4471</v>
      </c>
      <c r="D199" s="434">
        <v>5.5989800000000001</v>
      </c>
      <c r="E199" s="434">
        <v>5.7033500000000004</v>
      </c>
      <c r="F199" s="434">
        <v>5.8395299999999999</v>
      </c>
      <c r="G199" s="434">
        <v>5.9543699999999999</v>
      </c>
      <c r="H199" s="434">
        <v>6.0696300000000001</v>
      </c>
      <c r="I199" s="434">
        <v>6.2107400000000004</v>
      </c>
      <c r="J199" s="434">
        <v>6.2581499999999997</v>
      </c>
      <c r="K199" s="434">
        <v>6.3325500000000003</v>
      </c>
      <c r="L199" s="434">
        <v>6.4230099999999997</v>
      </c>
      <c r="M199" s="434">
        <v>6.5063599999999999</v>
      </c>
      <c r="N199" s="434">
        <v>6.59056</v>
      </c>
      <c r="O199" s="434">
        <v>6.6284999999999998</v>
      </c>
      <c r="P199" s="434">
        <v>6.6592900000000004</v>
      </c>
      <c r="Q199" s="434">
        <v>6.6944699999999999</v>
      </c>
      <c r="R199" s="434">
        <v>6.6890400000000003</v>
      </c>
      <c r="S199" s="434">
        <v>6.6789199999999997</v>
      </c>
      <c r="T199" s="434">
        <v>6.6829799999999997</v>
      </c>
      <c r="U199" s="434">
        <v>6.7019700000000002</v>
      </c>
      <c r="V199" s="434">
        <v>6.72593</v>
      </c>
      <c r="W199" s="434">
        <v>6.7559199999999997</v>
      </c>
      <c r="X199" s="434">
        <v>6.7897999999999996</v>
      </c>
      <c r="Y199" s="434">
        <v>6.8160499999999997</v>
      </c>
      <c r="Z199" s="434">
        <v>6.8376200000000003</v>
      </c>
      <c r="AA199" s="434">
        <v>6.8553800000000003</v>
      </c>
      <c r="AB199" s="434">
        <v>6.86165</v>
      </c>
      <c r="AC199" s="434">
        <v>6.8875099999999998</v>
      </c>
    </row>
    <row r="200" spans="1:29" x14ac:dyDescent="0.25">
      <c r="A200" s="434" t="s">
        <v>4052</v>
      </c>
      <c r="B200" s="434" t="s">
        <v>4473</v>
      </c>
      <c r="C200" s="434" t="s">
        <v>4471</v>
      </c>
      <c r="D200" s="434">
        <v>31.418500000000002</v>
      </c>
      <c r="E200" s="434">
        <v>31.0642</v>
      </c>
      <c r="F200" s="434">
        <v>30.981400000000001</v>
      </c>
      <c r="G200" s="434">
        <v>30.880600000000001</v>
      </c>
      <c r="H200" s="434">
        <v>30.715699999999998</v>
      </c>
      <c r="I200" s="434">
        <v>30.5517</v>
      </c>
      <c r="J200" s="434">
        <v>30.431899999999999</v>
      </c>
      <c r="K200" s="434">
        <v>30.3688</v>
      </c>
      <c r="L200" s="434">
        <v>30.257400000000001</v>
      </c>
      <c r="M200" s="434">
        <v>30.152799999999999</v>
      </c>
      <c r="N200" s="434">
        <v>30.142199999999999</v>
      </c>
      <c r="O200" s="434">
        <v>30.126200000000001</v>
      </c>
      <c r="P200" s="434">
        <v>30.064</v>
      </c>
      <c r="Q200" s="434">
        <v>30.132100000000001</v>
      </c>
      <c r="R200" s="434">
        <v>30.093299999999999</v>
      </c>
      <c r="S200" s="434">
        <v>30.202000000000002</v>
      </c>
      <c r="T200" s="434">
        <v>30.273</v>
      </c>
      <c r="U200" s="434">
        <v>30.375800000000002</v>
      </c>
      <c r="V200" s="434">
        <v>30.426100000000002</v>
      </c>
      <c r="W200" s="434">
        <v>30.505199999999999</v>
      </c>
      <c r="X200" s="434">
        <v>30.570599999999999</v>
      </c>
      <c r="Y200" s="434">
        <v>30.651399999999999</v>
      </c>
      <c r="Z200" s="434">
        <v>30.7075</v>
      </c>
      <c r="AA200" s="434">
        <v>30.770700000000001</v>
      </c>
      <c r="AB200" s="434">
        <v>30.857299999999999</v>
      </c>
      <c r="AC200" s="434">
        <v>30.9756</v>
      </c>
    </row>
    <row r="201" spans="1:29" x14ac:dyDescent="0.25">
      <c r="A201" s="434" t="s">
        <v>4052</v>
      </c>
      <c r="B201" s="434" t="s">
        <v>2485</v>
      </c>
      <c r="C201" s="434" t="s">
        <v>4471</v>
      </c>
      <c r="D201" s="435">
        <v>4.833E-5</v>
      </c>
      <c r="E201" s="435">
        <v>5.9969999999999997E-5</v>
      </c>
      <c r="F201" s="435">
        <v>6.6000000000000005E-5</v>
      </c>
      <c r="G201" s="435">
        <v>8.619E-5</v>
      </c>
      <c r="H201" s="434">
        <v>1.0144E-4</v>
      </c>
      <c r="I201" s="434">
        <v>1.303E-4</v>
      </c>
      <c r="J201" s="434">
        <v>1.5993999999999999E-4</v>
      </c>
      <c r="K201" s="434">
        <v>1.9625999999999999E-4</v>
      </c>
      <c r="L201" s="434">
        <v>2.2711000000000001E-4</v>
      </c>
      <c r="M201" s="434">
        <v>2.3995E-4</v>
      </c>
      <c r="N201" s="434">
        <v>2.4907E-4</v>
      </c>
      <c r="O201" s="434">
        <v>2.6768000000000001E-4</v>
      </c>
      <c r="P201" s="434">
        <v>2.7682E-4</v>
      </c>
      <c r="Q201" s="434">
        <v>2.8662000000000002E-4</v>
      </c>
      <c r="R201" s="434">
        <v>2.8648999999999998E-4</v>
      </c>
      <c r="S201" s="434">
        <v>2.766E-4</v>
      </c>
      <c r="T201" s="434">
        <v>2.6695000000000001E-4</v>
      </c>
      <c r="U201" s="434">
        <v>2.4803E-4</v>
      </c>
      <c r="V201" s="434">
        <v>2.2928E-4</v>
      </c>
      <c r="W201" s="434">
        <v>2.0097E-4</v>
      </c>
      <c r="X201" s="434">
        <v>1.7340000000000001E-4</v>
      </c>
      <c r="Y201" s="434">
        <v>1.5475999999999999E-4</v>
      </c>
      <c r="Z201" s="434">
        <v>1.3643999999999999E-4</v>
      </c>
      <c r="AA201" s="434">
        <v>1.2699E-4</v>
      </c>
      <c r="AB201" s="434">
        <v>1.1785E-4</v>
      </c>
      <c r="AC201" s="434">
        <v>1.0862E-4</v>
      </c>
    </row>
    <row r="202" spans="1:29" x14ac:dyDescent="0.25">
      <c r="A202" s="434" t="s">
        <v>4052</v>
      </c>
      <c r="B202" s="434" t="s">
        <v>2425</v>
      </c>
      <c r="C202" s="434" t="s">
        <v>4471</v>
      </c>
      <c r="D202" s="434">
        <v>-39.241900000000001</v>
      </c>
      <c r="E202" s="434">
        <v>-39.241900000000001</v>
      </c>
      <c r="F202" s="434">
        <v>-39.241900000000001</v>
      </c>
      <c r="G202" s="434">
        <v>-39.241900000000001</v>
      </c>
      <c r="H202" s="434">
        <v>-39.241900000000001</v>
      </c>
      <c r="I202" s="434">
        <v>-39.241900000000001</v>
      </c>
      <c r="J202" s="434">
        <v>-39.241900000000001</v>
      </c>
      <c r="K202" s="434">
        <v>-39.241900000000001</v>
      </c>
      <c r="L202" s="434">
        <v>-39.241900000000001</v>
      </c>
      <c r="M202" s="434">
        <v>-39.241900000000001</v>
      </c>
      <c r="N202" s="434">
        <v>-39.241900000000001</v>
      </c>
      <c r="O202" s="434">
        <v>-39.241900000000001</v>
      </c>
      <c r="P202" s="434">
        <v>-39.241900000000001</v>
      </c>
      <c r="Q202" s="434">
        <v>-39.241900000000001</v>
      </c>
      <c r="R202" s="434">
        <v>-39.241900000000001</v>
      </c>
      <c r="S202" s="434">
        <v>-39.241900000000001</v>
      </c>
      <c r="T202" s="434">
        <v>-39.241900000000001</v>
      </c>
      <c r="U202" s="434">
        <v>-39.241900000000001</v>
      </c>
      <c r="V202" s="434">
        <v>-39.241900000000001</v>
      </c>
      <c r="W202" s="434">
        <v>-39.241900000000001</v>
      </c>
      <c r="X202" s="434">
        <v>-39.241900000000001</v>
      </c>
      <c r="Y202" s="434">
        <v>-39.241900000000001</v>
      </c>
      <c r="Z202" s="434">
        <v>-39.241900000000001</v>
      </c>
      <c r="AA202" s="434">
        <v>-39.241900000000001</v>
      </c>
      <c r="AB202" s="434">
        <v>-39.241900000000001</v>
      </c>
      <c r="AC202" s="434">
        <v>-39.241900000000001</v>
      </c>
    </row>
    <row r="203" spans="1:29" x14ac:dyDescent="0.25">
      <c r="A203" s="434" t="s">
        <v>4052</v>
      </c>
      <c r="B203" s="434" t="s">
        <v>4472</v>
      </c>
      <c r="C203" s="434" t="s">
        <v>4471</v>
      </c>
      <c r="D203" s="434">
        <v>0</v>
      </c>
      <c r="E203" s="434">
        <v>0</v>
      </c>
      <c r="F203" s="434">
        <v>0</v>
      </c>
      <c r="G203" s="434">
        <v>0</v>
      </c>
      <c r="H203" s="434">
        <v>0</v>
      </c>
      <c r="I203" s="434">
        <v>0</v>
      </c>
      <c r="J203" s="434">
        <v>0</v>
      </c>
      <c r="K203" s="434">
        <v>0</v>
      </c>
      <c r="L203" s="434">
        <v>0</v>
      </c>
      <c r="M203" s="434">
        <v>0</v>
      </c>
      <c r="N203" s="434">
        <v>0</v>
      </c>
      <c r="O203" s="434">
        <v>0</v>
      </c>
      <c r="P203" s="434">
        <v>0</v>
      </c>
      <c r="Q203" s="434">
        <v>0</v>
      </c>
      <c r="R203" s="434">
        <v>0</v>
      </c>
      <c r="S203" s="434">
        <v>0</v>
      </c>
      <c r="T203" s="434">
        <v>0</v>
      </c>
      <c r="U203" s="434">
        <v>0</v>
      </c>
      <c r="V203" s="434">
        <v>0</v>
      </c>
      <c r="W203" s="434">
        <v>0</v>
      </c>
      <c r="X203" s="434">
        <v>0</v>
      </c>
      <c r="Y203" s="434">
        <v>0</v>
      </c>
      <c r="Z203" s="434">
        <v>0</v>
      </c>
      <c r="AA203" s="434">
        <v>0</v>
      </c>
      <c r="AB203" s="434">
        <v>0</v>
      </c>
      <c r="AC203" s="434">
        <v>0</v>
      </c>
    </row>
    <row r="204" spans="1:29" x14ac:dyDescent="0.25">
      <c r="A204" s="434" t="s">
        <v>4054</v>
      </c>
      <c r="B204" s="434" t="s">
        <v>2426</v>
      </c>
      <c r="C204" s="434" t="s">
        <v>4471</v>
      </c>
      <c r="D204" s="434">
        <v>6.7058600000000004</v>
      </c>
      <c r="E204" s="434">
        <v>6.7691800000000004</v>
      </c>
      <c r="F204" s="434">
        <v>6.8281200000000002</v>
      </c>
      <c r="G204" s="434">
        <v>6.8265200000000004</v>
      </c>
      <c r="H204" s="434">
        <v>6.8060999999999998</v>
      </c>
      <c r="I204" s="434">
        <v>6.7774299999999998</v>
      </c>
      <c r="J204" s="434">
        <v>6.6712100000000003</v>
      </c>
      <c r="K204" s="434">
        <v>6.5369099999999998</v>
      </c>
      <c r="L204" s="434">
        <v>6.4035299999999999</v>
      </c>
      <c r="M204" s="434">
        <v>6.2364699999999997</v>
      </c>
      <c r="N204" s="434">
        <v>6.0936500000000002</v>
      </c>
      <c r="O204" s="434">
        <v>5.9400500000000003</v>
      </c>
      <c r="P204" s="434">
        <v>5.7889999999999997</v>
      </c>
      <c r="Q204" s="434">
        <v>5.6463200000000002</v>
      </c>
      <c r="R204" s="434">
        <v>5.4857199999999997</v>
      </c>
      <c r="S204" s="434">
        <v>5.3275199999999998</v>
      </c>
      <c r="T204" s="434">
        <v>5.1772999999999998</v>
      </c>
      <c r="U204" s="434">
        <v>5.0359600000000002</v>
      </c>
      <c r="V204" s="434">
        <v>4.8948999999999998</v>
      </c>
      <c r="W204" s="434">
        <v>4.80694</v>
      </c>
      <c r="X204" s="434">
        <v>4.7383600000000001</v>
      </c>
      <c r="Y204" s="434">
        <v>4.6763199999999996</v>
      </c>
      <c r="Z204" s="434">
        <v>4.6554500000000001</v>
      </c>
      <c r="AA204" s="434">
        <v>4.6166700000000001</v>
      </c>
      <c r="AB204" s="434">
        <v>4.6147200000000002</v>
      </c>
      <c r="AC204" s="434">
        <v>4.6144499999999997</v>
      </c>
    </row>
    <row r="205" spans="1:29" x14ac:dyDescent="0.25">
      <c r="A205" s="434" t="s">
        <v>4054</v>
      </c>
      <c r="B205" s="434" t="s">
        <v>2424</v>
      </c>
      <c r="C205" s="434" t="s">
        <v>4471</v>
      </c>
      <c r="D205" s="434">
        <v>25.828600000000002</v>
      </c>
      <c r="E205" s="434">
        <v>23.459900000000001</v>
      </c>
      <c r="F205" s="434">
        <v>20.509799999999998</v>
      </c>
      <c r="G205" s="434">
        <v>16.3721</v>
      </c>
      <c r="H205" s="434">
        <v>14.2616</v>
      </c>
      <c r="I205" s="434">
        <v>11.467000000000001</v>
      </c>
      <c r="J205" s="434">
        <v>11.457100000000001</v>
      </c>
      <c r="K205" s="434">
        <v>11.6319</v>
      </c>
      <c r="L205" s="434">
        <v>11.714399999999999</v>
      </c>
      <c r="M205" s="434">
        <v>11.946899999999999</v>
      </c>
      <c r="N205" s="434">
        <v>4.3249599999999999</v>
      </c>
      <c r="O205" s="434">
        <v>4.4343700000000004</v>
      </c>
      <c r="P205" s="434">
        <v>4.6048200000000001</v>
      </c>
      <c r="Q205" s="434">
        <v>4.7061999999999999</v>
      </c>
      <c r="R205" s="434">
        <v>4.8098000000000001</v>
      </c>
      <c r="S205" s="434">
        <v>4.8929400000000003</v>
      </c>
      <c r="T205" s="434">
        <v>4.9700800000000003</v>
      </c>
      <c r="U205" s="434">
        <v>5.99716</v>
      </c>
      <c r="V205" s="434">
        <v>6.1196000000000002</v>
      </c>
      <c r="W205" s="434">
        <v>6.2075500000000003</v>
      </c>
      <c r="X205" s="434">
        <v>6.3301600000000002</v>
      </c>
      <c r="Y205" s="434">
        <v>6.2942200000000001</v>
      </c>
      <c r="Z205" s="434">
        <v>6.8716699999999999</v>
      </c>
      <c r="AA205" s="434">
        <v>6.66805</v>
      </c>
      <c r="AB205" s="434">
        <v>6.86198</v>
      </c>
      <c r="AC205" s="434">
        <v>6.8353599999999997</v>
      </c>
    </row>
    <row r="206" spans="1:29" x14ac:dyDescent="0.25">
      <c r="A206" s="434" t="s">
        <v>4054</v>
      </c>
      <c r="B206" s="434" t="s">
        <v>4475</v>
      </c>
      <c r="C206" s="434" t="s">
        <v>4471</v>
      </c>
      <c r="D206" s="434">
        <v>1.0637099999999999</v>
      </c>
      <c r="E206" s="434">
        <v>1.0306</v>
      </c>
      <c r="F206" s="434">
        <v>1.0489200000000001</v>
      </c>
      <c r="G206" s="434">
        <v>1.0568200000000001</v>
      </c>
      <c r="H206" s="434">
        <v>1.0576399999999999</v>
      </c>
      <c r="I206" s="434">
        <v>1.05654</v>
      </c>
      <c r="J206" s="434">
        <v>1.05019</v>
      </c>
      <c r="K206" s="434">
        <v>1.0454600000000001</v>
      </c>
      <c r="L206" s="434">
        <v>1.04115</v>
      </c>
      <c r="M206" s="434">
        <v>1.0384599999999999</v>
      </c>
      <c r="N206" s="434">
        <v>1.03566</v>
      </c>
      <c r="O206" s="434">
        <v>1.0324800000000001</v>
      </c>
      <c r="P206" s="434">
        <v>1.0286900000000001</v>
      </c>
      <c r="Q206" s="434">
        <v>1.02512</v>
      </c>
      <c r="R206" s="434">
        <v>1.0188600000000001</v>
      </c>
      <c r="S206" s="434">
        <v>1.01234</v>
      </c>
      <c r="T206" s="434">
        <v>1.0072300000000001</v>
      </c>
      <c r="U206" s="434">
        <v>1.0042</v>
      </c>
      <c r="V206" s="434">
        <v>1.00193</v>
      </c>
      <c r="W206" s="434">
        <v>1.0002899999999999</v>
      </c>
      <c r="X206" s="434">
        <v>0.99928300000000003</v>
      </c>
      <c r="Y206" s="434">
        <v>0.99775000000000003</v>
      </c>
      <c r="Z206" s="434">
        <v>0.995722</v>
      </c>
      <c r="AA206" s="434">
        <v>0.99360899999999996</v>
      </c>
      <c r="AB206" s="434">
        <v>0.99065099999999995</v>
      </c>
      <c r="AC206" s="434">
        <v>0.988985</v>
      </c>
    </row>
    <row r="207" spans="1:29" x14ac:dyDescent="0.25">
      <c r="A207" s="434" t="s">
        <v>4054</v>
      </c>
      <c r="B207" s="434" t="s">
        <v>4474</v>
      </c>
      <c r="C207" s="434" t="s">
        <v>4471</v>
      </c>
      <c r="D207" s="434">
        <v>1.2736799999999999</v>
      </c>
      <c r="E207" s="434">
        <v>1.3133999999999999</v>
      </c>
      <c r="F207" s="434">
        <v>1.361</v>
      </c>
      <c r="G207" s="434">
        <v>1.3990100000000001</v>
      </c>
      <c r="H207" s="434">
        <v>1.42909</v>
      </c>
      <c r="I207" s="434">
        <v>1.4568700000000001</v>
      </c>
      <c r="J207" s="434">
        <v>1.4664699999999999</v>
      </c>
      <c r="K207" s="434">
        <v>1.4818800000000001</v>
      </c>
      <c r="L207" s="434">
        <v>1.5008699999999999</v>
      </c>
      <c r="M207" s="434">
        <v>1.51732</v>
      </c>
      <c r="N207" s="434">
        <v>1.5328299999999999</v>
      </c>
      <c r="O207" s="434">
        <v>1.54678</v>
      </c>
      <c r="P207" s="434">
        <v>1.5587500000000001</v>
      </c>
      <c r="Q207" s="434">
        <v>1.5717000000000001</v>
      </c>
      <c r="R207" s="434">
        <v>1.5737099999999999</v>
      </c>
      <c r="S207" s="434">
        <v>1.57419</v>
      </c>
      <c r="T207" s="434">
        <v>1.57959</v>
      </c>
      <c r="U207" s="434">
        <v>1.589</v>
      </c>
      <c r="V207" s="434">
        <v>1.59992</v>
      </c>
      <c r="W207" s="434">
        <v>1.6122000000000001</v>
      </c>
      <c r="X207" s="434">
        <v>1.6255900000000001</v>
      </c>
      <c r="Y207" s="434">
        <v>1.6368100000000001</v>
      </c>
      <c r="Z207" s="434">
        <v>1.64672</v>
      </c>
      <c r="AA207" s="434">
        <v>1.65557</v>
      </c>
      <c r="AB207" s="434">
        <v>1.6611800000000001</v>
      </c>
      <c r="AC207" s="434">
        <v>1.6722600000000001</v>
      </c>
    </row>
    <row r="208" spans="1:29" x14ac:dyDescent="0.25">
      <c r="A208" s="434" t="s">
        <v>4054</v>
      </c>
      <c r="B208" s="434" t="s">
        <v>4473</v>
      </c>
      <c r="C208" s="434" t="s">
        <v>4471</v>
      </c>
      <c r="D208" s="434">
        <v>44.156999999999996</v>
      </c>
      <c r="E208" s="434">
        <v>43.607100000000003</v>
      </c>
      <c r="F208" s="434">
        <v>43.183500000000002</v>
      </c>
      <c r="G208" s="434">
        <v>43.231200000000001</v>
      </c>
      <c r="H208" s="434">
        <v>43.288899999999998</v>
      </c>
      <c r="I208" s="434">
        <v>43.633099999999999</v>
      </c>
      <c r="J208" s="434">
        <v>43.7654</v>
      </c>
      <c r="K208" s="434">
        <v>44.026499999999999</v>
      </c>
      <c r="L208" s="434">
        <v>44.0535</v>
      </c>
      <c r="M208" s="434">
        <v>44.287799999999997</v>
      </c>
      <c r="N208" s="434">
        <v>44.515999999999998</v>
      </c>
      <c r="O208" s="434">
        <v>44.7956</v>
      </c>
      <c r="P208" s="434">
        <v>45.004800000000003</v>
      </c>
      <c r="Q208" s="434">
        <v>45.145000000000003</v>
      </c>
      <c r="R208" s="434">
        <v>45.2286</v>
      </c>
      <c r="S208" s="434">
        <v>45.377099999999999</v>
      </c>
      <c r="T208" s="434">
        <v>45.502400000000002</v>
      </c>
      <c r="U208" s="434">
        <v>45.550199999999997</v>
      </c>
      <c r="V208" s="434">
        <v>45.6143</v>
      </c>
      <c r="W208" s="434">
        <v>45.653599999999997</v>
      </c>
      <c r="X208" s="434">
        <v>45.706699999999998</v>
      </c>
      <c r="Y208" s="434">
        <v>45.906199999999998</v>
      </c>
      <c r="Z208" s="434">
        <v>46.058300000000003</v>
      </c>
      <c r="AA208" s="434">
        <v>46.068800000000003</v>
      </c>
      <c r="AB208" s="434">
        <v>46.150799999999997</v>
      </c>
      <c r="AC208" s="434">
        <v>46.0989</v>
      </c>
    </row>
    <row r="209" spans="1:29" x14ac:dyDescent="0.25">
      <c r="A209" s="434" t="s">
        <v>4054</v>
      </c>
      <c r="B209" s="434" t="s">
        <v>2485</v>
      </c>
      <c r="C209" s="434" t="s">
        <v>4471</v>
      </c>
      <c r="D209" s="434">
        <v>0</v>
      </c>
      <c r="E209" s="434">
        <v>0</v>
      </c>
      <c r="F209" s="434">
        <v>0</v>
      </c>
      <c r="G209" s="434">
        <v>0</v>
      </c>
      <c r="H209" s="434">
        <v>0</v>
      </c>
      <c r="I209" s="434">
        <v>0</v>
      </c>
      <c r="J209" s="434">
        <v>0</v>
      </c>
      <c r="K209" s="434">
        <v>0</v>
      </c>
      <c r="L209" s="434">
        <v>0</v>
      </c>
      <c r="M209" s="434">
        <v>0</v>
      </c>
      <c r="N209" s="434">
        <v>0</v>
      </c>
      <c r="O209" s="434">
        <v>0</v>
      </c>
      <c r="P209" s="434">
        <v>0</v>
      </c>
      <c r="Q209" s="434">
        <v>0</v>
      </c>
      <c r="R209" s="434">
        <v>0</v>
      </c>
      <c r="S209" s="434">
        <v>0</v>
      </c>
      <c r="T209" s="434">
        <v>0</v>
      </c>
      <c r="U209" s="434">
        <v>0</v>
      </c>
      <c r="V209" s="434">
        <v>0</v>
      </c>
      <c r="W209" s="434">
        <v>0</v>
      </c>
      <c r="X209" s="434">
        <v>0</v>
      </c>
      <c r="Y209" s="435">
        <v>1E-8</v>
      </c>
      <c r="Z209" s="435">
        <v>1E-8</v>
      </c>
      <c r="AA209" s="435">
        <v>1E-8</v>
      </c>
      <c r="AB209" s="435">
        <v>1E-8</v>
      </c>
      <c r="AC209" s="435">
        <v>1E-8</v>
      </c>
    </row>
    <row r="210" spans="1:29" x14ac:dyDescent="0.25">
      <c r="A210" s="434" t="s">
        <v>4054</v>
      </c>
      <c r="B210" s="434" t="s">
        <v>2425</v>
      </c>
      <c r="C210" s="434" t="s">
        <v>4471</v>
      </c>
      <c r="D210" s="434">
        <v>-1.64059</v>
      </c>
      <c r="E210" s="434">
        <v>-1.64059</v>
      </c>
      <c r="F210" s="434">
        <v>-1.64059</v>
      </c>
      <c r="G210" s="434">
        <v>-1.64059</v>
      </c>
      <c r="H210" s="434">
        <v>-1.64059</v>
      </c>
      <c r="I210" s="434">
        <v>-1.64059</v>
      </c>
      <c r="J210" s="434">
        <v>-1.64059</v>
      </c>
      <c r="K210" s="434">
        <v>-1.64059</v>
      </c>
      <c r="L210" s="434">
        <v>-1.64059</v>
      </c>
      <c r="M210" s="434">
        <v>-1.64059</v>
      </c>
      <c r="N210" s="434">
        <v>-1.64059</v>
      </c>
      <c r="O210" s="434">
        <v>-1.64059</v>
      </c>
      <c r="P210" s="434">
        <v>-1.64059</v>
      </c>
      <c r="Q210" s="434">
        <v>-1.64059</v>
      </c>
      <c r="R210" s="434">
        <v>-1.64059</v>
      </c>
      <c r="S210" s="434">
        <v>-1.64059</v>
      </c>
      <c r="T210" s="434">
        <v>-1.64059</v>
      </c>
      <c r="U210" s="434">
        <v>-1.64059</v>
      </c>
      <c r="V210" s="434">
        <v>-1.64059</v>
      </c>
      <c r="W210" s="434">
        <v>-1.64059</v>
      </c>
      <c r="X210" s="434">
        <v>-1.64059</v>
      </c>
      <c r="Y210" s="434">
        <v>-1.64059</v>
      </c>
      <c r="Z210" s="434">
        <v>-1.64059</v>
      </c>
      <c r="AA210" s="434">
        <v>-1.64059</v>
      </c>
      <c r="AB210" s="434">
        <v>-1.64059</v>
      </c>
      <c r="AC210" s="434">
        <v>-1.64059</v>
      </c>
    </row>
    <row r="211" spans="1:29" x14ac:dyDescent="0.25">
      <c r="A211" s="434" t="s">
        <v>4054</v>
      </c>
      <c r="B211" s="434" t="s">
        <v>4472</v>
      </c>
      <c r="C211" s="434" t="s">
        <v>4471</v>
      </c>
      <c r="D211" s="434">
        <v>0</v>
      </c>
      <c r="E211" s="434">
        <v>0</v>
      </c>
      <c r="F211" s="434">
        <v>0</v>
      </c>
      <c r="G211" s="434">
        <v>0</v>
      </c>
      <c r="H211" s="434">
        <v>0</v>
      </c>
      <c r="I211" s="434">
        <v>0</v>
      </c>
      <c r="J211" s="434">
        <v>0</v>
      </c>
      <c r="K211" s="434">
        <v>0</v>
      </c>
      <c r="L211" s="434">
        <v>0</v>
      </c>
      <c r="M211" s="434">
        <v>0</v>
      </c>
      <c r="N211" s="434">
        <v>0</v>
      </c>
      <c r="O211" s="434">
        <v>0</v>
      </c>
      <c r="P211" s="434">
        <v>0</v>
      </c>
      <c r="Q211" s="434">
        <v>0</v>
      </c>
      <c r="R211" s="434">
        <v>0</v>
      </c>
      <c r="S211" s="434">
        <v>0</v>
      </c>
      <c r="T211" s="434">
        <v>0</v>
      </c>
      <c r="U211" s="434">
        <v>0</v>
      </c>
      <c r="V211" s="434">
        <v>0</v>
      </c>
      <c r="W211" s="434">
        <v>0</v>
      </c>
      <c r="X211" s="434">
        <v>0</v>
      </c>
      <c r="Y211" s="434">
        <v>0</v>
      </c>
      <c r="Z211" s="434">
        <v>0</v>
      </c>
      <c r="AA211" s="434">
        <v>0</v>
      </c>
      <c r="AB211" s="434">
        <v>0</v>
      </c>
      <c r="AC211" s="434">
        <v>0</v>
      </c>
    </row>
    <row r="212" spans="1:29" x14ac:dyDescent="0.25">
      <c r="A212" s="434" t="s">
        <v>517</v>
      </c>
      <c r="B212" s="434" t="s">
        <v>2426</v>
      </c>
      <c r="C212" s="434" t="s">
        <v>4471</v>
      </c>
      <c r="D212" s="434">
        <v>13.063599999999999</v>
      </c>
      <c r="E212" s="434">
        <v>13.024800000000001</v>
      </c>
      <c r="F212" s="434">
        <v>12.955299999999999</v>
      </c>
      <c r="G212" s="434">
        <v>12.793699999999999</v>
      </c>
      <c r="H212" s="434">
        <v>12.596399999999999</v>
      </c>
      <c r="I212" s="434">
        <v>12.382300000000001</v>
      </c>
      <c r="J212" s="434">
        <v>12.0771</v>
      </c>
      <c r="K212" s="434">
        <v>11.722300000000001</v>
      </c>
      <c r="L212" s="434">
        <v>11.372299999999999</v>
      </c>
      <c r="M212" s="434">
        <v>10.975</v>
      </c>
      <c r="N212" s="434">
        <v>10.614699999999999</v>
      </c>
      <c r="O212" s="434">
        <v>10.2324</v>
      </c>
      <c r="P212" s="434">
        <v>9.8672799999999992</v>
      </c>
      <c r="Q212" s="434">
        <v>9.5146899999999999</v>
      </c>
      <c r="R212" s="434">
        <v>9.1477199999999996</v>
      </c>
      <c r="S212" s="434">
        <v>8.7742199999999997</v>
      </c>
      <c r="T212" s="434">
        <v>8.4089700000000001</v>
      </c>
      <c r="U212" s="434">
        <v>8.0569900000000008</v>
      </c>
      <c r="V212" s="434">
        <v>7.7135499999999997</v>
      </c>
      <c r="W212" s="434">
        <v>7.4742100000000002</v>
      </c>
      <c r="X212" s="434">
        <v>7.2719699999999996</v>
      </c>
      <c r="Y212" s="434">
        <v>7.1161399999999997</v>
      </c>
      <c r="Z212" s="434">
        <v>6.9993400000000001</v>
      </c>
      <c r="AA212" s="434">
        <v>6.8933400000000002</v>
      </c>
      <c r="AB212" s="434">
        <v>6.8403700000000001</v>
      </c>
      <c r="AC212" s="434">
        <v>6.7790100000000004</v>
      </c>
    </row>
    <row r="213" spans="1:29" x14ac:dyDescent="0.25">
      <c r="A213" s="434" t="s">
        <v>517</v>
      </c>
      <c r="B213" s="434" t="s">
        <v>2424</v>
      </c>
      <c r="C213" s="434" t="s">
        <v>4471</v>
      </c>
      <c r="D213" s="434">
        <v>17.385899999999999</v>
      </c>
      <c r="E213" s="434">
        <v>18.807600000000001</v>
      </c>
      <c r="F213" s="434">
        <v>19.211099999999998</v>
      </c>
      <c r="G213" s="434">
        <v>19.859400000000001</v>
      </c>
      <c r="H213" s="434">
        <v>20.3307</v>
      </c>
      <c r="I213" s="434">
        <v>20.093399999999999</v>
      </c>
      <c r="J213" s="434">
        <v>18.5352</v>
      </c>
      <c r="K213" s="434">
        <v>16.539000000000001</v>
      </c>
      <c r="L213" s="434">
        <v>14.8215</v>
      </c>
      <c r="M213" s="434">
        <v>13.822900000000001</v>
      </c>
      <c r="N213" s="434">
        <v>7.11531</v>
      </c>
      <c r="O213" s="434">
        <v>7.0474600000000001</v>
      </c>
      <c r="P213" s="434">
        <v>6.6557399999999998</v>
      </c>
      <c r="Q213" s="434">
        <v>6.4024700000000001</v>
      </c>
      <c r="R213" s="434">
        <v>6.5468200000000003</v>
      </c>
      <c r="S213" s="434">
        <v>6.7919400000000003</v>
      </c>
      <c r="T213" s="434">
        <v>7.0937700000000001</v>
      </c>
      <c r="U213" s="434">
        <v>7.2577100000000003</v>
      </c>
      <c r="V213" s="434">
        <v>7.41791</v>
      </c>
      <c r="W213" s="434">
        <v>7.51525</v>
      </c>
      <c r="X213" s="434">
        <v>8.9453600000000009</v>
      </c>
      <c r="Y213" s="434">
        <v>9.16892</v>
      </c>
      <c r="Z213" s="434">
        <v>9.2047100000000004</v>
      </c>
      <c r="AA213" s="434">
        <v>9.2438099999999999</v>
      </c>
      <c r="AB213" s="434">
        <v>9.2517099999999992</v>
      </c>
      <c r="AC213" s="434">
        <v>9.1072600000000001</v>
      </c>
    </row>
    <row r="214" spans="1:29" x14ac:dyDescent="0.25">
      <c r="A214" s="434" t="s">
        <v>517</v>
      </c>
      <c r="B214" s="434" t="s">
        <v>4475</v>
      </c>
      <c r="C214" s="434" t="s">
        <v>4471</v>
      </c>
      <c r="D214" s="434">
        <v>2.1321400000000001</v>
      </c>
      <c r="E214" s="434">
        <v>2.0456099999999999</v>
      </c>
      <c r="F214" s="434">
        <v>2.09463</v>
      </c>
      <c r="G214" s="434">
        <v>2.0916600000000001</v>
      </c>
      <c r="H214" s="434">
        <v>2.0741700000000001</v>
      </c>
      <c r="I214" s="434">
        <v>2.0537999999999998</v>
      </c>
      <c r="J214" s="434">
        <v>2.03226</v>
      </c>
      <c r="K214" s="434">
        <v>2.0144299999999999</v>
      </c>
      <c r="L214" s="434">
        <v>1.9976400000000001</v>
      </c>
      <c r="M214" s="434">
        <v>1.9838199999999999</v>
      </c>
      <c r="N214" s="434">
        <v>1.9692099999999999</v>
      </c>
      <c r="O214" s="434">
        <v>1.9537599999999999</v>
      </c>
      <c r="P214" s="434">
        <v>1.9368799999999999</v>
      </c>
      <c r="Q214" s="434">
        <v>1.92011</v>
      </c>
      <c r="R214" s="434">
        <v>1.8976900000000001</v>
      </c>
      <c r="S214" s="434">
        <v>1.8749499999999999</v>
      </c>
      <c r="T214" s="434">
        <v>1.8536699999999999</v>
      </c>
      <c r="U214" s="434">
        <v>1.8369200000000001</v>
      </c>
      <c r="V214" s="434">
        <v>1.8219799999999999</v>
      </c>
      <c r="W214" s="434">
        <v>1.8085</v>
      </c>
      <c r="X214" s="434">
        <v>1.79626</v>
      </c>
      <c r="Y214" s="434">
        <v>1.7827999999999999</v>
      </c>
      <c r="Z214" s="434">
        <v>1.76831</v>
      </c>
      <c r="AA214" s="434">
        <v>1.7537199999999999</v>
      </c>
      <c r="AB214" s="434">
        <v>1.73752</v>
      </c>
      <c r="AC214" s="434">
        <v>1.7247600000000001</v>
      </c>
    </row>
    <row r="215" spans="1:29" x14ac:dyDescent="0.25">
      <c r="A215" s="434" t="s">
        <v>517</v>
      </c>
      <c r="B215" s="434" t="s">
        <v>4474</v>
      </c>
      <c r="C215" s="434" t="s">
        <v>4471</v>
      </c>
      <c r="D215" s="434">
        <v>2.1032600000000001</v>
      </c>
      <c r="E215" s="434">
        <v>2.16256</v>
      </c>
      <c r="F215" s="434">
        <v>2.2425099999999998</v>
      </c>
      <c r="G215" s="434">
        <v>2.3092999999999999</v>
      </c>
      <c r="H215" s="434">
        <v>2.3626100000000001</v>
      </c>
      <c r="I215" s="434">
        <v>2.4050699999999998</v>
      </c>
      <c r="J215" s="434">
        <v>2.4048699999999998</v>
      </c>
      <c r="K215" s="434">
        <v>2.4155199999999999</v>
      </c>
      <c r="L215" s="434">
        <v>2.4316599999999999</v>
      </c>
      <c r="M215" s="434">
        <v>2.4472999999999998</v>
      </c>
      <c r="N215" s="434">
        <v>2.3988499999999999</v>
      </c>
      <c r="O215" s="434">
        <v>2.4018299999999999</v>
      </c>
      <c r="P215" s="434">
        <v>2.4018999999999999</v>
      </c>
      <c r="Q215" s="434">
        <v>2.4012199999999999</v>
      </c>
      <c r="R215" s="434">
        <v>2.38436</v>
      </c>
      <c r="S215" s="434">
        <v>2.3653</v>
      </c>
      <c r="T215" s="434">
        <v>2.35229</v>
      </c>
      <c r="U215" s="434">
        <v>2.3467699999999998</v>
      </c>
      <c r="V215" s="434">
        <v>2.34416</v>
      </c>
      <c r="W215" s="434">
        <v>2.3445100000000001</v>
      </c>
      <c r="X215" s="434">
        <v>2.3439899999999998</v>
      </c>
      <c r="Y215" s="434">
        <v>2.3419699999999999</v>
      </c>
      <c r="Z215" s="434">
        <v>2.33771</v>
      </c>
      <c r="AA215" s="434">
        <v>2.3322099999999999</v>
      </c>
      <c r="AB215" s="434">
        <v>2.3218399999999999</v>
      </c>
      <c r="AC215" s="434">
        <v>2.31968</v>
      </c>
    </row>
    <row r="216" spans="1:29" x14ac:dyDescent="0.25">
      <c r="A216" s="434" t="s">
        <v>517</v>
      </c>
      <c r="B216" s="434" t="s">
        <v>4473</v>
      </c>
      <c r="C216" s="434" t="s">
        <v>4471</v>
      </c>
      <c r="D216" s="434">
        <v>47.068899999999999</v>
      </c>
      <c r="E216" s="434">
        <v>47.138500000000001</v>
      </c>
      <c r="F216" s="434">
        <v>47.398000000000003</v>
      </c>
      <c r="G216" s="434">
        <v>47.683700000000002</v>
      </c>
      <c r="H216" s="434">
        <v>47.779600000000002</v>
      </c>
      <c r="I216" s="434">
        <v>47.886200000000002</v>
      </c>
      <c r="J216" s="434">
        <v>47.9666</v>
      </c>
      <c r="K216" s="434">
        <v>48.025100000000002</v>
      </c>
      <c r="L216" s="434">
        <v>48.060499999999998</v>
      </c>
      <c r="M216" s="434">
        <v>48.273600000000002</v>
      </c>
      <c r="N216" s="434">
        <v>48.497300000000003</v>
      </c>
      <c r="O216" s="434">
        <v>48.918900000000001</v>
      </c>
      <c r="P216" s="434">
        <v>49.185200000000002</v>
      </c>
      <c r="Q216" s="434">
        <v>49.376399999999997</v>
      </c>
      <c r="R216" s="434">
        <v>49.575000000000003</v>
      </c>
      <c r="S216" s="434">
        <v>49.744599999999998</v>
      </c>
      <c r="T216" s="434">
        <v>49.963999999999999</v>
      </c>
      <c r="U216" s="434">
        <v>50.160400000000003</v>
      </c>
      <c r="V216" s="434">
        <v>50.325899999999997</v>
      </c>
      <c r="W216" s="434">
        <v>50.489899999999999</v>
      </c>
      <c r="X216" s="434">
        <v>50.656399999999998</v>
      </c>
      <c r="Y216" s="434">
        <v>50.945399999999999</v>
      </c>
      <c r="Z216" s="434">
        <v>51.149000000000001</v>
      </c>
      <c r="AA216" s="434">
        <v>51.336199999999998</v>
      </c>
      <c r="AB216" s="434">
        <v>51.543100000000003</v>
      </c>
      <c r="AC216" s="434">
        <v>51.775799999999997</v>
      </c>
    </row>
    <row r="217" spans="1:29" x14ac:dyDescent="0.25">
      <c r="A217" s="434" t="s">
        <v>517</v>
      </c>
      <c r="B217" s="434" t="s">
        <v>2485</v>
      </c>
      <c r="C217" s="434" t="s">
        <v>4471</v>
      </c>
      <c r="D217" s="434">
        <v>0</v>
      </c>
      <c r="E217" s="434">
        <v>0</v>
      </c>
      <c r="F217" s="434">
        <v>0</v>
      </c>
      <c r="G217" s="434">
        <v>0</v>
      </c>
      <c r="H217" s="434">
        <v>0</v>
      </c>
      <c r="I217" s="434">
        <v>0</v>
      </c>
      <c r="J217" s="435">
        <v>2.4980000000000001E-5</v>
      </c>
      <c r="K217" s="435">
        <v>4.668E-5</v>
      </c>
      <c r="L217" s="435">
        <v>6.533E-5</v>
      </c>
      <c r="M217" s="435">
        <v>8.0179999999999995E-5</v>
      </c>
      <c r="N217" s="435">
        <v>7.3659999999999996E-5</v>
      </c>
      <c r="O217" s="434">
        <v>3.4552100000000002E-2</v>
      </c>
      <c r="P217" s="434">
        <v>3.45513E-2</v>
      </c>
      <c r="Q217" s="434">
        <v>3.4551100000000001E-2</v>
      </c>
      <c r="R217" s="434">
        <v>3.4550900000000002E-2</v>
      </c>
      <c r="S217" s="434">
        <v>3.4551100000000001E-2</v>
      </c>
      <c r="T217" s="434">
        <v>3.4552600000000003E-2</v>
      </c>
      <c r="U217" s="434">
        <v>3.4554500000000002E-2</v>
      </c>
      <c r="V217" s="434">
        <v>3.4535499999999997E-2</v>
      </c>
      <c r="W217" s="434">
        <v>3.45163E-2</v>
      </c>
      <c r="X217" s="434">
        <v>3.4497300000000002E-2</v>
      </c>
      <c r="Y217" s="434">
        <v>3.4479200000000002E-2</v>
      </c>
      <c r="Z217" s="434">
        <v>3.4479200000000002E-2</v>
      </c>
      <c r="AA217" s="434">
        <v>3.4479000000000003E-2</v>
      </c>
      <c r="AB217" s="434">
        <v>3.4478799999999997E-2</v>
      </c>
      <c r="AC217" s="434">
        <v>3.4479200000000002E-2</v>
      </c>
    </row>
    <row r="218" spans="1:29" x14ac:dyDescent="0.25">
      <c r="A218" s="434" t="s">
        <v>517</v>
      </c>
      <c r="B218" s="434" t="s">
        <v>2425</v>
      </c>
      <c r="C218" s="434" t="s">
        <v>4471</v>
      </c>
      <c r="D218" s="434">
        <v>-5.5635399999999997</v>
      </c>
      <c r="E218" s="434">
        <v>-5.5635399999999997</v>
      </c>
      <c r="F218" s="434">
        <v>-5.5635399999999997</v>
      </c>
      <c r="G218" s="434">
        <v>-5.5635399999999997</v>
      </c>
      <c r="H218" s="434">
        <v>-5.5635399999999997</v>
      </c>
      <c r="I218" s="434">
        <v>-5.5635399999999997</v>
      </c>
      <c r="J218" s="434">
        <v>-5.5635399999999997</v>
      </c>
      <c r="K218" s="434">
        <v>-5.5635399999999997</v>
      </c>
      <c r="L218" s="434">
        <v>-5.5635399999999997</v>
      </c>
      <c r="M218" s="434">
        <v>-5.5635399999999997</v>
      </c>
      <c r="N218" s="434">
        <v>-5.5635399999999997</v>
      </c>
      <c r="O218" s="434">
        <v>-5.5635399999999997</v>
      </c>
      <c r="P218" s="434">
        <v>-5.5635399999999997</v>
      </c>
      <c r="Q218" s="434">
        <v>-5.5635399999999997</v>
      </c>
      <c r="R218" s="434">
        <v>-5.5635399999999997</v>
      </c>
      <c r="S218" s="434">
        <v>-5.5635399999999997</v>
      </c>
      <c r="T218" s="434">
        <v>-5.5635399999999997</v>
      </c>
      <c r="U218" s="434">
        <v>-5.5635399999999997</v>
      </c>
      <c r="V218" s="434">
        <v>-5.5635399999999997</v>
      </c>
      <c r="W218" s="434">
        <v>-5.5635399999999997</v>
      </c>
      <c r="X218" s="434">
        <v>-5.5635399999999997</v>
      </c>
      <c r="Y218" s="434">
        <v>-5.5635399999999997</v>
      </c>
      <c r="Z218" s="434">
        <v>-5.5635399999999997</v>
      </c>
      <c r="AA218" s="434">
        <v>-5.5635399999999997</v>
      </c>
      <c r="AB218" s="434">
        <v>-5.5635399999999997</v>
      </c>
      <c r="AC218" s="434">
        <v>-5.5635399999999997</v>
      </c>
    </row>
    <row r="219" spans="1:29" x14ac:dyDescent="0.25">
      <c r="A219" s="434" t="s">
        <v>517</v>
      </c>
      <c r="B219" s="434" t="s">
        <v>4472</v>
      </c>
      <c r="C219" s="434" t="s">
        <v>4471</v>
      </c>
      <c r="D219" s="434">
        <v>0</v>
      </c>
      <c r="E219" s="434">
        <v>0</v>
      </c>
      <c r="F219" s="434">
        <v>0</v>
      </c>
      <c r="G219" s="434">
        <v>0</v>
      </c>
      <c r="H219" s="434">
        <v>0</v>
      </c>
      <c r="I219" s="434">
        <v>0</v>
      </c>
      <c r="J219" s="434">
        <v>0</v>
      </c>
      <c r="K219" s="434">
        <v>0</v>
      </c>
      <c r="L219" s="434">
        <v>0</v>
      </c>
      <c r="M219" s="434">
        <v>0</v>
      </c>
      <c r="N219" s="434">
        <v>0</v>
      </c>
      <c r="O219" s="434">
        <v>0</v>
      </c>
      <c r="P219" s="434">
        <v>0</v>
      </c>
      <c r="Q219" s="434">
        <v>0</v>
      </c>
      <c r="R219" s="434">
        <v>0</v>
      </c>
      <c r="S219" s="434">
        <v>0</v>
      </c>
      <c r="T219" s="434">
        <v>0</v>
      </c>
      <c r="U219" s="434">
        <v>0</v>
      </c>
      <c r="V219" s="434">
        <v>0</v>
      </c>
      <c r="W219" s="434">
        <v>0</v>
      </c>
      <c r="X219" s="434">
        <v>0</v>
      </c>
      <c r="Y219" s="434">
        <v>0</v>
      </c>
      <c r="Z219" s="434">
        <v>0</v>
      </c>
      <c r="AA219" s="434">
        <v>0</v>
      </c>
      <c r="AB219" s="434">
        <v>0</v>
      </c>
      <c r="AC219" s="434">
        <v>0</v>
      </c>
    </row>
    <row r="220" spans="1:29" x14ac:dyDescent="0.25">
      <c r="A220" s="434" t="s">
        <v>4057</v>
      </c>
      <c r="B220" s="434" t="s">
        <v>2426</v>
      </c>
      <c r="C220" s="434" t="s">
        <v>4471</v>
      </c>
      <c r="D220" s="434">
        <v>7.0550699999999997</v>
      </c>
      <c r="E220" s="434">
        <v>6.9942900000000003</v>
      </c>
      <c r="F220" s="434">
        <v>6.8810900000000004</v>
      </c>
      <c r="G220" s="434">
        <v>6.73285</v>
      </c>
      <c r="H220" s="434">
        <v>6.5658799999999999</v>
      </c>
      <c r="I220" s="434">
        <v>6.3855199999999996</v>
      </c>
      <c r="J220" s="434">
        <v>6.1788600000000002</v>
      </c>
      <c r="K220" s="434">
        <v>5.9495800000000001</v>
      </c>
      <c r="L220" s="434">
        <v>5.7190700000000003</v>
      </c>
      <c r="M220" s="434">
        <v>5.4788399999999999</v>
      </c>
      <c r="N220" s="434">
        <v>5.2482199999999999</v>
      </c>
      <c r="O220" s="434">
        <v>5.0157999999999996</v>
      </c>
      <c r="P220" s="434">
        <v>4.7858400000000003</v>
      </c>
      <c r="Q220" s="434">
        <v>4.5510200000000003</v>
      </c>
      <c r="R220" s="434">
        <v>4.3146500000000003</v>
      </c>
      <c r="S220" s="434">
        <v>4.0874199999999998</v>
      </c>
      <c r="T220" s="434">
        <v>3.8717199999999998</v>
      </c>
      <c r="U220" s="434">
        <v>3.6556500000000001</v>
      </c>
      <c r="V220" s="434">
        <v>3.4393699999999998</v>
      </c>
      <c r="W220" s="434">
        <v>3.29779</v>
      </c>
      <c r="X220" s="434">
        <v>3.17536</v>
      </c>
      <c r="Y220" s="434">
        <v>3.0865100000000001</v>
      </c>
      <c r="Z220" s="434">
        <v>3.0192899999999998</v>
      </c>
      <c r="AA220" s="434">
        <v>2.9726400000000002</v>
      </c>
      <c r="AB220" s="434">
        <v>2.9449299999999998</v>
      </c>
      <c r="AC220" s="434">
        <v>2.9224000000000001</v>
      </c>
    </row>
    <row r="221" spans="1:29" x14ac:dyDescent="0.25">
      <c r="A221" s="434" t="s">
        <v>4057</v>
      </c>
      <c r="B221" s="434" t="s">
        <v>2424</v>
      </c>
      <c r="C221" s="434" t="s">
        <v>4471</v>
      </c>
      <c r="D221" s="434">
        <v>2.9556100000000001</v>
      </c>
      <c r="E221" s="434">
        <v>3.3186300000000002</v>
      </c>
      <c r="F221" s="434">
        <v>2.48983</v>
      </c>
      <c r="G221" s="434">
        <v>2.02684</v>
      </c>
      <c r="H221" s="434">
        <v>1.58291</v>
      </c>
      <c r="I221" s="434">
        <v>0.99945399999999995</v>
      </c>
      <c r="J221" s="434">
        <v>0.70259899999999997</v>
      </c>
      <c r="K221" s="434">
        <v>0.68205000000000005</v>
      </c>
      <c r="L221" s="434">
        <v>0.74742200000000003</v>
      </c>
      <c r="M221" s="434">
        <v>0.80020000000000002</v>
      </c>
      <c r="N221" s="434">
        <v>0.84819900000000004</v>
      </c>
      <c r="O221" s="434">
        <v>0.90013399999999999</v>
      </c>
      <c r="P221" s="434">
        <v>2.30701</v>
      </c>
      <c r="Q221" s="434">
        <v>1.5233099999999999</v>
      </c>
      <c r="R221" s="434">
        <v>1.2013</v>
      </c>
      <c r="S221" s="434">
        <v>1.1684099999999999</v>
      </c>
      <c r="T221" s="434">
        <v>1.24855</v>
      </c>
      <c r="U221" s="434">
        <v>1.3196600000000001</v>
      </c>
      <c r="V221" s="434">
        <v>1.3561799999999999</v>
      </c>
      <c r="W221" s="434">
        <v>1.38795</v>
      </c>
      <c r="X221" s="434">
        <v>1.41629</v>
      </c>
      <c r="Y221" s="434">
        <v>1.2783500000000001</v>
      </c>
      <c r="Z221" s="434">
        <v>1.2966800000000001</v>
      </c>
      <c r="AA221" s="434">
        <v>1.3094600000000001</v>
      </c>
      <c r="AB221" s="434">
        <v>1.3211599999999999</v>
      </c>
      <c r="AC221" s="434">
        <v>1.30992</v>
      </c>
    </row>
    <row r="222" spans="1:29" x14ac:dyDescent="0.25">
      <c r="A222" s="434" t="s">
        <v>4057</v>
      </c>
      <c r="B222" s="434" t="s">
        <v>4475</v>
      </c>
      <c r="C222" s="434" t="s">
        <v>4471</v>
      </c>
      <c r="D222" s="434">
        <v>2.4715199999999999</v>
      </c>
      <c r="E222" s="434">
        <v>2.3812700000000002</v>
      </c>
      <c r="F222" s="434">
        <v>2.3394900000000001</v>
      </c>
      <c r="G222" s="434">
        <v>2.3039800000000001</v>
      </c>
      <c r="H222" s="434">
        <v>2.2593999999999999</v>
      </c>
      <c r="I222" s="434">
        <v>2.2151200000000002</v>
      </c>
      <c r="J222" s="434">
        <v>2.17218</v>
      </c>
      <c r="K222" s="434">
        <v>2.13314</v>
      </c>
      <c r="L222" s="434">
        <v>2.09585</v>
      </c>
      <c r="M222" s="434">
        <v>2.06576</v>
      </c>
      <c r="N222" s="434">
        <v>2.03552</v>
      </c>
      <c r="O222" s="434">
        <v>2.0065300000000001</v>
      </c>
      <c r="P222" s="434">
        <v>1.97885</v>
      </c>
      <c r="Q222" s="434">
        <v>1.9514199999999999</v>
      </c>
      <c r="R222" s="434">
        <v>1.92191</v>
      </c>
      <c r="S222" s="434">
        <v>1.89236</v>
      </c>
      <c r="T222" s="434">
        <v>1.8633999999999999</v>
      </c>
      <c r="U222" s="434">
        <v>1.8373999999999999</v>
      </c>
      <c r="V222" s="434">
        <v>1.8120400000000001</v>
      </c>
      <c r="W222" s="434">
        <v>1.78745</v>
      </c>
      <c r="X222" s="434">
        <v>1.7634300000000001</v>
      </c>
      <c r="Y222" s="434">
        <v>1.73963</v>
      </c>
      <c r="Z222" s="434">
        <v>1.7161299999999999</v>
      </c>
      <c r="AA222" s="434">
        <v>1.6936899999999999</v>
      </c>
      <c r="AB222" s="434">
        <v>1.67137</v>
      </c>
      <c r="AC222" s="434">
        <v>1.64927</v>
      </c>
    </row>
    <row r="223" spans="1:29" x14ac:dyDescent="0.25">
      <c r="A223" s="434" t="s">
        <v>4057</v>
      </c>
      <c r="B223" s="434" t="s">
        <v>4474</v>
      </c>
      <c r="C223" s="434" t="s">
        <v>4471</v>
      </c>
      <c r="D223" s="434">
        <v>1.38531</v>
      </c>
      <c r="E223" s="434">
        <v>1.3967400000000001</v>
      </c>
      <c r="F223" s="434">
        <v>1.38836</v>
      </c>
      <c r="G223" s="434">
        <v>1.3823399999999999</v>
      </c>
      <c r="H223" s="434">
        <v>1.3753599999999999</v>
      </c>
      <c r="I223" s="434">
        <v>1.37636</v>
      </c>
      <c r="J223" s="434">
        <v>1.3703799999999999</v>
      </c>
      <c r="K223" s="434">
        <v>1.3745099999999999</v>
      </c>
      <c r="L223" s="434">
        <v>1.3806</v>
      </c>
      <c r="M223" s="434">
        <v>1.3833</v>
      </c>
      <c r="N223" s="434">
        <v>1.38855</v>
      </c>
      <c r="O223" s="434">
        <v>1.3933500000000001</v>
      </c>
      <c r="P223" s="434">
        <v>1.39655</v>
      </c>
      <c r="Q223" s="434">
        <v>1.40337</v>
      </c>
      <c r="R223" s="434">
        <v>1.4023000000000001</v>
      </c>
      <c r="S223" s="434">
        <v>1.39896</v>
      </c>
      <c r="T223" s="434">
        <v>1.39707</v>
      </c>
      <c r="U223" s="434">
        <v>1.3972</v>
      </c>
      <c r="V223" s="434">
        <v>1.39768</v>
      </c>
      <c r="W223" s="434">
        <v>1.39849</v>
      </c>
      <c r="X223" s="434">
        <v>1.40001</v>
      </c>
      <c r="Y223" s="434">
        <v>1.4011899999999999</v>
      </c>
      <c r="Z223" s="434">
        <v>1.4017900000000001</v>
      </c>
      <c r="AA223" s="434">
        <v>1.4014</v>
      </c>
      <c r="AB223" s="434">
        <v>1.3996299999999999</v>
      </c>
      <c r="AC223" s="434">
        <v>1.4019900000000001</v>
      </c>
    </row>
    <row r="224" spans="1:29" x14ac:dyDescent="0.25">
      <c r="A224" s="434" t="s">
        <v>4057</v>
      </c>
      <c r="B224" s="434" t="s">
        <v>4473</v>
      </c>
      <c r="C224" s="434" t="s">
        <v>4471</v>
      </c>
      <c r="D224" s="434">
        <v>2.8169499999999998</v>
      </c>
      <c r="E224" s="434">
        <v>2.78986</v>
      </c>
      <c r="F224" s="434">
        <v>2.7597100000000001</v>
      </c>
      <c r="G224" s="434">
        <v>2.7242199999999999</v>
      </c>
      <c r="H224" s="434">
        <v>2.65008</v>
      </c>
      <c r="I224" s="434">
        <v>2.58744</v>
      </c>
      <c r="J224" s="434">
        <v>2.5619200000000002</v>
      </c>
      <c r="K224" s="434">
        <v>2.5522</v>
      </c>
      <c r="L224" s="434">
        <v>2.5501999999999998</v>
      </c>
      <c r="M224" s="434">
        <v>2.5165299999999999</v>
      </c>
      <c r="N224" s="434">
        <v>2.52007</v>
      </c>
      <c r="O224" s="434">
        <v>2.5046300000000001</v>
      </c>
      <c r="P224" s="434">
        <v>2.5104199999999999</v>
      </c>
      <c r="Q224" s="434">
        <v>2.5752100000000002</v>
      </c>
      <c r="R224" s="434">
        <v>2.56135</v>
      </c>
      <c r="S224" s="434">
        <v>2.5390600000000001</v>
      </c>
      <c r="T224" s="434">
        <v>2.5407999999999999</v>
      </c>
      <c r="U224" s="434">
        <v>2.5364300000000002</v>
      </c>
      <c r="V224" s="434">
        <v>2.5305900000000001</v>
      </c>
      <c r="W224" s="434">
        <v>2.5350000000000001</v>
      </c>
      <c r="X224" s="434">
        <v>2.5314199999999998</v>
      </c>
      <c r="Y224" s="434">
        <v>2.536</v>
      </c>
      <c r="Z224" s="434">
        <v>2.5386299999999999</v>
      </c>
      <c r="AA224" s="434">
        <v>2.53817</v>
      </c>
      <c r="AB224" s="434">
        <v>2.5475599999999998</v>
      </c>
      <c r="AC224" s="434">
        <v>2.5459200000000002</v>
      </c>
    </row>
    <row r="225" spans="1:29" x14ac:dyDescent="0.25">
      <c r="A225" s="434" t="s">
        <v>4057</v>
      </c>
      <c r="B225" s="434" t="s">
        <v>2485</v>
      </c>
      <c r="C225" s="434" t="s">
        <v>4471</v>
      </c>
      <c r="D225" s="434">
        <v>0</v>
      </c>
      <c r="E225" s="434">
        <v>0</v>
      </c>
      <c r="F225" s="434">
        <v>0</v>
      </c>
      <c r="G225" s="434">
        <v>0</v>
      </c>
      <c r="H225" s="434">
        <v>0</v>
      </c>
      <c r="I225" s="434">
        <v>0</v>
      </c>
      <c r="J225" s="434">
        <v>0</v>
      </c>
      <c r="K225" s="434">
        <v>0</v>
      </c>
      <c r="L225" s="434">
        <v>0</v>
      </c>
      <c r="M225" s="434">
        <v>0</v>
      </c>
      <c r="N225" s="434">
        <v>0</v>
      </c>
      <c r="O225" s="434">
        <v>0</v>
      </c>
      <c r="P225" s="434">
        <v>0</v>
      </c>
      <c r="Q225" s="434">
        <v>0</v>
      </c>
      <c r="R225" s="434">
        <v>0</v>
      </c>
      <c r="S225" s="434">
        <v>0</v>
      </c>
      <c r="T225" s="434">
        <v>0</v>
      </c>
      <c r="U225" s="434">
        <v>0</v>
      </c>
      <c r="V225" s="434">
        <v>0</v>
      </c>
      <c r="W225" s="434">
        <v>0</v>
      </c>
      <c r="X225" s="434">
        <v>0</v>
      </c>
      <c r="Y225" s="434">
        <v>0</v>
      </c>
      <c r="Z225" s="434">
        <v>0</v>
      </c>
      <c r="AA225" s="434">
        <v>0</v>
      </c>
      <c r="AB225" s="434">
        <v>0</v>
      </c>
      <c r="AC225" s="434">
        <v>0</v>
      </c>
    </row>
    <row r="226" spans="1:29" x14ac:dyDescent="0.25">
      <c r="A226" s="434" t="s">
        <v>4057</v>
      </c>
      <c r="B226" s="434" t="s">
        <v>2425</v>
      </c>
      <c r="C226" s="434" t="s">
        <v>4471</v>
      </c>
      <c r="D226" s="434">
        <v>-6.4802799999999996</v>
      </c>
      <c r="E226" s="434">
        <v>-6.4802799999999996</v>
      </c>
      <c r="F226" s="434">
        <v>-6.4802799999999996</v>
      </c>
      <c r="G226" s="434">
        <v>-6.4802799999999996</v>
      </c>
      <c r="H226" s="434">
        <v>-6.4802799999999996</v>
      </c>
      <c r="I226" s="434">
        <v>-6.4802799999999996</v>
      </c>
      <c r="J226" s="434">
        <v>-6.4802799999999996</v>
      </c>
      <c r="K226" s="434">
        <v>-6.4802799999999996</v>
      </c>
      <c r="L226" s="434">
        <v>-6.4802799999999996</v>
      </c>
      <c r="M226" s="434">
        <v>-6.4802799999999996</v>
      </c>
      <c r="N226" s="434">
        <v>-6.4802799999999996</v>
      </c>
      <c r="O226" s="434">
        <v>-6.4802799999999996</v>
      </c>
      <c r="P226" s="434">
        <v>-6.4802799999999996</v>
      </c>
      <c r="Q226" s="434">
        <v>-6.4802799999999996</v>
      </c>
      <c r="R226" s="434">
        <v>-6.4802799999999996</v>
      </c>
      <c r="S226" s="434">
        <v>-6.4802799999999996</v>
      </c>
      <c r="T226" s="434">
        <v>-6.4802799999999996</v>
      </c>
      <c r="U226" s="434">
        <v>-6.4802799999999996</v>
      </c>
      <c r="V226" s="434">
        <v>-6.4802799999999996</v>
      </c>
      <c r="W226" s="434">
        <v>-6.4802799999999996</v>
      </c>
      <c r="X226" s="434">
        <v>-6.4802799999999996</v>
      </c>
      <c r="Y226" s="434">
        <v>-6.4802799999999996</v>
      </c>
      <c r="Z226" s="434">
        <v>-6.4802799999999996</v>
      </c>
      <c r="AA226" s="434">
        <v>-6.4802799999999996</v>
      </c>
      <c r="AB226" s="434">
        <v>-6.4802799999999996</v>
      </c>
      <c r="AC226" s="434">
        <v>-6.4802799999999996</v>
      </c>
    </row>
    <row r="227" spans="1:29" x14ac:dyDescent="0.25">
      <c r="A227" s="434" t="s">
        <v>4057</v>
      </c>
      <c r="B227" s="434" t="s">
        <v>4472</v>
      </c>
      <c r="C227" s="434" t="s">
        <v>4471</v>
      </c>
      <c r="D227" s="434">
        <v>0</v>
      </c>
      <c r="E227" s="434">
        <v>0</v>
      </c>
      <c r="F227" s="434">
        <v>0</v>
      </c>
      <c r="G227" s="434">
        <v>0</v>
      </c>
      <c r="H227" s="434">
        <v>0</v>
      </c>
      <c r="I227" s="434">
        <v>0</v>
      </c>
      <c r="J227" s="434">
        <v>0</v>
      </c>
      <c r="K227" s="434">
        <v>0</v>
      </c>
      <c r="L227" s="434">
        <v>0</v>
      </c>
      <c r="M227" s="434">
        <v>0</v>
      </c>
      <c r="N227" s="434">
        <v>0</v>
      </c>
      <c r="O227" s="434">
        <v>0</v>
      </c>
      <c r="P227" s="434">
        <v>0</v>
      </c>
      <c r="Q227" s="434">
        <v>0</v>
      </c>
      <c r="R227" s="434">
        <v>0</v>
      </c>
      <c r="S227" s="434">
        <v>0</v>
      </c>
      <c r="T227" s="434">
        <v>0</v>
      </c>
      <c r="U227" s="434">
        <v>0</v>
      </c>
      <c r="V227" s="434">
        <v>0</v>
      </c>
      <c r="W227" s="434">
        <v>0</v>
      </c>
      <c r="X227" s="434">
        <v>0</v>
      </c>
      <c r="Y227" s="434">
        <v>0</v>
      </c>
      <c r="Z227" s="434">
        <v>0</v>
      </c>
      <c r="AA227" s="434">
        <v>0</v>
      </c>
      <c r="AB227" s="434">
        <v>0</v>
      </c>
      <c r="AC227" s="434">
        <v>0</v>
      </c>
    </row>
    <row r="228" spans="1:29" x14ac:dyDescent="0.25">
      <c r="A228" s="434" t="s">
        <v>4059</v>
      </c>
      <c r="B228" s="434" t="s">
        <v>2426</v>
      </c>
      <c r="C228" s="434" t="s">
        <v>4471</v>
      </c>
      <c r="D228" s="434">
        <v>44.4054</v>
      </c>
      <c r="E228" s="434">
        <v>43.501899999999999</v>
      </c>
      <c r="F228" s="434">
        <v>42.601900000000001</v>
      </c>
      <c r="G228" s="434">
        <v>41.451000000000001</v>
      </c>
      <c r="H228" s="434">
        <v>40.280500000000004</v>
      </c>
      <c r="I228" s="434">
        <v>39.097999999999999</v>
      </c>
      <c r="J228" s="434">
        <v>37.851399999999998</v>
      </c>
      <c r="K228" s="434">
        <v>36.575000000000003</v>
      </c>
      <c r="L228" s="434">
        <v>35.231999999999999</v>
      </c>
      <c r="M228" s="434">
        <v>33.7181</v>
      </c>
      <c r="N228" s="434">
        <v>32.268999999999998</v>
      </c>
      <c r="O228" s="434">
        <v>30.7498</v>
      </c>
      <c r="P228" s="434">
        <v>29.223199999999999</v>
      </c>
      <c r="Q228" s="434">
        <v>27.750299999999999</v>
      </c>
      <c r="R228" s="434">
        <v>26.222300000000001</v>
      </c>
      <c r="S228" s="434">
        <v>24.760300000000001</v>
      </c>
      <c r="T228" s="434">
        <v>23.268999999999998</v>
      </c>
      <c r="U228" s="434">
        <v>21.8553</v>
      </c>
      <c r="V228" s="434">
        <v>20.803100000000001</v>
      </c>
      <c r="W228" s="434">
        <v>19.883800000000001</v>
      </c>
      <c r="X228" s="434">
        <v>19.129100000000001</v>
      </c>
      <c r="Y228" s="434">
        <v>18.547699999999999</v>
      </c>
      <c r="Z228" s="434">
        <v>18.097000000000001</v>
      </c>
      <c r="AA228" s="434">
        <v>17.738900000000001</v>
      </c>
      <c r="AB228" s="434">
        <v>17.485199999999999</v>
      </c>
      <c r="AC228" s="434">
        <v>17.395700000000001</v>
      </c>
    </row>
    <row r="229" spans="1:29" x14ac:dyDescent="0.25">
      <c r="A229" s="434" t="s">
        <v>4059</v>
      </c>
      <c r="B229" s="434" t="s">
        <v>2424</v>
      </c>
      <c r="C229" s="434" t="s">
        <v>4471</v>
      </c>
      <c r="D229" s="434">
        <v>12.1898</v>
      </c>
      <c r="E229" s="434">
        <v>12.373699999999999</v>
      </c>
      <c r="F229" s="434">
        <v>12.4832</v>
      </c>
      <c r="G229" s="434">
        <v>10.2719</v>
      </c>
      <c r="H229" s="434">
        <v>8.1256000000000004</v>
      </c>
      <c r="I229" s="434">
        <v>4.5905800000000001</v>
      </c>
      <c r="J229" s="434">
        <v>3.7677999999999998</v>
      </c>
      <c r="K229" s="434">
        <v>2.9809899999999998</v>
      </c>
      <c r="L229" s="434">
        <v>3.07707</v>
      </c>
      <c r="M229" s="434">
        <v>3.2469700000000001</v>
      </c>
      <c r="N229" s="434">
        <v>3.4408699999999999</v>
      </c>
      <c r="O229" s="434">
        <v>3.78023</v>
      </c>
      <c r="P229" s="434">
        <v>4.181</v>
      </c>
      <c r="Q229" s="434">
        <v>4.6072899999999999</v>
      </c>
      <c r="R229" s="434">
        <v>5.0413500000000004</v>
      </c>
      <c r="S229" s="434">
        <v>5.6052499999999998</v>
      </c>
      <c r="T229" s="434">
        <v>6.1281299999999996</v>
      </c>
      <c r="U229" s="434">
        <v>6.5999400000000001</v>
      </c>
      <c r="V229" s="434">
        <v>6.7923600000000004</v>
      </c>
      <c r="W229" s="434">
        <v>7.0404600000000004</v>
      </c>
      <c r="X229" s="434">
        <v>7.30159</v>
      </c>
      <c r="Y229" s="434">
        <v>7.63598</v>
      </c>
      <c r="Z229" s="434">
        <v>7.8339499999999997</v>
      </c>
      <c r="AA229" s="434">
        <v>7.9382700000000002</v>
      </c>
      <c r="AB229" s="434">
        <v>7.9275000000000002</v>
      </c>
      <c r="AC229" s="434">
        <v>7.8889100000000001</v>
      </c>
    </row>
    <row r="230" spans="1:29" x14ac:dyDescent="0.25">
      <c r="A230" s="434" t="s">
        <v>4059</v>
      </c>
      <c r="B230" s="434" t="s">
        <v>4475</v>
      </c>
      <c r="C230" s="434" t="s">
        <v>4471</v>
      </c>
      <c r="D230" s="434">
        <v>14.0893</v>
      </c>
      <c r="E230" s="434">
        <v>13.5654</v>
      </c>
      <c r="F230" s="434">
        <v>13.840199999999999</v>
      </c>
      <c r="G230" s="434">
        <v>13.7773</v>
      </c>
      <c r="H230" s="434">
        <v>13.6286</v>
      </c>
      <c r="I230" s="434">
        <v>13.467499999999999</v>
      </c>
      <c r="J230" s="434">
        <v>13.321300000000001</v>
      </c>
      <c r="K230" s="434">
        <v>13.1989</v>
      </c>
      <c r="L230" s="434">
        <v>13.0822</v>
      </c>
      <c r="M230" s="434">
        <v>12.9885</v>
      </c>
      <c r="N230" s="434">
        <v>12.8847</v>
      </c>
      <c r="O230" s="434">
        <v>12.7766</v>
      </c>
      <c r="P230" s="434">
        <v>12.661199999999999</v>
      </c>
      <c r="Q230" s="434">
        <v>12.5435</v>
      </c>
      <c r="R230" s="434">
        <v>12.389099999999999</v>
      </c>
      <c r="S230" s="434">
        <v>12.232100000000001</v>
      </c>
      <c r="T230" s="434">
        <v>12.0845</v>
      </c>
      <c r="U230" s="434">
        <v>11.9659</v>
      </c>
      <c r="V230" s="434">
        <v>11.857799999999999</v>
      </c>
      <c r="W230" s="434">
        <v>11.7584</v>
      </c>
      <c r="X230" s="434">
        <v>11.6652</v>
      </c>
      <c r="Y230" s="434">
        <v>11.563700000000001</v>
      </c>
      <c r="Z230" s="434">
        <v>11.4559</v>
      </c>
      <c r="AA230" s="434">
        <v>11.347799999999999</v>
      </c>
      <c r="AB230" s="434">
        <v>11.229799999999999</v>
      </c>
      <c r="AC230" s="434">
        <v>11.1334</v>
      </c>
    </row>
    <row r="231" spans="1:29" x14ac:dyDescent="0.25">
      <c r="A231" s="434" t="s">
        <v>4059</v>
      </c>
      <c r="B231" s="434" t="s">
        <v>4474</v>
      </c>
      <c r="C231" s="434" t="s">
        <v>4471</v>
      </c>
      <c r="D231" s="434">
        <v>9.3071699999999993</v>
      </c>
      <c r="E231" s="434">
        <v>9.3021399999999996</v>
      </c>
      <c r="F231" s="434">
        <v>9.3735400000000002</v>
      </c>
      <c r="G231" s="434">
        <v>9.3850700000000007</v>
      </c>
      <c r="H231" s="434">
        <v>9.3515499999999996</v>
      </c>
      <c r="I231" s="434">
        <v>9.3272499999999994</v>
      </c>
      <c r="J231" s="434">
        <v>9.2795699999999997</v>
      </c>
      <c r="K231" s="434">
        <v>9.2842000000000002</v>
      </c>
      <c r="L231" s="434">
        <v>9.3214699999999997</v>
      </c>
      <c r="M231" s="434">
        <v>9.3604699999999994</v>
      </c>
      <c r="N231" s="434">
        <v>9.3882399999999997</v>
      </c>
      <c r="O231" s="434">
        <v>9.3936899999999994</v>
      </c>
      <c r="P231" s="434">
        <v>9.3859200000000005</v>
      </c>
      <c r="Q231" s="434">
        <v>9.3771900000000006</v>
      </c>
      <c r="R231" s="434">
        <v>9.2969299999999997</v>
      </c>
      <c r="S231" s="434">
        <v>9.2089800000000004</v>
      </c>
      <c r="T231" s="434">
        <v>9.1474200000000003</v>
      </c>
      <c r="U231" s="434">
        <v>9.1190499999999997</v>
      </c>
      <c r="V231" s="434">
        <v>9.1039600000000007</v>
      </c>
      <c r="W231" s="434">
        <v>9.1003500000000006</v>
      </c>
      <c r="X231" s="434">
        <v>9.1032799999999998</v>
      </c>
      <c r="Y231" s="434">
        <v>9.0899400000000004</v>
      </c>
      <c r="Z231" s="434">
        <v>9.0669199999999996</v>
      </c>
      <c r="AA231" s="434">
        <v>9.0381599999999995</v>
      </c>
      <c r="AB231" s="434">
        <v>8.9888200000000005</v>
      </c>
      <c r="AC231" s="434">
        <v>8.9762599999999999</v>
      </c>
    </row>
    <row r="232" spans="1:29" x14ac:dyDescent="0.25">
      <c r="A232" s="434" t="s">
        <v>4059</v>
      </c>
      <c r="B232" s="434" t="s">
        <v>4473</v>
      </c>
      <c r="C232" s="434" t="s">
        <v>4471</v>
      </c>
      <c r="D232" s="434">
        <v>17.464700000000001</v>
      </c>
      <c r="E232" s="434">
        <v>17.043600000000001</v>
      </c>
      <c r="F232" s="434">
        <v>16.7804</v>
      </c>
      <c r="G232" s="434">
        <v>16.503699999999998</v>
      </c>
      <c r="H232" s="434">
        <v>16.1297</v>
      </c>
      <c r="I232" s="434">
        <v>15.7898</v>
      </c>
      <c r="J232" s="434">
        <v>15.5046</v>
      </c>
      <c r="K232" s="434">
        <v>15.353199999999999</v>
      </c>
      <c r="L232" s="434">
        <v>15.120200000000001</v>
      </c>
      <c r="M232" s="434">
        <v>14.980600000000001</v>
      </c>
      <c r="N232" s="434">
        <v>14.834199999999999</v>
      </c>
      <c r="O232" s="434">
        <v>14.6822</v>
      </c>
      <c r="P232" s="434">
        <v>14.524800000000001</v>
      </c>
      <c r="Q232" s="434">
        <v>14.392300000000001</v>
      </c>
      <c r="R232" s="434">
        <v>14.277200000000001</v>
      </c>
      <c r="S232" s="434">
        <v>14.155200000000001</v>
      </c>
      <c r="T232" s="434">
        <v>14.126899999999999</v>
      </c>
      <c r="U232" s="434">
        <v>14.0884</v>
      </c>
      <c r="V232" s="434">
        <v>14.0731</v>
      </c>
      <c r="W232" s="434">
        <v>14.045400000000001</v>
      </c>
      <c r="X232" s="434">
        <v>14.0489</v>
      </c>
      <c r="Y232" s="434">
        <v>14.112299999999999</v>
      </c>
      <c r="Z232" s="434">
        <v>14.1524</v>
      </c>
      <c r="AA232" s="434">
        <v>14.2201</v>
      </c>
      <c r="AB232" s="434">
        <v>14.260400000000001</v>
      </c>
      <c r="AC232" s="434">
        <v>14.3065</v>
      </c>
    </row>
    <row r="233" spans="1:29" x14ac:dyDescent="0.25">
      <c r="A233" s="434" t="s">
        <v>4059</v>
      </c>
      <c r="B233" s="434" t="s">
        <v>2485</v>
      </c>
      <c r="C233" s="434" t="s">
        <v>4471</v>
      </c>
      <c r="D233" s="434">
        <v>0.121576</v>
      </c>
      <c r="E233" s="434">
        <v>0.115838</v>
      </c>
      <c r="F233" s="434">
        <v>0.10319300000000001</v>
      </c>
      <c r="G233" s="434">
        <v>9.1808799999999996E-2</v>
      </c>
      <c r="H233" s="434">
        <v>8.1489000000000006E-2</v>
      </c>
      <c r="I233" s="434">
        <v>7.2489200000000004E-2</v>
      </c>
      <c r="J233" s="434">
        <v>6.7208400000000001E-2</v>
      </c>
      <c r="K233" s="434">
        <v>6.1952100000000003E-2</v>
      </c>
      <c r="L233" s="434">
        <v>5.6754600000000002E-2</v>
      </c>
      <c r="M233" s="434">
        <v>5.1609200000000001E-2</v>
      </c>
      <c r="N233" s="434">
        <v>4.6408699999999997E-2</v>
      </c>
      <c r="O233" s="434">
        <v>4.5460800000000003E-2</v>
      </c>
      <c r="P233" s="434">
        <v>4.4461000000000001E-2</v>
      </c>
      <c r="Q233" s="434">
        <v>4.3483399999999998E-2</v>
      </c>
      <c r="R233" s="434">
        <v>4.2589500000000002E-2</v>
      </c>
      <c r="S233" s="434">
        <v>4.1557700000000003E-2</v>
      </c>
      <c r="T233" s="434">
        <v>4.0700699999999999E-2</v>
      </c>
      <c r="U233" s="434">
        <v>3.98062E-2</v>
      </c>
      <c r="V233" s="434">
        <v>3.8854399999999997E-2</v>
      </c>
      <c r="W233" s="434">
        <v>3.82715E-2</v>
      </c>
      <c r="X233" s="434">
        <v>3.7782000000000003E-2</v>
      </c>
      <c r="Y233" s="434">
        <v>3.7422999999999998E-2</v>
      </c>
      <c r="Z233" s="434">
        <v>3.71533E-2</v>
      </c>
      <c r="AA233" s="434">
        <v>3.7196600000000003E-2</v>
      </c>
      <c r="AB233" s="434">
        <v>3.7256699999999997E-2</v>
      </c>
      <c r="AC233" s="434">
        <v>3.74793E-2</v>
      </c>
    </row>
    <row r="234" spans="1:29" x14ac:dyDescent="0.25">
      <c r="A234" s="434" t="s">
        <v>4059</v>
      </c>
      <c r="B234" s="434" t="s">
        <v>2425</v>
      </c>
      <c r="C234" s="434" t="s">
        <v>4471</v>
      </c>
      <c r="D234" s="434">
        <v>-5.73644</v>
      </c>
      <c r="E234" s="434">
        <v>-5.73644</v>
      </c>
      <c r="F234" s="434">
        <v>-5.73644</v>
      </c>
      <c r="G234" s="434">
        <v>-5.73644</v>
      </c>
      <c r="H234" s="434">
        <v>-5.73644</v>
      </c>
      <c r="I234" s="434">
        <v>-5.73644</v>
      </c>
      <c r="J234" s="434">
        <v>-5.73644</v>
      </c>
      <c r="K234" s="434">
        <v>-5.73644</v>
      </c>
      <c r="L234" s="434">
        <v>-5.73644</v>
      </c>
      <c r="M234" s="434">
        <v>-5.73644</v>
      </c>
      <c r="N234" s="434">
        <v>-5.73644</v>
      </c>
      <c r="O234" s="434">
        <v>-5.73644</v>
      </c>
      <c r="P234" s="434">
        <v>-5.73644</v>
      </c>
      <c r="Q234" s="434">
        <v>-5.73644</v>
      </c>
      <c r="R234" s="434">
        <v>-5.73644</v>
      </c>
      <c r="S234" s="434">
        <v>-5.73644</v>
      </c>
      <c r="T234" s="434">
        <v>-5.73644</v>
      </c>
      <c r="U234" s="434">
        <v>-5.73644</v>
      </c>
      <c r="V234" s="434">
        <v>-5.73644</v>
      </c>
      <c r="W234" s="434">
        <v>-5.73644</v>
      </c>
      <c r="X234" s="434">
        <v>-5.73644</v>
      </c>
      <c r="Y234" s="434">
        <v>-5.73644</v>
      </c>
      <c r="Z234" s="434">
        <v>-5.73644</v>
      </c>
      <c r="AA234" s="434">
        <v>-5.73644</v>
      </c>
      <c r="AB234" s="434">
        <v>-5.73644</v>
      </c>
      <c r="AC234" s="434">
        <v>-5.73644</v>
      </c>
    </row>
    <row r="235" spans="1:29" x14ac:dyDescent="0.25">
      <c r="A235" s="434" t="s">
        <v>4059</v>
      </c>
      <c r="B235" s="434" t="s">
        <v>4472</v>
      </c>
      <c r="C235" s="434" t="s">
        <v>4471</v>
      </c>
      <c r="D235" s="434">
        <v>0</v>
      </c>
      <c r="E235" s="434">
        <v>0</v>
      </c>
      <c r="F235" s="434">
        <v>0</v>
      </c>
      <c r="G235" s="434">
        <v>0</v>
      </c>
      <c r="H235" s="434">
        <v>0</v>
      </c>
      <c r="I235" s="434">
        <v>0</v>
      </c>
      <c r="J235" s="434">
        <v>0</v>
      </c>
      <c r="K235" s="434">
        <v>0</v>
      </c>
      <c r="L235" s="434">
        <v>0</v>
      </c>
      <c r="M235" s="434">
        <v>0</v>
      </c>
      <c r="N235" s="434">
        <v>0</v>
      </c>
      <c r="O235" s="434">
        <v>0</v>
      </c>
      <c r="P235" s="434">
        <v>0</v>
      </c>
      <c r="Q235" s="434">
        <v>0</v>
      </c>
      <c r="R235" s="434">
        <v>0</v>
      </c>
      <c r="S235" s="434">
        <v>0</v>
      </c>
      <c r="T235" s="434">
        <v>0</v>
      </c>
      <c r="U235" s="434">
        <v>0</v>
      </c>
      <c r="V235" s="434">
        <v>0</v>
      </c>
      <c r="W235" s="434">
        <v>0</v>
      </c>
      <c r="X235" s="434">
        <v>0</v>
      </c>
      <c r="Y235" s="434">
        <v>0</v>
      </c>
      <c r="Z235" s="434">
        <v>0</v>
      </c>
      <c r="AA235" s="434">
        <v>0</v>
      </c>
      <c r="AB235" s="434">
        <v>0</v>
      </c>
      <c r="AC235" s="434">
        <v>0</v>
      </c>
    </row>
    <row r="236" spans="1:29" x14ac:dyDescent="0.25">
      <c r="A236" s="434" t="s">
        <v>4061</v>
      </c>
      <c r="B236" s="434" t="s">
        <v>2426</v>
      </c>
      <c r="C236" s="434" t="s">
        <v>4471</v>
      </c>
      <c r="D236" s="434">
        <v>13.1875</v>
      </c>
      <c r="E236" s="434">
        <v>12.8301</v>
      </c>
      <c r="F236" s="434">
        <v>12.53</v>
      </c>
      <c r="G236" s="434">
        <v>12.2128</v>
      </c>
      <c r="H236" s="434">
        <v>11.914899999999999</v>
      </c>
      <c r="I236" s="434">
        <v>11.6531</v>
      </c>
      <c r="J236" s="434">
        <v>11.465999999999999</v>
      </c>
      <c r="K236" s="434">
        <v>11.281000000000001</v>
      </c>
      <c r="L236" s="434">
        <v>10.8826</v>
      </c>
      <c r="M236" s="434">
        <v>10.3582</v>
      </c>
      <c r="N236" s="434">
        <v>9.8772400000000005</v>
      </c>
      <c r="O236" s="434">
        <v>9.3925699999999992</v>
      </c>
      <c r="P236" s="434">
        <v>8.91615</v>
      </c>
      <c r="Q236" s="434">
        <v>8.4557900000000004</v>
      </c>
      <c r="R236" s="434">
        <v>7.9850500000000002</v>
      </c>
      <c r="S236" s="434">
        <v>7.5242100000000001</v>
      </c>
      <c r="T236" s="434">
        <v>7.0706899999999999</v>
      </c>
      <c r="U236" s="434">
        <v>6.6399600000000003</v>
      </c>
      <c r="V236" s="434">
        <v>6.3054199999999998</v>
      </c>
      <c r="W236" s="434">
        <v>6.0139899999999997</v>
      </c>
      <c r="X236" s="434">
        <v>5.7669699999999997</v>
      </c>
      <c r="Y236" s="434">
        <v>5.5888400000000003</v>
      </c>
      <c r="Z236" s="434">
        <v>5.4623900000000001</v>
      </c>
      <c r="AA236" s="434">
        <v>5.3641899999999998</v>
      </c>
      <c r="AB236" s="434">
        <v>5.3143000000000002</v>
      </c>
      <c r="AC236" s="434">
        <v>5.2930599999999997</v>
      </c>
    </row>
    <row r="237" spans="1:29" x14ac:dyDescent="0.25">
      <c r="A237" s="434" t="s">
        <v>4061</v>
      </c>
      <c r="B237" s="434" t="s">
        <v>2424</v>
      </c>
      <c r="C237" s="434" t="s">
        <v>4471</v>
      </c>
      <c r="D237" s="434">
        <v>12.3714</v>
      </c>
      <c r="E237" s="434">
        <v>3.65103</v>
      </c>
      <c r="F237" s="434">
        <v>3.6518700000000002</v>
      </c>
      <c r="G237" s="434">
        <v>3.84944</v>
      </c>
      <c r="H237" s="434">
        <v>4.0937200000000002</v>
      </c>
      <c r="I237" s="434">
        <v>4.4248700000000003</v>
      </c>
      <c r="J237" s="434">
        <v>4.1150399999999996</v>
      </c>
      <c r="K237" s="434">
        <v>4.2845800000000001</v>
      </c>
      <c r="L237" s="434">
        <v>4.4854799999999999</v>
      </c>
      <c r="M237" s="434">
        <v>4.6732199999999997</v>
      </c>
      <c r="N237" s="434">
        <v>4.82857</v>
      </c>
      <c r="O237" s="434">
        <v>4.9004700000000003</v>
      </c>
      <c r="P237" s="434">
        <v>3.6428400000000001</v>
      </c>
      <c r="Q237" s="434">
        <v>3.6582499999999998</v>
      </c>
      <c r="R237" s="434">
        <v>3.8287100000000001</v>
      </c>
      <c r="S237" s="434">
        <v>3.9967999999999999</v>
      </c>
      <c r="T237" s="434">
        <v>4.1855200000000004</v>
      </c>
      <c r="U237" s="434">
        <v>4.3399799999999997</v>
      </c>
      <c r="V237" s="434">
        <v>4.1905200000000002</v>
      </c>
      <c r="W237" s="434">
        <v>3.94861</v>
      </c>
      <c r="X237" s="434">
        <v>3.3672200000000001</v>
      </c>
      <c r="Y237" s="434">
        <v>2.8744100000000001</v>
      </c>
      <c r="Z237" s="434">
        <v>2.64134</v>
      </c>
      <c r="AA237" s="434">
        <v>2.4597099999999998</v>
      </c>
      <c r="AB237" s="434">
        <v>2.0922999999999998</v>
      </c>
      <c r="AC237" s="434">
        <v>1.4516</v>
      </c>
    </row>
    <row r="238" spans="1:29" x14ac:dyDescent="0.25">
      <c r="A238" s="434" t="s">
        <v>4061</v>
      </c>
      <c r="B238" s="434" t="s">
        <v>4475</v>
      </c>
      <c r="C238" s="434" t="s">
        <v>4471</v>
      </c>
      <c r="D238" s="434">
        <v>2.2097099999999998</v>
      </c>
      <c r="E238" s="434">
        <v>2.1293899999999999</v>
      </c>
      <c r="F238" s="434">
        <v>2.1702499999999998</v>
      </c>
      <c r="G238" s="434">
        <v>2.16412</v>
      </c>
      <c r="H238" s="434">
        <v>2.1418599999999999</v>
      </c>
      <c r="I238" s="434">
        <v>2.1169899999999999</v>
      </c>
      <c r="J238" s="434">
        <v>2.08785</v>
      </c>
      <c r="K238" s="434">
        <v>2.0627499999999999</v>
      </c>
      <c r="L238" s="434">
        <v>2.03878</v>
      </c>
      <c r="M238" s="434">
        <v>2.01824</v>
      </c>
      <c r="N238" s="434">
        <v>1.99736</v>
      </c>
      <c r="O238" s="434">
        <v>1.9755199999999999</v>
      </c>
      <c r="P238" s="434">
        <v>1.95228</v>
      </c>
      <c r="Q238" s="434">
        <v>1.92916</v>
      </c>
      <c r="R238" s="434">
        <v>1.90046</v>
      </c>
      <c r="S238" s="434">
        <v>1.8715200000000001</v>
      </c>
      <c r="T238" s="434">
        <v>1.8440300000000001</v>
      </c>
      <c r="U238" s="434">
        <v>1.8209299999999999</v>
      </c>
      <c r="V238" s="434">
        <v>1.79962</v>
      </c>
      <c r="W238" s="434">
        <v>1.7797400000000001</v>
      </c>
      <c r="X238" s="434">
        <v>1.76101</v>
      </c>
      <c r="Y238" s="434">
        <v>1.7411099999999999</v>
      </c>
      <c r="Z238" s="434">
        <v>1.72034</v>
      </c>
      <c r="AA238" s="434">
        <v>1.6995400000000001</v>
      </c>
      <c r="AB238" s="434">
        <v>1.67737</v>
      </c>
      <c r="AC238" s="434">
        <v>1.6586799999999999</v>
      </c>
    </row>
    <row r="239" spans="1:29" x14ac:dyDescent="0.25">
      <c r="A239" s="434" t="s">
        <v>4061</v>
      </c>
      <c r="B239" s="434" t="s">
        <v>4474</v>
      </c>
      <c r="C239" s="434" t="s">
        <v>4471</v>
      </c>
      <c r="D239" s="434">
        <v>1.8723799999999999</v>
      </c>
      <c r="E239" s="434">
        <v>1.9042300000000001</v>
      </c>
      <c r="F239" s="434">
        <v>1.9483699999999999</v>
      </c>
      <c r="G239" s="434">
        <v>1.98339</v>
      </c>
      <c r="H239" s="434">
        <v>2.0116499999999999</v>
      </c>
      <c r="I239" s="434">
        <v>2.04176</v>
      </c>
      <c r="J239" s="434">
        <v>2.0301300000000002</v>
      </c>
      <c r="K239" s="434">
        <v>2.0346899999999999</v>
      </c>
      <c r="L239" s="434">
        <v>2.0450300000000001</v>
      </c>
      <c r="M239" s="434">
        <v>2.0552199999999998</v>
      </c>
      <c r="N239" s="434">
        <v>2.0614699999999999</v>
      </c>
      <c r="O239" s="434">
        <v>2.0599500000000002</v>
      </c>
      <c r="P239" s="434">
        <v>2.04806</v>
      </c>
      <c r="Q239" s="434">
        <v>2.0443500000000001</v>
      </c>
      <c r="R239" s="434">
        <v>2.02657</v>
      </c>
      <c r="S239" s="434">
        <v>2.0061200000000001</v>
      </c>
      <c r="T239" s="434">
        <v>1.9918400000000001</v>
      </c>
      <c r="U239" s="434">
        <v>1.9833000000000001</v>
      </c>
      <c r="V239" s="434">
        <v>1.97729</v>
      </c>
      <c r="W239" s="434">
        <v>1.9732000000000001</v>
      </c>
      <c r="X239" s="434">
        <v>1.97038</v>
      </c>
      <c r="Y239" s="434">
        <v>1.96465</v>
      </c>
      <c r="Z239" s="434">
        <v>1.9573700000000001</v>
      </c>
      <c r="AA239" s="434">
        <v>1.9491099999999999</v>
      </c>
      <c r="AB239" s="434">
        <v>1.93703</v>
      </c>
      <c r="AC239" s="434">
        <v>1.9312</v>
      </c>
    </row>
    <row r="240" spans="1:29" x14ac:dyDescent="0.25">
      <c r="A240" s="434" t="s">
        <v>4061</v>
      </c>
      <c r="B240" s="434" t="s">
        <v>4473</v>
      </c>
      <c r="C240" s="434" t="s">
        <v>4471</v>
      </c>
      <c r="D240" s="434">
        <v>36.732900000000001</v>
      </c>
      <c r="E240" s="434">
        <v>36.053699999999999</v>
      </c>
      <c r="F240" s="434">
        <v>35.592599999999997</v>
      </c>
      <c r="G240" s="434">
        <v>35.438499999999998</v>
      </c>
      <c r="H240" s="434">
        <v>35.153100000000002</v>
      </c>
      <c r="I240" s="434">
        <v>35.0794</v>
      </c>
      <c r="J240" s="434">
        <v>35.003599999999999</v>
      </c>
      <c r="K240" s="434">
        <v>34.981099999999998</v>
      </c>
      <c r="L240" s="434">
        <v>34.989400000000003</v>
      </c>
      <c r="M240" s="434">
        <v>35.023200000000003</v>
      </c>
      <c r="N240" s="434">
        <v>35.023899999999998</v>
      </c>
      <c r="O240" s="434">
        <v>35.079500000000003</v>
      </c>
      <c r="P240" s="434">
        <v>35.102499999999999</v>
      </c>
      <c r="Q240" s="434">
        <v>35.169899999999998</v>
      </c>
      <c r="R240" s="434">
        <v>35.203200000000002</v>
      </c>
      <c r="S240" s="434">
        <v>35.328899999999997</v>
      </c>
      <c r="T240" s="434">
        <v>35.452399999999997</v>
      </c>
      <c r="U240" s="434">
        <v>35.596800000000002</v>
      </c>
      <c r="V240" s="434">
        <v>35.725000000000001</v>
      </c>
      <c r="W240" s="434">
        <v>35.789700000000003</v>
      </c>
      <c r="X240" s="434">
        <v>35.909399999999998</v>
      </c>
      <c r="Y240" s="434">
        <v>36.100700000000003</v>
      </c>
      <c r="Z240" s="434">
        <v>36.253500000000003</v>
      </c>
      <c r="AA240" s="434">
        <v>36.397500000000001</v>
      </c>
      <c r="AB240" s="434">
        <v>36.417200000000001</v>
      </c>
      <c r="AC240" s="434">
        <v>36.630000000000003</v>
      </c>
    </row>
    <row r="241" spans="1:29" x14ac:dyDescent="0.25">
      <c r="A241" s="434" t="s">
        <v>4061</v>
      </c>
      <c r="B241" s="434" t="s">
        <v>2485</v>
      </c>
      <c r="C241" s="434" t="s">
        <v>4471</v>
      </c>
      <c r="D241" s="434">
        <v>0.194517</v>
      </c>
      <c r="E241" s="434">
        <v>0.18531600000000001</v>
      </c>
      <c r="F241" s="434">
        <v>0.16586799999999999</v>
      </c>
      <c r="G241" s="434">
        <v>0.148613</v>
      </c>
      <c r="H241" s="434">
        <v>0.133158</v>
      </c>
      <c r="I241" s="434">
        <v>0.119796</v>
      </c>
      <c r="J241" s="434">
        <v>0.112319</v>
      </c>
      <c r="K241" s="434">
        <v>0.10474899999999999</v>
      </c>
      <c r="L241" s="434">
        <v>9.7193199999999993E-2</v>
      </c>
      <c r="M241" s="434">
        <v>8.9664599999999997E-2</v>
      </c>
      <c r="N241" s="434">
        <v>8.2186300000000004E-2</v>
      </c>
      <c r="O241" s="434">
        <v>8.1975000000000006E-2</v>
      </c>
      <c r="P241" s="434">
        <v>8.1760799999999995E-2</v>
      </c>
      <c r="Q241" s="434">
        <v>8.1567100000000003E-2</v>
      </c>
      <c r="R241" s="434">
        <v>8.1391099999999994E-2</v>
      </c>
      <c r="S241" s="434">
        <v>8.1140900000000002E-2</v>
      </c>
      <c r="T241" s="434">
        <v>8.0838300000000002E-2</v>
      </c>
      <c r="U241" s="434">
        <v>8.0386899999999997E-2</v>
      </c>
      <c r="V241" s="434">
        <v>7.9962199999999997E-2</v>
      </c>
      <c r="W241" s="434">
        <v>0.18174199999999999</v>
      </c>
      <c r="X241" s="434">
        <v>0.34551100000000001</v>
      </c>
      <c r="Y241" s="434">
        <v>0.66292099999999998</v>
      </c>
      <c r="Z241" s="434">
        <v>0.90757699999999997</v>
      </c>
      <c r="AA241" s="434">
        <v>1.02016</v>
      </c>
      <c r="AB241" s="434">
        <v>1.0862400000000001</v>
      </c>
      <c r="AC241" s="434">
        <v>1.2784</v>
      </c>
    </row>
    <row r="242" spans="1:29" x14ac:dyDescent="0.25">
      <c r="A242" s="434" t="s">
        <v>4061</v>
      </c>
      <c r="B242" s="434" t="s">
        <v>2425</v>
      </c>
      <c r="C242" s="434" t="s">
        <v>4471</v>
      </c>
      <c r="D242" s="434">
        <v>5.6575800000000003</v>
      </c>
      <c r="E242" s="434">
        <v>5.6575800000000003</v>
      </c>
      <c r="F242" s="434">
        <v>5.6575800000000003</v>
      </c>
      <c r="G242" s="434">
        <v>5.6575800000000003</v>
      </c>
      <c r="H242" s="434">
        <v>5.6575800000000003</v>
      </c>
      <c r="I242" s="434">
        <v>5.6575800000000003</v>
      </c>
      <c r="J242" s="434">
        <v>5.6575800000000003</v>
      </c>
      <c r="K242" s="434">
        <v>5.6575800000000003</v>
      </c>
      <c r="L242" s="434">
        <v>5.6575800000000003</v>
      </c>
      <c r="M242" s="434">
        <v>5.6575800000000003</v>
      </c>
      <c r="N242" s="434">
        <v>5.6575800000000003</v>
      </c>
      <c r="O242" s="434">
        <v>5.6575800000000003</v>
      </c>
      <c r="P242" s="434">
        <v>5.6575800000000003</v>
      </c>
      <c r="Q242" s="434">
        <v>5.6575800000000003</v>
      </c>
      <c r="R242" s="434">
        <v>5.6575800000000003</v>
      </c>
      <c r="S242" s="434">
        <v>5.6575800000000003</v>
      </c>
      <c r="T242" s="434">
        <v>5.6575800000000003</v>
      </c>
      <c r="U242" s="434">
        <v>5.6575800000000003</v>
      </c>
      <c r="V242" s="434">
        <v>5.6575800000000003</v>
      </c>
      <c r="W242" s="434">
        <v>5.6575800000000003</v>
      </c>
      <c r="X242" s="434">
        <v>5.6575800000000003</v>
      </c>
      <c r="Y242" s="434">
        <v>5.6575800000000003</v>
      </c>
      <c r="Z242" s="434">
        <v>5.6575800000000003</v>
      </c>
      <c r="AA242" s="434">
        <v>5.6575800000000003</v>
      </c>
      <c r="AB242" s="434">
        <v>5.6575800000000003</v>
      </c>
      <c r="AC242" s="434">
        <v>5.6575800000000003</v>
      </c>
    </row>
    <row r="243" spans="1:29" x14ac:dyDescent="0.25">
      <c r="A243" s="434" t="s">
        <v>4061</v>
      </c>
      <c r="B243" s="434" t="s">
        <v>4472</v>
      </c>
      <c r="C243" s="434" t="s">
        <v>4471</v>
      </c>
      <c r="D243" s="434">
        <v>0</v>
      </c>
      <c r="E243" s="434">
        <v>0</v>
      </c>
      <c r="F243" s="434">
        <v>0</v>
      </c>
      <c r="G243" s="434">
        <v>0</v>
      </c>
      <c r="H243" s="434">
        <v>0</v>
      </c>
      <c r="I243" s="434">
        <v>0</v>
      </c>
      <c r="J243" s="434">
        <v>0</v>
      </c>
      <c r="K243" s="434">
        <v>0</v>
      </c>
      <c r="L243" s="434">
        <v>0</v>
      </c>
      <c r="M243" s="434">
        <v>0</v>
      </c>
      <c r="N243" s="434">
        <v>0</v>
      </c>
      <c r="O243" s="434">
        <v>0</v>
      </c>
      <c r="P243" s="434">
        <v>0</v>
      </c>
      <c r="Q243" s="434">
        <v>0</v>
      </c>
      <c r="R243" s="434">
        <v>0</v>
      </c>
      <c r="S243" s="434">
        <v>0</v>
      </c>
      <c r="T243" s="434">
        <v>0</v>
      </c>
      <c r="U243" s="434">
        <v>0</v>
      </c>
      <c r="V243" s="434">
        <v>0</v>
      </c>
      <c r="W243" s="434">
        <v>0</v>
      </c>
      <c r="X243" s="434">
        <v>0</v>
      </c>
      <c r="Y243" s="434">
        <v>0</v>
      </c>
      <c r="Z243" s="434">
        <v>0</v>
      </c>
      <c r="AA243" s="434">
        <v>0</v>
      </c>
      <c r="AB243" s="434">
        <v>0</v>
      </c>
      <c r="AC243" s="434">
        <v>0</v>
      </c>
    </row>
    <row r="244" spans="1:29" x14ac:dyDescent="0.25">
      <c r="A244" s="434" t="s">
        <v>4063</v>
      </c>
      <c r="B244" s="434" t="s">
        <v>2426</v>
      </c>
      <c r="C244" s="434" t="s">
        <v>4471</v>
      </c>
      <c r="D244" s="434">
        <v>18.311900000000001</v>
      </c>
      <c r="E244" s="434">
        <v>18.3767</v>
      </c>
      <c r="F244" s="434">
        <v>18.3568</v>
      </c>
      <c r="G244" s="434">
        <v>18.204699999999999</v>
      </c>
      <c r="H244" s="434">
        <v>18.034400000000002</v>
      </c>
      <c r="I244" s="434">
        <v>17.865600000000001</v>
      </c>
      <c r="J244" s="434">
        <v>17.6633</v>
      </c>
      <c r="K244" s="434">
        <v>17.406400000000001</v>
      </c>
      <c r="L244" s="434">
        <v>17.151</v>
      </c>
      <c r="M244" s="434">
        <v>16.827400000000001</v>
      </c>
      <c r="N244" s="434">
        <v>16.596900000000002</v>
      </c>
      <c r="O244" s="434">
        <v>16.3017</v>
      </c>
      <c r="P244" s="434">
        <v>15.9969</v>
      </c>
      <c r="Q244" s="434">
        <v>15.7242</v>
      </c>
      <c r="R244" s="434">
        <v>15.4041</v>
      </c>
      <c r="S244" s="434">
        <v>15.120200000000001</v>
      </c>
      <c r="T244" s="434">
        <v>14.834300000000001</v>
      </c>
      <c r="U244" s="434">
        <v>14.622</v>
      </c>
      <c r="V244" s="434">
        <v>14.4438</v>
      </c>
      <c r="W244" s="434">
        <v>14.318899999999999</v>
      </c>
      <c r="X244" s="434">
        <v>14.2357</v>
      </c>
      <c r="Y244" s="434">
        <v>14.2034</v>
      </c>
      <c r="Z244" s="434">
        <v>14.195399999999999</v>
      </c>
      <c r="AA244" s="434">
        <v>14.214499999999999</v>
      </c>
      <c r="AB244" s="434">
        <v>14.2811</v>
      </c>
      <c r="AC244" s="434">
        <v>14.3795</v>
      </c>
    </row>
    <row r="245" spans="1:29" x14ac:dyDescent="0.25">
      <c r="A245" s="434" t="s">
        <v>4063</v>
      </c>
      <c r="B245" s="434" t="s">
        <v>2424</v>
      </c>
      <c r="C245" s="434" t="s">
        <v>4471</v>
      </c>
      <c r="D245" s="434">
        <v>13.6219</v>
      </c>
      <c r="E245" s="434">
        <v>14.046099999999999</v>
      </c>
      <c r="F245" s="434">
        <v>13.394600000000001</v>
      </c>
      <c r="G245" s="434">
        <v>13.609400000000001</v>
      </c>
      <c r="H245" s="434">
        <v>13.8253</v>
      </c>
      <c r="I245" s="434">
        <v>14.2447</v>
      </c>
      <c r="J245" s="434">
        <v>14.430099999999999</v>
      </c>
      <c r="K245" s="434">
        <v>14.495200000000001</v>
      </c>
      <c r="L245" s="434">
        <v>14.5169</v>
      </c>
      <c r="M245" s="434">
        <v>14.262499999999999</v>
      </c>
      <c r="N245" s="434">
        <v>13.7018</v>
      </c>
      <c r="O245" s="434">
        <v>12.946899999999999</v>
      </c>
      <c r="P245" s="434">
        <v>12.8466</v>
      </c>
      <c r="Q245" s="434">
        <v>12.6632</v>
      </c>
      <c r="R245" s="434">
        <v>12.5647</v>
      </c>
      <c r="S245" s="434">
        <v>12.5191</v>
      </c>
      <c r="T245" s="434">
        <v>12.8939</v>
      </c>
      <c r="U245" s="434">
        <v>13.078900000000001</v>
      </c>
      <c r="V245" s="434">
        <v>13.2126</v>
      </c>
      <c r="W245" s="434">
        <v>13.2082</v>
      </c>
      <c r="X245" s="434">
        <v>13.4405</v>
      </c>
      <c r="Y245" s="434">
        <v>13.730399999999999</v>
      </c>
      <c r="Z245" s="434">
        <v>13.7111</v>
      </c>
      <c r="AA245" s="434">
        <v>13.903700000000001</v>
      </c>
      <c r="AB245" s="434">
        <v>14.148199999999999</v>
      </c>
      <c r="AC245" s="434">
        <v>14.236499999999999</v>
      </c>
    </row>
    <row r="246" spans="1:29" x14ac:dyDescent="0.25">
      <c r="A246" s="434" t="s">
        <v>4063</v>
      </c>
      <c r="B246" s="434" t="s">
        <v>4475</v>
      </c>
      <c r="C246" s="434" t="s">
        <v>4471</v>
      </c>
      <c r="D246" s="434">
        <v>2.5937999999999999</v>
      </c>
      <c r="E246" s="434">
        <v>2.5538699999999999</v>
      </c>
      <c r="F246" s="434">
        <v>2.6168499999999999</v>
      </c>
      <c r="G246" s="434">
        <v>2.63652</v>
      </c>
      <c r="H246" s="434">
        <v>2.6359499999999998</v>
      </c>
      <c r="I246" s="434">
        <v>2.6327400000000001</v>
      </c>
      <c r="J246" s="434">
        <v>2.6368200000000002</v>
      </c>
      <c r="K246" s="434">
        <v>2.6455500000000001</v>
      </c>
      <c r="L246" s="434">
        <v>2.65482</v>
      </c>
      <c r="M246" s="434">
        <v>2.6684299999999999</v>
      </c>
      <c r="N246" s="434">
        <v>2.6806299999999998</v>
      </c>
      <c r="O246" s="434">
        <v>2.6903800000000002</v>
      </c>
      <c r="P246" s="434">
        <v>2.6973500000000001</v>
      </c>
      <c r="Q246" s="434">
        <v>2.7031399999999999</v>
      </c>
      <c r="R246" s="434">
        <v>2.69895</v>
      </c>
      <c r="S246" s="434">
        <v>2.6930800000000001</v>
      </c>
      <c r="T246" s="434">
        <v>2.69102</v>
      </c>
      <c r="U246" s="434">
        <v>2.6946500000000002</v>
      </c>
      <c r="V246" s="434">
        <v>2.7001300000000001</v>
      </c>
      <c r="W246" s="434">
        <v>2.7069399999999999</v>
      </c>
      <c r="X246" s="434">
        <v>2.7145000000000001</v>
      </c>
      <c r="Y246" s="434">
        <v>2.7192699999999999</v>
      </c>
      <c r="Z246" s="434">
        <v>2.7218399999999998</v>
      </c>
      <c r="AA246" s="434">
        <v>2.7235</v>
      </c>
      <c r="AB246" s="434">
        <v>2.7218100000000001</v>
      </c>
      <c r="AC246" s="434">
        <v>2.7261299999999999</v>
      </c>
    </row>
    <row r="247" spans="1:29" x14ac:dyDescent="0.25">
      <c r="A247" s="434" t="s">
        <v>4063</v>
      </c>
      <c r="B247" s="434" t="s">
        <v>4474</v>
      </c>
      <c r="C247" s="434" t="s">
        <v>4471</v>
      </c>
      <c r="D247" s="434">
        <v>2.3718400000000002</v>
      </c>
      <c r="E247" s="434">
        <v>2.5275699999999999</v>
      </c>
      <c r="F247" s="434">
        <v>2.7262400000000002</v>
      </c>
      <c r="G247" s="434">
        <v>2.9440300000000001</v>
      </c>
      <c r="H247" s="434">
        <v>3.1895099999999998</v>
      </c>
      <c r="I247" s="434">
        <v>3.4717699999999998</v>
      </c>
      <c r="J247" s="434">
        <v>3.5604499999999999</v>
      </c>
      <c r="K247" s="434">
        <v>3.6583100000000002</v>
      </c>
      <c r="L247" s="434">
        <v>3.7638799999999999</v>
      </c>
      <c r="M247" s="434">
        <v>3.8639600000000001</v>
      </c>
      <c r="N247" s="434">
        <v>3.9620899999999999</v>
      </c>
      <c r="O247" s="434">
        <v>3.9900899999999999</v>
      </c>
      <c r="P247" s="434">
        <v>4.0144900000000003</v>
      </c>
      <c r="Q247" s="434">
        <v>4.0396200000000002</v>
      </c>
      <c r="R247" s="434">
        <v>4.04169</v>
      </c>
      <c r="S247" s="434">
        <v>4.0409499999999996</v>
      </c>
      <c r="T247" s="434">
        <v>4.0454800000000004</v>
      </c>
      <c r="U247" s="434">
        <v>4.05762</v>
      </c>
      <c r="V247" s="434">
        <v>4.0735999999999999</v>
      </c>
      <c r="W247" s="434">
        <v>4.0915600000000003</v>
      </c>
      <c r="X247" s="434">
        <v>4.11463</v>
      </c>
      <c r="Y247" s="434">
        <v>4.1333900000000003</v>
      </c>
      <c r="Z247" s="434">
        <v>4.1487299999999996</v>
      </c>
      <c r="AA247" s="434">
        <v>4.1648300000000003</v>
      </c>
      <c r="AB247" s="434">
        <v>4.1737299999999999</v>
      </c>
      <c r="AC247" s="434">
        <v>4.1941199999999998</v>
      </c>
    </row>
    <row r="248" spans="1:29" x14ac:dyDescent="0.25">
      <c r="A248" s="434" t="s">
        <v>4063</v>
      </c>
      <c r="B248" s="434" t="s">
        <v>4473</v>
      </c>
      <c r="C248" s="434" t="s">
        <v>4471</v>
      </c>
      <c r="D248" s="434">
        <v>9.5183499999999999</v>
      </c>
      <c r="E248" s="434">
        <v>9.3848699999999994</v>
      </c>
      <c r="F248" s="434">
        <v>9.3820200000000007</v>
      </c>
      <c r="G248" s="434">
        <v>9.2967099999999991</v>
      </c>
      <c r="H248" s="434">
        <v>9.1714000000000002</v>
      </c>
      <c r="I248" s="434">
        <v>9.0443800000000003</v>
      </c>
      <c r="J248" s="434">
        <v>9.0382300000000004</v>
      </c>
      <c r="K248" s="434">
        <v>9.0484899999999993</v>
      </c>
      <c r="L248" s="434">
        <v>9.07348</v>
      </c>
      <c r="M248" s="434">
        <v>9.14194</v>
      </c>
      <c r="N248" s="434">
        <v>9.1739899999999999</v>
      </c>
      <c r="O248" s="434">
        <v>9.2786000000000008</v>
      </c>
      <c r="P248" s="434">
        <v>9.3187899999999999</v>
      </c>
      <c r="Q248" s="434">
        <v>9.4214500000000001</v>
      </c>
      <c r="R248" s="434">
        <v>9.4948999999999995</v>
      </c>
      <c r="S248" s="434">
        <v>9.5240100000000005</v>
      </c>
      <c r="T248" s="434">
        <v>9.5834799999999998</v>
      </c>
      <c r="U248" s="434">
        <v>9.6066500000000001</v>
      </c>
      <c r="V248" s="434">
        <v>9.6422799999999995</v>
      </c>
      <c r="W248" s="434">
        <v>9.6268499999999992</v>
      </c>
      <c r="X248" s="434">
        <v>9.6550499999999992</v>
      </c>
      <c r="Y248" s="434">
        <v>9.6922700000000006</v>
      </c>
      <c r="Z248" s="434">
        <v>9.7517499999999995</v>
      </c>
      <c r="AA248" s="434">
        <v>9.8103200000000008</v>
      </c>
      <c r="AB248" s="434">
        <v>9.8772400000000005</v>
      </c>
      <c r="AC248" s="434">
        <v>9.9297400000000007</v>
      </c>
    </row>
    <row r="249" spans="1:29" x14ac:dyDescent="0.25">
      <c r="A249" s="434" t="s">
        <v>4063</v>
      </c>
      <c r="B249" s="434" t="s">
        <v>2485</v>
      </c>
      <c r="C249" s="434" t="s">
        <v>4471</v>
      </c>
      <c r="D249" s="434">
        <v>9.70607E-2</v>
      </c>
      <c r="E249" s="434">
        <v>9.0695899999999996E-2</v>
      </c>
      <c r="F249" s="434">
        <v>8.0997600000000003E-2</v>
      </c>
      <c r="G249" s="434">
        <v>7.3106199999999996E-2</v>
      </c>
      <c r="H249" s="434">
        <v>6.4552700000000005E-2</v>
      </c>
      <c r="I249" s="434">
        <v>5.8053399999999998E-2</v>
      </c>
      <c r="J249" s="434">
        <v>5.4950899999999997E-2</v>
      </c>
      <c r="K249" s="434">
        <v>5.1749200000000002E-2</v>
      </c>
      <c r="L249" s="434">
        <v>4.8692300000000001E-2</v>
      </c>
      <c r="M249" s="434">
        <v>4.5673999999999999E-2</v>
      </c>
      <c r="N249" s="434">
        <v>4.2687200000000002E-2</v>
      </c>
      <c r="O249" s="434">
        <v>4.3472999999999998E-2</v>
      </c>
      <c r="P249" s="434">
        <v>4.4128199999999999E-2</v>
      </c>
      <c r="Q249" s="434">
        <v>4.4778900000000003E-2</v>
      </c>
      <c r="R249" s="434">
        <v>4.5676799999999997E-2</v>
      </c>
      <c r="S249" s="434">
        <v>4.6502000000000002E-2</v>
      </c>
      <c r="T249" s="434">
        <v>4.7300200000000001E-2</v>
      </c>
      <c r="U249" s="434">
        <v>4.8111800000000003E-2</v>
      </c>
      <c r="V249" s="434">
        <v>4.8783899999999998E-2</v>
      </c>
      <c r="W249" s="434">
        <v>4.9476100000000002E-2</v>
      </c>
      <c r="X249" s="434">
        <v>5.0255399999999999E-2</v>
      </c>
      <c r="Y249" s="434">
        <v>5.1071499999999999E-2</v>
      </c>
      <c r="Z249" s="434">
        <v>5.1990799999999997E-2</v>
      </c>
      <c r="AA249" s="434">
        <v>5.2858099999999998E-2</v>
      </c>
      <c r="AB249" s="434">
        <v>5.3564399999999998E-2</v>
      </c>
      <c r="AC249" s="434">
        <v>5.4486199999999999E-2</v>
      </c>
    </row>
    <row r="250" spans="1:29" x14ac:dyDescent="0.25">
      <c r="A250" s="434" t="s">
        <v>4063</v>
      </c>
      <c r="B250" s="434" t="s">
        <v>2425</v>
      </c>
      <c r="C250" s="434" t="s">
        <v>4471</v>
      </c>
      <c r="D250" s="434">
        <v>6.1529300000000002E-2</v>
      </c>
      <c r="E250" s="434">
        <v>6.1529300000000002E-2</v>
      </c>
      <c r="F250" s="434">
        <v>6.1529300000000002E-2</v>
      </c>
      <c r="G250" s="434">
        <v>6.1529300000000002E-2</v>
      </c>
      <c r="H250" s="434">
        <v>6.1529300000000002E-2</v>
      </c>
      <c r="I250" s="434">
        <v>6.1529300000000002E-2</v>
      </c>
      <c r="J250" s="434">
        <v>6.1529300000000002E-2</v>
      </c>
      <c r="K250" s="434">
        <v>6.1529300000000002E-2</v>
      </c>
      <c r="L250" s="434">
        <v>6.1529300000000002E-2</v>
      </c>
      <c r="M250" s="434">
        <v>6.1529300000000002E-2</v>
      </c>
      <c r="N250" s="434">
        <v>6.1529300000000002E-2</v>
      </c>
      <c r="O250" s="434">
        <v>6.1529300000000002E-2</v>
      </c>
      <c r="P250" s="434">
        <v>6.1529300000000002E-2</v>
      </c>
      <c r="Q250" s="434">
        <v>6.1529300000000002E-2</v>
      </c>
      <c r="R250" s="434">
        <v>6.1529300000000002E-2</v>
      </c>
      <c r="S250" s="434">
        <v>6.1529300000000002E-2</v>
      </c>
      <c r="T250" s="434">
        <v>6.1529300000000002E-2</v>
      </c>
      <c r="U250" s="434">
        <v>6.1529300000000002E-2</v>
      </c>
      <c r="V250" s="434">
        <v>6.1529300000000002E-2</v>
      </c>
      <c r="W250" s="434">
        <v>6.1529300000000002E-2</v>
      </c>
      <c r="X250" s="434">
        <v>6.1529300000000002E-2</v>
      </c>
      <c r="Y250" s="434">
        <v>6.1529300000000002E-2</v>
      </c>
      <c r="Z250" s="434">
        <v>6.1529300000000002E-2</v>
      </c>
      <c r="AA250" s="434">
        <v>6.1529300000000002E-2</v>
      </c>
      <c r="AB250" s="434">
        <v>6.1529300000000002E-2</v>
      </c>
      <c r="AC250" s="434">
        <v>6.1529300000000002E-2</v>
      </c>
    </row>
    <row r="251" spans="1:29" x14ac:dyDescent="0.25">
      <c r="A251" s="434" t="s">
        <v>4063</v>
      </c>
      <c r="B251" s="434" t="s">
        <v>4472</v>
      </c>
      <c r="C251" s="434" t="s">
        <v>4471</v>
      </c>
      <c r="D251" s="434">
        <v>0</v>
      </c>
      <c r="E251" s="434">
        <v>0</v>
      </c>
      <c r="F251" s="434">
        <v>0</v>
      </c>
      <c r="G251" s="434">
        <v>0</v>
      </c>
      <c r="H251" s="434">
        <v>0</v>
      </c>
      <c r="I251" s="434">
        <v>0</v>
      </c>
      <c r="J251" s="434">
        <v>0</v>
      </c>
      <c r="K251" s="434">
        <v>0</v>
      </c>
      <c r="L251" s="434">
        <v>0</v>
      </c>
      <c r="M251" s="434">
        <v>0</v>
      </c>
      <c r="N251" s="434">
        <v>0</v>
      </c>
      <c r="O251" s="434">
        <v>0</v>
      </c>
      <c r="P251" s="434">
        <v>0</v>
      </c>
      <c r="Q251" s="434">
        <v>0</v>
      </c>
      <c r="R251" s="434">
        <v>0</v>
      </c>
      <c r="S251" s="434">
        <v>0</v>
      </c>
      <c r="T251" s="434">
        <v>0</v>
      </c>
      <c r="U251" s="434">
        <v>0</v>
      </c>
      <c r="V251" s="434">
        <v>0</v>
      </c>
      <c r="W251" s="434">
        <v>0</v>
      </c>
      <c r="X251" s="434">
        <v>0</v>
      </c>
      <c r="Y251" s="434">
        <v>0</v>
      </c>
      <c r="Z251" s="434">
        <v>0</v>
      </c>
      <c r="AA251" s="434">
        <v>0</v>
      </c>
      <c r="AB251" s="434">
        <v>0</v>
      </c>
      <c r="AC251" s="434">
        <v>0</v>
      </c>
    </row>
    <row r="252" spans="1:29" x14ac:dyDescent="0.25">
      <c r="A252" s="434" t="s">
        <v>4065</v>
      </c>
      <c r="B252" s="434" t="s">
        <v>2426</v>
      </c>
      <c r="C252" s="434" t="s">
        <v>4471</v>
      </c>
      <c r="D252" s="434">
        <v>74.425399999999996</v>
      </c>
      <c r="E252" s="434">
        <v>74.191599999999994</v>
      </c>
      <c r="F252" s="434">
        <v>73.623999999999995</v>
      </c>
      <c r="G252" s="434">
        <v>72.480900000000005</v>
      </c>
      <c r="H252" s="434">
        <v>71.237499999999997</v>
      </c>
      <c r="I252" s="434">
        <v>69.927400000000006</v>
      </c>
      <c r="J252" s="434">
        <v>67.924499999999995</v>
      </c>
      <c r="K252" s="434">
        <v>65.806799999999996</v>
      </c>
      <c r="L252" s="434">
        <v>63.6128</v>
      </c>
      <c r="M252" s="434">
        <v>61.102200000000003</v>
      </c>
      <c r="N252" s="434">
        <v>58.802300000000002</v>
      </c>
      <c r="O252" s="434">
        <v>56.267099999999999</v>
      </c>
      <c r="P252" s="434">
        <v>53.695099999999996</v>
      </c>
      <c r="Q252" s="434">
        <v>51.254100000000001</v>
      </c>
      <c r="R252" s="434">
        <v>48.751899999999999</v>
      </c>
      <c r="S252" s="434">
        <v>46.397100000000002</v>
      </c>
      <c r="T252" s="434">
        <v>44.049500000000002</v>
      </c>
      <c r="U252" s="434">
        <v>41.755899999999997</v>
      </c>
      <c r="V252" s="434">
        <v>40.085999999999999</v>
      </c>
      <c r="W252" s="434">
        <v>38.642000000000003</v>
      </c>
      <c r="X252" s="434">
        <v>37.439399999999999</v>
      </c>
      <c r="Y252" s="434">
        <v>36.491900000000001</v>
      </c>
      <c r="Z252" s="434">
        <v>35.724600000000002</v>
      </c>
      <c r="AA252" s="434">
        <v>35.081299999999999</v>
      </c>
      <c r="AB252" s="434">
        <v>34.632199999999997</v>
      </c>
      <c r="AC252" s="434">
        <v>34.471899999999998</v>
      </c>
    </row>
    <row r="253" spans="1:29" x14ac:dyDescent="0.25">
      <c r="A253" s="434" t="s">
        <v>4065</v>
      </c>
      <c r="B253" s="434" t="s">
        <v>2424</v>
      </c>
      <c r="C253" s="434" t="s">
        <v>4471</v>
      </c>
      <c r="D253" s="434">
        <v>26.5397</v>
      </c>
      <c r="E253" s="434">
        <v>26.679400000000001</v>
      </c>
      <c r="F253" s="434">
        <v>19.499500000000001</v>
      </c>
      <c r="G253" s="434">
        <v>15.353899999999999</v>
      </c>
      <c r="H253" s="434">
        <v>13.1785</v>
      </c>
      <c r="I253" s="434">
        <v>7.2015599999999997</v>
      </c>
      <c r="J253" s="434">
        <v>7.1891499999999997</v>
      </c>
      <c r="K253" s="434">
        <v>6.9487899999999998</v>
      </c>
      <c r="L253" s="434">
        <v>7.27691</v>
      </c>
      <c r="M253" s="434">
        <v>7.64316</v>
      </c>
      <c r="N253" s="434">
        <v>9.3002099999999999</v>
      </c>
      <c r="O253" s="434">
        <v>8.8079400000000003</v>
      </c>
      <c r="P253" s="434">
        <v>7.9534099999999999</v>
      </c>
      <c r="Q253" s="434">
        <v>6.8408800000000003</v>
      </c>
      <c r="R253" s="434">
        <v>5.3902999999999999</v>
      </c>
      <c r="S253" s="434">
        <v>3.8041800000000001</v>
      </c>
      <c r="T253" s="434">
        <v>2.44259</v>
      </c>
      <c r="U253" s="434">
        <v>2.1792500000000001</v>
      </c>
      <c r="V253" s="434">
        <v>1.85809</v>
      </c>
      <c r="W253" s="434">
        <v>1.7694300000000001</v>
      </c>
      <c r="X253" s="434">
        <v>1.7171400000000001</v>
      </c>
      <c r="Y253" s="434">
        <v>1.63246</v>
      </c>
      <c r="Z253" s="434">
        <v>1.41791</v>
      </c>
      <c r="AA253" s="434">
        <v>1.3277000000000001</v>
      </c>
      <c r="AB253" s="434">
        <v>1.3119700000000001</v>
      </c>
      <c r="AC253" s="434">
        <v>1.22183</v>
      </c>
    </row>
    <row r="254" spans="1:29" x14ac:dyDescent="0.25">
      <c r="A254" s="434" t="s">
        <v>4065</v>
      </c>
      <c r="B254" s="434" t="s">
        <v>4475</v>
      </c>
      <c r="C254" s="434" t="s">
        <v>4471</v>
      </c>
      <c r="D254" s="434">
        <v>30.945499999999999</v>
      </c>
      <c r="E254" s="434">
        <v>29.881499999999999</v>
      </c>
      <c r="F254" s="434">
        <v>30.378900000000002</v>
      </c>
      <c r="G254" s="434">
        <v>30.260899999999999</v>
      </c>
      <c r="H254" s="434">
        <v>29.985700000000001</v>
      </c>
      <c r="I254" s="434">
        <v>29.694900000000001</v>
      </c>
      <c r="J254" s="434">
        <v>29.273599999999998</v>
      </c>
      <c r="K254" s="434">
        <v>28.91</v>
      </c>
      <c r="L254" s="434">
        <v>28.57</v>
      </c>
      <c r="M254" s="434">
        <v>28.293299999999999</v>
      </c>
      <c r="N254" s="434">
        <v>27.997299999999999</v>
      </c>
      <c r="O254" s="434">
        <v>27.696400000000001</v>
      </c>
      <c r="P254" s="434">
        <v>27.387899999999998</v>
      </c>
      <c r="Q254" s="434">
        <v>27.075099999999999</v>
      </c>
      <c r="R254" s="434">
        <v>26.6891</v>
      </c>
      <c r="S254" s="434">
        <v>26.299099999999999</v>
      </c>
      <c r="T254" s="434">
        <v>25.9252</v>
      </c>
      <c r="U254" s="434">
        <v>25.612300000000001</v>
      </c>
      <c r="V254" s="434">
        <v>25.320799999999998</v>
      </c>
      <c r="W254" s="434">
        <v>25.0474</v>
      </c>
      <c r="X254" s="434">
        <v>24.787400000000002</v>
      </c>
      <c r="Y254" s="434">
        <v>24.514299999999999</v>
      </c>
      <c r="Z254" s="434">
        <v>24.2316</v>
      </c>
      <c r="AA254" s="434">
        <v>23.952400000000001</v>
      </c>
      <c r="AB254" s="434">
        <v>23.6557</v>
      </c>
      <c r="AC254" s="434">
        <v>23.399799999999999</v>
      </c>
    </row>
    <row r="255" spans="1:29" x14ac:dyDescent="0.25">
      <c r="A255" s="434" t="s">
        <v>4065</v>
      </c>
      <c r="B255" s="434" t="s">
        <v>4474</v>
      </c>
      <c r="C255" s="434" t="s">
        <v>4471</v>
      </c>
      <c r="D255" s="434">
        <v>20.956900000000001</v>
      </c>
      <c r="E255" s="434">
        <v>21.023700000000002</v>
      </c>
      <c r="F255" s="434">
        <v>21.2179</v>
      </c>
      <c r="G255" s="434">
        <v>21.205100000000002</v>
      </c>
      <c r="H255" s="434">
        <v>21.246200000000002</v>
      </c>
      <c r="I255" s="434">
        <v>21.239799999999999</v>
      </c>
      <c r="J255" s="434">
        <v>21.104399999999998</v>
      </c>
      <c r="K255" s="434">
        <v>21.078299999999999</v>
      </c>
      <c r="L255" s="434">
        <v>21.116399999999999</v>
      </c>
      <c r="M255" s="434">
        <v>21.1389</v>
      </c>
      <c r="N255" s="434">
        <v>21.154699999999998</v>
      </c>
      <c r="O255" s="434">
        <v>21.140699999999999</v>
      </c>
      <c r="P255" s="434">
        <v>21.0974</v>
      </c>
      <c r="Q255" s="434">
        <v>21.064399999999999</v>
      </c>
      <c r="R255" s="434">
        <v>20.881799999999998</v>
      </c>
      <c r="S255" s="434">
        <v>20.681999999999999</v>
      </c>
      <c r="T255" s="434">
        <v>20.5351</v>
      </c>
      <c r="U255" s="434">
        <v>20.450099999999999</v>
      </c>
      <c r="V255" s="434">
        <v>20.389700000000001</v>
      </c>
      <c r="W255" s="434">
        <v>20.350300000000001</v>
      </c>
      <c r="X255" s="434">
        <v>20.324300000000001</v>
      </c>
      <c r="Y255" s="434">
        <v>20.268699999999999</v>
      </c>
      <c r="Z255" s="434">
        <v>20.193999999999999</v>
      </c>
      <c r="AA255" s="434">
        <v>20.1066</v>
      </c>
      <c r="AB255" s="434">
        <v>19.979900000000001</v>
      </c>
      <c r="AC255" s="434">
        <v>19.9283</v>
      </c>
    </row>
    <row r="256" spans="1:29" x14ac:dyDescent="0.25">
      <c r="A256" s="434" t="s">
        <v>4065</v>
      </c>
      <c r="B256" s="434" t="s">
        <v>4473</v>
      </c>
      <c r="C256" s="434" t="s">
        <v>4471</v>
      </c>
      <c r="D256" s="434">
        <v>39.182499999999997</v>
      </c>
      <c r="E256" s="434">
        <v>38.484499999999997</v>
      </c>
      <c r="F256" s="434">
        <v>38.346800000000002</v>
      </c>
      <c r="G256" s="434">
        <v>37.921900000000001</v>
      </c>
      <c r="H256" s="434">
        <v>37.392099999999999</v>
      </c>
      <c r="I256" s="434">
        <v>37.224800000000002</v>
      </c>
      <c r="J256" s="434">
        <v>37.114600000000003</v>
      </c>
      <c r="K256" s="434">
        <v>37.448399999999999</v>
      </c>
      <c r="L256" s="434">
        <v>37.474600000000002</v>
      </c>
      <c r="M256" s="434">
        <v>37.616</v>
      </c>
      <c r="N256" s="434">
        <v>37.769399999999997</v>
      </c>
      <c r="O256" s="434">
        <v>38.067799999999998</v>
      </c>
      <c r="P256" s="434">
        <v>38.130400000000002</v>
      </c>
      <c r="Q256" s="434">
        <v>38.1145</v>
      </c>
      <c r="R256" s="434">
        <v>38.019100000000002</v>
      </c>
      <c r="S256" s="434">
        <v>37.828699999999998</v>
      </c>
      <c r="T256" s="434">
        <v>37.961599999999997</v>
      </c>
      <c r="U256" s="434">
        <v>37.960999999999999</v>
      </c>
      <c r="V256" s="434">
        <v>38.161999999999999</v>
      </c>
      <c r="W256" s="434">
        <v>38.472000000000001</v>
      </c>
      <c r="X256" s="434">
        <v>38.817500000000003</v>
      </c>
      <c r="Y256" s="434">
        <v>39.021999999999998</v>
      </c>
      <c r="Z256" s="434">
        <v>39.199199999999998</v>
      </c>
      <c r="AA256" s="434">
        <v>39.424999999999997</v>
      </c>
      <c r="AB256" s="434">
        <v>39.4893</v>
      </c>
      <c r="AC256" s="434">
        <v>39.669400000000003</v>
      </c>
    </row>
    <row r="257" spans="1:29" x14ac:dyDescent="0.25">
      <c r="A257" s="434" t="s">
        <v>4065</v>
      </c>
      <c r="B257" s="434" t="s">
        <v>2485</v>
      </c>
      <c r="C257" s="434" t="s">
        <v>4471</v>
      </c>
      <c r="D257" s="434">
        <v>3.6342300000000001E-2</v>
      </c>
      <c r="E257" s="434">
        <v>3.4081899999999998E-2</v>
      </c>
      <c r="F257" s="434">
        <v>3.06016E-2</v>
      </c>
      <c r="G257" s="434">
        <v>2.7801599999999999E-2</v>
      </c>
      <c r="H257" s="434">
        <v>2.4758499999999999E-2</v>
      </c>
      <c r="I257" s="434">
        <v>2.2475599999999998E-2</v>
      </c>
      <c r="J257" s="434">
        <v>2.1500600000000002E-2</v>
      </c>
      <c r="K257" s="434">
        <v>2.0450099999999999E-2</v>
      </c>
      <c r="L257" s="434">
        <v>1.9400899999999999E-2</v>
      </c>
      <c r="M257" s="434">
        <v>1.8283500000000001E-2</v>
      </c>
      <c r="N257" s="434">
        <v>1.7108700000000001E-2</v>
      </c>
      <c r="O257" s="434">
        <v>1.7416999999999998E-2</v>
      </c>
      <c r="P257" s="434">
        <v>1.7600000000000001E-2</v>
      </c>
      <c r="Q257" s="434">
        <v>1.7779900000000001E-2</v>
      </c>
      <c r="R257" s="434">
        <v>1.8010700000000001E-2</v>
      </c>
      <c r="S257" s="434">
        <v>2.3800000000000002E-2</v>
      </c>
      <c r="T257" s="434">
        <v>7.5331999999999996E-2</v>
      </c>
      <c r="U257" s="434">
        <v>0.43444199999999999</v>
      </c>
      <c r="V257" s="434">
        <v>1.1969000000000001</v>
      </c>
      <c r="W257" s="434">
        <v>1.95929</v>
      </c>
      <c r="X257" s="434">
        <v>1.9684299999999999</v>
      </c>
      <c r="Y257" s="434">
        <v>2.0235500000000002</v>
      </c>
      <c r="Z257" s="434">
        <v>2.0943200000000002</v>
      </c>
      <c r="AA257" s="434">
        <v>2.1815600000000002</v>
      </c>
      <c r="AB257" s="434">
        <v>2.3715600000000001</v>
      </c>
      <c r="AC257" s="434">
        <v>2.4318300000000002</v>
      </c>
    </row>
    <row r="258" spans="1:29" x14ac:dyDescent="0.25">
      <c r="A258" s="434" t="s">
        <v>4065</v>
      </c>
      <c r="B258" s="434" t="s">
        <v>2425</v>
      </c>
      <c r="C258" s="434" t="s">
        <v>4471</v>
      </c>
      <c r="D258" s="434">
        <v>-36.218499999999999</v>
      </c>
      <c r="E258" s="434">
        <v>-36.218499999999999</v>
      </c>
      <c r="F258" s="434">
        <v>-36.218499999999999</v>
      </c>
      <c r="G258" s="434">
        <v>-36.218499999999999</v>
      </c>
      <c r="H258" s="434">
        <v>-36.218499999999999</v>
      </c>
      <c r="I258" s="434">
        <v>-36.218499999999999</v>
      </c>
      <c r="J258" s="434">
        <v>-36.218499999999999</v>
      </c>
      <c r="K258" s="434">
        <v>-36.218499999999999</v>
      </c>
      <c r="L258" s="434">
        <v>-36.218499999999999</v>
      </c>
      <c r="M258" s="434">
        <v>-36.218499999999999</v>
      </c>
      <c r="N258" s="434">
        <v>-36.218499999999999</v>
      </c>
      <c r="O258" s="434">
        <v>-36.218499999999999</v>
      </c>
      <c r="P258" s="434">
        <v>-36.218499999999999</v>
      </c>
      <c r="Q258" s="434">
        <v>-36.218499999999999</v>
      </c>
      <c r="R258" s="434">
        <v>-36.218499999999999</v>
      </c>
      <c r="S258" s="434">
        <v>-36.218499999999999</v>
      </c>
      <c r="T258" s="434">
        <v>-36.218499999999999</v>
      </c>
      <c r="U258" s="434">
        <v>-36.218499999999999</v>
      </c>
      <c r="V258" s="434">
        <v>-36.218499999999999</v>
      </c>
      <c r="W258" s="434">
        <v>-36.218499999999999</v>
      </c>
      <c r="X258" s="434">
        <v>-36.218499999999999</v>
      </c>
      <c r="Y258" s="434">
        <v>-36.218499999999999</v>
      </c>
      <c r="Z258" s="434">
        <v>-36.218499999999999</v>
      </c>
      <c r="AA258" s="434">
        <v>-36.218499999999999</v>
      </c>
      <c r="AB258" s="434">
        <v>-36.218499999999999</v>
      </c>
      <c r="AC258" s="434">
        <v>-36.218499999999999</v>
      </c>
    </row>
    <row r="259" spans="1:29" x14ac:dyDescent="0.25">
      <c r="A259" s="434" t="s">
        <v>4065</v>
      </c>
      <c r="B259" s="434" t="s">
        <v>4472</v>
      </c>
      <c r="C259" s="434" t="s">
        <v>4471</v>
      </c>
      <c r="D259" s="434">
        <v>0</v>
      </c>
      <c r="E259" s="434">
        <v>0</v>
      </c>
      <c r="F259" s="434">
        <v>0</v>
      </c>
      <c r="G259" s="434">
        <v>0</v>
      </c>
      <c r="H259" s="434">
        <v>0</v>
      </c>
      <c r="I259" s="434">
        <v>0</v>
      </c>
      <c r="J259" s="434">
        <v>0</v>
      </c>
      <c r="K259" s="434">
        <v>0</v>
      </c>
      <c r="L259" s="434">
        <v>0</v>
      </c>
      <c r="M259" s="434">
        <v>0</v>
      </c>
      <c r="N259" s="434">
        <v>0</v>
      </c>
      <c r="O259" s="434">
        <v>0</v>
      </c>
      <c r="P259" s="434">
        <v>0</v>
      </c>
      <c r="Q259" s="434">
        <v>0</v>
      </c>
      <c r="R259" s="434">
        <v>0</v>
      </c>
      <c r="S259" s="434">
        <v>0</v>
      </c>
      <c r="T259" s="434">
        <v>0</v>
      </c>
      <c r="U259" s="434">
        <v>0</v>
      </c>
      <c r="V259" s="434">
        <v>0</v>
      </c>
      <c r="W259" s="434">
        <v>0</v>
      </c>
      <c r="X259" s="434">
        <v>0</v>
      </c>
      <c r="Y259" s="434">
        <v>0</v>
      </c>
      <c r="Z259" s="434">
        <v>0</v>
      </c>
      <c r="AA259" s="434">
        <v>0</v>
      </c>
      <c r="AB259" s="434">
        <v>0</v>
      </c>
      <c r="AC259" s="434">
        <v>0</v>
      </c>
    </row>
    <row r="260" spans="1:29" x14ac:dyDescent="0.25">
      <c r="A260" s="434" t="s">
        <v>4067</v>
      </c>
      <c r="B260" s="434" t="s">
        <v>2426</v>
      </c>
      <c r="C260" s="434" t="s">
        <v>4471</v>
      </c>
      <c r="D260" s="434">
        <v>56.410299999999999</v>
      </c>
      <c r="E260" s="434">
        <v>55.959299999999999</v>
      </c>
      <c r="F260" s="434">
        <v>55.279200000000003</v>
      </c>
      <c r="G260" s="434">
        <v>54.248699999999999</v>
      </c>
      <c r="H260" s="434">
        <v>53.072600000000001</v>
      </c>
      <c r="I260" s="434">
        <v>51.814900000000002</v>
      </c>
      <c r="J260" s="434">
        <v>50.160200000000003</v>
      </c>
      <c r="K260" s="434">
        <v>48.324800000000003</v>
      </c>
      <c r="L260" s="434">
        <v>46.496600000000001</v>
      </c>
      <c r="M260" s="434">
        <v>44.553800000000003</v>
      </c>
      <c r="N260" s="434">
        <v>42.788800000000002</v>
      </c>
      <c r="O260" s="434">
        <v>40.989100000000001</v>
      </c>
      <c r="P260" s="434">
        <v>39.211599999999997</v>
      </c>
      <c r="Q260" s="434">
        <v>37.479399999999998</v>
      </c>
      <c r="R260" s="434">
        <v>35.732799999999997</v>
      </c>
      <c r="S260" s="434">
        <v>33.9925</v>
      </c>
      <c r="T260" s="434">
        <v>32.277999999999999</v>
      </c>
      <c r="U260" s="434">
        <v>30.6707</v>
      </c>
      <c r="V260" s="434">
        <v>29.137699999999999</v>
      </c>
      <c r="W260" s="434">
        <v>28.034700000000001</v>
      </c>
      <c r="X260" s="434">
        <v>27.065999999999999</v>
      </c>
      <c r="Y260" s="434">
        <v>26.319500000000001</v>
      </c>
      <c r="Z260" s="434">
        <v>25.738499999999998</v>
      </c>
      <c r="AA260" s="434">
        <v>25.274000000000001</v>
      </c>
      <c r="AB260" s="434">
        <v>24.9756</v>
      </c>
      <c r="AC260" s="434">
        <v>24.6783</v>
      </c>
    </row>
    <row r="261" spans="1:29" x14ac:dyDescent="0.25">
      <c r="A261" s="434" t="s">
        <v>4067</v>
      </c>
      <c r="B261" s="434" t="s">
        <v>2424</v>
      </c>
      <c r="C261" s="434" t="s">
        <v>4471</v>
      </c>
      <c r="D261" s="434">
        <v>65.580399999999997</v>
      </c>
      <c r="E261" s="434">
        <v>61.752099999999999</v>
      </c>
      <c r="F261" s="434">
        <v>58.366799999999998</v>
      </c>
      <c r="G261" s="434">
        <v>53.769300000000001</v>
      </c>
      <c r="H261" s="434">
        <v>54.808999999999997</v>
      </c>
      <c r="I261" s="434">
        <v>55.895899999999997</v>
      </c>
      <c r="J261" s="434">
        <v>55.293700000000001</v>
      </c>
      <c r="K261" s="434">
        <v>53.362400000000001</v>
      </c>
      <c r="L261" s="434">
        <v>50.295900000000003</v>
      </c>
      <c r="M261" s="434">
        <v>46.958599999999997</v>
      </c>
      <c r="N261" s="434">
        <v>38.878799999999998</v>
      </c>
      <c r="O261" s="434">
        <v>36.816499999999998</v>
      </c>
      <c r="P261" s="434">
        <v>35.676699999999997</v>
      </c>
      <c r="Q261" s="434">
        <v>34.734900000000003</v>
      </c>
      <c r="R261" s="434">
        <v>35.475900000000003</v>
      </c>
      <c r="S261" s="434">
        <v>36.331699999999998</v>
      </c>
      <c r="T261" s="434">
        <v>37.2224</v>
      </c>
      <c r="U261" s="434">
        <v>37.784999999999997</v>
      </c>
      <c r="V261" s="434">
        <v>38.547600000000003</v>
      </c>
      <c r="W261" s="434">
        <v>38.982599999999998</v>
      </c>
      <c r="X261" s="434">
        <v>39.411099999999998</v>
      </c>
      <c r="Y261" s="434">
        <v>39.829900000000002</v>
      </c>
      <c r="Z261" s="434">
        <v>40.321300000000001</v>
      </c>
      <c r="AA261" s="434">
        <v>40.609000000000002</v>
      </c>
      <c r="AB261" s="434">
        <v>41.1083</v>
      </c>
      <c r="AC261" s="434">
        <v>41.183599999999998</v>
      </c>
    </row>
    <row r="262" spans="1:29" x14ac:dyDescent="0.25">
      <c r="A262" s="434" t="s">
        <v>4067</v>
      </c>
      <c r="B262" s="434" t="s">
        <v>4475</v>
      </c>
      <c r="C262" s="434" t="s">
        <v>4471</v>
      </c>
      <c r="D262" s="434">
        <v>15.529299999999999</v>
      </c>
      <c r="E262" s="434">
        <v>14.7872</v>
      </c>
      <c r="F262" s="434">
        <v>15.1319</v>
      </c>
      <c r="G262" s="434">
        <v>15.036799999999999</v>
      </c>
      <c r="H262" s="434">
        <v>14.844200000000001</v>
      </c>
      <c r="I262" s="434">
        <v>14.6342</v>
      </c>
      <c r="J262" s="434">
        <v>14.404500000000001</v>
      </c>
      <c r="K262" s="434">
        <v>14.2033</v>
      </c>
      <c r="L262" s="434">
        <v>14.0122</v>
      </c>
      <c r="M262" s="434">
        <v>13.843299999999999</v>
      </c>
      <c r="N262" s="434">
        <v>13.6654</v>
      </c>
      <c r="O262" s="434">
        <v>13.4833</v>
      </c>
      <c r="P262" s="434">
        <v>13.293200000000001</v>
      </c>
      <c r="Q262" s="434">
        <v>13.1043</v>
      </c>
      <c r="R262" s="434">
        <v>12.875299999999999</v>
      </c>
      <c r="S262" s="434">
        <v>12.6462</v>
      </c>
      <c r="T262" s="434">
        <v>12.4306</v>
      </c>
      <c r="U262" s="434">
        <v>12.2498</v>
      </c>
      <c r="V262" s="434">
        <v>12.083399999999999</v>
      </c>
      <c r="W262" s="434">
        <v>11.929</v>
      </c>
      <c r="X262" s="434">
        <v>11.784700000000001</v>
      </c>
      <c r="Y262" s="434">
        <v>11.6334</v>
      </c>
      <c r="Z262" s="434">
        <v>11.476599999999999</v>
      </c>
      <c r="AA262" s="434">
        <v>11.3203</v>
      </c>
      <c r="AB262" s="434">
        <v>11.153700000000001</v>
      </c>
      <c r="AC262" s="434">
        <v>11.011900000000001</v>
      </c>
    </row>
    <row r="263" spans="1:29" x14ac:dyDescent="0.25">
      <c r="A263" s="434" t="s">
        <v>4067</v>
      </c>
      <c r="B263" s="434" t="s">
        <v>4474</v>
      </c>
      <c r="C263" s="434" t="s">
        <v>4471</v>
      </c>
      <c r="D263" s="434">
        <v>11.102</v>
      </c>
      <c r="E263" s="434">
        <v>11.300599999999999</v>
      </c>
      <c r="F263" s="434">
        <v>11.6206</v>
      </c>
      <c r="G263" s="434">
        <v>11.9129</v>
      </c>
      <c r="H263" s="434">
        <v>12.200799999999999</v>
      </c>
      <c r="I263" s="434">
        <v>12.535600000000001</v>
      </c>
      <c r="J263" s="434">
        <v>12.5465</v>
      </c>
      <c r="K263" s="434">
        <v>12.6205</v>
      </c>
      <c r="L263" s="434">
        <v>12.7318</v>
      </c>
      <c r="M263" s="434">
        <v>12.8462</v>
      </c>
      <c r="N263" s="434">
        <v>12.896000000000001</v>
      </c>
      <c r="O263" s="434">
        <v>12.8721</v>
      </c>
      <c r="P263" s="434">
        <v>12.8293</v>
      </c>
      <c r="Q263" s="434">
        <v>12.7879</v>
      </c>
      <c r="R263" s="434">
        <v>12.6595</v>
      </c>
      <c r="S263" s="434">
        <v>12.524100000000001</v>
      </c>
      <c r="T263" s="434">
        <v>12.4199</v>
      </c>
      <c r="U263" s="434">
        <v>12.3566</v>
      </c>
      <c r="V263" s="434">
        <v>12.3079</v>
      </c>
      <c r="W263" s="434">
        <v>12.273099999999999</v>
      </c>
      <c r="X263" s="434">
        <v>12.245900000000001</v>
      </c>
      <c r="Y263" s="434">
        <v>12.201000000000001</v>
      </c>
      <c r="Z263" s="434">
        <v>12.145200000000001</v>
      </c>
      <c r="AA263" s="434">
        <v>12.083600000000001</v>
      </c>
      <c r="AB263" s="434">
        <v>11.997199999999999</v>
      </c>
      <c r="AC263" s="434">
        <v>11.9535</v>
      </c>
    </row>
    <row r="264" spans="1:29" x14ac:dyDescent="0.25">
      <c r="A264" s="434" t="s">
        <v>4067</v>
      </c>
      <c r="B264" s="434" t="s">
        <v>4473</v>
      </c>
      <c r="C264" s="434" t="s">
        <v>4471</v>
      </c>
      <c r="D264" s="434">
        <v>78.770700000000005</v>
      </c>
      <c r="E264" s="434">
        <v>77.5672</v>
      </c>
      <c r="F264" s="434">
        <v>77.109499999999997</v>
      </c>
      <c r="G264" s="434">
        <v>76.699799999999996</v>
      </c>
      <c r="H264" s="434">
        <v>76.105000000000004</v>
      </c>
      <c r="I264" s="434">
        <v>75.816299999999998</v>
      </c>
      <c r="J264" s="434">
        <v>75.665599999999998</v>
      </c>
      <c r="K264" s="434">
        <v>75.558199999999999</v>
      </c>
      <c r="L264" s="434">
        <v>75.433099999999996</v>
      </c>
      <c r="M264" s="434">
        <v>75.447000000000003</v>
      </c>
      <c r="N264" s="434">
        <v>75.416300000000007</v>
      </c>
      <c r="O264" s="434">
        <v>75.508799999999994</v>
      </c>
      <c r="P264" s="434">
        <v>75.490899999999996</v>
      </c>
      <c r="Q264" s="434">
        <v>75.558199999999999</v>
      </c>
      <c r="R264" s="434">
        <v>75.579300000000003</v>
      </c>
      <c r="S264" s="434">
        <v>75.728499999999997</v>
      </c>
      <c r="T264" s="434">
        <v>75.984999999999999</v>
      </c>
      <c r="U264" s="434">
        <v>76.218100000000007</v>
      </c>
      <c r="V264" s="434">
        <v>76.412199999999999</v>
      </c>
      <c r="W264" s="434">
        <v>76.502399999999994</v>
      </c>
      <c r="X264" s="434">
        <v>76.666200000000003</v>
      </c>
      <c r="Y264" s="434">
        <v>76.866900000000001</v>
      </c>
      <c r="Z264" s="434">
        <v>77.115700000000004</v>
      </c>
      <c r="AA264" s="434">
        <v>77.350899999999996</v>
      </c>
      <c r="AB264" s="434">
        <v>77.524199999999993</v>
      </c>
      <c r="AC264" s="434">
        <v>77.772400000000005</v>
      </c>
    </row>
    <row r="265" spans="1:29" x14ac:dyDescent="0.25">
      <c r="A265" s="434" t="s">
        <v>4067</v>
      </c>
      <c r="B265" s="434" t="s">
        <v>2485</v>
      </c>
      <c r="C265" s="434" t="s">
        <v>4471</v>
      </c>
      <c r="D265" s="434">
        <v>0.96479999999999999</v>
      </c>
      <c r="E265" s="434">
        <v>0.90153399999999995</v>
      </c>
      <c r="F265" s="434">
        <v>0.80516900000000002</v>
      </c>
      <c r="G265" s="434">
        <v>0.72667899999999996</v>
      </c>
      <c r="H265" s="434">
        <v>0.64166400000000001</v>
      </c>
      <c r="I265" s="434">
        <v>0.57667100000000004</v>
      </c>
      <c r="J265" s="434">
        <v>0.54482699999999995</v>
      </c>
      <c r="K265" s="434">
        <v>0.51207499999999995</v>
      </c>
      <c r="L265" s="434">
        <v>0.48134199999999999</v>
      </c>
      <c r="M265" s="434">
        <v>0.45136500000000002</v>
      </c>
      <c r="N265" s="434">
        <v>0.420929</v>
      </c>
      <c r="O265" s="434">
        <v>0.427954</v>
      </c>
      <c r="P265" s="434">
        <v>0.43398100000000001</v>
      </c>
      <c r="Q265" s="434">
        <v>0.44004500000000002</v>
      </c>
      <c r="R265" s="434">
        <v>0.44839000000000001</v>
      </c>
      <c r="S265" s="434">
        <v>0.45569199999999999</v>
      </c>
      <c r="T265" s="434">
        <v>0.463314</v>
      </c>
      <c r="U265" s="434">
        <v>0.47139999999999999</v>
      </c>
      <c r="V265" s="434">
        <v>0.47859400000000002</v>
      </c>
      <c r="W265" s="434">
        <v>0.48581800000000003</v>
      </c>
      <c r="X265" s="434">
        <v>0.49414599999999997</v>
      </c>
      <c r="Y265" s="434">
        <v>0.50264399999999998</v>
      </c>
      <c r="Z265" s="434">
        <v>0.51200400000000001</v>
      </c>
      <c r="AA265" s="434">
        <v>0.52073899999999995</v>
      </c>
      <c r="AB265" s="434">
        <v>0.52810299999999999</v>
      </c>
      <c r="AC265" s="434">
        <v>0.53753499999999999</v>
      </c>
    </row>
    <row r="266" spans="1:29" x14ac:dyDescent="0.25">
      <c r="A266" s="434" t="s">
        <v>4067</v>
      </c>
      <c r="B266" s="434" t="s">
        <v>2425</v>
      </c>
      <c r="C266" s="434" t="s">
        <v>4471</v>
      </c>
      <c r="D266" s="434">
        <v>-17.291699999999999</v>
      </c>
      <c r="E266" s="434">
        <v>-17.291699999999999</v>
      </c>
      <c r="F266" s="434">
        <v>-17.291699999999999</v>
      </c>
      <c r="G266" s="434">
        <v>-17.291699999999999</v>
      </c>
      <c r="H266" s="434">
        <v>-17.291699999999999</v>
      </c>
      <c r="I266" s="434">
        <v>-17.291699999999999</v>
      </c>
      <c r="J266" s="434">
        <v>-17.291699999999999</v>
      </c>
      <c r="K266" s="434">
        <v>-17.291699999999999</v>
      </c>
      <c r="L266" s="434">
        <v>-17.291699999999999</v>
      </c>
      <c r="M266" s="434">
        <v>-17.291699999999999</v>
      </c>
      <c r="N266" s="434">
        <v>-17.291699999999999</v>
      </c>
      <c r="O266" s="434">
        <v>-17.291699999999999</v>
      </c>
      <c r="P266" s="434">
        <v>-17.291699999999999</v>
      </c>
      <c r="Q266" s="434">
        <v>-17.291699999999999</v>
      </c>
      <c r="R266" s="434">
        <v>-17.291699999999999</v>
      </c>
      <c r="S266" s="434">
        <v>-17.291699999999999</v>
      </c>
      <c r="T266" s="434">
        <v>-17.291699999999999</v>
      </c>
      <c r="U266" s="434">
        <v>-17.291699999999999</v>
      </c>
      <c r="V266" s="434">
        <v>-17.291699999999999</v>
      </c>
      <c r="W266" s="434">
        <v>-17.291699999999999</v>
      </c>
      <c r="X266" s="434">
        <v>-17.291699999999999</v>
      </c>
      <c r="Y266" s="434">
        <v>-17.291699999999999</v>
      </c>
      <c r="Z266" s="434">
        <v>-17.291699999999999</v>
      </c>
      <c r="AA266" s="434">
        <v>-17.291699999999999</v>
      </c>
      <c r="AB266" s="434">
        <v>-17.291699999999999</v>
      </c>
      <c r="AC266" s="434">
        <v>-17.291699999999999</v>
      </c>
    </row>
    <row r="267" spans="1:29" x14ac:dyDescent="0.25">
      <c r="A267" s="434" t="s">
        <v>4067</v>
      </c>
      <c r="B267" s="434" t="s">
        <v>4472</v>
      </c>
      <c r="C267" s="434" t="s">
        <v>4471</v>
      </c>
      <c r="D267" s="434">
        <v>0</v>
      </c>
      <c r="E267" s="434">
        <v>0</v>
      </c>
      <c r="F267" s="434">
        <v>0</v>
      </c>
      <c r="G267" s="434">
        <v>0</v>
      </c>
      <c r="H267" s="434">
        <v>0</v>
      </c>
      <c r="I267" s="434">
        <v>0</v>
      </c>
      <c r="J267" s="434">
        <v>0</v>
      </c>
      <c r="K267" s="434">
        <v>0</v>
      </c>
      <c r="L267" s="434">
        <v>0</v>
      </c>
      <c r="M267" s="434">
        <v>0</v>
      </c>
      <c r="N267" s="434">
        <v>0</v>
      </c>
      <c r="O267" s="434">
        <v>0</v>
      </c>
      <c r="P267" s="434">
        <v>0</v>
      </c>
      <c r="Q267" s="434">
        <v>0</v>
      </c>
      <c r="R267" s="434">
        <v>0</v>
      </c>
      <c r="S267" s="434">
        <v>0</v>
      </c>
      <c r="T267" s="434">
        <v>0</v>
      </c>
      <c r="U267" s="434">
        <v>0</v>
      </c>
      <c r="V267" s="434">
        <v>0</v>
      </c>
      <c r="W267" s="434">
        <v>0</v>
      </c>
      <c r="X267" s="434">
        <v>0</v>
      </c>
      <c r="Y267" s="434">
        <v>0</v>
      </c>
      <c r="Z267" s="434">
        <v>0</v>
      </c>
      <c r="AA267" s="434">
        <v>0</v>
      </c>
      <c r="AB267" s="434">
        <v>0</v>
      </c>
      <c r="AC267" s="434">
        <v>0</v>
      </c>
    </row>
    <row r="268" spans="1:29" x14ac:dyDescent="0.25">
      <c r="A268" s="434" t="s">
        <v>4069</v>
      </c>
      <c r="B268" s="434" t="s">
        <v>2426</v>
      </c>
      <c r="C268" s="434" t="s">
        <v>4471</v>
      </c>
      <c r="D268" s="434">
        <v>28.531700000000001</v>
      </c>
      <c r="E268" s="434">
        <v>28.337800000000001</v>
      </c>
      <c r="F268" s="434">
        <v>28.019400000000001</v>
      </c>
      <c r="G268" s="434">
        <v>27.5321</v>
      </c>
      <c r="H268" s="434">
        <v>27.027000000000001</v>
      </c>
      <c r="I268" s="434">
        <v>26.504200000000001</v>
      </c>
      <c r="J268" s="434">
        <v>25.908999999999999</v>
      </c>
      <c r="K268" s="434">
        <v>25.203499999999998</v>
      </c>
      <c r="L268" s="434">
        <v>24.5044</v>
      </c>
      <c r="M268" s="434">
        <v>23.711200000000002</v>
      </c>
      <c r="N268" s="434">
        <v>23.012</v>
      </c>
      <c r="O268" s="434">
        <v>22.2773</v>
      </c>
      <c r="P268" s="434">
        <v>21.537700000000001</v>
      </c>
      <c r="Q268" s="434">
        <v>20.834900000000001</v>
      </c>
      <c r="R268" s="434">
        <v>20.074000000000002</v>
      </c>
      <c r="S268" s="434">
        <v>19.3306</v>
      </c>
      <c r="T268" s="434">
        <v>18.5823</v>
      </c>
      <c r="U268" s="434">
        <v>17.877199999999998</v>
      </c>
      <c r="V268" s="434">
        <v>17.191700000000001</v>
      </c>
      <c r="W268" s="434">
        <v>16.716699999999999</v>
      </c>
      <c r="X268" s="434">
        <v>16.316199999999998</v>
      </c>
      <c r="Y268" s="434">
        <v>16.023</v>
      </c>
      <c r="Z268" s="434">
        <v>15.7615</v>
      </c>
      <c r="AA268" s="434">
        <v>15.5913</v>
      </c>
      <c r="AB268" s="434">
        <v>15.425000000000001</v>
      </c>
      <c r="AC268" s="434">
        <v>15.3428</v>
      </c>
    </row>
    <row r="269" spans="1:29" x14ac:dyDescent="0.25">
      <c r="A269" s="434" t="s">
        <v>4069</v>
      </c>
      <c r="B269" s="434" t="s">
        <v>2424</v>
      </c>
      <c r="C269" s="434" t="s">
        <v>4471</v>
      </c>
      <c r="D269" s="434">
        <v>26.661799999999999</v>
      </c>
      <c r="E269" s="434">
        <v>24.709099999999999</v>
      </c>
      <c r="F269" s="434">
        <v>21.440200000000001</v>
      </c>
      <c r="G269" s="434">
        <v>15.2364</v>
      </c>
      <c r="H269" s="434">
        <v>12.537699999999999</v>
      </c>
      <c r="I269" s="434">
        <v>10.4666</v>
      </c>
      <c r="J269" s="434">
        <v>10.0923</v>
      </c>
      <c r="K269" s="434">
        <v>9.89635</v>
      </c>
      <c r="L269" s="434">
        <v>9.7085000000000008</v>
      </c>
      <c r="M269" s="434">
        <v>9.4238199999999992</v>
      </c>
      <c r="N269" s="434">
        <v>8.6380300000000005</v>
      </c>
      <c r="O269" s="434">
        <v>8.38673</v>
      </c>
      <c r="P269" s="434">
        <v>8.4732900000000004</v>
      </c>
      <c r="Q269" s="434">
        <v>8.7867700000000006</v>
      </c>
      <c r="R269" s="434">
        <v>9.0094399999999997</v>
      </c>
      <c r="S269" s="434">
        <v>9.1624499999999998</v>
      </c>
      <c r="T269" s="434">
        <v>9.2449100000000008</v>
      </c>
      <c r="U269" s="434">
        <v>9.4494900000000008</v>
      </c>
      <c r="V269" s="434">
        <v>9.6357599999999994</v>
      </c>
      <c r="W269" s="434">
        <v>9.7010400000000008</v>
      </c>
      <c r="X269" s="434">
        <v>9.8247499999999999</v>
      </c>
      <c r="Y269" s="434">
        <v>9.9842600000000008</v>
      </c>
      <c r="Z269" s="434">
        <v>9.9636399999999998</v>
      </c>
      <c r="AA269" s="434">
        <v>10.341900000000001</v>
      </c>
      <c r="AB269" s="434">
        <v>10.191800000000001</v>
      </c>
      <c r="AC269" s="434">
        <v>10.532</v>
      </c>
    </row>
    <row r="270" spans="1:29" x14ac:dyDescent="0.25">
      <c r="A270" s="434" t="s">
        <v>4069</v>
      </c>
      <c r="B270" s="434" t="s">
        <v>4475</v>
      </c>
      <c r="C270" s="434" t="s">
        <v>4471</v>
      </c>
      <c r="D270" s="434">
        <v>3.27399</v>
      </c>
      <c r="E270" s="434">
        <v>3.1640299999999999</v>
      </c>
      <c r="F270" s="434">
        <v>3.22282</v>
      </c>
      <c r="G270" s="434">
        <v>3.2113299999999998</v>
      </c>
      <c r="H270" s="434">
        <v>3.1737899999999999</v>
      </c>
      <c r="I270" s="434">
        <v>3.1327099999999999</v>
      </c>
      <c r="J270" s="434">
        <v>3.1008399999999998</v>
      </c>
      <c r="K270" s="434">
        <v>3.0748099999999998</v>
      </c>
      <c r="L270" s="434">
        <v>3.0501200000000002</v>
      </c>
      <c r="M270" s="434">
        <v>3.0306600000000001</v>
      </c>
      <c r="N270" s="434">
        <v>3.01078</v>
      </c>
      <c r="O270" s="434">
        <v>2.9888699999999999</v>
      </c>
      <c r="P270" s="434">
        <v>2.9643999999999999</v>
      </c>
      <c r="Q270" s="434">
        <v>2.9396100000000001</v>
      </c>
      <c r="R270" s="434">
        <v>2.90591</v>
      </c>
      <c r="S270" s="434">
        <v>2.8713799999999998</v>
      </c>
      <c r="T270" s="434">
        <v>2.8385600000000002</v>
      </c>
      <c r="U270" s="434">
        <v>2.8119700000000001</v>
      </c>
      <c r="V270" s="434">
        <v>2.7877200000000002</v>
      </c>
      <c r="W270" s="434">
        <v>2.7652700000000001</v>
      </c>
      <c r="X270" s="434">
        <v>2.7441599999999999</v>
      </c>
      <c r="Y270" s="434">
        <v>2.7208999999999999</v>
      </c>
      <c r="Z270" s="434">
        <v>2.6960299999999999</v>
      </c>
      <c r="AA270" s="434">
        <v>2.67089</v>
      </c>
      <c r="AB270" s="434">
        <v>2.64351</v>
      </c>
      <c r="AC270" s="434">
        <v>2.6215999999999999</v>
      </c>
    </row>
    <row r="271" spans="1:29" x14ac:dyDescent="0.25">
      <c r="A271" s="434" t="s">
        <v>4069</v>
      </c>
      <c r="B271" s="434" t="s">
        <v>4474</v>
      </c>
      <c r="C271" s="434" t="s">
        <v>4471</v>
      </c>
      <c r="D271" s="434">
        <v>2.99884</v>
      </c>
      <c r="E271" s="434">
        <v>3.0321799999999999</v>
      </c>
      <c r="F271" s="434">
        <v>3.0861000000000001</v>
      </c>
      <c r="G271" s="434">
        <v>3.1200800000000002</v>
      </c>
      <c r="H271" s="434">
        <v>3.1389100000000001</v>
      </c>
      <c r="I271" s="434">
        <v>3.1566999999999998</v>
      </c>
      <c r="J271" s="434">
        <v>3.1501399999999999</v>
      </c>
      <c r="K271" s="434">
        <v>3.1577600000000001</v>
      </c>
      <c r="L271" s="434">
        <v>3.1739099999999998</v>
      </c>
      <c r="M271" s="434">
        <v>3.1871100000000001</v>
      </c>
      <c r="N271" s="434">
        <v>3.1977899999999999</v>
      </c>
      <c r="O271" s="434">
        <v>3.2019500000000001</v>
      </c>
      <c r="P271" s="434">
        <v>3.20181</v>
      </c>
      <c r="Q271" s="434">
        <v>3.2029700000000001</v>
      </c>
      <c r="R271" s="434">
        <v>3.18248</v>
      </c>
      <c r="S271" s="434">
        <v>3.1595800000000001</v>
      </c>
      <c r="T271" s="434">
        <v>3.1444399999999999</v>
      </c>
      <c r="U271" s="434">
        <v>3.1382699999999999</v>
      </c>
      <c r="V271" s="434">
        <v>3.1357699999999999</v>
      </c>
      <c r="W271" s="434">
        <v>3.1364000000000001</v>
      </c>
      <c r="X271" s="434">
        <v>3.1390099999999999</v>
      </c>
      <c r="Y271" s="434">
        <v>3.1362800000000002</v>
      </c>
      <c r="Z271" s="434">
        <v>3.1312700000000002</v>
      </c>
      <c r="AA271" s="434">
        <v>3.1242999999999999</v>
      </c>
      <c r="AB271" s="434">
        <v>3.1112799999999998</v>
      </c>
      <c r="AC271" s="434">
        <v>3.10894</v>
      </c>
    </row>
    <row r="272" spans="1:29" x14ac:dyDescent="0.25">
      <c r="A272" s="434" t="s">
        <v>4069</v>
      </c>
      <c r="B272" s="434" t="s">
        <v>4473</v>
      </c>
      <c r="C272" s="434" t="s">
        <v>4471</v>
      </c>
      <c r="D272" s="434">
        <v>67.3</v>
      </c>
      <c r="E272" s="434">
        <v>66.1798</v>
      </c>
      <c r="F272" s="434">
        <v>65.841399999999993</v>
      </c>
      <c r="G272" s="434">
        <v>65.742199999999997</v>
      </c>
      <c r="H272" s="434">
        <v>65.223399999999998</v>
      </c>
      <c r="I272" s="434">
        <v>65.085899999999995</v>
      </c>
      <c r="J272" s="434">
        <v>65.076599999999999</v>
      </c>
      <c r="K272" s="434">
        <v>65.1751</v>
      </c>
      <c r="L272" s="434">
        <v>65.262299999999996</v>
      </c>
      <c r="M272" s="434">
        <v>65.646500000000003</v>
      </c>
      <c r="N272" s="434">
        <v>66.010800000000003</v>
      </c>
      <c r="O272" s="434">
        <v>66.527199999999993</v>
      </c>
      <c r="P272" s="434">
        <v>66.894999999999996</v>
      </c>
      <c r="Q272" s="434">
        <v>67.321200000000005</v>
      </c>
      <c r="R272" s="434">
        <v>67.723600000000005</v>
      </c>
      <c r="S272" s="434">
        <v>68.188199999999995</v>
      </c>
      <c r="T272" s="434">
        <v>68.505200000000002</v>
      </c>
      <c r="U272" s="434">
        <v>68.637799999999999</v>
      </c>
      <c r="V272" s="434">
        <v>68.637600000000006</v>
      </c>
      <c r="W272" s="434">
        <v>68.578400000000002</v>
      </c>
      <c r="X272" s="434">
        <v>68.613100000000003</v>
      </c>
      <c r="Y272" s="434">
        <v>68.735100000000003</v>
      </c>
      <c r="Z272" s="434">
        <v>68.972300000000004</v>
      </c>
      <c r="AA272" s="434">
        <v>69.191199999999995</v>
      </c>
      <c r="AB272" s="434">
        <v>69.448599999999999</v>
      </c>
      <c r="AC272" s="434">
        <v>69.787700000000001</v>
      </c>
    </row>
    <row r="273" spans="1:29" x14ac:dyDescent="0.25">
      <c r="A273" s="434" t="s">
        <v>4069</v>
      </c>
      <c r="B273" s="434" t="s">
        <v>2485</v>
      </c>
      <c r="C273" s="434" t="s">
        <v>4471</v>
      </c>
      <c r="D273" s="434">
        <v>0.335949</v>
      </c>
      <c r="E273" s="434">
        <v>0.32005699999999998</v>
      </c>
      <c r="F273" s="434">
        <v>0.28623500000000002</v>
      </c>
      <c r="G273" s="434">
        <v>0.25615100000000002</v>
      </c>
      <c r="H273" s="434">
        <v>0.229159</v>
      </c>
      <c r="I273" s="434">
        <v>0.205763</v>
      </c>
      <c r="J273" s="434">
        <v>0.192829</v>
      </c>
      <c r="K273" s="434">
        <v>0.17998400000000001</v>
      </c>
      <c r="L273" s="434">
        <v>0.16709199999999999</v>
      </c>
      <c r="M273" s="434">
        <v>0.15431</v>
      </c>
      <c r="N273" s="434">
        <v>0.14149300000000001</v>
      </c>
      <c r="O273" s="434">
        <v>0.14124999999999999</v>
      </c>
      <c r="P273" s="434">
        <v>0.14099600000000001</v>
      </c>
      <c r="Q273" s="434">
        <v>0.14075699999999999</v>
      </c>
      <c r="R273" s="434">
        <v>0.14058300000000001</v>
      </c>
      <c r="S273" s="434">
        <v>0.14035700000000001</v>
      </c>
      <c r="T273" s="434">
        <v>0.14018800000000001</v>
      </c>
      <c r="U273" s="434">
        <v>0.14002899999999999</v>
      </c>
      <c r="V273" s="434">
        <v>0.139875</v>
      </c>
      <c r="W273" s="434">
        <v>0.139732</v>
      </c>
      <c r="X273" s="434">
        <v>0.13969000000000001</v>
      </c>
      <c r="Y273" s="434">
        <v>0.13966400000000001</v>
      </c>
      <c r="Z273" s="434">
        <v>0.139679</v>
      </c>
      <c r="AA273" s="434">
        <v>0.13975199999999999</v>
      </c>
      <c r="AB273" s="434">
        <v>0.13986899999999999</v>
      </c>
      <c r="AC273" s="434">
        <v>0.13999700000000001</v>
      </c>
    </row>
    <row r="274" spans="1:29" x14ac:dyDescent="0.25">
      <c r="A274" s="434" t="s">
        <v>4069</v>
      </c>
      <c r="B274" s="434" t="s">
        <v>2425</v>
      </c>
      <c r="C274" s="434" t="s">
        <v>4471</v>
      </c>
      <c r="D274" s="434">
        <v>-7.6574900000000001</v>
      </c>
      <c r="E274" s="434">
        <v>-7.6574900000000001</v>
      </c>
      <c r="F274" s="434">
        <v>-7.6574900000000001</v>
      </c>
      <c r="G274" s="434">
        <v>-7.6574900000000001</v>
      </c>
      <c r="H274" s="434">
        <v>-7.6574900000000001</v>
      </c>
      <c r="I274" s="434">
        <v>-7.6574900000000001</v>
      </c>
      <c r="J274" s="434">
        <v>-7.6574900000000001</v>
      </c>
      <c r="K274" s="434">
        <v>-7.6574900000000001</v>
      </c>
      <c r="L274" s="434">
        <v>-7.6574900000000001</v>
      </c>
      <c r="M274" s="434">
        <v>-7.6574900000000001</v>
      </c>
      <c r="N274" s="434">
        <v>-7.6574900000000001</v>
      </c>
      <c r="O274" s="434">
        <v>-7.6574900000000001</v>
      </c>
      <c r="P274" s="434">
        <v>-7.6574900000000001</v>
      </c>
      <c r="Q274" s="434">
        <v>-7.6574900000000001</v>
      </c>
      <c r="R274" s="434">
        <v>-7.6574900000000001</v>
      </c>
      <c r="S274" s="434">
        <v>-7.6574900000000001</v>
      </c>
      <c r="T274" s="434">
        <v>-7.6574900000000001</v>
      </c>
      <c r="U274" s="434">
        <v>-7.6574900000000001</v>
      </c>
      <c r="V274" s="434">
        <v>-7.6574900000000001</v>
      </c>
      <c r="W274" s="434">
        <v>-7.6574900000000001</v>
      </c>
      <c r="X274" s="434">
        <v>-7.6574900000000001</v>
      </c>
      <c r="Y274" s="434">
        <v>-7.6574900000000001</v>
      </c>
      <c r="Z274" s="434">
        <v>-7.6574900000000001</v>
      </c>
      <c r="AA274" s="434">
        <v>-7.6574900000000001</v>
      </c>
      <c r="AB274" s="434">
        <v>-7.6574900000000001</v>
      </c>
      <c r="AC274" s="434">
        <v>-7.6574900000000001</v>
      </c>
    </row>
    <row r="275" spans="1:29" x14ac:dyDescent="0.25">
      <c r="A275" s="434" t="s">
        <v>4069</v>
      </c>
      <c r="B275" s="434" t="s">
        <v>4472</v>
      </c>
      <c r="C275" s="434" t="s">
        <v>4471</v>
      </c>
      <c r="D275" s="434">
        <v>0</v>
      </c>
      <c r="E275" s="434">
        <v>0</v>
      </c>
      <c r="F275" s="434">
        <v>0</v>
      </c>
      <c r="G275" s="434">
        <v>0</v>
      </c>
      <c r="H275" s="434">
        <v>0</v>
      </c>
      <c r="I275" s="434">
        <v>0</v>
      </c>
      <c r="J275" s="434">
        <v>0</v>
      </c>
      <c r="K275" s="434">
        <v>0</v>
      </c>
      <c r="L275" s="434">
        <v>0</v>
      </c>
      <c r="M275" s="434">
        <v>0</v>
      </c>
      <c r="N275" s="434">
        <v>0</v>
      </c>
      <c r="O275" s="434">
        <v>0</v>
      </c>
      <c r="P275" s="434">
        <v>0</v>
      </c>
      <c r="Q275" s="434">
        <v>0</v>
      </c>
      <c r="R275" s="434">
        <v>0</v>
      </c>
      <c r="S275" s="434">
        <v>0</v>
      </c>
      <c r="T275" s="434">
        <v>0</v>
      </c>
      <c r="U275" s="434">
        <v>0</v>
      </c>
      <c r="V275" s="434">
        <v>0</v>
      </c>
      <c r="W275" s="434">
        <v>0</v>
      </c>
      <c r="X275" s="434">
        <v>0</v>
      </c>
      <c r="Y275" s="434">
        <v>0</v>
      </c>
      <c r="Z275" s="434">
        <v>0</v>
      </c>
      <c r="AA275" s="434">
        <v>0</v>
      </c>
      <c r="AB275" s="434">
        <v>0</v>
      </c>
      <c r="AC275" s="434">
        <v>0</v>
      </c>
    </row>
    <row r="276" spans="1:29" x14ac:dyDescent="0.25">
      <c r="A276" s="434" t="s">
        <v>4071</v>
      </c>
      <c r="B276" s="434" t="s">
        <v>2426</v>
      </c>
      <c r="C276" s="434" t="s">
        <v>4471</v>
      </c>
      <c r="D276" s="434">
        <v>18.491</v>
      </c>
      <c r="E276" s="434">
        <v>18.381399999999999</v>
      </c>
      <c r="F276" s="434">
        <v>18.2896</v>
      </c>
      <c r="G276" s="434">
        <v>18.115100000000002</v>
      </c>
      <c r="H276" s="434">
        <v>17.9499</v>
      </c>
      <c r="I276" s="434">
        <v>17.8108</v>
      </c>
      <c r="J276" s="434">
        <v>17.170400000000001</v>
      </c>
      <c r="K276" s="434">
        <v>16.535399999999999</v>
      </c>
      <c r="L276" s="434">
        <v>15.9017</v>
      </c>
      <c r="M276" s="434">
        <v>15.233599999999999</v>
      </c>
      <c r="N276" s="434">
        <v>14.613</v>
      </c>
      <c r="O276" s="434">
        <v>13.9374</v>
      </c>
      <c r="P276" s="434">
        <v>13.2402</v>
      </c>
      <c r="Q276" s="434">
        <v>12.5581</v>
      </c>
      <c r="R276" s="434">
        <v>11.851900000000001</v>
      </c>
      <c r="S276" s="434">
        <v>11.156000000000001</v>
      </c>
      <c r="T276" s="434">
        <v>10.463200000000001</v>
      </c>
      <c r="U276" s="434">
        <v>9.8459299999999992</v>
      </c>
      <c r="V276" s="434">
        <v>9.3548399999999994</v>
      </c>
      <c r="W276" s="434">
        <v>8.9292200000000008</v>
      </c>
      <c r="X276" s="434">
        <v>8.5745100000000001</v>
      </c>
      <c r="Y276" s="434">
        <v>8.3097600000000007</v>
      </c>
      <c r="Z276" s="434">
        <v>8.1102500000000006</v>
      </c>
      <c r="AA276" s="434">
        <v>7.9601100000000002</v>
      </c>
      <c r="AB276" s="434">
        <v>7.8604000000000003</v>
      </c>
      <c r="AC276" s="434">
        <v>7.8432300000000001</v>
      </c>
    </row>
    <row r="277" spans="1:29" x14ac:dyDescent="0.25">
      <c r="A277" s="434" t="s">
        <v>4071</v>
      </c>
      <c r="B277" s="434" t="s">
        <v>2424</v>
      </c>
      <c r="C277" s="434" t="s">
        <v>4471</v>
      </c>
      <c r="D277" s="434">
        <v>8.9009</v>
      </c>
      <c r="E277" s="434">
        <v>9.4426199999999998</v>
      </c>
      <c r="F277" s="434">
        <v>9.5580400000000001</v>
      </c>
      <c r="G277" s="434">
        <v>8.7764500000000005</v>
      </c>
      <c r="H277" s="434">
        <v>7.49674</v>
      </c>
      <c r="I277" s="434">
        <v>6.0980600000000003</v>
      </c>
      <c r="J277" s="434">
        <v>4.5754799999999998</v>
      </c>
      <c r="K277" s="434">
        <v>3.4739200000000001</v>
      </c>
      <c r="L277" s="434">
        <v>3.69157</v>
      </c>
      <c r="M277" s="434">
        <v>3.9102899999999998</v>
      </c>
      <c r="N277" s="434">
        <v>4.2300599999999999</v>
      </c>
      <c r="O277" s="434">
        <v>4.6451599999999997</v>
      </c>
      <c r="P277" s="434">
        <v>5.1493900000000004</v>
      </c>
      <c r="Q277" s="434">
        <v>5.5400400000000003</v>
      </c>
      <c r="R277" s="434">
        <v>5.9263399999999997</v>
      </c>
      <c r="S277" s="434">
        <v>6.28606</v>
      </c>
      <c r="T277" s="434">
        <v>6.6076100000000002</v>
      </c>
      <c r="U277" s="434">
        <v>6.8547599999999997</v>
      </c>
      <c r="V277" s="434">
        <v>6.9985799999999996</v>
      </c>
      <c r="W277" s="434">
        <v>7.2007300000000001</v>
      </c>
      <c r="X277" s="434">
        <v>7.3975200000000001</v>
      </c>
      <c r="Y277" s="434">
        <v>7.6130000000000004</v>
      </c>
      <c r="Z277" s="434">
        <v>7.7878400000000001</v>
      </c>
      <c r="AA277" s="434">
        <v>7.9545500000000002</v>
      </c>
      <c r="AB277" s="434">
        <v>8.10473</v>
      </c>
      <c r="AC277" s="434">
        <v>8.2160100000000007</v>
      </c>
    </row>
    <row r="278" spans="1:29" x14ac:dyDescent="0.25">
      <c r="A278" s="434" t="s">
        <v>4071</v>
      </c>
      <c r="B278" s="434" t="s">
        <v>4475</v>
      </c>
      <c r="C278" s="434" t="s">
        <v>4471</v>
      </c>
      <c r="D278" s="434">
        <v>2.84138</v>
      </c>
      <c r="E278" s="434">
        <v>2.7448999999999999</v>
      </c>
      <c r="F278" s="434">
        <v>2.84137</v>
      </c>
      <c r="G278" s="434">
        <v>2.85629</v>
      </c>
      <c r="H278" s="434">
        <v>2.8519299999999999</v>
      </c>
      <c r="I278" s="434">
        <v>2.8425699999999998</v>
      </c>
      <c r="J278" s="434">
        <v>2.8198300000000001</v>
      </c>
      <c r="K278" s="434">
        <v>2.80132</v>
      </c>
      <c r="L278" s="434">
        <v>2.7846000000000002</v>
      </c>
      <c r="M278" s="434">
        <v>2.77101</v>
      </c>
      <c r="N278" s="434">
        <v>2.75623</v>
      </c>
      <c r="O278" s="434">
        <v>2.7408000000000001</v>
      </c>
      <c r="P278" s="434">
        <v>2.72384</v>
      </c>
      <c r="Q278" s="434">
        <v>2.7066699999999999</v>
      </c>
      <c r="R278" s="434">
        <v>2.6833300000000002</v>
      </c>
      <c r="S278" s="434">
        <v>2.6595900000000001</v>
      </c>
      <c r="T278" s="434">
        <v>2.63775</v>
      </c>
      <c r="U278" s="434">
        <v>2.6213700000000002</v>
      </c>
      <c r="V278" s="434">
        <v>2.6069900000000001</v>
      </c>
      <c r="W278" s="434">
        <v>2.5943200000000002</v>
      </c>
      <c r="X278" s="434">
        <v>2.5829599999999999</v>
      </c>
      <c r="Y278" s="434">
        <v>2.5698699999999999</v>
      </c>
      <c r="Z278" s="434">
        <v>2.5551699999999999</v>
      </c>
      <c r="AA278" s="434">
        <v>2.54026</v>
      </c>
      <c r="AB278" s="434">
        <v>2.5235599999999998</v>
      </c>
      <c r="AC278" s="434">
        <v>2.5107200000000001</v>
      </c>
    </row>
    <row r="279" spans="1:29" x14ac:dyDescent="0.25">
      <c r="A279" s="434" t="s">
        <v>4071</v>
      </c>
      <c r="B279" s="434" t="s">
        <v>4474</v>
      </c>
      <c r="C279" s="434" t="s">
        <v>4471</v>
      </c>
      <c r="D279" s="434">
        <v>2.5496400000000001</v>
      </c>
      <c r="E279" s="434">
        <v>2.7306400000000002</v>
      </c>
      <c r="F279" s="434">
        <v>2.9207299999999998</v>
      </c>
      <c r="G279" s="434">
        <v>3.0899200000000002</v>
      </c>
      <c r="H279" s="434">
        <v>3.2371799999999999</v>
      </c>
      <c r="I279" s="434">
        <v>3.3643399999999999</v>
      </c>
      <c r="J279" s="434">
        <v>3.3863799999999999</v>
      </c>
      <c r="K279" s="434">
        <v>3.4162300000000001</v>
      </c>
      <c r="L279" s="434">
        <v>3.4492400000000001</v>
      </c>
      <c r="M279" s="434">
        <v>3.47498</v>
      </c>
      <c r="N279" s="434">
        <v>3.49498</v>
      </c>
      <c r="O279" s="434">
        <v>3.5147599999999999</v>
      </c>
      <c r="P279" s="434">
        <v>3.51525</v>
      </c>
      <c r="Q279" s="434">
        <v>3.5271599999999999</v>
      </c>
      <c r="R279" s="434">
        <v>3.52555</v>
      </c>
      <c r="S279" s="434">
        <v>3.5231599999999998</v>
      </c>
      <c r="T279" s="434">
        <v>3.52671</v>
      </c>
      <c r="U279" s="434">
        <v>3.5367899999999999</v>
      </c>
      <c r="V279" s="434">
        <v>3.5501299999999998</v>
      </c>
      <c r="W279" s="434">
        <v>3.5661900000000002</v>
      </c>
      <c r="X279" s="434">
        <v>3.58351</v>
      </c>
      <c r="Y279" s="434">
        <v>3.5972</v>
      </c>
      <c r="Z279" s="434">
        <v>3.6084000000000001</v>
      </c>
      <c r="AA279" s="434">
        <v>3.6188699999999998</v>
      </c>
      <c r="AB279" s="434">
        <v>3.6250200000000001</v>
      </c>
      <c r="AC279" s="434">
        <v>3.6392799999999998</v>
      </c>
    </row>
    <row r="280" spans="1:29" x14ac:dyDescent="0.25">
      <c r="A280" s="434" t="s">
        <v>4071</v>
      </c>
      <c r="B280" s="434" t="s">
        <v>4473</v>
      </c>
      <c r="C280" s="434" t="s">
        <v>4471</v>
      </c>
      <c r="D280" s="434">
        <v>18.1919</v>
      </c>
      <c r="E280" s="434">
        <v>18.342199999999998</v>
      </c>
      <c r="F280" s="434">
        <v>18.7789</v>
      </c>
      <c r="G280" s="434">
        <v>19.145199999999999</v>
      </c>
      <c r="H280" s="434">
        <v>19.371700000000001</v>
      </c>
      <c r="I280" s="434">
        <v>19.715299999999999</v>
      </c>
      <c r="J280" s="434">
        <v>19.909500000000001</v>
      </c>
      <c r="K280" s="434">
        <v>20.131699999999999</v>
      </c>
      <c r="L280" s="434">
        <v>20.381</v>
      </c>
      <c r="M280" s="434">
        <v>20.811900000000001</v>
      </c>
      <c r="N280" s="434">
        <v>21.229299999999999</v>
      </c>
      <c r="O280" s="434">
        <v>21.7197</v>
      </c>
      <c r="P280" s="434">
        <v>22.2242</v>
      </c>
      <c r="Q280" s="434">
        <v>22.768899999999999</v>
      </c>
      <c r="R280" s="434">
        <v>23.314</v>
      </c>
      <c r="S280" s="434">
        <v>23.768000000000001</v>
      </c>
      <c r="T280" s="434">
        <v>24.154800000000002</v>
      </c>
      <c r="U280" s="434">
        <v>24.456299999999999</v>
      </c>
      <c r="V280" s="434">
        <v>24.7681</v>
      </c>
      <c r="W280" s="434">
        <v>24.933499999999999</v>
      </c>
      <c r="X280" s="434">
        <v>25.0898</v>
      </c>
      <c r="Y280" s="434">
        <v>25.337299999999999</v>
      </c>
      <c r="Z280" s="434">
        <v>25.596</v>
      </c>
      <c r="AA280" s="434">
        <v>25.904299999999999</v>
      </c>
      <c r="AB280" s="434">
        <v>26.215800000000002</v>
      </c>
      <c r="AC280" s="434">
        <v>26.563300000000002</v>
      </c>
    </row>
    <row r="281" spans="1:29" x14ac:dyDescent="0.25">
      <c r="A281" s="434" t="s">
        <v>4071</v>
      </c>
      <c r="B281" s="434" t="s">
        <v>2485</v>
      </c>
      <c r="C281" s="434" t="s">
        <v>4471</v>
      </c>
      <c r="D281" s="435">
        <v>1.5489999999999999E-5</v>
      </c>
      <c r="E281" s="435">
        <v>7.5700000000000004E-6</v>
      </c>
      <c r="F281" s="435">
        <v>2.067E-5</v>
      </c>
      <c r="G281" s="435">
        <v>3.7440000000000001E-5</v>
      </c>
      <c r="H281" s="435">
        <v>5.0710000000000001E-5</v>
      </c>
      <c r="I281" s="435">
        <v>6.1099999999999994E-5</v>
      </c>
      <c r="J281" s="435">
        <v>8.5840000000000005E-5</v>
      </c>
      <c r="K281" s="434">
        <v>1.0647E-4</v>
      </c>
      <c r="L281" s="434">
        <v>1.2353E-4</v>
      </c>
      <c r="M281" s="434">
        <v>1.3595E-4</v>
      </c>
      <c r="N281" s="434">
        <v>1.3457000000000001E-4</v>
      </c>
      <c r="O281" s="434">
        <v>1.4388000000000001E-4</v>
      </c>
      <c r="P281" s="434">
        <v>1.5369E-4</v>
      </c>
      <c r="Q281" s="434">
        <v>1.6390999999999999E-4</v>
      </c>
      <c r="R281" s="434">
        <v>1.6369999999999999E-4</v>
      </c>
      <c r="S281" s="434">
        <v>1.6333999999999999E-4</v>
      </c>
      <c r="T281" s="434">
        <v>1.5291999999999999E-4</v>
      </c>
      <c r="U281" s="434">
        <v>1.4264E-4</v>
      </c>
      <c r="V281" s="434">
        <v>1.2208E-4</v>
      </c>
      <c r="W281" s="434">
        <v>1.0174E-4</v>
      </c>
      <c r="X281" s="435">
        <v>8.1390000000000005E-5</v>
      </c>
      <c r="Y281" s="435">
        <v>6.1060000000000002E-5</v>
      </c>
      <c r="Z281" s="435">
        <v>5.0890000000000002E-5</v>
      </c>
      <c r="AA281" s="435">
        <v>4.07E-5</v>
      </c>
      <c r="AB281" s="435">
        <v>3.0540000000000002E-5</v>
      </c>
      <c r="AC281" s="435">
        <v>2.0360000000000002E-5</v>
      </c>
    </row>
    <row r="282" spans="1:29" x14ac:dyDescent="0.25">
      <c r="A282" s="434" t="s">
        <v>4071</v>
      </c>
      <c r="B282" s="434" t="s">
        <v>2425</v>
      </c>
      <c r="C282" s="434" t="s">
        <v>4471</v>
      </c>
      <c r="D282" s="434">
        <v>-39.218899999999998</v>
      </c>
      <c r="E282" s="434">
        <v>-39.218899999999998</v>
      </c>
      <c r="F282" s="434">
        <v>-39.218899999999998</v>
      </c>
      <c r="G282" s="434">
        <v>-39.218899999999998</v>
      </c>
      <c r="H282" s="434">
        <v>-39.218899999999998</v>
      </c>
      <c r="I282" s="434">
        <v>-39.218899999999998</v>
      </c>
      <c r="J282" s="434">
        <v>-39.218899999999998</v>
      </c>
      <c r="K282" s="434">
        <v>-39.218899999999998</v>
      </c>
      <c r="L282" s="434">
        <v>-39.218899999999998</v>
      </c>
      <c r="M282" s="434">
        <v>-39.218899999999998</v>
      </c>
      <c r="N282" s="434">
        <v>-39.218899999999998</v>
      </c>
      <c r="O282" s="434">
        <v>-39.218899999999998</v>
      </c>
      <c r="P282" s="434">
        <v>-39.218899999999998</v>
      </c>
      <c r="Q282" s="434">
        <v>-39.218899999999998</v>
      </c>
      <c r="R282" s="434">
        <v>-39.218899999999998</v>
      </c>
      <c r="S282" s="434">
        <v>-39.218899999999998</v>
      </c>
      <c r="T282" s="434">
        <v>-39.218899999999998</v>
      </c>
      <c r="U282" s="434">
        <v>-39.218899999999998</v>
      </c>
      <c r="V282" s="434">
        <v>-39.218899999999998</v>
      </c>
      <c r="W282" s="434">
        <v>-39.218899999999998</v>
      </c>
      <c r="X282" s="434">
        <v>-39.218899999999998</v>
      </c>
      <c r="Y282" s="434">
        <v>-39.218899999999998</v>
      </c>
      <c r="Z282" s="434">
        <v>-39.218899999999998</v>
      </c>
      <c r="AA282" s="434">
        <v>-39.218899999999998</v>
      </c>
      <c r="AB282" s="434">
        <v>-39.218899999999998</v>
      </c>
      <c r="AC282" s="434">
        <v>-39.218899999999998</v>
      </c>
    </row>
    <row r="283" spans="1:29" x14ac:dyDescent="0.25">
      <c r="A283" s="434" t="s">
        <v>4071</v>
      </c>
      <c r="B283" s="434" t="s">
        <v>4472</v>
      </c>
      <c r="C283" s="434" t="s">
        <v>4471</v>
      </c>
      <c r="D283" s="434">
        <v>0</v>
      </c>
      <c r="E283" s="434">
        <v>0</v>
      </c>
      <c r="F283" s="434">
        <v>0</v>
      </c>
      <c r="G283" s="434">
        <v>0</v>
      </c>
      <c r="H283" s="434">
        <v>0</v>
      </c>
      <c r="I283" s="434">
        <v>0</v>
      </c>
      <c r="J283" s="434">
        <v>0</v>
      </c>
      <c r="K283" s="434">
        <v>0</v>
      </c>
      <c r="L283" s="434">
        <v>0</v>
      </c>
      <c r="M283" s="434">
        <v>0</v>
      </c>
      <c r="N283" s="434">
        <v>0</v>
      </c>
      <c r="O283" s="434">
        <v>0</v>
      </c>
      <c r="P283" s="434">
        <v>0</v>
      </c>
      <c r="Q283" s="434">
        <v>0</v>
      </c>
      <c r="R283" s="434">
        <v>0</v>
      </c>
      <c r="S283" s="434">
        <v>0</v>
      </c>
      <c r="T283" s="434">
        <v>0</v>
      </c>
      <c r="U283" s="434">
        <v>0</v>
      </c>
      <c r="V283" s="434">
        <v>0</v>
      </c>
      <c r="W283" s="434">
        <v>0</v>
      </c>
      <c r="X283" s="434">
        <v>0</v>
      </c>
      <c r="Y283" s="434">
        <v>0</v>
      </c>
      <c r="Z283" s="434">
        <v>0</v>
      </c>
      <c r="AA283" s="434">
        <v>0</v>
      </c>
      <c r="AB283" s="434">
        <v>0</v>
      </c>
      <c r="AC283" s="434">
        <v>0</v>
      </c>
    </row>
    <row r="284" spans="1:29" x14ac:dyDescent="0.25">
      <c r="A284" s="434" t="s">
        <v>4073</v>
      </c>
      <c r="B284" s="434" t="s">
        <v>2426</v>
      </c>
      <c r="C284" s="434" t="s">
        <v>4471</v>
      </c>
      <c r="D284" s="434">
        <v>53.332599999999999</v>
      </c>
      <c r="E284" s="434">
        <v>52.976900000000001</v>
      </c>
      <c r="F284" s="434">
        <v>52.400300000000001</v>
      </c>
      <c r="G284" s="434">
        <v>51.494599999999998</v>
      </c>
      <c r="H284" s="434">
        <v>50.458399999999997</v>
      </c>
      <c r="I284" s="434">
        <v>49.349200000000003</v>
      </c>
      <c r="J284" s="434">
        <v>47.826300000000003</v>
      </c>
      <c r="K284" s="434">
        <v>46.143599999999999</v>
      </c>
      <c r="L284" s="434">
        <v>44.470500000000001</v>
      </c>
      <c r="M284" s="434">
        <v>42.697299999999998</v>
      </c>
      <c r="N284" s="434">
        <v>41.0642</v>
      </c>
      <c r="O284" s="434">
        <v>39.400199999999998</v>
      </c>
      <c r="P284" s="434">
        <v>37.743600000000001</v>
      </c>
      <c r="Q284" s="434">
        <v>36.139299999999999</v>
      </c>
      <c r="R284" s="434">
        <v>34.494700000000002</v>
      </c>
      <c r="S284" s="434">
        <v>32.904899999999998</v>
      </c>
      <c r="T284" s="434">
        <v>31.324000000000002</v>
      </c>
      <c r="U284" s="434">
        <v>29.851299999999998</v>
      </c>
      <c r="V284" s="434">
        <v>28.436199999999999</v>
      </c>
      <c r="W284" s="434">
        <v>27.427299999999999</v>
      </c>
      <c r="X284" s="434">
        <v>26.549099999999999</v>
      </c>
      <c r="Y284" s="434">
        <v>25.871500000000001</v>
      </c>
      <c r="Z284" s="434">
        <v>25.3385</v>
      </c>
      <c r="AA284" s="434">
        <v>24.918399999999998</v>
      </c>
      <c r="AB284" s="434">
        <v>24.640799999999999</v>
      </c>
      <c r="AC284" s="434">
        <v>24.3977</v>
      </c>
    </row>
    <row r="285" spans="1:29" x14ac:dyDescent="0.25">
      <c r="A285" s="434" t="s">
        <v>4073</v>
      </c>
      <c r="B285" s="434" t="s">
        <v>2424</v>
      </c>
      <c r="C285" s="434" t="s">
        <v>4471</v>
      </c>
      <c r="D285" s="434">
        <v>73.751099999999994</v>
      </c>
      <c r="E285" s="434">
        <v>71.596400000000003</v>
      </c>
      <c r="F285" s="434">
        <v>65.766400000000004</v>
      </c>
      <c r="G285" s="434">
        <v>62.087400000000002</v>
      </c>
      <c r="H285" s="434">
        <v>61.321599999999997</v>
      </c>
      <c r="I285" s="434">
        <v>60.812600000000003</v>
      </c>
      <c r="J285" s="434">
        <v>61.047600000000003</v>
      </c>
      <c r="K285" s="434">
        <v>60.797499999999999</v>
      </c>
      <c r="L285" s="434">
        <v>60.381300000000003</v>
      </c>
      <c r="M285" s="434">
        <v>59.909799999999997</v>
      </c>
      <c r="N285" s="434">
        <v>57.851500000000001</v>
      </c>
      <c r="O285" s="434">
        <v>58.420999999999999</v>
      </c>
      <c r="P285" s="434">
        <v>58.788400000000003</v>
      </c>
      <c r="Q285" s="434">
        <v>56.542200000000001</v>
      </c>
      <c r="R285" s="434">
        <v>55.211399999999998</v>
      </c>
      <c r="S285" s="434">
        <v>55.964399999999998</v>
      </c>
      <c r="T285" s="434">
        <v>56.7654</v>
      </c>
      <c r="U285" s="434">
        <v>57.222200000000001</v>
      </c>
      <c r="V285" s="434">
        <v>57.564900000000002</v>
      </c>
      <c r="W285" s="434">
        <v>57.721899999999998</v>
      </c>
      <c r="X285" s="434">
        <v>58.336500000000001</v>
      </c>
      <c r="Y285" s="434">
        <v>57.800199999999997</v>
      </c>
      <c r="Z285" s="434">
        <v>57.575200000000002</v>
      </c>
      <c r="AA285" s="434">
        <v>57.6492</v>
      </c>
      <c r="AB285" s="434">
        <v>57.700699999999998</v>
      </c>
      <c r="AC285" s="434">
        <v>57.645200000000003</v>
      </c>
    </row>
    <row r="286" spans="1:29" x14ac:dyDescent="0.25">
      <c r="A286" s="434" t="s">
        <v>4073</v>
      </c>
      <c r="B286" s="434" t="s">
        <v>4475</v>
      </c>
      <c r="C286" s="434" t="s">
        <v>4471</v>
      </c>
      <c r="D286" s="434">
        <v>17.9956</v>
      </c>
      <c r="E286" s="434">
        <v>17.216699999999999</v>
      </c>
      <c r="F286" s="434">
        <v>17.4224</v>
      </c>
      <c r="G286" s="434">
        <v>17.252800000000001</v>
      </c>
      <c r="H286" s="434">
        <v>16.997399999999999</v>
      </c>
      <c r="I286" s="434">
        <v>16.732900000000001</v>
      </c>
      <c r="J286" s="434">
        <v>16.445699999999999</v>
      </c>
      <c r="K286" s="434">
        <v>16.189599999999999</v>
      </c>
      <c r="L286" s="434">
        <v>15.945600000000001</v>
      </c>
      <c r="M286" s="434">
        <v>15.738099999999999</v>
      </c>
      <c r="N286" s="434">
        <v>15.517799999999999</v>
      </c>
      <c r="O286" s="434">
        <v>15.299300000000001</v>
      </c>
      <c r="P286" s="434">
        <v>15.0799</v>
      </c>
      <c r="Q286" s="434">
        <v>14.8598</v>
      </c>
      <c r="R286" s="434">
        <v>14.6043</v>
      </c>
      <c r="S286" s="434">
        <v>14.3485</v>
      </c>
      <c r="T286" s="434">
        <v>14.105700000000001</v>
      </c>
      <c r="U286" s="434">
        <v>13.897600000000001</v>
      </c>
      <c r="V286" s="434">
        <v>13.7019</v>
      </c>
      <c r="W286" s="434">
        <v>13.517200000000001</v>
      </c>
      <c r="X286" s="434">
        <v>13.340999999999999</v>
      </c>
      <c r="Y286" s="434">
        <v>13.1601</v>
      </c>
      <c r="Z286" s="434">
        <v>12.9757</v>
      </c>
      <c r="AA286" s="434">
        <v>12.7951</v>
      </c>
      <c r="AB286" s="434">
        <v>12.6069</v>
      </c>
      <c r="AC286" s="434">
        <v>12.437799999999999</v>
      </c>
    </row>
    <row r="287" spans="1:29" x14ac:dyDescent="0.25">
      <c r="A287" s="434" t="s">
        <v>4073</v>
      </c>
      <c r="B287" s="434" t="s">
        <v>4474</v>
      </c>
      <c r="C287" s="434" t="s">
        <v>4471</v>
      </c>
      <c r="D287" s="434">
        <v>11.3658</v>
      </c>
      <c r="E287" s="434">
        <v>11.4541</v>
      </c>
      <c r="F287" s="434">
        <v>11.6607</v>
      </c>
      <c r="G287" s="434">
        <v>11.843400000000001</v>
      </c>
      <c r="H287" s="434">
        <v>12.041399999999999</v>
      </c>
      <c r="I287" s="434">
        <v>12.333500000000001</v>
      </c>
      <c r="J287" s="434">
        <v>12.3482</v>
      </c>
      <c r="K287" s="434">
        <v>12.4284</v>
      </c>
      <c r="L287" s="434">
        <v>12.5494</v>
      </c>
      <c r="M287" s="434">
        <v>12.6701</v>
      </c>
      <c r="N287" s="434">
        <v>12.7879</v>
      </c>
      <c r="O287" s="434">
        <v>12.764099999999999</v>
      </c>
      <c r="P287" s="434">
        <v>12.7248</v>
      </c>
      <c r="Q287" s="434">
        <v>12.6897</v>
      </c>
      <c r="R287" s="434">
        <v>12.574</v>
      </c>
      <c r="S287" s="434">
        <v>12.4498</v>
      </c>
      <c r="T287" s="434">
        <v>12.3545</v>
      </c>
      <c r="U287" s="434">
        <v>12.2936</v>
      </c>
      <c r="V287" s="434">
        <v>12.246</v>
      </c>
      <c r="W287" s="434">
        <v>12.210100000000001</v>
      </c>
      <c r="X287" s="434">
        <v>12.1776</v>
      </c>
      <c r="Y287" s="434">
        <v>12.1221</v>
      </c>
      <c r="Z287" s="434">
        <v>12.066800000000001</v>
      </c>
      <c r="AA287" s="434">
        <v>12.005800000000001</v>
      </c>
      <c r="AB287" s="434">
        <v>11.923299999999999</v>
      </c>
      <c r="AC287" s="434">
        <v>11.88</v>
      </c>
    </row>
    <row r="288" spans="1:29" x14ac:dyDescent="0.25">
      <c r="A288" s="434" t="s">
        <v>4073</v>
      </c>
      <c r="B288" s="434" t="s">
        <v>4473</v>
      </c>
      <c r="C288" s="434" t="s">
        <v>4471</v>
      </c>
      <c r="D288" s="434">
        <v>96.260900000000007</v>
      </c>
      <c r="E288" s="434">
        <v>94.920599999999993</v>
      </c>
      <c r="F288" s="434">
        <v>93.252799999999993</v>
      </c>
      <c r="G288" s="434">
        <v>91.292199999999994</v>
      </c>
      <c r="H288" s="434">
        <v>89.145700000000005</v>
      </c>
      <c r="I288" s="434">
        <v>88.078299999999999</v>
      </c>
      <c r="J288" s="434">
        <v>87.802400000000006</v>
      </c>
      <c r="K288" s="434">
        <v>87.760300000000001</v>
      </c>
      <c r="L288" s="434">
        <v>87.754499999999993</v>
      </c>
      <c r="M288" s="434">
        <v>87.708100000000002</v>
      </c>
      <c r="N288" s="434">
        <v>87.352400000000003</v>
      </c>
      <c r="O288" s="434">
        <v>87.220699999999994</v>
      </c>
      <c r="P288" s="434">
        <v>87.089299999999994</v>
      </c>
      <c r="Q288" s="434">
        <v>87.287199999999999</v>
      </c>
      <c r="R288" s="434">
        <v>86.420900000000003</v>
      </c>
      <c r="S288" s="434">
        <v>86.669200000000004</v>
      </c>
      <c r="T288" s="434">
        <v>87.113299999999995</v>
      </c>
      <c r="U288" s="434">
        <v>87.436499999999995</v>
      </c>
      <c r="V288" s="434">
        <v>87.475399999999993</v>
      </c>
      <c r="W288" s="434">
        <v>87.233400000000003</v>
      </c>
      <c r="X288" s="434">
        <v>87.432400000000001</v>
      </c>
      <c r="Y288" s="434">
        <v>87.595500000000001</v>
      </c>
      <c r="Z288" s="434">
        <v>87.840900000000005</v>
      </c>
      <c r="AA288" s="434">
        <v>88.243099999999998</v>
      </c>
      <c r="AB288" s="434">
        <v>88.427300000000002</v>
      </c>
      <c r="AC288" s="434">
        <v>88.659300000000002</v>
      </c>
    </row>
    <row r="289" spans="1:29" x14ac:dyDescent="0.25">
      <c r="A289" s="434" t="s">
        <v>4073</v>
      </c>
      <c r="B289" s="434" t="s">
        <v>2485</v>
      </c>
      <c r="C289" s="434" t="s">
        <v>4471</v>
      </c>
      <c r="D289" s="434">
        <v>5.4474599999999998E-2</v>
      </c>
      <c r="E289" s="434">
        <v>5.1934000000000001E-2</v>
      </c>
      <c r="F289" s="434">
        <v>4.6491900000000003E-2</v>
      </c>
      <c r="G289" s="434">
        <v>4.1627499999999998E-2</v>
      </c>
      <c r="H289" s="434">
        <v>3.7250199999999997E-2</v>
      </c>
      <c r="I289" s="434">
        <v>3.34524E-2</v>
      </c>
      <c r="J289" s="434">
        <v>3.1356299999999997E-2</v>
      </c>
      <c r="K289" s="434">
        <v>2.9279800000000002E-2</v>
      </c>
      <c r="L289" s="434">
        <v>2.7173599999999999E-2</v>
      </c>
      <c r="M289" s="434">
        <v>2.5080700000000001E-2</v>
      </c>
      <c r="N289" s="434">
        <v>2.2982499999999999E-2</v>
      </c>
      <c r="O289" s="434">
        <v>2.2916700000000002E-2</v>
      </c>
      <c r="P289" s="434">
        <v>2.28194E-2</v>
      </c>
      <c r="Q289" s="434">
        <v>2.2726699999999999E-2</v>
      </c>
      <c r="R289" s="434">
        <v>2.2620899999999999E-2</v>
      </c>
      <c r="S289" s="434">
        <v>2.25011E-2</v>
      </c>
      <c r="T289" s="434">
        <v>2.23825E-2</v>
      </c>
      <c r="U289" s="434">
        <v>2.22556E-2</v>
      </c>
      <c r="V289" s="434">
        <v>2.2113799999999999E-2</v>
      </c>
      <c r="W289" s="434">
        <v>2.19811E-2</v>
      </c>
      <c r="X289" s="434">
        <v>2.19215E-2</v>
      </c>
      <c r="Y289" s="434">
        <v>2.1865699999999998E-2</v>
      </c>
      <c r="Z289" s="434">
        <v>2.1835799999999999E-2</v>
      </c>
      <c r="AA289" s="434">
        <v>2.1852E-2</v>
      </c>
      <c r="AB289" s="434">
        <v>2.1899499999999999E-2</v>
      </c>
      <c r="AC289" s="434">
        <v>2.196E-2</v>
      </c>
    </row>
    <row r="290" spans="1:29" x14ac:dyDescent="0.25">
      <c r="A290" s="434" t="s">
        <v>4073</v>
      </c>
      <c r="B290" s="434" t="s">
        <v>2425</v>
      </c>
      <c r="C290" s="434" t="s">
        <v>4471</v>
      </c>
      <c r="D290" s="434">
        <v>-29.869299999999999</v>
      </c>
      <c r="E290" s="434">
        <v>-29.869299999999999</v>
      </c>
      <c r="F290" s="434">
        <v>-29.869299999999999</v>
      </c>
      <c r="G290" s="434">
        <v>-29.869299999999999</v>
      </c>
      <c r="H290" s="434">
        <v>-29.869299999999999</v>
      </c>
      <c r="I290" s="434">
        <v>-29.869299999999999</v>
      </c>
      <c r="J290" s="434">
        <v>-29.869299999999999</v>
      </c>
      <c r="K290" s="434">
        <v>-29.869299999999999</v>
      </c>
      <c r="L290" s="434">
        <v>-29.869299999999999</v>
      </c>
      <c r="M290" s="434">
        <v>-29.869299999999999</v>
      </c>
      <c r="N290" s="434">
        <v>-29.869299999999999</v>
      </c>
      <c r="O290" s="434">
        <v>-29.869299999999999</v>
      </c>
      <c r="P290" s="434">
        <v>-29.869299999999999</v>
      </c>
      <c r="Q290" s="434">
        <v>-29.869299999999999</v>
      </c>
      <c r="R290" s="434">
        <v>-29.869299999999999</v>
      </c>
      <c r="S290" s="434">
        <v>-29.869299999999999</v>
      </c>
      <c r="T290" s="434">
        <v>-29.869299999999999</v>
      </c>
      <c r="U290" s="434">
        <v>-29.869299999999999</v>
      </c>
      <c r="V290" s="434">
        <v>-29.869299999999999</v>
      </c>
      <c r="W290" s="434">
        <v>-29.869299999999999</v>
      </c>
      <c r="X290" s="434">
        <v>-29.869299999999999</v>
      </c>
      <c r="Y290" s="434">
        <v>-29.869299999999999</v>
      </c>
      <c r="Z290" s="434">
        <v>-29.869299999999999</v>
      </c>
      <c r="AA290" s="434">
        <v>-29.869299999999999</v>
      </c>
      <c r="AB290" s="434">
        <v>-29.869299999999999</v>
      </c>
      <c r="AC290" s="434">
        <v>-29.869299999999999</v>
      </c>
    </row>
    <row r="291" spans="1:29" x14ac:dyDescent="0.25">
      <c r="A291" s="434" t="s">
        <v>4073</v>
      </c>
      <c r="B291" s="434" t="s">
        <v>4472</v>
      </c>
      <c r="C291" s="434" t="s">
        <v>4471</v>
      </c>
      <c r="D291" s="434">
        <v>0</v>
      </c>
      <c r="E291" s="434">
        <v>0</v>
      </c>
      <c r="F291" s="434">
        <v>0</v>
      </c>
      <c r="G291" s="434">
        <v>0</v>
      </c>
      <c r="H291" s="434">
        <v>0</v>
      </c>
      <c r="I291" s="434">
        <v>0</v>
      </c>
      <c r="J291" s="434">
        <v>0</v>
      </c>
      <c r="K291" s="434">
        <v>0</v>
      </c>
      <c r="L291" s="434">
        <v>0</v>
      </c>
      <c r="M291" s="434">
        <v>0</v>
      </c>
      <c r="N291" s="434">
        <v>0</v>
      </c>
      <c r="O291" s="434">
        <v>0</v>
      </c>
      <c r="P291" s="434">
        <v>0</v>
      </c>
      <c r="Q291" s="434">
        <v>0</v>
      </c>
      <c r="R291" s="434">
        <v>0</v>
      </c>
      <c r="S291" s="434">
        <v>0</v>
      </c>
      <c r="T291" s="434">
        <v>0</v>
      </c>
      <c r="U291" s="434">
        <v>0</v>
      </c>
      <c r="V291" s="434">
        <v>0</v>
      </c>
      <c r="W291" s="434">
        <v>0</v>
      </c>
      <c r="X291" s="434">
        <v>0</v>
      </c>
      <c r="Y291" s="434">
        <v>0</v>
      </c>
      <c r="Z291" s="434">
        <v>0</v>
      </c>
      <c r="AA291" s="434">
        <v>0</v>
      </c>
      <c r="AB291" s="434">
        <v>0</v>
      </c>
      <c r="AC291" s="434">
        <v>0</v>
      </c>
    </row>
    <row r="292" spans="1:29" x14ac:dyDescent="0.25">
      <c r="A292" s="434" t="s">
        <v>4075</v>
      </c>
      <c r="B292" s="434" t="s">
        <v>2426</v>
      </c>
      <c r="C292" s="434" t="s">
        <v>4471</v>
      </c>
      <c r="D292" s="434">
        <v>3.9321000000000002</v>
      </c>
      <c r="E292" s="434">
        <v>3.8676300000000001</v>
      </c>
      <c r="F292" s="434">
        <v>3.79467</v>
      </c>
      <c r="G292" s="434">
        <v>3.6969799999999999</v>
      </c>
      <c r="H292" s="434">
        <v>3.5865100000000001</v>
      </c>
      <c r="I292" s="434">
        <v>3.4653999999999998</v>
      </c>
      <c r="J292" s="434">
        <v>3.3226300000000002</v>
      </c>
      <c r="K292" s="434">
        <v>3.1703100000000002</v>
      </c>
      <c r="L292" s="434">
        <v>3.0103</v>
      </c>
      <c r="M292" s="434">
        <v>2.8366699999999998</v>
      </c>
      <c r="N292" s="434">
        <v>2.6617500000000001</v>
      </c>
      <c r="O292" s="434">
        <v>2.4851399999999999</v>
      </c>
      <c r="P292" s="434">
        <v>2.3081200000000002</v>
      </c>
      <c r="Q292" s="434">
        <v>2.1309399999999998</v>
      </c>
      <c r="R292" s="434">
        <v>1.9507300000000001</v>
      </c>
      <c r="S292" s="434">
        <v>1.77267</v>
      </c>
      <c r="T292" s="434">
        <v>1.59833</v>
      </c>
      <c r="U292" s="434">
        <v>1.4335599999999999</v>
      </c>
      <c r="V292" s="434">
        <v>1.3100799999999999</v>
      </c>
      <c r="W292" s="434">
        <v>1.2022999999999999</v>
      </c>
      <c r="X292" s="434">
        <v>1.1079000000000001</v>
      </c>
      <c r="Y292" s="434">
        <v>1.03298</v>
      </c>
      <c r="Z292" s="434">
        <v>0.97318300000000002</v>
      </c>
      <c r="AA292" s="434">
        <v>0.928898</v>
      </c>
      <c r="AB292" s="434">
        <v>0.895069</v>
      </c>
      <c r="AC292" s="434">
        <v>0.87686699999999995</v>
      </c>
    </row>
    <row r="293" spans="1:29" x14ac:dyDescent="0.25">
      <c r="A293" s="434" t="s">
        <v>4075</v>
      </c>
      <c r="B293" s="434" t="s">
        <v>2424</v>
      </c>
      <c r="C293" s="434" t="s">
        <v>4471</v>
      </c>
      <c r="D293" s="434">
        <v>3.5163899999999999</v>
      </c>
      <c r="E293" s="434">
        <v>2.1793900000000002</v>
      </c>
      <c r="F293" s="434">
        <v>1.69364</v>
      </c>
      <c r="G293" s="434">
        <v>1.20408</v>
      </c>
      <c r="H293" s="434">
        <v>0.92491800000000002</v>
      </c>
      <c r="I293" s="434">
        <v>0.75727100000000003</v>
      </c>
      <c r="J293" s="434">
        <v>0.787192</v>
      </c>
      <c r="K293" s="434">
        <v>0.82096000000000002</v>
      </c>
      <c r="L293" s="434">
        <v>0.85741000000000001</v>
      </c>
      <c r="M293" s="434">
        <v>0.89947100000000002</v>
      </c>
      <c r="N293" s="434">
        <v>0.90475499999999998</v>
      </c>
      <c r="O293" s="434">
        <v>0.87610600000000005</v>
      </c>
      <c r="P293" s="434">
        <v>0.85732799999999998</v>
      </c>
      <c r="Q293" s="434">
        <v>0.88963499999999995</v>
      </c>
      <c r="R293" s="434">
        <v>0.92609200000000003</v>
      </c>
      <c r="S293" s="434">
        <v>0.94867400000000002</v>
      </c>
      <c r="T293" s="434">
        <v>1.00291</v>
      </c>
      <c r="U293" s="434">
        <v>1.0626899999999999</v>
      </c>
      <c r="V293" s="434">
        <v>1.0901000000000001</v>
      </c>
      <c r="W293" s="434">
        <v>1.1376900000000001</v>
      </c>
      <c r="X293" s="434">
        <v>1.16066</v>
      </c>
      <c r="Y293" s="434">
        <v>1.1778999999999999</v>
      </c>
      <c r="Z293" s="434">
        <v>1.1664699999999999</v>
      </c>
      <c r="AA293" s="434">
        <v>1.1913499999999999</v>
      </c>
      <c r="AB293" s="434">
        <v>1.18102</v>
      </c>
      <c r="AC293" s="434">
        <v>1.1651</v>
      </c>
    </row>
    <row r="294" spans="1:29" x14ac:dyDescent="0.25">
      <c r="A294" s="434" t="s">
        <v>4075</v>
      </c>
      <c r="B294" s="434" t="s">
        <v>4475</v>
      </c>
      <c r="C294" s="434" t="s">
        <v>4471</v>
      </c>
      <c r="D294" s="434">
        <v>2.0545499999999999</v>
      </c>
      <c r="E294" s="434">
        <v>1.9771099999999999</v>
      </c>
      <c r="F294" s="434">
        <v>1.98383</v>
      </c>
      <c r="G294" s="434">
        <v>1.96048</v>
      </c>
      <c r="H294" s="434">
        <v>1.92903</v>
      </c>
      <c r="I294" s="434">
        <v>1.8977200000000001</v>
      </c>
      <c r="J294" s="434">
        <v>1.86636</v>
      </c>
      <c r="K294" s="434">
        <v>1.8385499999999999</v>
      </c>
      <c r="L294" s="434">
        <v>1.81223</v>
      </c>
      <c r="M294" s="434">
        <v>1.79125</v>
      </c>
      <c r="N294" s="434">
        <v>1.76878</v>
      </c>
      <c r="O294" s="434">
        <v>1.7467999999999999</v>
      </c>
      <c r="P294" s="434">
        <v>1.72519</v>
      </c>
      <c r="Q294" s="434">
        <v>1.70312</v>
      </c>
      <c r="R294" s="434">
        <v>1.67763</v>
      </c>
      <c r="S294" s="434">
        <v>1.6519299999999999</v>
      </c>
      <c r="T294" s="434">
        <v>1.6272899999999999</v>
      </c>
      <c r="U294" s="434">
        <v>1.60606</v>
      </c>
      <c r="V294" s="434">
        <v>1.5857699999999999</v>
      </c>
      <c r="W294" s="434">
        <v>1.56637</v>
      </c>
      <c r="X294" s="434">
        <v>1.54752</v>
      </c>
      <c r="Y294" s="434">
        <v>1.5282500000000001</v>
      </c>
      <c r="Z294" s="434">
        <v>1.50871</v>
      </c>
      <c r="AA294" s="434">
        <v>1.48977</v>
      </c>
      <c r="AB294" s="434">
        <v>1.4702500000000001</v>
      </c>
      <c r="AC294" s="434">
        <v>1.4522200000000001</v>
      </c>
    </row>
    <row r="295" spans="1:29" x14ac:dyDescent="0.25">
      <c r="A295" s="434" t="s">
        <v>4075</v>
      </c>
      <c r="B295" s="434" t="s">
        <v>4474</v>
      </c>
      <c r="C295" s="434" t="s">
        <v>4471</v>
      </c>
      <c r="D295" s="434">
        <v>0.94435000000000002</v>
      </c>
      <c r="E295" s="434">
        <v>0.94483799999999996</v>
      </c>
      <c r="F295" s="434">
        <v>0.94982900000000003</v>
      </c>
      <c r="G295" s="434">
        <v>0.948133</v>
      </c>
      <c r="H295" s="434">
        <v>0.94253600000000004</v>
      </c>
      <c r="I295" s="434">
        <v>0.93859899999999996</v>
      </c>
      <c r="J295" s="434">
        <v>0.93428199999999995</v>
      </c>
      <c r="K295" s="434">
        <v>0.93444700000000003</v>
      </c>
      <c r="L295" s="434">
        <v>0.93778399999999995</v>
      </c>
      <c r="M295" s="434">
        <v>0.93933900000000004</v>
      </c>
      <c r="N295" s="434">
        <v>0.94181000000000004</v>
      </c>
      <c r="O295" s="434">
        <v>0.94288499999999997</v>
      </c>
      <c r="P295" s="434">
        <v>0.94258200000000003</v>
      </c>
      <c r="Q295" s="434">
        <v>0.94325400000000004</v>
      </c>
      <c r="R295" s="434">
        <v>0.93659199999999998</v>
      </c>
      <c r="S295" s="434">
        <v>0.929091</v>
      </c>
      <c r="T295" s="434">
        <v>0.92423599999999995</v>
      </c>
      <c r="U295" s="434">
        <v>0.92190099999999997</v>
      </c>
      <c r="V295" s="434">
        <v>0.92065600000000003</v>
      </c>
      <c r="W295" s="434">
        <v>0.92032800000000003</v>
      </c>
      <c r="X295" s="434">
        <v>0.92069699999999999</v>
      </c>
      <c r="Y295" s="434">
        <v>0.91975600000000002</v>
      </c>
      <c r="Z295" s="434">
        <v>0.91797700000000004</v>
      </c>
      <c r="AA295" s="434">
        <v>0.91550500000000001</v>
      </c>
      <c r="AB295" s="434">
        <v>0.91114799999999996</v>
      </c>
      <c r="AC295" s="434">
        <v>0.91032400000000002</v>
      </c>
    </row>
    <row r="296" spans="1:29" x14ac:dyDescent="0.25">
      <c r="A296" s="434" t="s">
        <v>4075</v>
      </c>
      <c r="B296" s="434" t="s">
        <v>4473</v>
      </c>
      <c r="C296" s="434" t="s">
        <v>4471</v>
      </c>
      <c r="D296" s="434">
        <v>1.5533699999999999</v>
      </c>
      <c r="E296" s="434">
        <v>1.4991399999999999</v>
      </c>
      <c r="F296" s="434">
        <v>1.47475</v>
      </c>
      <c r="G296" s="434">
        <v>1.4362299999999999</v>
      </c>
      <c r="H296" s="434">
        <v>1.3907799999999999</v>
      </c>
      <c r="I296" s="434">
        <v>1.35846</v>
      </c>
      <c r="J296" s="434">
        <v>1.35493</v>
      </c>
      <c r="K296" s="434">
        <v>1.35894</v>
      </c>
      <c r="L296" s="434">
        <v>1.3593299999999999</v>
      </c>
      <c r="M296" s="434">
        <v>1.36452</v>
      </c>
      <c r="N296" s="434">
        <v>1.35867</v>
      </c>
      <c r="O296" s="434">
        <v>1.3776600000000001</v>
      </c>
      <c r="P296" s="434">
        <v>1.3623400000000001</v>
      </c>
      <c r="Q296" s="434">
        <v>1.37033</v>
      </c>
      <c r="R296" s="434">
        <v>1.3694</v>
      </c>
      <c r="S296" s="434">
        <v>1.3666</v>
      </c>
      <c r="T296" s="434">
        <v>1.3717900000000001</v>
      </c>
      <c r="U296" s="434">
        <v>1.3767100000000001</v>
      </c>
      <c r="V296" s="434">
        <v>1.4292100000000001</v>
      </c>
      <c r="W296" s="434">
        <v>1.4670399999999999</v>
      </c>
      <c r="X296" s="434">
        <v>1.4879599999999999</v>
      </c>
      <c r="Y296" s="434">
        <v>1.4978899999999999</v>
      </c>
      <c r="Z296" s="434">
        <v>1.50946</v>
      </c>
      <c r="AA296" s="434">
        <v>1.5185599999999999</v>
      </c>
      <c r="AB296" s="434">
        <v>1.5364599999999999</v>
      </c>
      <c r="AC296" s="434">
        <v>1.5475399999999999</v>
      </c>
    </row>
    <row r="297" spans="1:29" x14ac:dyDescent="0.25">
      <c r="A297" s="434" t="s">
        <v>4075</v>
      </c>
      <c r="B297" s="434" t="s">
        <v>2485</v>
      </c>
      <c r="C297" s="434" t="s">
        <v>4471</v>
      </c>
      <c r="D297" s="434">
        <v>0</v>
      </c>
      <c r="E297" s="434">
        <v>0</v>
      </c>
      <c r="F297" s="434">
        <v>0</v>
      </c>
      <c r="G297" s="434">
        <v>0</v>
      </c>
      <c r="H297" s="434">
        <v>0</v>
      </c>
      <c r="I297" s="434">
        <v>0</v>
      </c>
      <c r="J297" s="434">
        <v>0</v>
      </c>
      <c r="K297" s="434">
        <v>0</v>
      </c>
      <c r="L297" s="434">
        <v>0</v>
      </c>
      <c r="M297" s="434">
        <v>0</v>
      </c>
      <c r="N297" s="434">
        <v>0</v>
      </c>
      <c r="O297" s="434">
        <v>0</v>
      </c>
      <c r="P297" s="434">
        <v>0</v>
      </c>
      <c r="Q297" s="434">
        <v>0</v>
      </c>
      <c r="R297" s="434">
        <v>0</v>
      </c>
      <c r="S297" s="434">
        <v>0</v>
      </c>
      <c r="T297" s="434">
        <v>0</v>
      </c>
      <c r="U297" s="434">
        <v>0</v>
      </c>
      <c r="V297" s="434">
        <v>0</v>
      </c>
      <c r="W297" s="434">
        <v>0</v>
      </c>
      <c r="X297" s="434">
        <v>0</v>
      </c>
      <c r="Y297" s="434">
        <v>0</v>
      </c>
      <c r="Z297" s="434">
        <v>0</v>
      </c>
      <c r="AA297" s="434">
        <v>0</v>
      </c>
      <c r="AB297" s="434">
        <v>0</v>
      </c>
      <c r="AC297" s="434">
        <v>0</v>
      </c>
    </row>
    <row r="298" spans="1:29" x14ac:dyDescent="0.25">
      <c r="A298" s="434" t="s">
        <v>4075</v>
      </c>
      <c r="B298" s="434" t="s">
        <v>2425</v>
      </c>
      <c r="C298" s="434" t="s">
        <v>4471</v>
      </c>
      <c r="D298" s="434">
        <v>-0.51713399999999998</v>
      </c>
      <c r="E298" s="434">
        <v>-0.51713399999999998</v>
      </c>
      <c r="F298" s="434">
        <v>-0.51713399999999998</v>
      </c>
      <c r="G298" s="434">
        <v>-0.51713399999999998</v>
      </c>
      <c r="H298" s="434">
        <v>-0.51713399999999998</v>
      </c>
      <c r="I298" s="434">
        <v>-0.51713399999999998</v>
      </c>
      <c r="J298" s="434">
        <v>-0.51713399999999998</v>
      </c>
      <c r="K298" s="434">
        <v>-0.51713399999999998</v>
      </c>
      <c r="L298" s="434">
        <v>-0.51713399999999998</v>
      </c>
      <c r="M298" s="434">
        <v>-0.51713399999999998</v>
      </c>
      <c r="N298" s="434">
        <v>-0.51713399999999998</v>
      </c>
      <c r="O298" s="434">
        <v>-0.51713399999999998</v>
      </c>
      <c r="P298" s="434">
        <v>-0.51713399999999998</v>
      </c>
      <c r="Q298" s="434">
        <v>-0.51713399999999998</v>
      </c>
      <c r="R298" s="434">
        <v>-0.51713399999999998</v>
      </c>
      <c r="S298" s="434">
        <v>-0.51713399999999998</v>
      </c>
      <c r="T298" s="434">
        <v>-0.51713399999999998</v>
      </c>
      <c r="U298" s="434">
        <v>-0.51713399999999998</v>
      </c>
      <c r="V298" s="434">
        <v>-0.51713399999999998</v>
      </c>
      <c r="W298" s="434">
        <v>-0.51713399999999998</v>
      </c>
      <c r="X298" s="434">
        <v>-0.51713399999999998</v>
      </c>
      <c r="Y298" s="434">
        <v>-0.51713399999999998</v>
      </c>
      <c r="Z298" s="434">
        <v>-0.51713399999999998</v>
      </c>
      <c r="AA298" s="434">
        <v>-0.51713399999999998</v>
      </c>
      <c r="AB298" s="434">
        <v>-0.51713399999999998</v>
      </c>
      <c r="AC298" s="434">
        <v>-0.51713399999999998</v>
      </c>
    </row>
    <row r="299" spans="1:29" x14ac:dyDescent="0.25">
      <c r="A299" s="434" t="s">
        <v>4075</v>
      </c>
      <c r="B299" s="434" t="s">
        <v>4472</v>
      </c>
      <c r="C299" s="434" t="s">
        <v>4471</v>
      </c>
      <c r="D299" s="434">
        <v>0</v>
      </c>
      <c r="E299" s="434">
        <v>0</v>
      </c>
      <c r="F299" s="434">
        <v>0</v>
      </c>
      <c r="G299" s="434">
        <v>0</v>
      </c>
      <c r="H299" s="434">
        <v>0</v>
      </c>
      <c r="I299" s="434">
        <v>0</v>
      </c>
      <c r="J299" s="434">
        <v>0</v>
      </c>
      <c r="K299" s="434">
        <v>0</v>
      </c>
      <c r="L299" s="434">
        <v>0</v>
      </c>
      <c r="M299" s="434">
        <v>0</v>
      </c>
      <c r="N299" s="434">
        <v>0</v>
      </c>
      <c r="O299" s="434">
        <v>0</v>
      </c>
      <c r="P299" s="434">
        <v>0</v>
      </c>
      <c r="Q299" s="434">
        <v>0</v>
      </c>
      <c r="R299" s="434">
        <v>0</v>
      </c>
      <c r="S299" s="434">
        <v>0</v>
      </c>
      <c r="T299" s="434">
        <v>0</v>
      </c>
      <c r="U299" s="434">
        <v>0</v>
      </c>
      <c r="V299" s="434">
        <v>0</v>
      </c>
      <c r="W299" s="434">
        <v>0</v>
      </c>
      <c r="X299" s="434">
        <v>0</v>
      </c>
      <c r="Y299" s="434">
        <v>0</v>
      </c>
      <c r="Z299" s="434">
        <v>0</v>
      </c>
      <c r="AA299" s="434">
        <v>0</v>
      </c>
      <c r="AB299" s="434">
        <v>0</v>
      </c>
      <c r="AC299" s="434">
        <v>0</v>
      </c>
    </row>
    <row r="300" spans="1:29" x14ac:dyDescent="0.25">
      <c r="A300" s="434" t="s">
        <v>4077</v>
      </c>
      <c r="B300" s="434" t="s">
        <v>2426</v>
      </c>
      <c r="C300" s="434" t="s">
        <v>4471</v>
      </c>
      <c r="D300" s="434">
        <v>32.3992</v>
      </c>
      <c r="E300" s="434">
        <v>31.993400000000001</v>
      </c>
      <c r="F300" s="434">
        <v>31.5075</v>
      </c>
      <c r="G300" s="434">
        <v>30.828900000000001</v>
      </c>
      <c r="H300" s="434">
        <v>30.066400000000002</v>
      </c>
      <c r="I300" s="434">
        <v>29.254100000000001</v>
      </c>
      <c r="J300" s="434">
        <v>28.559000000000001</v>
      </c>
      <c r="K300" s="434">
        <v>27.741599999999998</v>
      </c>
      <c r="L300" s="434">
        <v>26.909600000000001</v>
      </c>
      <c r="M300" s="434">
        <v>26.002600000000001</v>
      </c>
      <c r="N300" s="434">
        <v>25.1463</v>
      </c>
      <c r="O300" s="434">
        <v>24.273099999999999</v>
      </c>
      <c r="P300" s="434">
        <v>23.391300000000001</v>
      </c>
      <c r="Q300" s="434">
        <v>22.525500000000001</v>
      </c>
      <c r="R300" s="434">
        <v>21.609000000000002</v>
      </c>
      <c r="S300" s="434">
        <v>20.6934</v>
      </c>
      <c r="T300" s="434">
        <v>19.779599999999999</v>
      </c>
      <c r="U300" s="434">
        <v>18.914200000000001</v>
      </c>
      <c r="V300" s="434">
        <v>18.061299999999999</v>
      </c>
      <c r="W300" s="434">
        <v>17.5183</v>
      </c>
      <c r="X300" s="434">
        <v>17.058199999999999</v>
      </c>
      <c r="Y300" s="434">
        <v>16.7514</v>
      </c>
      <c r="Z300" s="434">
        <v>16.527100000000001</v>
      </c>
      <c r="AA300" s="434">
        <v>16.356100000000001</v>
      </c>
      <c r="AB300" s="434">
        <v>16.322399999999998</v>
      </c>
      <c r="AC300" s="434">
        <v>16.274899999999999</v>
      </c>
    </row>
    <row r="301" spans="1:29" x14ac:dyDescent="0.25">
      <c r="A301" s="434" t="s">
        <v>4077</v>
      </c>
      <c r="B301" s="434" t="s">
        <v>2424</v>
      </c>
      <c r="C301" s="434" t="s">
        <v>4471</v>
      </c>
      <c r="D301" s="434">
        <v>27.462199999999999</v>
      </c>
      <c r="E301" s="434">
        <v>30.738</v>
      </c>
      <c r="F301" s="434">
        <v>28.5275</v>
      </c>
      <c r="G301" s="434">
        <v>26.1798</v>
      </c>
      <c r="H301" s="434">
        <v>25.3157</v>
      </c>
      <c r="I301" s="434">
        <v>20.8674</v>
      </c>
      <c r="J301" s="434">
        <v>18.8232</v>
      </c>
      <c r="K301" s="434">
        <v>16.5425</v>
      </c>
      <c r="L301" s="434">
        <v>13.4693</v>
      </c>
      <c r="M301" s="434">
        <v>10.3863</v>
      </c>
      <c r="N301" s="434">
        <v>3.5193300000000001</v>
      </c>
      <c r="O301" s="434">
        <v>2.5586500000000001</v>
      </c>
      <c r="P301" s="434">
        <v>2.6509499999999999</v>
      </c>
      <c r="Q301" s="434">
        <v>3.7452100000000002</v>
      </c>
      <c r="R301" s="434">
        <v>4.15198</v>
      </c>
      <c r="S301" s="434">
        <v>4.4962099999999996</v>
      </c>
      <c r="T301" s="434">
        <v>4.7766999999999999</v>
      </c>
      <c r="U301" s="434">
        <v>5.1338600000000003</v>
      </c>
      <c r="V301" s="434">
        <v>5.4051299999999998</v>
      </c>
      <c r="W301" s="434">
        <v>5.5769700000000002</v>
      </c>
      <c r="X301" s="434">
        <v>8.2731100000000009</v>
      </c>
      <c r="Y301" s="434">
        <v>8.6515400000000007</v>
      </c>
      <c r="Z301" s="434">
        <v>8.8291900000000005</v>
      </c>
      <c r="AA301" s="434">
        <v>8.3970099999999999</v>
      </c>
      <c r="AB301" s="434">
        <v>7.6315299999999997</v>
      </c>
      <c r="AC301" s="434">
        <v>7.3269000000000002</v>
      </c>
    </row>
    <row r="302" spans="1:29" x14ac:dyDescent="0.25">
      <c r="A302" s="434" t="s">
        <v>4077</v>
      </c>
      <c r="B302" s="434" t="s">
        <v>4475</v>
      </c>
      <c r="C302" s="434" t="s">
        <v>4471</v>
      </c>
      <c r="D302" s="434">
        <v>2.1366999999999998</v>
      </c>
      <c r="E302" s="434">
        <v>2.0552199999999998</v>
      </c>
      <c r="F302" s="434">
        <v>2.0908600000000002</v>
      </c>
      <c r="G302" s="434">
        <v>2.0802200000000002</v>
      </c>
      <c r="H302" s="434">
        <v>2.0556999999999999</v>
      </c>
      <c r="I302" s="434">
        <v>2.0291100000000002</v>
      </c>
      <c r="J302" s="434">
        <v>2.0186000000000002</v>
      </c>
      <c r="K302" s="434">
        <v>2.0116299999999998</v>
      </c>
      <c r="L302" s="434">
        <v>2.0054400000000001</v>
      </c>
      <c r="M302" s="434">
        <v>2.0023</v>
      </c>
      <c r="N302" s="434">
        <v>1.9981500000000001</v>
      </c>
      <c r="O302" s="434">
        <v>1.99282</v>
      </c>
      <c r="P302" s="434">
        <v>1.9859</v>
      </c>
      <c r="Q302" s="434">
        <v>1.9788300000000001</v>
      </c>
      <c r="R302" s="434">
        <v>1.9653700000000001</v>
      </c>
      <c r="S302" s="434">
        <v>1.9512700000000001</v>
      </c>
      <c r="T302" s="434">
        <v>1.93906</v>
      </c>
      <c r="U302" s="434">
        <v>1.9313499999999999</v>
      </c>
      <c r="V302" s="434">
        <v>1.9252899999999999</v>
      </c>
      <c r="W302" s="434">
        <v>1.92055</v>
      </c>
      <c r="X302" s="434">
        <v>1.91686</v>
      </c>
      <c r="Y302" s="434">
        <v>1.9117299999999999</v>
      </c>
      <c r="Z302" s="434">
        <v>1.90547</v>
      </c>
      <c r="AA302" s="434">
        <v>1.89893</v>
      </c>
      <c r="AB302" s="434">
        <v>1.89045</v>
      </c>
      <c r="AC302" s="434">
        <v>1.88568</v>
      </c>
    </row>
    <row r="303" spans="1:29" x14ac:dyDescent="0.25">
      <c r="A303" s="434" t="s">
        <v>4077</v>
      </c>
      <c r="B303" s="434" t="s">
        <v>4474</v>
      </c>
      <c r="C303" s="434" t="s">
        <v>4471</v>
      </c>
      <c r="D303" s="434">
        <v>2.3347899999999999</v>
      </c>
      <c r="E303" s="434">
        <v>2.4195899999999999</v>
      </c>
      <c r="F303" s="434">
        <v>2.5323600000000002</v>
      </c>
      <c r="G303" s="434">
        <v>2.6513399999999998</v>
      </c>
      <c r="H303" s="434">
        <v>2.7850899999999998</v>
      </c>
      <c r="I303" s="434">
        <v>2.9450599999999998</v>
      </c>
      <c r="J303" s="434">
        <v>2.9986700000000002</v>
      </c>
      <c r="K303" s="434">
        <v>3.0627499999999999</v>
      </c>
      <c r="L303" s="434">
        <v>3.1335299999999999</v>
      </c>
      <c r="M303" s="434">
        <v>3.1984599999999999</v>
      </c>
      <c r="N303" s="434">
        <v>3.2655599999999998</v>
      </c>
      <c r="O303" s="434">
        <v>3.2853400000000001</v>
      </c>
      <c r="P303" s="434">
        <v>3.3019699999999998</v>
      </c>
      <c r="Q303" s="434">
        <v>3.3217599999999998</v>
      </c>
      <c r="R303" s="434">
        <v>3.32416</v>
      </c>
      <c r="S303" s="434">
        <v>3.3209599999999999</v>
      </c>
      <c r="T303" s="434">
        <v>3.3249</v>
      </c>
      <c r="U303" s="434">
        <v>3.3344999999999998</v>
      </c>
      <c r="V303" s="434">
        <v>3.3480799999999999</v>
      </c>
      <c r="W303" s="434">
        <v>3.3649100000000001</v>
      </c>
      <c r="X303" s="434">
        <v>3.3663799999999999</v>
      </c>
      <c r="Y303" s="434">
        <v>3.37934</v>
      </c>
      <c r="Z303" s="434">
        <v>3.3911699999999998</v>
      </c>
      <c r="AA303" s="434">
        <v>3.4028200000000002</v>
      </c>
      <c r="AB303" s="434">
        <v>3.4098199999999999</v>
      </c>
      <c r="AC303" s="434">
        <v>3.4256899999999999</v>
      </c>
    </row>
    <row r="304" spans="1:29" x14ac:dyDescent="0.25">
      <c r="A304" s="434" t="s">
        <v>4077</v>
      </c>
      <c r="B304" s="434" t="s">
        <v>4473</v>
      </c>
      <c r="C304" s="434" t="s">
        <v>4471</v>
      </c>
      <c r="D304" s="434">
        <v>17.3447</v>
      </c>
      <c r="E304" s="434">
        <v>17.2121</v>
      </c>
      <c r="F304" s="434">
        <v>17.0412</v>
      </c>
      <c r="G304" s="434">
        <v>16.905000000000001</v>
      </c>
      <c r="H304" s="434">
        <v>16.685700000000001</v>
      </c>
      <c r="I304" s="434">
        <v>16.4009</v>
      </c>
      <c r="J304" s="434">
        <v>16.3413</v>
      </c>
      <c r="K304" s="434">
        <v>16.2241</v>
      </c>
      <c r="L304" s="434">
        <v>16.1417</v>
      </c>
      <c r="M304" s="434">
        <v>16.134499999999999</v>
      </c>
      <c r="N304" s="434">
        <v>16.092300000000002</v>
      </c>
      <c r="O304" s="434">
        <v>16.008900000000001</v>
      </c>
      <c r="P304" s="434">
        <v>16.000699999999998</v>
      </c>
      <c r="Q304" s="434">
        <v>16.0169</v>
      </c>
      <c r="R304" s="434">
        <v>16.100000000000001</v>
      </c>
      <c r="S304" s="434">
        <v>16.1431</v>
      </c>
      <c r="T304" s="434">
        <v>16.2196</v>
      </c>
      <c r="U304" s="434">
        <v>16.238199999999999</v>
      </c>
      <c r="V304" s="434">
        <v>16.229099999999999</v>
      </c>
      <c r="W304" s="434">
        <v>16.2211</v>
      </c>
      <c r="X304" s="434">
        <v>16.177700000000002</v>
      </c>
      <c r="Y304" s="434">
        <v>16.3246</v>
      </c>
      <c r="Z304" s="434">
        <v>16.3081</v>
      </c>
      <c r="AA304" s="434">
        <v>16.3002</v>
      </c>
      <c r="AB304" s="434">
        <v>16.2546</v>
      </c>
      <c r="AC304" s="434">
        <v>16.184100000000001</v>
      </c>
    </row>
    <row r="305" spans="1:29" x14ac:dyDescent="0.25">
      <c r="A305" s="434" t="s">
        <v>4077</v>
      </c>
      <c r="B305" s="434" t="s">
        <v>2485</v>
      </c>
      <c r="C305" s="434" t="s">
        <v>4471</v>
      </c>
      <c r="D305" s="435">
        <v>8.9600000000000006E-6</v>
      </c>
      <c r="E305" s="434">
        <v>0</v>
      </c>
      <c r="F305" s="434">
        <v>0</v>
      </c>
      <c r="G305" s="435">
        <v>2.092E-5</v>
      </c>
      <c r="H305" s="435">
        <v>3.748E-5</v>
      </c>
      <c r="I305" s="435">
        <v>5.0510000000000003E-5</v>
      </c>
      <c r="J305" s="435">
        <v>6.3700000000000003E-5</v>
      </c>
      <c r="K305" s="435">
        <v>7.4809999999999997E-5</v>
      </c>
      <c r="L305" s="435">
        <v>8.4220000000000003E-5</v>
      </c>
      <c r="M305" s="435">
        <v>9.0920000000000004E-5</v>
      </c>
      <c r="N305" s="435">
        <v>9.5879999999999997E-5</v>
      </c>
      <c r="O305" s="434">
        <v>1.0813E-4</v>
      </c>
      <c r="P305" s="434">
        <v>1.2019999999999999E-4</v>
      </c>
      <c r="Q305" s="434">
        <v>1.206E-4</v>
      </c>
      <c r="R305" s="434">
        <v>1.2053999999999999E-4</v>
      </c>
      <c r="S305" s="434">
        <v>1.0825E-4</v>
      </c>
      <c r="T305" s="435">
        <v>9.5940000000000006E-5</v>
      </c>
      <c r="U305" s="435">
        <v>8.3809999999999999E-5</v>
      </c>
      <c r="V305" s="435">
        <v>7.1600000000000006E-5</v>
      </c>
      <c r="W305" s="435">
        <v>5.9490000000000001E-5</v>
      </c>
      <c r="X305" s="435">
        <v>4.7469999999999998E-5</v>
      </c>
      <c r="Y305" s="435">
        <v>3.5580000000000002E-5</v>
      </c>
      <c r="Z305" s="435">
        <v>2.368E-5</v>
      </c>
      <c r="AA305" s="435">
        <v>1.1790000000000001E-5</v>
      </c>
      <c r="AB305" s="434">
        <v>0</v>
      </c>
      <c r="AC305" s="434">
        <v>0</v>
      </c>
    </row>
    <row r="306" spans="1:29" x14ac:dyDescent="0.25">
      <c r="A306" s="434" t="s">
        <v>4077</v>
      </c>
      <c r="B306" s="434" t="s">
        <v>2425</v>
      </c>
      <c r="C306" s="434" t="s">
        <v>4471</v>
      </c>
      <c r="D306" s="434">
        <v>-20.566800000000001</v>
      </c>
      <c r="E306" s="434">
        <v>-20.566800000000001</v>
      </c>
      <c r="F306" s="434">
        <v>-20.566800000000001</v>
      </c>
      <c r="G306" s="434">
        <v>-20.566800000000001</v>
      </c>
      <c r="H306" s="434">
        <v>-20.566800000000001</v>
      </c>
      <c r="I306" s="434">
        <v>-20.566800000000001</v>
      </c>
      <c r="J306" s="434">
        <v>-20.566800000000001</v>
      </c>
      <c r="K306" s="434">
        <v>-20.566800000000001</v>
      </c>
      <c r="L306" s="434">
        <v>-20.566800000000001</v>
      </c>
      <c r="M306" s="434">
        <v>-20.566800000000001</v>
      </c>
      <c r="N306" s="434">
        <v>-20.566800000000001</v>
      </c>
      <c r="O306" s="434">
        <v>-20.566800000000001</v>
      </c>
      <c r="P306" s="434">
        <v>-20.566800000000001</v>
      </c>
      <c r="Q306" s="434">
        <v>-20.566800000000001</v>
      </c>
      <c r="R306" s="434">
        <v>-20.566800000000001</v>
      </c>
      <c r="S306" s="434">
        <v>-20.566800000000001</v>
      </c>
      <c r="T306" s="434">
        <v>-20.566800000000001</v>
      </c>
      <c r="U306" s="434">
        <v>-20.566800000000001</v>
      </c>
      <c r="V306" s="434">
        <v>-20.566800000000001</v>
      </c>
      <c r="W306" s="434">
        <v>-20.566800000000001</v>
      </c>
      <c r="X306" s="434">
        <v>-20.566800000000001</v>
      </c>
      <c r="Y306" s="434">
        <v>-20.566800000000001</v>
      </c>
      <c r="Z306" s="434">
        <v>-20.566800000000001</v>
      </c>
      <c r="AA306" s="434">
        <v>-20.566800000000001</v>
      </c>
      <c r="AB306" s="434">
        <v>-20.566800000000001</v>
      </c>
      <c r="AC306" s="434">
        <v>-20.566800000000001</v>
      </c>
    </row>
    <row r="307" spans="1:29" x14ac:dyDescent="0.25">
      <c r="A307" s="434" t="s">
        <v>4077</v>
      </c>
      <c r="B307" s="434" t="s">
        <v>4472</v>
      </c>
      <c r="C307" s="434" t="s">
        <v>4471</v>
      </c>
      <c r="D307" s="434">
        <v>0</v>
      </c>
      <c r="E307" s="434">
        <v>0</v>
      </c>
      <c r="F307" s="434">
        <v>0</v>
      </c>
      <c r="G307" s="434">
        <v>0</v>
      </c>
      <c r="H307" s="434">
        <v>0</v>
      </c>
      <c r="I307" s="434">
        <v>0</v>
      </c>
      <c r="J307" s="434">
        <v>0</v>
      </c>
      <c r="K307" s="434">
        <v>0</v>
      </c>
      <c r="L307" s="434">
        <v>0</v>
      </c>
      <c r="M307" s="434">
        <v>0</v>
      </c>
      <c r="N307" s="434">
        <v>0</v>
      </c>
      <c r="O307" s="434">
        <v>0</v>
      </c>
      <c r="P307" s="434">
        <v>0</v>
      </c>
      <c r="Q307" s="434">
        <v>0</v>
      </c>
      <c r="R307" s="434">
        <v>0</v>
      </c>
      <c r="S307" s="434">
        <v>0</v>
      </c>
      <c r="T307" s="434">
        <v>0</v>
      </c>
      <c r="U307" s="434">
        <v>0</v>
      </c>
      <c r="V307" s="434">
        <v>0</v>
      </c>
      <c r="W307" s="434">
        <v>0</v>
      </c>
      <c r="X307" s="434">
        <v>0</v>
      </c>
      <c r="Y307" s="434">
        <v>0</v>
      </c>
      <c r="Z307" s="434">
        <v>0</v>
      </c>
      <c r="AA307" s="434">
        <v>0</v>
      </c>
      <c r="AB307" s="434">
        <v>0</v>
      </c>
      <c r="AC307" s="434">
        <v>0</v>
      </c>
    </row>
    <row r="308" spans="1:29" x14ac:dyDescent="0.25">
      <c r="A308" s="434" t="s">
        <v>4079</v>
      </c>
      <c r="B308" s="434" t="s">
        <v>2426</v>
      </c>
      <c r="C308" s="434" t="s">
        <v>4471</v>
      </c>
      <c r="D308" s="434">
        <v>6.3692500000000001</v>
      </c>
      <c r="E308" s="434">
        <v>6.3349799999999998</v>
      </c>
      <c r="F308" s="434">
        <v>6.2707899999999999</v>
      </c>
      <c r="G308" s="434">
        <v>6.1678899999999999</v>
      </c>
      <c r="H308" s="434">
        <v>6.0466100000000003</v>
      </c>
      <c r="I308" s="434">
        <v>5.9141000000000004</v>
      </c>
      <c r="J308" s="434">
        <v>5.7687200000000001</v>
      </c>
      <c r="K308" s="434">
        <v>5.5939100000000002</v>
      </c>
      <c r="L308" s="434">
        <v>5.4194699999999996</v>
      </c>
      <c r="M308" s="434">
        <v>5.2245100000000004</v>
      </c>
      <c r="N308" s="434">
        <v>5.0445399999999996</v>
      </c>
      <c r="O308" s="434">
        <v>4.86083</v>
      </c>
      <c r="P308" s="434">
        <v>4.68</v>
      </c>
      <c r="Q308" s="434">
        <v>4.5055699999999996</v>
      </c>
      <c r="R308" s="434">
        <v>4.3228499999999999</v>
      </c>
      <c r="S308" s="434">
        <v>4.1435500000000003</v>
      </c>
      <c r="T308" s="434">
        <v>3.9653</v>
      </c>
      <c r="U308" s="434">
        <v>3.7969400000000002</v>
      </c>
      <c r="V308" s="434">
        <v>3.6347800000000001</v>
      </c>
      <c r="W308" s="434">
        <v>3.5301399999999998</v>
      </c>
      <c r="X308" s="434">
        <v>3.44095</v>
      </c>
      <c r="Y308" s="434">
        <v>3.3745599999999998</v>
      </c>
      <c r="Z308" s="434">
        <v>3.3216000000000001</v>
      </c>
      <c r="AA308" s="434">
        <v>3.2810999999999999</v>
      </c>
      <c r="AB308" s="434">
        <v>3.2572899999999998</v>
      </c>
      <c r="AC308" s="434">
        <v>3.2380300000000002</v>
      </c>
    </row>
    <row r="309" spans="1:29" x14ac:dyDescent="0.25">
      <c r="A309" s="434" t="s">
        <v>4079</v>
      </c>
      <c r="B309" s="434" t="s">
        <v>2424</v>
      </c>
      <c r="C309" s="434" t="s">
        <v>4471</v>
      </c>
      <c r="D309" s="434">
        <v>3.37636</v>
      </c>
      <c r="E309" s="434">
        <v>4.1769299999999996</v>
      </c>
      <c r="F309" s="434">
        <v>3.9261499999999998</v>
      </c>
      <c r="G309" s="434">
        <v>3.2271700000000001</v>
      </c>
      <c r="H309" s="434">
        <v>3.1903700000000002</v>
      </c>
      <c r="I309" s="434">
        <v>2.9853200000000002</v>
      </c>
      <c r="J309" s="434">
        <v>3.0503100000000001</v>
      </c>
      <c r="K309" s="434">
        <v>3.12582</v>
      </c>
      <c r="L309" s="434">
        <v>3.2300300000000002</v>
      </c>
      <c r="M309" s="434">
        <v>3.31487</v>
      </c>
      <c r="N309" s="434">
        <v>2.1894200000000001</v>
      </c>
      <c r="O309" s="434">
        <v>1.82195</v>
      </c>
      <c r="P309" s="434">
        <v>1.6813100000000001</v>
      </c>
      <c r="Q309" s="434">
        <v>1.64429</v>
      </c>
      <c r="R309" s="434">
        <v>1.68222</v>
      </c>
      <c r="S309" s="434">
        <v>1.6909799999999999</v>
      </c>
      <c r="T309" s="434">
        <v>1.7274499999999999</v>
      </c>
      <c r="U309" s="434">
        <v>1.77684</v>
      </c>
      <c r="V309" s="434">
        <v>1.8248</v>
      </c>
      <c r="W309" s="434">
        <v>1.8617300000000001</v>
      </c>
      <c r="X309" s="434">
        <v>1.89618</v>
      </c>
      <c r="Y309" s="434">
        <v>1.9414499999999999</v>
      </c>
      <c r="Z309" s="434">
        <v>1.96</v>
      </c>
      <c r="AA309" s="434">
        <v>1.9762</v>
      </c>
      <c r="AB309" s="434">
        <v>1.99501</v>
      </c>
      <c r="AC309" s="434">
        <v>2.01159</v>
      </c>
    </row>
    <row r="310" spans="1:29" x14ac:dyDescent="0.25">
      <c r="A310" s="434" t="s">
        <v>4079</v>
      </c>
      <c r="B310" s="434" t="s">
        <v>4475</v>
      </c>
      <c r="C310" s="434" t="s">
        <v>4471</v>
      </c>
      <c r="D310" s="434">
        <v>0.95455699999999999</v>
      </c>
      <c r="E310" s="434">
        <v>0.91276000000000002</v>
      </c>
      <c r="F310" s="434">
        <v>0.92346200000000001</v>
      </c>
      <c r="G310" s="434">
        <v>0.91858600000000001</v>
      </c>
      <c r="H310" s="434">
        <v>0.90769500000000003</v>
      </c>
      <c r="I310" s="434">
        <v>0.89559999999999995</v>
      </c>
      <c r="J310" s="434">
        <v>0.88593699999999997</v>
      </c>
      <c r="K310" s="434">
        <v>0.87780800000000003</v>
      </c>
      <c r="L310" s="434">
        <v>0.87012599999999996</v>
      </c>
      <c r="M310" s="434">
        <v>0.86382700000000001</v>
      </c>
      <c r="N310" s="434">
        <v>0.85735399999999995</v>
      </c>
      <c r="O310" s="434">
        <v>0.85063</v>
      </c>
      <c r="P310" s="434">
        <v>0.84342300000000003</v>
      </c>
      <c r="Q310" s="434">
        <v>0.836391</v>
      </c>
      <c r="R310" s="434">
        <v>0.82714500000000002</v>
      </c>
      <c r="S310" s="434">
        <v>0.81779400000000002</v>
      </c>
      <c r="T310" s="434">
        <v>0.80906100000000003</v>
      </c>
      <c r="U310" s="434">
        <v>0.80218699999999998</v>
      </c>
      <c r="V310" s="434">
        <v>0.79604299999999995</v>
      </c>
      <c r="W310" s="434">
        <v>0.790516</v>
      </c>
      <c r="X310" s="434">
        <v>0.78553399999999995</v>
      </c>
      <c r="Y310" s="434">
        <v>0.78012300000000001</v>
      </c>
      <c r="Z310" s="434">
        <v>0.77434199999999997</v>
      </c>
      <c r="AA310" s="434">
        <v>0.76854199999999995</v>
      </c>
      <c r="AB310" s="434">
        <v>0.76212500000000005</v>
      </c>
      <c r="AC310" s="434">
        <v>0.75697000000000003</v>
      </c>
    </row>
    <row r="311" spans="1:29" x14ac:dyDescent="0.25">
      <c r="A311" s="434" t="s">
        <v>4079</v>
      </c>
      <c r="B311" s="434" t="s">
        <v>4474</v>
      </c>
      <c r="C311" s="434" t="s">
        <v>4471</v>
      </c>
      <c r="D311" s="434">
        <v>0.83464099999999997</v>
      </c>
      <c r="E311" s="434">
        <v>0.83021900000000004</v>
      </c>
      <c r="F311" s="434">
        <v>0.83181099999999997</v>
      </c>
      <c r="G311" s="434">
        <v>0.82812799999999998</v>
      </c>
      <c r="H311" s="434">
        <v>0.82017200000000001</v>
      </c>
      <c r="I311" s="434">
        <v>0.81288099999999996</v>
      </c>
      <c r="J311" s="434">
        <v>0.80931399999999998</v>
      </c>
      <c r="K311" s="434">
        <v>0.81062100000000004</v>
      </c>
      <c r="L311" s="434">
        <v>0.814778</v>
      </c>
      <c r="M311" s="434">
        <v>0.81928400000000001</v>
      </c>
      <c r="N311" s="434">
        <v>0.82272500000000004</v>
      </c>
      <c r="O311" s="434">
        <v>0.82515000000000005</v>
      </c>
      <c r="P311" s="434">
        <v>0.82643699999999998</v>
      </c>
      <c r="Q311" s="434">
        <v>0.82767299999999999</v>
      </c>
      <c r="R311" s="434">
        <v>0.82258200000000004</v>
      </c>
      <c r="S311" s="434">
        <v>0.81658200000000003</v>
      </c>
      <c r="T311" s="434">
        <v>0.81281000000000003</v>
      </c>
      <c r="U311" s="434">
        <v>0.81202799999999997</v>
      </c>
      <c r="V311" s="434">
        <v>0.81224600000000002</v>
      </c>
      <c r="W311" s="434">
        <v>0.81340599999999996</v>
      </c>
      <c r="X311" s="434">
        <v>0.81520599999999999</v>
      </c>
      <c r="Y311" s="434">
        <v>0.815577</v>
      </c>
      <c r="Z311" s="434">
        <v>0.81512300000000004</v>
      </c>
      <c r="AA311" s="434">
        <v>0.81415300000000002</v>
      </c>
      <c r="AB311" s="434">
        <v>0.81131399999999998</v>
      </c>
      <c r="AC311" s="434">
        <v>0.81165299999999996</v>
      </c>
    </row>
    <row r="312" spans="1:29" x14ac:dyDescent="0.25">
      <c r="A312" s="434" t="s">
        <v>4079</v>
      </c>
      <c r="B312" s="434" t="s">
        <v>4473</v>
      </c>
      <c r="C312" s="434" t="s">
        <v>4471</v>
      </c>
      <c r="D312" s="434">
        <v>31.2241</v>
      </c>
      <c r="E312" s="434">
        <v>31.264900000000001</v>
      </c>
      <c r="F312" s="434">
        <v>31.477799999999998</v>
      </c>
      <c r="G312" s="434">
        <v>31.6768</v>
      </c>
      <c r="H312" s="434">
        <v>31.714400000000001</v>
      </c>
      <c r="I312" s="434">
        <v>31.796500000000002</v>
      </c>
      <c r="J312" s="434">
        <v>31.8843</v>
      </c>
      <c r="K312" s="434">
        <v>31.9862</v>
      </c>
      <c r="L312" s="434">
        <v>32.080800000000004</v>
      </c>
      <c r="M312" s="434">
        <v>32.316400000000002</v>
      </c>
      <c r="N312" s="434">
        <v>32.6389</v>
      </c>
      <c r="O312" s="434">
        <v>33.067900000000002</v>
      </c>
      <c r="P312" s="434">
        <v>33.3506</v>
      </c>
      <c r="Q312" s="434">
        <v>33.645200000000003</v>
      </c>
      <c r="R312" s="434">
        <v>33.957700000000003</v>
      </c>
      <c r="S312" s="434">
        <v>34.174999999999997</v>
      </c>
      <c r="T312" s="434">
        <v>34.370600000000003</v>
      </c>
      <c r="U312" s="434">
        <v>34.5045</v>
      </c>
      <c r="V312" s="434">
        <v>34.577100000000002</v>
      </c>
      <c r="W312" s="434">
        <v>34.643999999999998</v>
      </c>
      <c r="X312" s="434">
        <v>34.751300000000001</v>
      </c>
      <c r="Y312" s="434">
        <v>34.856200000000001</v>
      </c>
      <c r="Z312" s="434">
        <v>35.001399999999997</v>
      </c>
      <c r="AA312" s="434">
        <v>35.1877</v>
      </c>
      <c r="AB312" s="434">
        <v>35.344200000000001</v>
      </c>
      <c r="AC312" s="434">
        <v>35.548400000000001</v>
      </c>
    </row>
    <row r="313" spans="1:29" x14ac:dyDescent="0.25">
      <c r="A313" s="434" t="s">
        <v>4079</v>
      </c>
      <c r="B313" s="434" t="s">
        <v>2485</v>
      </c>
      <c r="C313" s="434" t="s">
        <v>4471</v>
      </c>
      <c r="D313" s="435">
        <v>2.2750000000000001E-5</v>
      </c>
      <c r="E313" s="435">
        <v>3.6690000000000003E-5</v>
      </c>
      <c r="F313" s="435">
        <v>4.6360000000000003E-5</v>
      </c>
      <c r="G313" s="435">
        <v>5.3619999999999998E-5</v>
      </c>
      <c r="H313" s="435">
        <v>8.0279999999999997E-5</v>
      </c>
      <c r="I313" s="434">
        <v>1.0119999999999999E-4</v>
      </c>
      <c r="J313" s="434">
        <v>1.2265E-4</v>
      </c>
      <c r="K313" s="434">
        <v>1.5316E-4</v>
      </c>
      <c r="L313" s="434">
        <v>1.6710999999999999E-4</v>
      </c>
      <c r="M313" s="434">
        <v>1.762E-4</v>
      </c>
      <c r="N313" s="434">
        <v>1.8236000000000001E-4</v>
      </c>
      <c r="O313" s="434">
        <v>2.0248E-4</v>
      </c>
      <c r="P313" s="434">
        <v>2.1220000000000001E-4</v>
      </c>
      <c r="Q313" s="434">
        <v>2.1243E-4</v>
      </c>
      <c r="R313" s="434">
        <v>2.1211E-4</v>
      </c>
      <c r="S313" s="434">
        <v>2.1168000000000001E-4</v>
      </c>
      <c r="T313" s="434">
        <v>2.0102E-4</v>
      </c>
      <c r="U313" s="434">
        <v>1.907E-4</v>
      </c>
      <c r="V313" s="434">
        <v>1.8034E-4</v>
      </c>
      <c r="W313" s="434">
        <v>1.5008E-4</v>
      </c>
      <c r="X313" s="434">
        <v>1.2988E-4</v>
      </c>
      <c r="Y313" s="434">
        <v>1.0978E-4</v>
      </c>
      <c r="Z313" s="435">
        <v>8.9610000000000004E-5</v>
      </c>
      <c r="AA313" s="435">
        <v>6.949E-5</v>
      </c>
      <c r="AB313" s="435">
        <v>5.948E-5</v>
      </c>
      <c r="AC313" s="435">
        <v>4.9490000000000002E-5</v>
      </c>
    </row>
    <row r="314" spans="1:29" x14ac:dyDescent="0.25">
      <c r="A314" s="434" t="s">
        <v>4079</v>
      </c>
      <c r="B314" s="434" t="s">
        <v>2425</v>
      </c>
      <c r="C314" s="434" t="s">
        <v>4471</v>
      </c>
      <c r="D314" s="434">
        <v>-0.70122799999999996</v>
      </c>
      <c r="E314" s="434">
        <v>-0.70122799999999996</v>
      </c>
      <c r="F314" s="434">
        <v>-0.70122799999999996</v>
      </c>
      <c r="G314" s="434">
        <v>-0.70122799999999996</v>
      </c>
      <c r="H314" s="434">
        <v>-0.70122799999999996</v>
      </c>
      <c r="I314" s="434">
        <v>-0.70122799999999996</v>
      </c>
      <c r="J314" s="434">
        <v>-0.70122799999999996</v>
      </c>
      <c r="K314" s="434">
        <v>-0.70122799999999996</v>
      </c>
      <c r="L314" s="434">
        <v>-0.70122799999999996</v>
      </c>
      <c r="M314" s="434">
        <v>-0.70122799999999996</v>
      </c>
      <c r="N314" s="434">
        <v>-0.70122799999999996</v>
      </c>
      <c r="O314" s="434">
        <v>-0.70122799999999996</v>
      </c>
      <c r="P314" s="434">
        <v>-0.70122799999999996</v>
      </c>
      <c r="Q314" s="434">
        <v>-0.70122799999999996</v>
      </c>
      <c r="R314" s="434">
        <v>-0.70122799999999996</v>
      </c>
      <c r="S314" s="434">
        <v>-0.70122799999999996</v>
      </c>
      <c r="T314" s="434">
        <v>-0.70122799999999996</v>
      </c>
      <c r="U314" s="434">
        <v>-0.70122799999999996</v>
      </c>
      <c r="V314" s="434">
        <v>-0.70122799999999996</v>
      </c>
      <c r="W314" s="434">
        <v>-0.70122799999999996</v>
      </c>
      <c r="X314" s="434">
        <v>-0.70122799999999996</v>
      </c>
      <c r="Y314" s="434">
        <v>-0.70122799999999996</v>
      </c>
      <c r="Z314" s="434">
        <v>-0.70122799999999996</v>
      </c>
      <c r="AA314" s="434">
        <v>-0.70122799999999996</v>
      </c>
      <c r="AB314" s="434">
        <v>-0.70122799999999996</v>
      </c>
      <c r="AC314" s="434">
        <v>-0.70122799999999996</v>
      </c>
    </row>
    <row r="315" spans="1:29" x14ac:dyDescent="0.25">
      <c r="A315" s="434" t="s">
        <v>4079</v>
      </c>
      <c r="B315" s="434" t="s">
        <v>4472</v>
      </c>
      <c r="C315" s="434" t="s">
        <v>4471</v>
      </c>
      <c r="D315" s="434">
        <v>0</v>
      </c>
      <c r="E315" s="434">
        <v>0</v>
      </c>
      <c r="F315" s="434">
        <v>0</v>
      </c>
      <c r="G315" s="434">
        <v>0</v>
      </c>
      <c r="H315" s="434">
        <v>0</v>
      </c>
      <c r="I315" s="434">
        <v>0</v>
      </c>
      <c r="J315" s="434">
        <v>0</v>
      </c>
      <c r="K315" s="434">
        <v>0</v>
      </c>
      <c r="L315" s="434">
        <v>0</v>
      </c>
      <c r="M315" s="434">
        <v>0</v>
      </c>
      <c r="N315" s="434">
        <v>0</v>
      </c>
      <c r="O315" s="434">
        <v>0</v>
      </c>
      <c r="P315" s="434">
        <v>0</v>
      </c>
      <c r="Q315" s="434">
        <v>0</v>
      </c>
      <c r="R315" s="434">
        <v>0</v>
      </c>
      <c r="S315" s="434">
        <v>0</v>
      </c>
      <c r="T315" s="434">
        <v>0</v>
      </c>
      <c r="U315" s="434">
        <v>0</v>
      </c>
      <c r="V315" s="434">
        <v>0</v>
      </c>
      <c r="W315" s="434">
        <v>0</v>
      </c>
      <c r="X315" s="434">
        <v>0</v>
      </c>
      <c r="Y315" s="434">
        <v>0</v>
      </c>
      <c r="Z315" s="434">
        <v>0</v>
      </c>
      <c r="AA315" s="434">
        <v>0</v>
      </c>
      <c r="AB315" s="434">
        <v>0</v>
      </c>
      <c r="AC315" s="434">
        <v>0</v>
      </c>
    </row>
    <row r="316" spans="1:29" x14ac:dyDescent="0.25">
      <c r="A316" s="434" t="s">
        <v>4081</v>
      </c>
      <c r="B316" s="434" t="s">
        <v>2426</v>
      </c>
      <c r="C316" s="434" t="s">
        <v>4471</v>
      </c>
      <c r="D316" s="434">
        <v>43.724200000000003</v>
      </c>
      <c r="E316" s="434">
        <v>43.433500000000002</v>
      </c>
      <c r="F316" s="434">
        <v>42.934699999999999</v>
      </c>
      <c r="G316" s="434">
        <v>42.1875</v>
      </c>
      <c r="H316" s="434">
        <v>41.348799999999997</v>
      </c>
      <c r="I316" s="434">
        <v>40.464300000000001</v>
      </c>
      <c r="J316" s="434">
        <v>39.549999999999997</v>
      </c>
      <c r="K316" s="434">
        <v>38.484999999999999</v>
      </c>
      <c r="L316" s="434">
        <v>37.405099999999997</v>
      </c>
      <c r="M316" s="434">
        <v>36.199800000000003</v>
      </c>
      <c r="N316" s="434">
        <v>35.119</v>
      </c>
      <c r="O316" s="434">
        <v>33.979799999999997</v>
      </c>
      <c r="P316" s="434">
        <v>32.8307</v>
      </c>
      <c r="Q316" s="434">
        <v>31.735399999999998</v>
      </c>
      <c r="R316" s="434">
        <v>30.569400000000002</v>
      </c>
      <c r="S316" s="434">
        <v>29.442</v>
      </c>
      <c r="T316" s="434">
        <v>28.307099999999998</v>
      </c>
      <c r="U316" s="434">
        <v>27.268000000000001</v>
      </c>
      <c r="V316" s="434">
        <v>26.276900000000001</v>
      </c>
      <c r="W316" s="434">
        <v>25.604800000000001</v>
      </c>
      <c r="X316" s="434">
        <v>25.031099999999999</v>
      </c>
      <c r="Y316" s="434">
        <v>24.6189</v>
      </c>
      <c r="Z316" s="434">
        <v>24.312100000000001</v>
      </c>
      <c r="AA316" s="434">
        <v>24.1008</v>
      </c>
      <c r="AB316" s="434">
        <v>24.013999999999999</v>
      </c>
      <c r="AC316" s="434">
        <v>23.962599999999998</v>
      </c>
    </row>
    <row r="317" spans="1:29" x14ac:dyDescent="0.25">
      <c r="A317" s="434" t="s">
        <v>4081</v>
      </c>
      <c r="B317" s="434" t="s">
        <v>2424</v>
      </c>
      <c r="C317" s="434" t="s">
        <v>4471</v>
      </c>
      <c r="D317" s="434">
        <v>23.951499999999999</v>
      </c>
      <c r="E317" s="434">
        <v>17.9282</v>
      </c>
      <c r="F317" s="434">
        <v>15.5983</v>
      </c>
      <c r="G317" s="434">
        <v>12.517799999999999</v>
      </c>
      <c r="H317" s="434">
        <v>12.692</v>
      </c>
      <c r="I317" s="434">
        <v>12.550599999999999</v>
      </c>
      <c r="J317" s="434">
        <v>12.2668</v>
      </c>
      <c r="K317" s="434">
        <v>12.626300000000001</v>
      </c>
      <c r="L317" s="434">
        <v>12.975899999999999</v>
      </c>
      <c r="M317" s="434">
        <v>13.081799999999999</v>
      </c>
      <c r="N317" s="434">
        <v>13.0328</v>
      </c>
      <c r="O317" s="434">
        <v>12.9475</v>
      </c>
      <c r="P317" s="434">
        <v>12.8482</v>
      </c>
      <c r="Q317" s="434">
        <v>12.6838</v>
      </c>
      <c r="R317" s="434">
        <v>13.0572</v>
      </c>
      <c r="S317" s="434">
        <v>13.444800000000001</v>
      </c>
      <c r="T317" s="434">
        <v>13.770899999999999</v>
      </c>
      <c r="U317" s="434">
        <v>14.0733</v>
      </c>
      <c r="V317" s="434">
        <v>14.4421</v>
      </c>
      <c r="W317" s="434">
        <v>14.792</v>
      </c>
      <c r="X317" s="434">
        <v>15.085599999999999</v>
      </c>
      <c r="Y317" s="434">
        <v>15.381399999999999</v>
      </c>
      <c r="Z317" s="434">
        <v>15.6784</v>
      </c>
      <c r="AA317" s="434">
        <v>15.8965</v>
      </c>
      <c r="AB317" s="434">
        <v>16.016500000000001</v>
      </c>
      <c r="AC317" s="434">
        <v>16.016400000000001</v>
      </c>
    </row>
    <row r="318" spans="1:29" x14ac:dyDescent="0.25">
      <c r="A318" s="434" t="s">
        <v>4081</v>
      </c>
      <c r="B318" s="434" t="s">
        <v>4475</v>
      </c>
      <c r="C318" s="434" t="s">
        <v>4471</v>
      </c>
      <c r="D318" s="434">
        <v>4.0833399999999997</v>
      </c>
      <c r="E318" s="434">
        <v>3.9089</v>
      </c>
      <c r="F318" s="434">
        <v>3.99526</v>
      </c>
      <c r="G318" s="434">
        <v>3.9770699999999999</v>
      </c>
      <c r="H318" s="434">
        <v>3.93289</v>
      </c>
      <c r="I318" s="434">
        <v>3.8841000000000001</v>
      </c>
      <c r="J318" s="434">
        <v>3.8515799999999998</v>
      </c>
      <c r="K318" s="434">
        <v>3.82606</v>
      </c>
      <c r="L318" s="434">
        <v>3.80253</v>
      </c>
      <c r="M318" s="434">
        <v>3.7844600000000002</v>
      </c>
      <c r="N318" s="434">
        <v>3.7639100000000001</v>
      </c>
      <c r="O318" s="434">
        <v>3.7414000000000001</v>
      </c>
      <c r="P318" s="434">
        <v>3.7159900000000001</v>
      </c>
      <c r="Q318" s="434">
        <v>3.6904300000000001</v>
      </c>
      <c r="R318" s="434">
        <v>3.65279</v>
      </c>
      <c r="S318" s="434">
        <v>3.6142699999999999</v>
      </c>
      <c r="T318" s="434">
        <v>3.5792199999999998</v>
      </c>
      <c r="U318" s="434">
        <v>3.5532699999999999</v>
      </c>
      <c r="V318" s="434">
        <v>3.5308999999999999</v>
      </c>
      <c r="W318" s="434">
        <v>3.5114299999999998</v>
      </c>
      <c r="X318" s="434">
        <v>3.49437</v>
      </c>
      <c r="Y318" s="434">
        <v>3.4747599999999998</v>
      </c>
      <c r="Z318" s="434">
        <v>3.45303</v>
      </c>
      <c r="AA318" s="434">
        <v>3.43092</v>
      </c>
      <c r="AB318" s="434">
        <v>3.40516</v>
      </c>
      <c r="AC318" s="434">
        <v>3.38652</v>
      </c>
    </row>
    <row r="319" spans="1:29" x14ac:dyDescent="0.25">
      <c r="A319" s="434" t="s">
        <v>4081</v>
      </c>
      <c r="B319" s="434" t="s">
        <v>4474</v>
      </c>
      <c r="C319" s="434" t="s">
        <v>4471</v>
      </c>
      <c r="D319" s="434">
        <v>4.0741100000000001</v>
      </c>
      <c r="E319" s="434">
        <v>4.1123099999999999</v>
      </c>
      <c r="F319" s="434">
        <v>4.1851799999999999</v>
      </c>
      <c r="G319" s="434">
        <v>4.2321900000000001</v>
      </c>
      <c r="H319" s="434">
        <v>4.2634400000000001</v>
      </c>
      <c r="I319" s="434">
        <v>4.2981999999999996</v>
      </c>
      <c r="J319" s="434">
        <v>4.3007099999999996</v>
      </c>
      <c r="K319" s="434">
        <v>4.3258200000000002</v>
      </c>
      <c r="L319" s="434">
        <v>4.3628099999999996</v>
      </c>
      <c r="M319" s="434">
        <v>4.3972499999999997</v>
      </c>
      <c r="N319" s="434">
        <v>4.4280099999999996</v>
      </c>
      <c r="O319" s="434">
        <v>4.4447900000000002</v>
      </c>
      <c r="P319" s="434">
        <v>4.4562400000000002</v>
      </c>
      <c r="Q319" s="434">
        <v>4.4685100000000002</v>
      </c>
      <c r="R319" s="434">
        <v>4.45052</v>
      </c>
      <c r="S319" s="434">
        <v>4.4295600000000004</v>
      </c>
      <c r="T319" s="434">
        <v>4.4197199999999999</v>
      </c>
      <c r="U319" s="434">
        <v>4.4226099999999997</v>
      </c>
      <c r="V319" s="434">
        <v>4.4307299999999996</v>
      </c>
      <c r="W319" s="434">
        <v>4.4435599999999997</v>
      </c>
      <c r="X319" s="434">
        <v>4.4588900000000002</v>
      </c>
      <c r="Y319" s="434">
        <v>4.4676299999999998</v>
      </c>
      <c r="Z319" s="434">
        <v>4.4723199999999999</v>
      </c>
      <c r="AA319" s="434">
        <v>4.4742499999999996</v>
      </c>
      <c r="AB319" s="434">
        <v>4.46732</v>
      </c>
      <c r="AC319" s="434">
        <v>4.4758599999999999</v>
      </c>
    </row>
    <row r="320" spans="1:29" x14ac:dyDescent="0.25">
      <c r="A320" s="434" t="s">
        <v>4081</v>
      </c>
      <c r="B320" s="434" t="s">
        <v>4473</v>
      </c>
      <c r="C320" s="434" t="s">
        <v>4471</v>
      </c>
      <c r="D320" s="434">
        <v>30.302099999999999</v>
      </c>
      <c r="E320" s="434">
        <v>29.8782</v>
      </c>
      <c r="F320" s="434">
        <v>29.8108</v>
      </c>
      <c r="G320" s="434">
        <v>29.747499999999999</v>
      </c>
      <c r="H320" s="434">
        <v>29.559799999999999</v>
      </c>
      <c r="I320" s="434">
        <v>29.4131</v>
      </c>
      <c r="J320" s="434">
        <v>29.458400000000001</v>
      </c>
      <c r="K320" s="434">
        <v>29.3245</v>
      </c>
      <c r="L320" s="434">
        <v>29.299800000000001</v>
      </c>
      <c r="M320" s="434">
        <v>29.3752</v>
      </c>
      <c r="N320" s="434">
        <v>29.410900000000002</v>
      </c>
      <c r="O320" s="434">
        <v>29.467700000000001</v>
      </c>
      <c r="P320" s="434">
        <v>29.456399999999999</v>
      </c>
      <c r="Q320" s="434">
        <v>29.488</v>
      </c>
      <c r="R320" s="434">
        <v>29.467400000000001</v>
      </c>
      <c r="S320" s="434">
        <v>29.4847</v>
      </c>
      <c r="T320" s="434">
        <v>29.536000000000001</v>
      </c>
      <c r="U320" s="434">
        <v>29.5807</v>
      </c>
      <c r="V320" s="434">
        <v>29.587199999999999</v>
      </c>
      <c r="W320" s="434">
        <v>29.609500000000001</v>
      </c>
      <c r="X320" s="434">
        <v>29.640999999999998</v>
      </c>
      <c r="Y320" s="434">
        <v>29.714700000000001</v>
      </c>
      <c r="Z320" s="434">
        <v>29.800599999999999</v>
      </c>
      <c r="AA320" s="434">
        <v>29.913399999999999</v>
      </c>
      <c r="AB320" s="434">
        <v>29.969100000000001</v>
      </c>
      <c r="AC320" s="434">
        <v>30.0792</v>
      </c>
    </row>
    <row r="321" spans="1:29" x14ac:dyDescent="0.25">
      <c r="A321" s="434" t="s">
        <v>4081</v>
      </c>
      <c r="B321" s="434" t="s">
        <v>2485</v>
      </c>
      <c r="C321" s="434" t="s">
        <v>4471</v>
      </c>
      <c r="D321" s="434">
        <v>0.13939599999999999</v>
      </c>
      <c r="E321" s="434">
        <v>0.132794</v>
      </c>
      <c r="F321" s="434">
        <v>0.118742</v>
      </c>
      <c r="G321" s="434">
        <v>0.105797</v>
      </c>
      <c r="H321" s="434">
        <v>9.4107800000000005E-2</v>
      </c>
      <c r="I321" s="434">
        <v>8.3855700000000005E-2</v>
      </c>
      <c r="J321" s="434">
        <v>7.7856499999999995E-2</v>
      </c>
      <c r="K321" s="434">
        <v>7.17835E-2</v>
      </c>
      <c r="L321" s="434">
        <v>6.5507399999999993E-2</v>
      </c>
      <c r="M321" s="434">
        <v>5.9498799999999998E-2</v>
      </c>
      <c r="N321" s="434">
        <v>5.3456400000000001E-2</v>
      </c>
      <c r="O321" s="434">
        <v>5.2391800000000002E-2</v>
      </c>
      <c r="P321" s="434">
        <v>5.12682E-2</v>
      </c>
      <c r="Q321" s="434">
        <v>5.0102000000000001E-2</v>
      </c>
      <c r="R321" s="434">
        <v>4.9031100000000001E-2</v>
      </c>
      <c r="S321" s="434">
        <v>4.7873899999999997E-2</v>
      </c>
      <c r="T321" s="434">
        <v>4.6698400000000001E-2</v>
      </c>
      <c r="U321" s="434">
        <v>4.54887E-2</v>
      </c>
      <c r="V321" s="434">
        <v>4.4348199999999997E-2</v>
      </c>
      <c r="W321" s="434">
        <v>4.3233099999999997E-2</v>
      </c>
      <c r="X321" s="434">
        <v>4.2628399999999997E-2</v>
      </c>
      <c r="Y321" s="434">
        <v>4.21179E-2</v>
      </c>
      <c r="Z321" s="434">
        <v>4.19E-2</v>
      </c>
      <c r="AA321" s="434">
        <v>4.1867399999999999E-2</v>
      </c>
      <c r="AB321" s="434">
        <v>4.2077000000000003E-2</v>
      </c>
      <c r="AC321" s="434">
        <v>4.2497600000000003E-2</v>
      </c>
    </row>
    <row r="322" spans="1:29" x14ac:dyDescent="0.25">
      <c r="A322" s="434" t="s">
        <v>4081</v>
      </c>
      <c r="B322" s="434" t="s">
        <v>2425</v>
      </c>
      <c r="C322" s="434" t="s">
        <v>4471</v>
      </c>
      <c r="D322" s="434">
        <v>-33.846800000000002</v>
      </c>
      <c r="E322" s="434">
        <v>-33.846800000000002</v>
      </c>
      <c r="F322" s="434">
        <v>-33.846800000000002</v>
      </c>
      <c r="G322" s="434">
        <v>-33.846800000000002</v>
      </c>
      <c r="H322" s="434">
        <v>-33.846800000000002</v>
      </c>
      <c r="I322" s="434">
        <v>-33.846800000000002</v>
      </c>
      <c r="J322" s="434">
        <v>-33.846800000000002</v>
      </c>
      <c r="K322" s="434">
        <v>-33.846800000000002</v>
      </c>
      <c r="L322" s="434">
        <v>-33.846800000000002</v>
      </c>
      <c r="M322" s="434">
        <v>-33.846800000000002</v>
      </c>
      <c r="N322" s="434">
        <v>-33.846800000000002</v>
      </c>
      <c r="O322" s="434">
        <v>-33.846800000000002</v>
      </c>
      <c r="P322" s="434">
        <v>-33.846800000000002</v>
      </c>
      <c r="Q322" s="434">
        <v>-33.846800000000002</v>
      </c>
      <c r="R322" s="434">
        <v>-33.846800000000002</v>
      </c>
      <c r="S322" s="434">
        <v>-33.846800000000002</v>
      </c>
      <c r="T322" s="434">
        <v>-33.846800000000002</v>
      </c>
      <c r="U322" s="434">
        <v>-33.846800000000002</v>
      </c>
      <c r="V322" s="434">
        <v>-33.846800000000002</v>
      </c>
      <c r="W322" s="434">
        <v>-33.846800000000002</v>
      </c>
      <c r="X322" s="434">
        <v>-33.846800000000002</v>
      </c>
      <c r="Y322" s="434">
        <v>-33.846800000000002</v>
      </c>
      <c r="Z322" s="434">
        <v>-33.846800000000002</v>
      </c>
      <c r="AA322" s="434">
        <v>-33.846800000000002</v>
      </c>
      <c r="AB322" s="434">
        <v>-33.846800000000002</v>
      </c>
      <c r="AC322" s="434">
        <v>-33.846800000000002</v>
      </c>
    </row>
    <row r="323" spans="1:29" x14ac:dyDescent="0.25">
      <c r="A323" s="434" t="s">
        <v>4081</v>
      </c>
      <c r="B323" s="434" t="s">
        <v>4472</v>
      </c>
      <c r="C323" s="434" t="s">
        <v>4471</v>
      </c>
      <c r="D323" s="434">
        <v>0</v>
      </c>
      <c r="E323" s="434">
        <v>0</v>
      </c>
      <c r="F323" s="434">
        <v>0</v>
      </c>
      <c r="G323" s="434">
        <v>0</v>
      </c>
      <c r="H323" s="434">
        <v>0</v>
      </c>
      <c r="I323" s="434">
        <v>0</v>
      </c>
      <c r="J323" s="434">
        <v>0</v>
      </c>
      <c r="K323" s="434">
        <v>0</v>
      </c>
      <c r="L323" s="434">
        <v>0</v>
      </c>
      <c r="M323" s="434">
        <v>0</v>
      </c>
      <c r="N323" s="434">
        <v>0</v>
      </c>
      <c r="O323" s="434">
        <v>0</v>
      </c>
      <c r="P323" s="434">
        <v>0</v>
      </c>
      <c r="Q323" s="434">
        <v>0</v>
      </c>
      <c r="R323" s="434">
        <v>0</v>
      </c>
      <c r="S323" s="434">
        <v>0</v>
      </c>
      <c r="T323" s="434">
        <v>0</v>
      </c>
      <c r="U323" s="434">
        <v>0</v>
      </c>
      <c r="V323" s="434">
        <v>0</v>
      </c>
      <c r="W323" s="434">
        <v>0</v>
      </c>
      <c r="X323" s="434">
        <v>0</v>
      </c>
      <c r="Y323" s="434">
        <v>0</v>
      </c>
      <c r="Z323" s="434">
        <v>0</v>
      </c>
      <c r="AA323" s="434">
        <v>0</v>
      </c>
      <c r="AB323" s="434">
        <v>0</v>
      </c>
      <c r="AC323" s="434">
        <v>0</v>
      </c>
    </row>
    <row r="324" spans="1:29" x14ac:dyDescent="0.25">
      <c r="A324" s="434" t="s">
        <v>4083</v>
      </c>
      <c r="B324" s="434" t="s">
        <v>2426</v>
      </c>
      <c r="C324" s="434" t="s">
        <v>4471</v>
      </c>
      <c r="D324" s="434">
        <v>212.447</v>
      </c>
      <c r="E324" s="434">
        <v>211.62</v>
      </c>
      <c r="F324" s="434">
        <v>210.428</v>
      </c>
      <c r="G324" s="434">
        <v>207.92400000000001</v>
      </c>
      <c r="H324" s="434">
        <v>204.93899999999999</v>
      </c>
      <c r="I324" s="434">
        <v>201.696</v>
      </c>
      <c r="J324" s="434">
        <v>198.89599999999999</v>
      </c>
      <c r="K324" s="434">
        <v>195.352</v>
      </c>
      <c r="L324" s="434">
        <v>191.79599999999999</v>
      </c>
      <c r="M324" s="434">
        <v>187.44900000000001</v>
      </c>
      <c r="N324" s="434">
        <v>183.42</v>
      </c>
      <c r="O324" s="434">
        <v>178.97800000000001</v>
      </c>
      <c r="P324" s="434">
        <v>174.45400000000001</v>
      </c>
      <c r="Q324" s="434">
        <v>170.249</v>
      </c>
      <c r="R324" s="434">
        <v>165.56</v>
      </c>
      <c r="S324" s="434">
        <v>161.041</v>
      </c>
      <c r="T324" s="434">
        <v>156.60599999999999</v>
      </c>
      <c r="U324" s="434">
        <v>152.70500000000001</v>
      </c>
      <c r="V324" s="434">
        <v>148.98699999999999</v>
      </c>
      <c r="W324" s="434">
        <v>146.61699999999999</v>
      </c>
      <c r="X324" s="434">
        <v>144.81299999999999</v>
      </c>
      <c r="Y324" s="434">
        <v>143.78399999999999</v>
      </c>
      <c r="Z324" s="434">
        <v>143.268</v>
      </c>
      <c r="AA324" s="434">
        <v>143.09899999999999</v>
      </c>
      <c r="AB324" s="434">
        <v>143.53299999999999</v>
      </c>
      <c r="AC324" s="434">
        <v>144.203</v>
      </c>
    </row>
    <row r="325" spans="1:29" x14ac:dyDescent="0.25">
      <c r="A325" s="434" t="s">
        <v>4083</v>
      </c>
      <c r="B325" s="434" t="s">
        <v>2424</v>
      </c>
      <c r="C325" s="434" t="s">
        <v>4471</v>
      </c>
      <c r="D325" s="434">
        <v>169.72900000000001</v>
      </c>
      <c r="E325" s="434">
        <v>152.84899999999999</v>
      </c>
      <c r="F325" s="434">
        <v>131.82499999999999</v>
      </c>
      <c r="G325" s="434">
        <v>107.676</v>
      </c>
      <c r="H325" s="434">
        <v>90.897900000000007</v>
      </c>
      <c r="I325" s="434">
        <v>66.505799999999994</v>
      </c>
      <c r="J325" s="434">
        <v>47.037399999999998</v>
      </c>
      <c r="K325" s="434">
        <v>32.049399999999999</v>
      </c>
      <c r="L325" s="434">
        <v>25.717400000000001</v>
      </c>
      <c r="M325" s="434">
        <v>28.149699999999999</v>
      </c>
      <c r="N325" s="434">
        <v>30.183700000000002</v>
      </c>
      <c r="O325" s="434">
        <v>33.174199999999999</v>
      </c>
      <c r="P325" s="434">
        <v>37.89</v>
      </c>
      <c r="Q325" s="434">
        <v>42.416400000000003</v>
      </c>
      <c r="R325" s="434">
        <v>47.644599999999997</v>
      </c>
      <c r="S325" s="434">
        <v>52.570300000000003</v>
      </c>
      <c r="T325" s="434">
        <v>58.866700000000002</v>
      </c>
      <c r="U325" s="434">
        <v>62.411799999999999</v>
      </c>
      <c r="V325" s="434">
        <v>66.1066</v>
      </c>
      <c r="W325" s="434">
        <v>69.466700000000003</v>
      </c>
      <c r="X325" s="434">
        <v>74.609200000000001</v>
      </c>
      <c r="Y325" s="434">
        <v>78.479699999999994</v>
      </c>
      <c r="Z325" s="434">
        <v>81.893600000000006</v>
      </c>
      <c r="AA325" s="434">
        <v>85.126300000000001</v>
      </c>
      <c r="AB325" s="434">
        <v>88.395600000000002</v>
      </c>
      <c r="AC325" s="434">
        <v>91.443899999999999</v>
      </c>
    </row>
    <row r="326" spans="1:29" x14ac:dyDescent="0.25">
      <c r="A326" s="434" t="s">
        <v>4083</v>
      </c>
      <c r="B326" s="434" t="s">
        <v>4475</v>
      </c>
      <c r="C326" s="434" t="s">
        <v>4471</v>
      </c>
      <c r="D326" s="434">
        <v>11.735099999999999</v>
      </c>
      <c r="E326" s="434">
        <v>11.4329</v>
      </c>
      <c r="F326" s="434">
        <v>11.6999</v>
      </c>
      <c r="G326" s="434">
        <v>11.7309</v>
      </c>
      <c r="H326" s="434">
        <v>11.6744</v>
      </c>
      <c r="I326" s="434">
        <v>11.605399999999999</v>
      </c>
      <c r="J326" s="434">
        <v>11.617800000000001</v>
      </c>
      <c r="K326" s="434">
        <v>11.6501</v>
      </c>
      <c r="L326" s="434">
        <v>11.685600000000001</v>
      </c>
      <c r="M326" s="434">
        <v>11.739000000000001</v>
      </c>
      <c r="N326" s="434">
        <v>11.786300000000001</v>
      </c>
      <c r="O326" s="434">
        <v>11.823499999999999</v>
      </c>
      <c r="P326" s="434">
        <v>11.849</v>
      </c>
      <c r="Q326" s="434">
        <v>11.870699999999999</v>
      </c>
      <c r="R326" s="434">
        <v>11.850099999999999</v>
      </c>
      <c r="S326" s="434">
        <v>11.822900000000001</v>
      </c>
      <c r="T326" s="434">
        <v>11.8142</v>
      </c>
      <c r="U326" s="434">
        <v>11.831</v>
      </c>
      <c r="V326" s="434">
        <v>11.856400000000001</v>
      </c>
      <c r="W326" s="434">
        <v>11.888299999999999</v>
      </c>
      <c r="X326" s="434">
        <v>11.9247</v>
      </c>
      <c r="Y326" s="434">
        <v>11.9498</v>
      </c>
      <c r="Z326" s="434">
        <v>11.9659</v>
      </c>
      <c r="AA326" s="434">
        <v>11.9785</v>
      </c>
      <c r="AB326" s="434">
        <v>11.977</v>
      </c>
      <c r="AC326" s="434">
        <v>12.000500000000001</v>
      </c>
    </row>
    <row r="327" spans="1:29" x14ac:dyDescent="0.25">
      <c r="A327" s="434" t="s">
        <v>4083</v>
      </c>
      <c r="B327" s="434" t="s">
        <v>4474</v>
      </c>
      <c r="C327" s="434" t="s">
        <v>4471</v>
      </c>
      <c r="D327" s="434">
        <v>14.0608</v>
      </c>
      <c r="E327" s="434">
        <v>14.835900000000001</v>
      </c>
      <c r="F327" s="434">
        <v>15.769299999999999</v>
      </c>
      <c r="G327" s="434">
        <v>16.689599999999999</v>
      </c>
      <c r="H327" s="434">
        <v>17.607700000000001</v>
      </c>
      <c r="I327" s="434">
        <v>18.586300000000001</v>
      </c>
      <c r="J327" s="434">
        <v>18.920400000000001</v>
      </c>
      <c r="K327" s="434">
        <v>19.317</v>
      </c>
      <c r="L327" s="434">
        <v>19.749500000000001</v>
      </c>
      <c r="M327" s="434">
        <v>20.136700000000001</v>
      </c>
      <c r="N327" s="434">
        <v>20.505199999999999</v>
      </c>
      <c r="O327" s="434">
        <v>20.672799999999999</v>
      </c>
      <c r="P327" s="434">
        <v>20.8185</v>
      </c>
      <c r="Q327" s="434">
        <v>20.969799999999999</v>
      </c>
      <c r="R327" s="434">
        <v>21.0185</v>
      </c>
      <c r="S327" s="434">
        <v>21.052399999999999</v>
      </c>
      <c r="T327" s="434">
        <v>21.144100000000002</v>
      </c>
      <c r="U327" s="434">
        <v>21.2911</v>
      </c>
      <c r="V327" s="434">
        <v>21.4573</v>
      </c>
      <c r="W327" s="434">
        <v>21.6433</v>
      </c>
      <c r="X327" s="434">
        <v>21.834299999999999</v>
      </c>
      <c r="Y327" s="434">
        <v>22.007100000000001</v>
      </c>
      <c r="Z327" s="434">
        <v>22.1646</v>
      </c>
      <c r="AA327" s="434">
        <v>22.311299999999999</v>
      </c>
      <c r="AB327" s="434">
        <v>22.4207</v>
      </c>
      <c r="AC327" s="434">
        <v>22.593900000000001</v>
      </c>
    </row>
    <row r="328" spans="1:29" x14ac:dyDescent="0.25">
      <c r="A328" s="434" t="s">
        <v>4083</v>
      </c>
      <c r="B328" s="434" t="s">
        <v>4473</v>
      </c>
      <c r="C328" s="434" t="s">
        <v>4471</v>
      </c>
      <c r="D328" s="434">
        <v>423.95100000000002</v>
      </c>
      <c r="E328" s="434">
        <v>418.255</v>
      </c>
      <c r="F328" s="434">
        <v>414.46</v>
      </c>
      <c r="G328" s="434">
        <v>414.37700000000001</v>
      </c>
      <c r="H328" s="434">
        <v>412.74</v>
      </c>
      <c r="I328" s="434">
        <v>412.512</v>
      </c>
      <c r="J328" s="434">
        <v>412.29599999999999</v>
      </c>
      <c r="K328" s="434">
        <v>413.11200000000002</v>
      </c>
      <c r="L328" s="434">
        <v>412.99599999999998</v>
      </c>
      <c r="M328" s="434">
        <v>414.90100000000001</v>
      </c>
      <c r="N328" s="434">
        <v>417.98700000000002</v>
      </c>
      <c r="O328" s="434">
        <v>422.91300000000001</v>
      </c>
      <c r="P328" s="434">
        <v>427.58199999999999</v>
      </c>
      <c r="Q328" s="434">
        <v>432.1</v>
      </c>
      <c r="R328" s="434">
        <v>436.68799999999999</v>
      </c>
      <c r="S328" s="434">
        <v>441.74599999999998</v>
      </c>
      <c r="T328" s="434">
        <v>447.14100000000002</v>
      </c>
      <c r="U328" s="434">
        <v>451.95600000000002</v>
      </c>
      <c r="V328" s="434">
        <v>454.99799999999999</v>
      </c>
      <c r="W328" s="434">
        <v>456.67200000000003</v>
      </c>
      <c r="X328" s="434">
        <v>457.51499999999999</v>
      </c>
      <c r="Y328" s="434">
        <v>458.036</v>
      </c>
      <c r="Z328" s="434">
        <v>458.77199999999999</v>
      </c>
      <c r="AA328" s="434">
        <v>459.89299999999997</v>
      </c>
      <c r="AB328" s="434">
        <v>461.80700000000002</v>
      </c>
      <c r="AC328" s="434">
        <v>465.10399999999998</v>
      </c>
    </row>
    <row r="329" spans="1:29" x14ac:dyDescent="0.25">
      <c r="A329" s="434" t="s">
        <v>4083</v>
      </c>
      <c r="B329" s="434" t="s">
        <v>2485</v>
      </c>
      <c r="C329" s="434" t="s">
        <v>4471</v>
      </c>
      <c r="D329" s="434">
        <v>13.416</v>
      </c>
      <c r="E329" s="434">
        <v>12.564299999999999</v>
      </c>
      <c r="F329" s="434">
        <v>11.224299999999999</v>
      </c>
      <c r="G329" s="434">
        <v>10.155200000000001</v>
      </c>
      <c r="H329" s="434">
        <v>9.00685</v>
      </c>
      <c r="I329" s="434">
        <v>8.0977399999999999</v>
      </c>
      <c r="J329" s="434">
        <v>7.6516599999999997</v>
      </c>
      <c r="K329" s="434">
        <v>7.2340999999999998</v>
      </c>
      <c r="L329" s="434">
        <v>6.7843799999999996</v>
      </c>
      <c r="M329" s="434">
        <v>6.3737000000000004</v>
      </c>
      <c r="N329" s="434">
        <v>5.9687099999999997</v>
      </c>
      <c r="O329" s="434">
        <v>6.1382599999999998</v>
      </c>
      <c r="P329" s="434">
        <v>6.2915400000000004</v>
      </c>
      <c r="Q329" s="434">
        <v>6.4280999999999997</v>
      </c>
      <c r="R329" s="434">
        <v>6.5818199999999996</v>
      </c>
      <c r="S329" s="434">
        <v>6.7468000000000004</v>
      </c>
      <c r="T329" s="434">
        <v>6.9235499999999996</v>
      </c>
      <c r="U329" s="434">
        <v>7.0985500000000004</v>
      </c>
      <c r="V329" s="434">
        <v>7.2280300000000004</v>
      </c>
      <c r="W329" s="434">
        <v>7.3281499999999999</v>
      </c>
      <c r="X329" s="434">
        <v>7.4028299999999998</v>
      </c>
      <c r="Y329" s="434">
        <v>7.4494800000000003</v>
      </c>
      <c r="Z329" s="434">
        <v>7.5118499999999999</v>
      </c>
      <c r="AA329" s="434">
        <v>7.5842900000000002</v>
      </c>
      <c r="AB329" s="434">
        <v>7.6767500000000002</v>
      </c>
      <c r="AC329" s="434">
        <v>7.8332899999999999</v>
      </c>
    </row>
    <row r="330" spans="1:29" x14ac:dyDescent="0.25">
      <c r="A330" s="434" t="s">
        <v>4083</v>
      </c>
      <c r="B330" s="434" t="s">
        <v>2425</v>
      </c>
      <c r="C330" s="434" t="s">
        <v>4471</v>
      </c>
      <c r="D330" s="434">
        <v>-41.703899999999997</v>
      </c>
      <c r="E330" s="434">
        <v>-41.703899999999997</v>
      </c>
      <c r="F330" s="434">
        <v>-41.703899999999997</v>
      </c>
      <c r="G330" s="434">
        <v>-41.703899999999997</v>
      </c>
      <c r="H330" s="434">
        <v>-41.703899999999997</v>
      </c>
      <c r="I330" s="434">
        <v>-41.703899999999997</v>
      </c>
      <c r="J330" s="434">
        <v>-41.703899999999997</v>
      </c>
      <c r="K330" s="434">
        <v>-41.703899999999997</v>
      </c>
      <c r="L330" s="434">
        <v>-41.703899999999997</v>
      </c>
      <c r="M330" s="434">
        <v>-41.703899999999997</v>
      </c>
      <c r="N330" s="434">
        <v>-41.703899999999997</v>
      </c>
      <c r="O330" s="434">
        <v>-41.703899999999997</v>
      </c>
      <c r="P330" s="434">
        <v>-41.703899999999997</v>
      </c>
      <c r="Q330" s="434">
        <v>-41.703899999999997</v>
      </c>
      <c r="R330" s="434">
        <v>-41.703899999999997</v>
      </c>
      <c r="S330" s="434">
        <v>-41.703899999999997</v>
      </c>
      <c r="T330" s="434">
        <v>-41.703899999999997</v>
      </c>
      <c r="U330" s="434">
        <v>-41.703899999999997</v>
      </c>
      <c r="V330" s="434">
        <v>-41.703899999999997</v>
      </c>
      <c r="W330" s="434">
        <v>-41.703899999999997</v>
      </c>
      <c r="X330" s="434">
        <v>-41.703899999999997</v>
      </c>
      <c r="Y330" s="434">
        <v>-41.703899999999997</v>
      </c>
      <c r="Z330" s="434">
        <v>-41.703899999999997</v>
      </c>
      <c r="AA330" s="434">
        <v>-41.703899999999997</v>
      </c>
      <c r="AB330" s="434">
        <v>-41.703899999999997</v>
      </c>
      <c r="AC330" s="434">
        <v>-41.703899999999997</v>
      </c>
    </row>
    <row r="331" spans="1:29" x14ac:dyDescent="0.25">
      <c r="A331" s="434" t="s">
        <v>4083</v>
      </c>
      <c r="B331" s="434" t="s">
        <v>4472</v>
      </c>
      <c r="C331" s="434" t="s">
        <v>4471</v>
      </c>
      <c r="D331" s="434">
        <v>0</v>
      </c>
      <c r="E331" s="434">
        <v>0</v>
      </c>
      <c r="F331" s="434">
        <v>0</v>
      </c>
      <c r="G331" s="434">
        <v>0</v>
      </c>
      <c r="H331" s="434">
        <v>0</v>
      </c>
      <c r="I331" s="434">
        <v>0</v>
      </c>
      <c r="J331" s="434">
        <v>0</v>
      </c>
      <c r="K331" s="434">
        <v>0</v>
      </c>
      <c r="L331" s="434">
        <v>0</v>
      </c>
      <c r="M331" s="434">
        <v>0</v>
      </c>
      <c r="N331" s="434">
        <v>0</v>
      </c>
      <c r="O331" s="434">
        <v>0</v>
      </c>
      <c r="P331" s="434">
        <v>0</v>
      </c>
      <c r="Q331" s="434">
        <v>0</v>
      </c>
      <c r="R331" s="434">
        <v>0</v>
      </c>
      <c r="S331" s="434">
        <v>0</v>
      </c>
      <c r="T331" s="434">
        <v>0</v>
      </c>
      <c r="U331" s="434">
        <v>0</v>
      </c>
      <c r="V331" s="434">
        <v>0</v>
      </c>
      <c r="W331" s="434">
        <v>0</v>
      </c>
      <c r="X331" s="434">
        <v>0</v>
      </c>
      <c r="Y331" s="434">
        <v>0</v>
      </c>
      <c r="Z331" s="434">
        <v>0</v>
      </c>
      <c r="AA331" s="434">
        <v>0</v>
      </c>
      <c r="AB331" s="434">
        <v>0</v>
      </c>
      <c r="AC331" s="434">
        <v>0</v>
      </c>
    </row>
    <row r="332" spans="1:29" x14ac:dyDescent="0.25">
      <c r="A332" s="434" t="s">
        <v>4085</v>
      </c>
      <c r="B332" s="434" t="s">
        <v>2426</v>
      </c>
      <c r="C332" s="434" t="s">
        <v>4471</v>
      </c>
      <c r="D332" s="434">
        <v>18.993500000000001</v>
      </c>
      <c r="E332" s="434">
        <v>19.040199999999999</v>
      </c>
      <c r="F332" s="434">
        <v>18.987100000000002</v>
      </c>
      <c r="G332" s="434">
        <v>18.804099999999998</v>
      </c>
      <c r="H332" s="434">
        <v>18.584</v>
      </c>
      <c r="I332" s="434">
        <v>18.359300000000001</v>
      </c>
      <c r="J332" s="434">
        <v>18.138999999999999</v>
      </c>
      <c r="K332" s="434">
        <v>17.858699999999999</v>
      </c>
      <c r="L332" s="434">
        <v>17.564800000000002</v>
      </c>
      <c r="M332" s="434">
        <v>17.197399999999998</v>
      </c>
      <c r="N332" s="434">
        <v>16.898599999999998</v>
      </c>
      <c r="O332" s="434">
        <v>16.549800000000001</v>
      </c>
      <c r="P332" s="434">
        <v>16.187999999999999</v>
      </c>
      <c r="Q332" s="434">
        <v>15.852499999999999</v>
      </c>
      <c r="R332" s="434">
        <v>15.473000000000001</v>
      </c>
      <c r="S332" s="434">
        <v>15.1158</v>
      </c>
      <c r="T332" s="434">
        <v>14.7636</v>
      </c>
      <c r="U332" s="434">
        <v>14.4419</v>
      </c>
      <c r="V332" s="434">
        <v>14.1426</v>
      </c>
      <c r="W332" s="434">
        <v>13.978199999999999</v>
      </c>
      <c r="X332" s="434">
        <v>13.8634</v>
      </c>
      <c r="Y332" s="434">
        <v>13.813700000000001</v>
      </c>
      <c r="Z332" s="434">
        <v>13.8012</v>
      </c>
      <c r="AA332" s="434">
        <v>13.8209</v>
      </c>
      <c r="AB332" s="434">
        <v>13.8874</v>
      </c>
      <c r="AC332" s="434">
        <v>13.9816</v>
      </c>
    </row>
    <row r="333" spans="1:29" x14ac:dyDescent="0.25">
      <c r="A333" s="434" t="s">
        <v>4085</v>
      </c>
      <c r="B333" s="434" t="s">
        <v>2424</v>
      </c>
      <c r="C333" s="434" t="s">
        <v>4471</v>
      </c>
      <c r="D333" s="434">
        <v>23.488399999999999</v>
      </c>
      <c r="E333" s="434">
        <v>16.962499999999999</v>
      </c>
      <c r="F333" s="434">
        <v>16.625800000000002</v>
      </c>
      <c r="G333" s="434">
        <v>16.984000000000002</v>
      </c>
      <c r="H333" s="434">
        <v>16.9115</v>
      </c>
      <c r="I333" s="434">
        <v>9.4843299999999999</v>
      </c>
      <c r="J333" s="434">
        <v>8.6226400000000005</v>
      </c>
      <c r="K333" s="434">
        <v>8.4576100000000007</v>
      </c>
      <c r="L333" s="434">
        <v>8.5224899999999995</v>
      </c>
      <c r="M333" s="434">
        <v>8.6619299999999999</v>
      </c>
      <c r="N333" s="434">
        <v>8.7192100000000003</v>
      </c>
      <c r="O333" s="434">
        <v>8.8201400000000003</v>
      </c>
      <c r="P333" s="434">
        <v>8.8867600000000007</v>
      </c>
      <c r="Q333" s="434">
        <v>8.8631700000000002</v>
      </c>
      <c r="R333" s="434">
        <v>9.0602099999999997</v>
      </c>
      <c r="S333" s="434">
        <v>9.3308199999999992</v>
      </c>
      <c r="T333" s="434">
        <v>9.5733200000000007</v>
      </c>
      <c r="U333" s="434">
        <v>9.8434100000000004</v>
      </c>
      <c r="V333" s="434">
        <v>10.144500000000001</v>
      </c>
      <c r="W333" s="434">
        <v>10.436400000000001</v>
      </c>
      <c r="X333" s="434">
        <v>10.7242</v>
      </c>
      <c r="Y333" s="434">
        <v>11.031000000000001</v>
      </c>
      <c r="Z333" s="434">
        <v>11.3048</v>
      </c>
      <c r="AA333" s="434">
        <v>11.5547</v>
      </c>
      <c r="AB333" s="434">
        <v>11.7879</v>
      </c>
      <c r="AC333" s="434">
        <v>12.019</v>
      </c>
    </row>
    <row r="334" spans="1:29" x14ac:dyDescent="0.25">
      <c r="A334" s="434" t="s">
        <v>4085</v>
      </c>
      <c r="B334" s="434" t="s">
        <v>4475</v>
      </c>
      <c r="C334" s="434" t="s">
        <v>4471</v>
      </c>
      <c r="D334" s="434">
        <v>4.3017099999999999</v>
      </c>
      <c r="E334" s="434">
        <v>4.1573700000000002</v>
      </c>
      <c r="F334" s="434">
        <v>4.2975399999999997</v>
      </c>
      <c r="G334" s="434">
        <v>4.31555</v>
      </c>
      <c r="H334" s="434">
        <v>4.3022299999999998</v>
      </c>
      <c r="I334" s="434">
        <v>4.28301</v>
      </c>
      <c r="J334" s="434">
        <v>4.2885900000000001</v>
      </c>
      <c r="K334" s="434">
        <v>4.3012699999999997</v>
      </c>
      <c r="L334" s="434">
        <v>4.3152600000000003</v>
      </c>
      <c r="M334" s="434">
        <v>4.3348899999999997</v>
      </c>
      <c r="N334" s="434">
        <v>4.3508699999999996</v>
      </c>
      <c r="O334" s="434">
        <v>4.36341</v>
      </c>
      <c r="P334" s="434">
        <v>4.3713300000000004</v>
      </c>
      <c r="Q334" s="434">
        <v>4.37765</v>
      </c>
      <c r="R334" s="434">
        <v>4.3681000000000001</v>
      </c>
      <c r="S334" s="434">
        <v>4.3561199999999998</v>
      </c>
      <c r="T334" s="434">
        <v>4.35304</v>
      </c>
      <c r="U334" s="434">
        <v>4.3600099999999999</v>
      </c>
      <c r="V334" s="434">
        <v>4.3704000000000001</v>
      </c>
      <c r="W334" s="434">
        <v>4.3834499999999998</v>
      </c>
      <c r="X334" s="434">
        <v>4.3985099999999999</v>
      </c>
      <c r="Y334" s="434">
        <v>4.4091899999999997</v>
      </c>
      <c r="Z334" s="434">
        <v>4.4161200000000003</v>
      </c>
      <c r="AA334" s="434">
        <v>4.4215999999999998</v>
      </c>
      <c r="AB334" s="434">
        <v>4.4214599999999997</v>
      </c>
      <c r="AC334" s="434">
        <v>4.4305500000000002</v>
      </c>
    </row>
    <row r="335" spans="1:29" x14ac:dyDescent="0.25">
      <c r="A335" s="434" t="s">
        <v>4085</v>
      </c>
      <c r="B335" s="434" t="s">
        <v>4474</v>
      </c>
      <c r="C335" s="434" t="s">
        <v>4471</v>
      </c>
      <c r="D335" s="434">
        <v>3.2012100000000001</v>
      </c>
      <c r="E335" s="434">
        <v>3.2641399999999998</v>
      </c>
      <c r="F335" s="434">
        <v>3.3424200000000002</v>
      </c>
      <c r="G335" s="434">
        <v>3.4024999999999999</v>
      </c>
      <c r="H335" s="434">
        <v>3.4495900000000002</v>
      </c>
      <c r="I335" s="434">
        <v>3.4931399999999999</v>
      </c>
      <c r="J335" s="434">
        <v>3.5289600000000001</v>
      </c>
      <c r="K335" s="434">
        <v>3.5828500000000001</v>
      </c>
      <c r="L335" s="434">
        <v>3.6482299999999999</v>
      </c>
      <c r="M335" s="434">
        <v>3.7144300000000001</v>
      </c>
      <c r="N335" s="434">
        <v>3.7758799999999999</v>
      </c>
      <c r="O335" s="434">
        <v>3.8252799999999998</v>
      </c>
      <c r="P335" s="434">
        <v>3.8703799999999999</v>
      </c>
      <c r="Q335" s="434">
        <v>3.91574</v>
      </c>
      <c r="R335" s="434">
        <v>3.9335900000000001</v>
      </c>
      <c r="S335" s="434">
        <v>3.9474100000000001</v>
      </c>
      <c r="T335" s="434">
        <v>3.9756100000000001</v>
      </c>
      <c r="U335" s="434">
        <v>4.0161800000000003</v>
      </c>
      <c r="V335" s="434">
        <v>4.06142</v>
      </c>
      <c r="W335" s="434">
        <v>4.1109499999999999</v>
      </c>
      <c r="X335" s="434">
        <v>4.1634500000000001</v>
      </c>
      <c r="Y335" s="434">
        <v>4.2094300000000002</v>
      </c>
      <c r="Z335" s="434">
        <v>4.2518900000000004</v>
      </c>
      <c r="AA335" s="434">
        <v>4.2917300000000003</v>
      </c>
      <c r="AB335" s="434">
        <v>4.3222300000000002</v>
      </c>
      <c r="AC335" s="434">
        <v>4.3676199999999996</v>
      </c>
    </row>
    <row r="336" spans="1:29" x14ac:dyDescent="0.25">
      <c r="A336" s="434" t="s">
        <v>4085</v>
      </c>
      <c r="B336" s="434" t="s">
        <v>4473</v>
      </c>
      <c r="C336" s="434" t="s">
        <v>4471</v>
      </c>
      <c r="D336" s="434">
        <v>21.576599999999999</v>
      </c>
      <c r="E336" s="434">
        <v>21.322800000000001</v>
      </c>
      <c r="F336" s="434">
        <v>21.219100000000001</v>
      </c>
      <c r="G336" s="434">
        <v>21.067699999999999</v>
      </c>
      <c r="H336" s="434">
        <v>20.779599999999999</v>
      </c>
      <c r="I336" s="434">
        <v>20.578099999999999</v>
      </c>
      <c r="J336" s="434">
        <v>20.412800000000001</v>
      </c>
      <c r="K336" s="434">
        <v>20.371099999999998</v>
      </c>
      <c r="L336" s="434">
        <v>20.3367</v>
      </c>
      <c r="M336" s="434">
        <v>20.339700000000001</v>
      </c>
      <c r="N336" s="434">
        <v>20.3809</v>
      </c>
      <c r="O336" s="434">
        <v>20.4419</v>
      </c>
      <c r="P336" s="434">
        <v>20.519200000000001</v>
      </c>
      <c r="Q336" s="434">
        <v>20.570699999999999</v>
      </c>
      <c r="R336" s="434">
        <v>20.6386</v>
      </c>
      <c r="S336" s="434">
        <v>20.708200000000001</v>
      </c>
      <c r="T336" s="434">
        <v>20.802399999999999</v>
      </c>
      <c r="U336" s="434">
        <v>20.903700000000001</v>
      </c>
      <c r="V336" s="434">
        <v>20.9102</v>
      </c>
      <c r="W336" s="434">
        <v>20.9391</v>
      </c>
      <c r="X336" s="434">
        <v>20.9819</v>
      </c>
      <c r="Y336" s="434">
        <v>21.059200000000001</v>
      </c>
      <c r="Z336" s="434">
        <v>21.192599999999999</v>
      </c>
      <c r="AA336" s="434">
        <v>21.351500000000001</v>
      </c>
      <c r="AB336" s="434">
        <v>21.477699999999999</v>
      </c>
      <c r="AC336" s="434">
        <v>21.6084</v>
      </c>
    </row>
    <row r="337" spans="1:29" x14ac:dyDescent="0.25">
      <c r="A337" s="434" t="s">
        <v>4085</v>
      </c>
      <c r="B337" s="434" t="s">
        <v>2485</v>
      </c>
      <c r="C337" s="434" t="s">
        <v>4471</v>
      </c>
      <c r="D337" s="434">
        <v>0.19212199999999999</v>
      </c>
      <c r="E337" s="434">
        <v>0.17952299999999999</v>
      </c>
      <c r="F337" s="434">
        <v>0.16036500000000001</v>
      </c>
      <c r="G337" s="434">
        <v>0.14476700000000001</v>
      </c>
      <c r="H337" s="434">
        <v>0.12783600000000001</v>
      </c>
      <c r="I337" s="434">
        <v>0.114964</v>
      </c>
      <c r="J337" s="434">
        <v>0.108829</v>
      </c>
      <c r="K337" s="434">
        <v>0.102404</v>
      </c>
      <c r="L337" s="434">
        <v>9.6119099999999999E-2</v>
      </c>
      <c r="M337" s="434">
        <v>8.9780200000000004E-2</v>
      </c>
      <c r="N337" s="434">
        <v>8.3497600000000005E-2</v>
      </c>
      <c r="O337" s="434">
        <v>8.4711900000000007E-2</v>
      </c>
      <c r="P337" s="434">
        <v>8.5651699999999997E-2</v>
      </c>
      <c r="Q337" s="434">
        <v>8.6625900000000006E-2</v>
      </c>
      <c r="R337" s="434">
        <v>8.8127399999999995E-2</v>
      </c>
      <c r="S337" s="434">
        <v>8.9417899999999995E-2</v>
      </c>
      <c r="T337" s="434">
        <v>9.0792399999999995E-2</v>
      </c>
      <c r="U337" s="434">
        <v>9.2331999999999997E-2</v>
      </c>
      <c r="V337" s="434">
        <v>9.3666799999999995E-2</v>
      </c>
      <c r="W337" s="434">
        <v>9.5045000000000004E-2</v>
      </c>
      <c r="X337" s="434">
        <v>9.6542199999999995E-2</v>
      </c>
      <c r="Y337" s="434">
        <v>9.8143999999999995E-2</v>
      </c>
      <c r="Z337" s="434">
        <v>9.99139E-2</v>
      </c>
      <c r="AA337" s="434">
        <v>0.101565</v>
      </c>
      <c r="AB337" s="434">
        <v>0.102894</v>
      </c>
      <c r="AC337" s="434">
        <v>0.10462399999999999</v>
      </c>
    </row>
    <row r="338" spans="1:29" x14ac:dyDescent="0.25">
      <c r="A338" s="434" t="s">
        <v>4085</v>
      </c>
      <c r="B338" s="434" t="s">
        <v>2425</v>
      </c>
      <c r="C338" s="434" t="s">
        <v>4471</v>
      </c>
      <c r="D338" s="434">
        <v>2.4924499999999998</v>
      </c>
      <c r="E338" s="434">
        <v>2.4924499999999998</v>
      </c>
      <c r="F338" s="434">
        <v>2.4924499999999998</v>
      </c>
      <c r="G338" s="434">
        <v>2.4924499999999998</v>
      </c>
      <c r="H338" s="434">
        <v>2.4924499999999998</v>
      </c>
      <c r="I338" s="434">
        <v>2.4924499999999998</v>
      </c>
      <c r="J338" s="434">
        <v>2.4924499999999998</v>
      </c>
      <c r="K338" s="434">
        <v>2.4924499999999998</v>
      </c>
      <c r="L338" s="434">
        <v>2.4924499999999998</v>
      </c>
      <c r="M338" s="434">
        <v>2.4924499999999998</v>
      </c>
      <c r="N338" s="434">
        <v>2.4924499999999998</v>
      </c>
      <c r="O338" s="434">
        <v>2.4924499999999998</v>
      </c>
      <c r="P338" s="434">
        <v>2.4924499999999998</v>
      </c>
      <c r="Q338" s="434">
        <v>2.4924499999999998</v>
      </c>
      <c r="R338" s="434">
        <v>2.4924499999999998</v>
      </c>
      <c r="S338" s="434">
        <v>2.4924499999999998</v>
      </c>
      <c r="T338" s="434">
        <v>2.4924499999999998</v>
      </c>
      <c r="U338" s="434">
        <v>2.4924499999999998</v>
      </c>
      <c r="V338" s="434">
        <v>2.4924499999999998</v>
      </c>
      <c r="W338" s="434">
        <v>2.4924499999999998</v>
      </c>
      <c r="X338" s="434">
        <v>2.4924499999999998</v>
      </c>
      <c r="Y338" s="434">
        <v>2.4924499999999998</v>
      </c>
      <c r="Z338" s="434">
        <v>2.4924499999999998</v>
      </c>
      <c r="AA338" s="434">
        <v>2.4924499999999998</v>
      </c>
      <c r="AB338" s="434">
        <v>2.4924499999999998</v>
      </c>
      <c r="AC338" s="434">
        <v>2.4924499999999998</v>
      </c>
    </row>
    <row r="339" spans="1:29" x14ac:dyDescent="0.25">
      <c r="A339" s="434" t="s">
        <v>4085</v>
      </c>
      <c r="B339" s="434" t="s">
        <v>4472</v>
      </c>
      <c r="C339" s="434" t="s">
        <v>4471</v>
      </c>
      <c r="D339" s="434">
        <v>0</v>
      </c>
      <c r="E339" s="434">
        <v>0</v>
      </c>
      <c r="F339" s="434">
        <v>0</v>
      </c>
      <c r="G339" s="434">
        <v>0</v>
      </c>
      <c r="H339" s="434">
        <v>0</v>
      </c>
      <c r="I339" s="434">
        <v>0</v>
      </c>
      <c r="J339" s="434">
        <v>0</v>
      </c>
      <c r="K339" s="434">
        <v>0</v>
      </c>
      <c r="L339" s="434">
        <v>0</v>
      </c>
      <c r="M339" s="434">
        <v>0</v>
      </c>
      <c r="N339" s="434">
        <v>0</v>
      </c>
      <c r="O339" s="434">
        <v>0</v>
      </c>
      <c r="P339" s="434">
        <v>0</v>
      </c>
      <c r="Q339" s="434">
        <v>0</v>
      </c>
      <c r="R339" s="434">
        <v>0</v>
      </c>
      <c r="S339" s="434">
        <v>0</v>
      </c>
      <c r="T339" s="434">
        <v>0</v>
      </c>
      <c r="U339" s="434">
        <v>0</v>
      </c>
      <c r="V339" s="434">
        <v>0</v>
      </c>
      <c r="W339" s="434">
        <v>0</v>
      </c>
      <c r="X339" s="434">
        <v>0</v>
      </c>
      <c r="Y339" s="434">
        <v>0</v>
      </c>
      <c r="Z339" s="434">
        <v>0</v>
      </c>
      <c r="AA339" s="434">
        <v>0</v>
      </c>
      <c r="AB339" s="434">
        <v>0</v>
      </c>
      <c r="AC339" s="434">
        <v>0</v>
      </c>
    </row>
    <row r="340" spans="1:29" x14ac:dyDescent="0.25">
      <c r="A340" s="434" t="s">
        <v>4087</v>
      </c>
      <c r="B340" s="434" t="s">
        <v>2426</v>
      </c>
      <c r="C340" s="434" t="s">
        <v>4471</v>
      </c>
      <c r="D340" s="434">
        <v>50.7517</v>
      </c>
      <c r="E340" s="434">
        <v>50.323599999999999</v>
      </c>
      <c r="F340" s="434">
        <v>49.776899999999998</v>
      </c>
      <c r="G340" s="434">
        <v>48.848500000000001</v>
      </c>
      <c r="H340" s="434">
        <v>47.8322</v>
      </c>
      <c r="I340" s="434">
        <v>46.732900000000001</v>
      </c>
      <c r="J340" s="434">
        <v>45.348700000000001</v>
      </c>
      <c r="K340" s="434">
        <v>43.826799999999999</v>
      </c>
      <c r="L340" s="434">
        <v>42.237299999999998</v>
      </c>
      <c r="M340" s="434">
        <v>40.4285</v>
      </c>
      <c r="N340" s="434">
        <v>38.704799999999999</v>
      </c>
      <c r="O340" s="434">
        <v>36.8752</v>
      </c>
      <c r="P340" s="434">
        <v>35.025399999999998</v>
      </c>
      <c r="Q340" s="434">
        <v>33.234499999999997</v>
      </c>
      <c r="R340" s="434">
        <v>31.3626</v>
      </c>
      <c r="S340" s="434">
        <v>29.544899999999998</v>
      </c>
      <c r="T340" s="434">
        <v>27.705300000000001</v>
      </c>
      <c r="U340" s="434">
        <v>25.968699999999998</v>
      </c>
      <c r="V340" s="434">
        <v>24.6983</v>
      </c>
      <c r="W340" s="434">
        <v>23.588699999999999</v>
      </c>
      <c r="X340" s="434">
        <v>22.660299999999999</v>
      </c>
      <c r="Y340" s="434">
        <v>21.886700000000001</v>
      </c>
      <c r="Z340" s="434">
        <v>21.263200000000001</v>
      </c>
      <c r="AA340" s="434">
        <v>20.7608</v>
      </c>
      <c r="AB340" s="434">
        <v>20.381499999999999</v>
      </c>
      <c r="AC340" s="434">
        <v>20.150200000000002</v>
      </c>
    </row>
    <row r="341" spans="1:29" x14ac:dyDescent="0.25">
      <c r="A341" s="434" t="s">
        <v>4087</v>
      </c>
      <c r="B341" s="434" t="s">
        <v>2424</v>
      </c>
      <c r="C341" s="434" t="s">
        <v>4471</v>
      </c>
      <c r="D341" s="434">
        <v>30.484300000000001</v>
      </c>
      <c r="E341" s="434">
        <v>33.718899999999998</v>
      </c>
      <c r="F341" s="434">
        <v>33.3035</v>
      </c>
      <c r="G341" s="434">
        <v>38.207500000000003</v>
      </c>
      <c r="H341" s="434">
        <v>44.586100000000002</v>
      </c>
      <c r="I341" s="434">
        <v>49.402900000000002</v>
      </c>
      <c r="J341" s="434">
        <v>49.566299999999998</v>
      </c>
      <c r="K341" s="434">
        <v>46.854300000000002</v>
      </c>
      <c r="L341" s="434">
        <v>46.199199999999998</v>
      </c>
      <c r="M341" s="434">
        <v>45.504600000000003</v>
      </c>
      <c r="N341" s="434">
        <v>44.117100000000001</v>
      </c>
      <c r="O341" s="434">
        <v>40.877499999999998</v>
      </c>
      <c r="P341" s="434">
        <v>37.401000000000003</v>
      </c>
      <c r="Q341" s="434">
        <v>33.631900000000002</v>
      </c>
      <c r="R341" s="434">
        <v>32.854500000000002</v>
      </c>
      <c r="S341" s="434">
        <v>32.106999999999999</v>
      </c>
      <c r="T341" s="434">
        <v>30.518599999999999</v>
      </c>
      <c r="U341" s="434">
        <v>28.797499999999999</v>
      </c>
      <c r="V341" s="434">
        <v>26.687200000000001</v>
      </c>
      <c r="W341" s="434">
        <v>24.193100000000001</v>
      </c>
      <c r="X341" s="434">
        <v>21.172599999999999</v>
      </c>
      <c r="Y341" s="434">
        <v>20.569199999999999</v>
      </c>
      <c r="Z341" s="434">
        <v>19.726299999999998</v>
      </c>
      <c r="AA341" s="434">
        <v>19.001300000000001</v>
      </c>
      <c r="AB341" s="434">
        <v>18.3721</v>
      </c>
      <c r="AC341" s="434">
        <v>17.7196</v>
      </c>
    </row>
    <row r="342" spans="1:29" x14ac:dyDescent="0.25">
      <c r="A342" s="434" t="s">
        <v>4087</v>
      </c>
      <c r="B342" s="434" t="s">
        <v>4475</v>
      </c>
      <c r="C342" s="434" t="s">
        <v>4471</v>
      </c>
      <c r="D342" s="434">
        <v>5.81846</v>
      </c>
      <c r="E342" s="434">
        <v>5.6403499999999998</v>
      </c>
      <c r="F342" s="434">
        <v>5.7267700000000001</v>
      </c>
      <c r="G342" s="434">
        <v>5.7184699999999999</v>
      </c>
      <c r="H342" s="434">
        <v>5.6715400000000002</v>
      </c>
      <c r="I342" s="434">
        <v>5.6194100000000002</v>
      </c>
      <c r="J342" s="434">
        <v>5.5642300000000002</v>
      </c>
      <c r="K342" s="434">
        <v>5.5191100000000004</v>
      </c>
      <c r="L342" s="434">
        <v>5.4767000000000001</v>
      </c>
      <c r="M342" s="434">
        <v>5.4452600000000002</v>
      </c>
      <c r="N342" s="434">
        <v>5.4114599999999999</v>
      </c>
      <c r="O342" s="434">
        <v>5.3753700000000002</v>
      </c>
      <c r="P342" s="434">
        <v>5.33636</v>
      </c>
      <c r="Q342" s="434">
        <v>5.2966100000000003</v>
      </c>
      <c r="R342" s="434">
        <v>5.2415599999999998</v>
      </c>
      <c r="S342" s="434">
        <v>5.1849400000000001</v>
      </c>
      <c r="T342" s="434">
        <v>5.13192</v>
      </c>
      <c r="U342" s="434">
        <v>5.0901100000000001</v>
      </c>
      <c r="V342" s="434">
        <v>5.0520800000000001</v>
      </c>
      <c r="W342" s="434">
        <v>5.0171799999999998</v>
      </c>
      <c r="X342" s="434">
        <v>4.9846000000000004</v>
      </c>
      <c r="Y342" s="434">
        <v>4.9488500000000002</v>
      </c>
      <c r="Z342" s="434">
        <v>4.9107399999999997</v>
      </c>
      <c r="AA342" s="434">
        <v>4.8726099999999999</v>
      </c>
      <c r="AB342" s="434">
        <v>4.8304900000000002</v>
      </c>
      <c r="AC342" s="434">
        <v>4.7966899999999999</v>
      </c>
    </row>
    <row r="343" spans="1:29" x14ac:dyDescent="0.25">
      <c r="A343" s="434" t="s">
        <v>4087</v>
      </c>
      <c r="B343" s="434" t="s">
        <v>4474</v>
      </c>
      <c r="C343" s="434" t="s">
        <v>4471</v>
      </c>
      <c r="D343" s="434">
        <v>5.7421300000000004</v>
      </c>
      <c r="E343" s="434">
        <v>6.9339899999999997</v>
      </c>
      <c r="F343" s="434">
        <v>8.4714600000000004</v>
      </c>
      <c r="G343" s="434">
        <v>10.301399999999999</v>
      </c>
      <c r="H343" s="434">
        <v>12.474399999999999</v>
      </c>
      <c r="I343" s="434">
        <v>14.9313</v>
      </c>
      <c r="J343" s="434">
        <v>15.6745</v>
      </c>
      <c r="K343" s="434">
        <v>16.254000000000001</v>
      </c>
      <c r="L343" s="434">
        <v>17.000900000000001</v>
      </c>
      <c r="M343" s="434">
        <v>17.791599999999999</v>
      </c>
      <c r="N343" s="434">
        <v>18.575900000000001</v>
      </c>
      <c r="O343" s="434">
        <v>18.604500000000002</v>
      </c>
      <c r="P343" s="434">
        <v>18.6249</v>
      </c>
      <c r="Q343" s="434">
        <v>18.649999999999999</v>
      </c>
      <c r="R343" s="434">
        <v>18.63</v>
      </c>
      <c r="S343" s="434">
        <v>18.604099999999999</v>
      </c>
      <c r="T343" s="434">
        <v>18.593800000000002</v>
      </c>
      <c r="U343" s="434">
        <v>18.600300000000001</v>
      </c>
      <c r="V343" s="434">
        <v>18.613399999999999</v>
      </c>
      <c r="W343" s="434">
        <v>18.632300000000001</v>
      </c>
      <c r="X343" s="434">
        <v>18.6556</v>
      </c>
      <c r="Y343" s="434">
        <v>18.6706</v>
      </c>
      <c r="Z343" s="434">
        <v>18.632400000000001</v>
      </c>
      <c r="AA343" s="434">
        <v>18.588100000000001</v>
      </c>
      <c r="AB343" s="434">
        <v>18.581299999999999</v>
      </c>
      <c r="AC343" s="434">
        <v>18.596699999999998</v>
      </c>
    </row>
    <row r="344" spans="1:29" x14ac:dyDescent="0.25">
      <c r="A344" s="434" t="s">
        <v>4087</v>
      </c>
      <c r="B344" s="434" t="s">
        <v>4473</v>
      </c>
      <c r="C344" s="434" t="s">
        <v>4471</v>
      </c>
      <c r="D344" s="434">
        <v>31.564599999999999</v>
      </c>
      <c r="E344" s="434">
        <v>31.093499999999999</v>
      </c>
      <c r="F344" s="434">
        <v>30.642099999999999</v>
      </c>
      <c r="G344" s="434">
        <v>30.013100000000001</v>
      </c>
      <c r="H344" s="434">
        <v>29.272300000000001</v>
      </c>
      <c r="I344" s="434">
        <v>28.792200000000001</v>
      </c>
      <c r="J344" s="434">
        <v>28.587399999999999</v>
      </c>
      <c r="K344" s="434">
        <v>28.501000000000001</v>
      </c>
      <c r="L344" s="434">
        <v>28.434899999999999</v>
      </c>
      <c r="M344" s="434">
        <v>28.346599999999999</v>
      </c>
      <c r="N344" s="434">
        <v>28.194099999999999</v>
      </c>
      <c r="O344" s="434">
        <v>28.248999999999999</v>
      </c>
      <c r="P344" s="434">
        <v>28.296199999999999</v>
      </c>
      <c r="Q344" s="434">
        <v>28.251300000000001</v>
      </c>
      <c r="R344" s="434">
        <v>27.932500000000001</v>
      </c>
      <c r="S344" s="434">
        <v>28.066600000000001</v>
      </c>
      <c r="T344" s="434">
        <v>28.226500000000001</v>
      </c>
      <c r="U344" s="434">
        <v>28.3322</v>
      </c>
      <c r="V344" s="434">
        <v>28.439</v>
      </c>
      <c r="W344" s="434">
        <v>28.440799999999999</v>
      </c>
      <c r="X344" s="434">
        <v>28.5246</v>
      </c>
      <c r="Y344" s="434">
        <v>28.745899999999999</v>
      </c>
      <c r="Z344" s="434">
        <v>28.825099999999999</v>
      </c>
      <c r="AA344" s="434">
        <v>28.9588</v>
      </c>
      <c r="AB344" s="434">
        <v>29.031300000000002</v>
      </c>
      <c r="AC344" s="434">
        <v>29.118099999999998</v>
      </c>
    </row>
    <row r="345" spans="1:29" x14ac:dyDescent="0.25">
      <c r="A345" s="434" t="s">
        <v>4087</v>
      </c>
      <c r="B345" s="434" t="s">
        <v>2485</v>
      </c>
      <c r="C345" s="434" t="s">
        <v>4471</v>
      </c>
      <c r="D345" s="435">
        <v>5.9700000000000001E-5</v>
      </c>
      <c r="E345" s="435">
        <v>7.2440000000000004E-5</v>
      </c>
      <c r="F345" s="435">
        <v>9.8339999999999997E-5</v>
      </c>
      <c r="G345" s="434">
        <v>1.1825E-4</v>
      </c>
      <c r="H345" s="434">
        <v>1.4904E-4</v>
      </c>
      <c r="I345" s="434">
        <v>1.7289000000000001E-4</v>
      </c>
      <c r="J345" s="434">
        <v>2.1672999999999999E-4</v>
      </c>
      <c r="K345" s="434">
        <v>2.6584999999999998E-4</v>
      </c>
      <c r="L345" s="434">
        <v>2.9566E-4</v>
      </c>
      <c r="M345" s="434">
        <v>3.1582000000000002E-4</v>
      </c>
      <c r="N345" s="434">
        <v>3.2016E-4</v>
      </c>
      <c r="O345" s="434">
        <v>3.4937999999999999E-4</v>
      </c>
      <c r="P345" s="434">
        <v>3.5835000000000001E-4</v>
      </c>
      <c r="Q345" s="434">
        <v>3.6859000000000002E-4</v>
      </c>
      <c r="R345" s="434">
        <v>3.681E-4</v>
      </c>
      <c r="S345" s="434">
        <v>3.6733000000000002E-4</v>
      </c>
      <c r="T345" s="434">
        <v>3.4686999999999999E-4</v>
      </c>
      <c r="U345" s="434">
        <v>3.2665999999999999E-4</v>
      </c>
      <c r="V345" s="434">
        <v>2.9647000000000001E-4</v>
      </c>
      <c r="W345" s="434">
        <v>2.5661999999999999E-4</v>
      </c>
      <c r="X345" s="434">
        <v>2.2641999999999999E-4</v>
      </c>
      <c r="Y345" s="434">
        <v>1.9662999999999999E-4</v>
      </c>
      <c r="Z345" s="434">
        <v>1.7668E-4</v>
      </c>
      <c r="AA345" s="434">
        <v>1.5668999999999999E-4</v>
      </c>
      <c r="AB345" s="434">
        <v>1.4672E-4</v>
      </c>
      <c r="AC345" s="434">
        <v>1.3671000000000001E-4</v>
      </c>
    </row>
    <row r="346" spans="1:29" x14ac:dyDescent="0.25">
      <c r="A346" s="434" t="s">
        <v>4087</v>
      </c>
      <c r="B346" s="434" t="s">
        <v>2425</v>
      </c>
      <c r="C346" s="434" t="s">
        <v>4471</v>
      </c>
      <c r="D346" s="434">
        <v>-41.365099999999998</v>
      </c>
      <c r="E346" s="434">
        <v>-41.365099999999998</v>
      </c>
      <c r="F346" s="434">
        <v>-41.365099999999998</v>
      </c>
      <c r="G346" s="434">
        <v>-41.365099999999998</v>
      </c>
      <c r="H346" s="434">
        <v>-41.365099999999998</v>
      </c>
      <c r="I346" s="434">
        <v>-41.365099999999998</v>
      </c>
      <c r="J346" s="434">
        <v>-41.365099999999998</v>
      </c>
      <c r="K346" s="434">
        <v>-41.365099999999998</v>
      </c>
      <c r="L346" s="434">
        <v>-41.365099999999998</v>
      </c>
      <c r="M346" s="434">
        <v>-41.365099999999998</v>
      </c>
      <c r="N346" s="434">
        <v>-41.365099999999998</v>
      </c>
      <c r="O346" s="434">
        <v>-41.365099999999998</v>
      </c>
      <c r="P346" s="434">
        <v>-41.365099999999998</v>
      </c>
      <c r="Q346" s="434">
        <v>-41.365099999999998</v>
      </c>
      <c r="R346" s="434">
        <v>-41.365099999999998</v>
      </c>
      <c r="S346" s="434">
        <v>-41.365099999999998</v>
      </c>
      <c r="T346" s="434">
        <v>-41.365099999999998</v>
      </c>
      <c r="U346" s="434">
        <v>-41.365099999999998</v>
      </c>
      <c r="V346" s="434">
        <v>-41.365099999999998</v>
      </c>
      <c r="W346" s="434">
        <v>-41.365099999999998</v>
      </c>
      <c r="X346" s="434">
        <v>-41.365099999999998</v>
      </c>
      <c r="Y346" s="434">
        <v>-41.365099999999998</v>
      </c>
      <c r="Z346" s="434">
        <v>-41.365099999999998</v>
      </c>
      <c r="AA346" s="434">
        <v>-41.365099999999998</v>
      </c>
      <c r="AB346" s="434">
        <v>-41.365099999999998</v>
      </c>
      <c r="AC346" s="434">
        <v>-41.365099999999998</v>
      </c>
    </row>
    <row r="347" spans="1:29" x14ac:dyDescent="0.25">
      <c r="A347" s="434" t="s">
        <v>4087</v>
      </c>
      <c r="B347" s="434" t="s">
        <v>4472</v>
      </c>
      <c r="C347" s="434" t="s">
        <v>4471</v>
      </c>
      <c r="D347" s="434">
        <v>0</v>
      </c>
      <c r="E347" s="434">
        <v>0</v>
      </c>
      <c r="F347" s="434">
        <v>0</v>
      </c>
      <c r="G347" s="434">
        <v>0</v>
      </c>
      <c r="H347" s="434">
        <v>0</v>
      </c>
      <c r="I347" s="434">
        <v>0</v>
      </c>
      <c r="J347" s="434">
        <v>0</v>
      </c>
      <c r="K347" s="434">
        <v>0</v>
      </c>
      <c r="L347" s="434">
        <v>0</v>
      </c>
      <c r="M347" s="434">
        <v>0</v>
      </c>
      <c r="N347" s="434">
        <v>0</v>
      </c>
      <c r="O347" s="434">
        <v>0</v>
      </c>
      <c r="P347" s="434">
        <v>0</v>
      </c>
      <c r="Q347" s="434">
        <v>0</v>
      </c>
      <c r="R347" s="434">
        <v>0</v>
      </c>
      <c r="S347" s="434">
        <v>0</v>
      </c>
      <c r="T347" s="434">
        <v>0</v>
      </c>
      <c r="U347" s="434">
        <v>0</v>
      </c>
      <c r="V347" s="434">
        <v>0</v>
      </c>
      <c r="W347" s="434">
        <v>0</v>
      </c>
      <c r="X347" s="434">
        <v>0</v>
      </c>
      <c r="Y347" s="434">
        <v>0</v>
      </c>
      <c r="Z347" s="434">
        <v>0</v>
      </c>
      <c r="AA347" s="434">
        <v>0</v>
      </c>
      <c r="AB347" s="434">
        <v>0</v>
      </c>
      <c r="AC347" s="434">
        <v>0</v>
      </c>
    </row>
    <row r="348" spans="1:29" x14ac:dyDescent="0.25">
      <c r="A348" s="434" t="s">
        <v>4089</v>
      </c>
      <c r="B348" s="434" t="s">
        <v>2426</v>
      </c>
      <c r="C348" s="434" t="s">
        <v>4471</v>
      </c>
      <c r="D348" s="434">
        <v>2.8896899999999999</v>
      </c>
      <c r="E348" s="434">
        <v>2.8418199999999998</v>
      </c>
      <c r="F348" s="434">
        <v>2.78776</v>
      </c>
      <c r="G348" s="434">
        <v>2.7149800000000002</v>
      </c>
      <c r="H348" s="434">
        <v>2.63253</v>
      </c>
      <c r="I348" s="434">
        <v>2.5415000000000001</v>
      </c>
      <c r="J348" s="434">
        <v>2.4291900000000002</v>
      </c>
      <c r="K348" s="434">
        <v>2.31074</v>
      </c>
      <c r="L348" s="434">
        <v>2.1869700000000001</v>
      </c>
      <c r="M348" s="434">
        <v>2.0544799999999999</v>
      </c>
      <c r="N348" s="434">
        <v>1.9206700000000001</v>
      </c>
      <c r="O348" s="434">
        <v>1.78617</v>
      </c>
      <c r="P348" s="434">
        <v>1.65246</v>
      </c>
      <c r="Q348" s="434">
        <v>1.51885</v>
      </c>
      <c r="R348" s="434">
        <v>1.3765000000000001</v>
      </c>
      <c r="S348" s="434">
        <v>1.24434</v>
      </c>
      <c r="T348" s="434">
        <v>1.11344</v>
      </c>
      <c r="U348" s="434">
        <v>0.98967799999999995</v>
      </c>
      <c r="V348" s="434">
        <v>0.89683000000000002</v>
      </c>
      <c r="W348" s="434">
        <v>0.81506199999999995</v>
      </c>
      <c r="X348" s="434">
        <v>0.74557099999999998</v>
      </c>
      <c r="Y348" s="434">
        <v>0.68971000000000005</v>
      </c>
      <c r="Z348" s="434">
        <v>0.64612800000000004</v>
      </c>
      <c r="AA348" s="434">
        <v>0.61200600000000005</v>
      </c>
      <c r="AB348" s="434">
        <v>0.58662499999999995</v>
      </c>
      <c r="AC348" s="434">
        <v>0.57191499999999995</v>
      </c>
    </row>
    <row r="349" spans="1:29" x14ac:dyDescent="0.25">
      <c r="A349" s="434" t="s">
        <v>4089</v>
      </c>
      <c r="B349" s="434" t="s">
        <v>2424</v>
      </c>
      <c r="C349" s="434" t="s">
        <v>4471</v>
      </c>
      <c r="D349" s="434">
        <v>6.1940800000000002E-3</v>
      </c>
      <c r="E349" s="434">
        <v>5.9678099999999996E-3</v>
      </c>
      <c r="F349" s="434">
        <v>5.0360500000000002E-3</v>
      </c>
      <c r="G349" s="434">
        <v>5.6791699999999999E-3</v>
      </c>
      <c r="H349" s="434">
        <v>1.7976699999999999E-3</v>
      </c>
      <c r="I349" s="434">
        <v>1.85137E-3</v>
      </c>
      <c r="J349" s="434">
        <v>1.9018699999999999E-3</v>
      </c>
      <c r="K349" s="434">
        <v>1.92739E-3</v>
      </c>
      <c r="L349" s="434">
        <v>1.8793E-3</v>
      </c>
      <c r="M349" s="434">
        <v>1.28276E-3</v>
      </c>
      <c r="N349" s="434">
        <v>0</v>
      </c>
      <c r="O349" s="434">
        <v>0</v>
      </c>
      <c r="P349" s="434">
        <v>2.34899E-3</v>
      </c>
      <c r="Q349" s="434">
        <v>0</v>
      </c>
      <c r="R349" s="434">
        <v>0</v>
      </c>
      <c r="S349" s="434">
        <v>0</v>
      </c>
      <c r="T349" s="435">
        <v>5.1690000000000001E-5</v>
      </c>
      <c r="U349" s="434">
        <v>1.3142000000000001E-4</v>
      </c>
      <c r="V349" s="434">
        <v>2.3588E-4</v>
      </c>
      <c r="W349" s="434">
        <v>2.1765E-4</v>
      </c>
      <c r="X349" s="434">
        <v>2.4532999999999998E-4</v>
      </c>
      <c r="Y349" s="434">
        <v>2.6682000000000002E-4</v>
      </c>
      <c r="Z349" s="434">
        <v>2.6143999999999999E-4</v>
      </c>
      <c r="AA349" s="434">
        <v>2.5612999999999998E-4</v>
      </c>
      <c r="AB349" s="434">
        <v>2.4752999999999998E-4</v>
      </c>
      <c r="AC349" s="434">
        <v>2.4537000000000002E-4</v>
      </c>
    </row>
    <row r="350" spans="1:29" x14ac:dyDescent="0.25">
      <c r="A350" s="434" t="s">
        <v>4089</v>
      </c>
      <c r="B350" s="434" t="s">
        <v>4475</v>
      </c>
      <c r="C350" s="434" t="s">
        <v>4471</v>
      </c>
      <c r="D350" s="434">
        <v>1.2146300000000001</v>
      </c>
      <c r="E350" s="434">
        <v>1.17262</v>
      </c>
      <c r="F350" s="434">
        <v>1.1589</v>
      </c>
      <c r="G350" s="434">
        <v>1.14242</v>
      </c>
      <c r="H350" s="434">
        <v>1.1201700000000001</v>
      </c>
      <c r="I350" s="434">
        <v>1.0980799999999999</v>
      </c>
      <c r="J350" s="434">
        <v>1.0741700000000001</v>
      </c>
      <c r="K350" s="434">
        <v>1.05243</v>
      </c>
      <c r="L350" s="434">
        <v>1.03179</v>
      </c>
      <c r="M350" s="434">
        <v>1.0149600000000001</v>
      </c>
      <c r="N350" s="434">
        <v>0.99832500000000002</v>
      </c>
      <c r="O350" s="434">
        <v>0.98216199999999998</v>
      </c>
      <c r="P350" s="434">
        <v>0.96654799999999996</v>
      </c>
      <c r="Q350" s="434">
        <v>0.95099599999999995</v>
      </c>
      <c r="R350" s="434">
        <v>0.93437899999999996</v>
      </c>
      <c r="S350" s="434">
        <v>0.91772799999999999</v>
      </c>
      <c r="T350" s="434">
        <v>0.90138499999999999</v>
      </c>
      <c r="U350" s="434">
        <v>0.88648499999999997</v>
      </c>
      <c r="V350" s="434">
        <v>0.87189499999999998</v>
      </c>
      <c r="W350" s="434">
        <v>0.85769200000000001</v>
      </c>
      <c r="X350" s="434">
        <v>0.84379099999999996</v>
      </c>
      <c r="Y350" s="434">
        <v>0.83001400000000003</v>
      </c>
      <c r="Z350" s="434">
        <v>0.81645199999999996</v>
      </c>
      <c r="AA350" s="434">
        <v>0.80346099999999998</v>
      </c>
      <c r="AB350" s="434">
        <v>0.79061899999999996</v>
      </c>
      <c r="AC350" s="434">
        <v>0.77797899999999998</v>
      </c>
    </row>
    <row r="351" spans="1:29" x14ac:dyDescent="0.25">
      <c r="A351" s="434" t="s">
        <v>4089</v>
      </c>
      <c r="B351" s="434" t="s">
        <v>4474</v>
      </c>
      <c r="C351" s="434" t="s">
        <v>4471</v>
      </c>
      <c r="D351" s="434">
        <v>0.85176300000000005</v>
      </c>
      <c r="E351" s="434">
        <v>0.85649699999999995</v>
      </c>
      <c r="F351" s="434">
        <v>0.860788</v>
      </c>
      <c r="G351" s="434">
        <v>0.86021000000000003</v>
      </c>
      <c r="H351" s="434">
        <v>0.85767099999999996</v>
      </c>
      <c r="I351" s="434">
        <v>0.85794400000000004</v>
      </c>
      <c r="J351" s="434">
        <v>0.85423499999999997</v>
      </c>
      <c r="K351" s="434">
        <v>0.85437200000000002</v>
      </c>
      <c r="L351" s="434">
        <v>0.85643800000000003</v>
      </c>
      <c r="M351" s="434">
        <v>0.856012</v>
      </c>
      <c r="N351" s="434">
        <v>0.85762499999999997</v>
      </c>
      <c r="O351" s="434">
        <v>0.85833000000000004</v>
      </c>
      <c r="P351" s="434">
        <v>0.85801499999999997</v>
      </c>
      <c r="Q351" s="434">
        <v>0.85963199999999995</v>
      </c>
      <c r="R351" s="434">
        <v>0.85611599999999999</v>
      </c>
      <c r="S351" s="434">
        <v>0.85169499999999998</v>
      </c>
      <c r="T351" s="434">
        <v>0.84863299999999997</v>
      </c>
      <c r="U351" s="434">
        <v>0.84667700000000001</v>
      </c>
      <c r="V351" s="434">
        <v>0.84506300000000001</v>
      </c>
      <c r="W351" s="434">
        <v>0.84379700000000002</v>
      </c>
      <c r="X351" s="434">
        <v>0.84307299999999996</v>
      </c>
      <c r="Y351" s="434">
        <v>0.84178399999999998</v>
      </c>
      <c r="Z351" s="434">
        <v>0.84014900000000003</v>
      </c>
      <c r="AA351" s="434">
        <v>0.83801000000000003</v>
      </c>
      <c r="AB351" s="434">
        <v>0.83479099999999995</v>
      </c>
      <c r="AC351" s="434">
        <v>0.833677</v>
      </c>
    </row>
    <row r="352" spans="1:29" x14ac:dyDescent="0.25">
      <c r="A352" s="434" t="s">
        <v>4089</v>
      </c>
      <c r="B352" s="434" t="s">
        <v>4473</v>
      </c>
      <c r="C352" s="434" t="s">
        <v>4471</v>
      </c>
      <c r="D352" s="434">
        <v>3.1791200000000002</v>
      </c>
      <c r="E352" s="434">
        <v>3.2262200000000001</v>
      </c>
      <c r="F352" s="434">
        <v>3.31</v>
      </c>
      <c r="G352" s="434">
        <v>3.4192900000000002</v>
      </c>
      <c r="H352" s="434">
        <v>3.4770300000000001</v>
      </c>
      <c r="I352" s="434">
        <v>3.5702099999999999</v>
      </c>
      <c r="J352" s="434">
        <v>3.6081099999999999</v>
      </c>
      <c r="K352" s="434">
        <v>3.6670799999999999</v>
      </c>
      <c r="L352" s="434">
        <v>3.7266699999999999</v>
      </c>
      <c r="M352" s="434">
        <v>3.7977699999999999</v>
      </c>
      <c r="N352" s="434">
        <v>3.84788</v>
      </c>
      <c r="O352" s="434">
        <v>3.9408500000000002</v>
      </c>
      <c r="P352" s="434">
        <v>3.9803299999999999</v>
      </c>
      <c r="Q352" s="434">
        <v>4.0422599999999997</v>
      </c>
      <c r="R352" s="434">
        <v>4.1183300000000003</v>
      </c>
      <c r="S352" s="434">
        <v>4.1850800000000001</v>
      </c>
      <c r="T352" s="434">
        <v>4.2062299999999997</v>
      </c>
      <c r="U352" s="434">
        <v>4.2784800000000001</v>
      </c>
      <c r="V352" s="434">
        <v>4.3130100000000002</v>
      </c>
      <c r="W352" s="434">
        <v>4.3550800000000001</v>
      </c>
      <c r="X352" s="434">
        <v>4.4086600000000002</v>
      </c>
      <c r="Y352" s="434">
        <v>4.4724500000000003</v>
      </c>
      <c r="Z352" s="434">
        <v>4.5113200000000004</v>
      </c>
      <c r="AA352" s="434">
        <v>4.58575</v>
      </c>
      <c r="AB352" s="434">
        <v>4.6445400000000001</v>
      </c>
      <c r="AC352" s="434">
        <v>4.7203200000000001</v>
      </c>
    </row>
    <row r="353" spans="1:29" x14ac:dyDescent="0.25">
      <c r="A353" s="434" t="s">
        <v>4089</v>
      </c>
      <c r="B353" s="434" t="s">
        <v>2485</v>
      </c>
      <c r="C353" s="434" t="s">
        <v>4471</v>
      </c>
      <c r="D353" s="434">
        <v>0</v>
      </c>
      <c r="E353" s="434">
        <v>0</v>
      </c>
      <c r="F353" s="434">
        <v>0</v>
      </c>
      <c r="G353" s="434">
        <v>0</v>
      </c>
      <c r="H353" s="434">
        <v>0</v>
      </c>
      <c r="I353" s="434">
        <v>0</v>
      </c>
      <c r="J353" s="434">
        <v>0</v>
      </c>
      <c r="K353" s="434">
        <v>0</v>
      </c>
      <c r="L353" s="434">
        <v>0</v>
      </c>
      <c r="M353" s="434">
        <v>0</v>
      </c>
      <c r="N353" s="434">
        <v>0</v>
      </c>
      <c r="O353" s="434">
        <v>0</v>
      </c>
      <c r="P353" s="434">
        <v>0</v>
      </c>
      <c r="Q353" s="434">
        <v>0</v>
      </c>
      <c r="R353" s="434">
        <v>0</v>
      </c>
      <c r="S353" s="434">
        <v>0</v>
      </c>
      <c r="T353" s="434">
        <v>0</v>
      </c>
      <c r="U353" s="434">
        <v>0</v>
      </c>
      <c r="V353" s="434">
        <v>0</v>
      </c>
      <c r="W353" s="434">
        <v>0</v>
      </c>
      <c r="X353" s="434">
        <v>0</v>
      </c>
      <c r="Y353" s="434">
        <v>0</v>
      </c>
      <c r="Z353" s="434">
        <v>0</v>
      </c>
      <c r="AA353" s="434">
        <v>0</v>
      </c>
      <c r="AB353" s="434">
        <v>0</v>
      </c>
      <c r="AC353" s="434">
        <v>0</v>
      </c>
    </row>
    <row r="354" spans="1:29" x14ac:dyDescent="0.25">
      <c r="A354" s="434" t="s">
        <v>4089</v>
      </c>
      <c r="B354" s="434" t="s">
        <v>2425</v>
      </c>
      <c r="C354" s="434" t="s">
        <v>4471</v>
      </c>
      <c r="D354" s="434">
        <v>-5.5821100000000001</v>
      </c>
      <c r="E354" s="434">
        <v>-5.5821100000000001</v>
      </c>
      <c r="F354" s="434">
        <v>-5.5821100000000001</v>
      </c>
      <c r="G354" s="434">
        <v>-5.5821100000000001</v>
      </c>
      <c r="H354" s="434">
        <v>-5.5821100000000001</v>
      </c>
      <c r="I354" s="434">
        <v>-5.5821100000000001</v>
      </c>
      <c r="J354" s="434">
        <v>-5.5821100000000001</v>
      </c>
      <c r="K354" s="434">
        <v>-5.5821100000000001</v>
      </c>
      <c r="L354" s="434">
        <v>-5.5821100000000001</v>
      </c>
      <c r="M354" s="434">
        <v>-5.5821100000000001</v>
      </c>
      <c r="N354" s="434">
        <v>-5.5821100000000001</v>
      </c>
      <c r="O354" s="434">
        <v>-5.5821100000000001</v>
      </c>
      <c r="P354" s="434">
        <v>-5.5821100000000001</v>
      </c>
      <c r="Q354" s="434">
        <v>-5.5821100000000001</v>
      </c>
      <c r="R354" s="434">
        <v>-5.5821100000000001</v>
      </c>
      <c r="S354" s="434">
        <v>-5.5821100000000001</v>
      </c>
      <c r="T354" s="434">
        <v>-5.5821100000000001</v>
      </c>
      <c r="U354" s="434">
        <v>-5.5821100000000001</v>
      </c>
      <c r="V354" s="434">
        <v>-5.5821100000000001</v>
      </c>
      <c r="W354" s="434">
        <v>-5.5821100000000001</v>
      </c>
      <c r="X354" s="434">
        <v>-5.5821100000000001</v>
      </c>
      <c r="Y354" s="434">
        <v>-5.5821100000000001</v>
      </c>
      <c r="Z354" s="434">
        <v>-5.5821100000000001</v>
      </c>
      <c r="AA354" s="434">
        <v>-5.5821100000000001</v>
      </c>
      <c r="AB354" s="434">
        <v>-5.5821100000000001</v>
      </c>
      <c r="AC354" s="434">
        <v>-5.5821100000000001</v>
      </c>
    </row>
    <row r="355" spans="1:29" x14ac:dyDescent="0.25">
      <c r="A355" s="434" t="s">
        <v>4089</v>
      </c>
      <c r="B355" s="434" t="s">
        <v>4472</v>
      </c>
      <c r="C355" s="434" t="s">
        <v>4471</v>
      </c>
      <c r="D355" s="434">
        <v>0</v>
      </c>
      <c r="E355" s="434">
        <v>0</v>
      </c>
      <c r="F355" s="434">
        <v>0</v>
      </c>
      <c r="G355" s="434">
        <v>0</v>
      </c>
      <c r="H355" s="434">
        <v>0</v>
      </c>
      <c r="I355" s="434">
        <v>0</v>
      </c>
      <c r="J355" s="434">
        <v>0</v>
      </c>
      <c r="K355" s="434">
        <v>0</v>
      </c>
      <c r="L355" s="434">
        <v>0</v>
      </c>
      <c r="M355" s="434">
        <v>0</v>
      </c>
      <c r="N355" s="434">
        <v>0</v>
      </c>
      <c r="O355" s="434">
        <v>0</v>
      </c>
      <c r="P355" s="434">
        <v>0</v>
      </c>
      <c r="Q355" s="434">
        <v>0</v>
      </c>
      <c r="R355" s="434">
        <v>0</v>
      </c>
      <c r="S355" s="434">
        <v>0</v>
      </c>
      <c r="T355" s="434">
        <v>0</v>
      </c>
      <c r="U355" s="434">
        <v>0</v>
      </c>
      <c r="V355" s="434">
        <v>0</v>
      </c>
      <c r="W355" s="434">
        <v>0</v>
      </c>
      <c r="X355" s="434">
        <v>0</v>
      </c>
      <c r="Y355" s="434">
        <v>0</v>
      </c>
      <c r="Z355" s="434">
        <v>0</v>
      </c>
      <c r="AA355" s="434">
        <v>0</v>
      </c>
      <c r="AB355" s="434">
        <v>0</v>
      </c>
      <c r="AC355" s="434">
        <v>0</v>
      </c>
    </row>
    <row r="356" spans="1:29" x14ac:dyDescent="0.25">
      <c r="A356" s="434" t="s">
        <v>4091</v>
      </c>
      <c r="B356" s="434" t="s">
        <v>2426</v>
      </c>
      <c r="C356" s="434" t="s">
        <v>4471</v>
      </c>
      <c r="D356" s="434">
        <v>41.184899999999999</v>
      </c>
      <c r="E356" s="434">
        <v>41.066499999999998</v>
      </c>
      <c r="F356" s="434">
        <v>40.256999999999998</v>
      </c>
      <c r="G356" s="434">
        <v>39.312600000000003</v>
      </c>
      <c r="H356" s="434">
        <v>38.407800000000002</v>
      </c>
      <c r="I356" s="434">
        <v>37.552100000000003</v>
      </c>
      <c r="J356" s="434">
        <v>36.752200000000002</v>
      </c>
      <c r="K356" s="434">
        <v>35.964300000000001</v>
      </c>
      <c r="L356" s="434">
        <v>35.155299999999997</v>
      </c>
      <c r="M356" s="434">
        <v>34.263199999999998</v>
      </c>
      <c r="N356" s="434">
        <v>33.474299999999999</v>
      </c>
      <c r="O356" s="434">
        <v>32.568100000000001</v>
      </c>
      <c r="P356" s="434">
        <v>31.623100000000001</v>
      </c>
      <c r="Q356" s="434">
        <v>30.7028</v>
      </c>
      <c r="R356" s="434">
        <v>30.892099999999999</v>
      </c>
      <c r="S356" s="434">
        <v>30.619499999999999</v>
      </c>
      <c r="T356" s="434">
        <v>29.609000000000002</v>
      </c>
      <c r="U356" s="434">
        <v>28.811499999999999</v>
      </c>
      <c r="V356" s="434">
        <v>28.191199999999998</v>
      </c>
      <c r="W356" s="434">
        <v>27.67</v>
      </c>
      <c r="X356" s="434">
        <v>27.282699999999998</v>
      </c>
      <c r="Y356" s="434">
        <v>27.048300000000001</v>
      </c>
      <c r="Z356" s="434">
        <v>26.910399999999999</v>
      </c>
      <c r="AA356" s="434">
        <v>26.847300000000001</v>
      </c>
      <c r="AB356" s="434">
        <v>26.890799999999999</v>
      </c>
      <c r="AC356" s="434">
        <v>27.100200000000001</v>
      </c>
    </row>
    <row r="357" spans="1:29" x14ac:dyDescent="0.25">
      <c r="A357" s="434" t="s">
        <v>4091</v>
      </c>
      <c r="B357" s="434" t="s">
        <v>2424</v>
      </c>
      <c r="C357" s="434" t="s">
        <v>4471</v>
      </c>
      <c r="D357" s="434">
        <v>9.8621599999999994</v>
      </c>
      <c r="E357" s="434">
        <v>5.1894</v>
      </c>
      <c r="F357" s="434">
        <v>5.2006800000000002</v>
      </c>
      <c r="G357" s="434">
        <v>5.1015699999999997</v>
      </c>
      <c r="H357" s="434">
        <v>4.9004099999999999</v>
      </c>
      <c r="I357" s="434">
        <v>3.9474200000000002</v>
      </c>
      <c r="J357" s="434">
        <v>3.2798099999999999</v>
      </c>
      <c r="K357" s="434">
        <v>3.3336999999999999</v>
      </c>
      <c r="L357" s="434">
        <v>3.5872000000000002</v>
      </c>
      <c r="M357" s="434">
        <v>3.74993</v>
      </c>
      <c r="N357" s="434">
        <v>3.8219799999999999</v>
      </c>
      <c r="O357" s="434">
        <v>4.0907299999999998</v>
      </c>
      <c r="P357" s="434">
        <v>4.5174099999999999</v>
      </c>
      <c r="Q357" s="434">
        <v>4.7503099999999998</v>
      </c>
      <c r="R357" s="434">
        <v>4.7062499999999998</v>
      </c>
      <c r="S357" s="434">
        <v>4.7044199999999998</v>
      </c>
      <c r="T357" s="434">
        <v>4.93133</v>
      </c>
      <c r="U357" s="434">
        <v>5.1838800000000003</v>
      </c>
      <c r="V357" s="434">
        <v>4.7545400000000004</v>
      </c>
      <c r="W357" s="434">
        <v>4.42218</v>
      </c>
      <c r="X357" s="434">
        <v>3.22376</v>
      </c>
      <c r="Y357" s="434">
        <v>2.57572</v>
      </c>
      <c r="Z357" s="434">
        <v>1.7654000000000001</v>
      </c>
      <c r="AA357" s="434">
        <v>1.8799699999999999</v>
      </c>
      <c r="AB357" s="434">
        <v>1.8289800000000001</v>
      </c>
      <c r="AC357" s="434">
        <v>1.8574999999999999</v>
      </c>
    </row>
    <row r="358" spans="1:29" x14ac:dyDescent="0.25">
      <c r="A358" s="434" t="s">
        <v>4091</v>
      </c>
      <c r="B358" s="434" t="s">
        <v>4475</v>
      </c>
      <c r="C358" s="434" t="s">
        <v>4471</v>
      </c>
      <c r="D358" s="434">
        <v>5.7491399999999997</v>
      </c>
      <c r="E358" s="434">
        <v>5.5698600000000003</v>
      </c>
      <c r="F358" s="434">
        <v>5.7547100000000002</v>
      </c>
      <c r="G358" s="434">
        <v>5.79122</v>
      </c>
      <c r="H358" s="434">
        <v>5.7875500000000004</v>
      </c>
      <c r="I358" s="434">
        <v>5.7745199999999999</v>
      </c>
      <c r="J358" s="434">
        <v>5.75237</v>
      </c>
      <c r="K358" s="434">
        <v>5.7389900000000003</v>
      </c>
      <c r="L358" s="434">
        <v>5.7285500000000003</v>
      </c>
      <c r="M358" s="434">
        <v>5.72532</v>
      </c>
      <c r="N358" s="434">
        <v>5.7190399999999997</v>
      </c>
      <c r="O358" s="434">
        <v>5.71014</v>
      </c>
      <c r="P358" s="434">
        <v>5.6971299999999996</v>
      </c>
      <c r="Q358" s="434">
        <v>5.68323</v>
      </c>
      <c r="R358" s="434">
        <v>5.6533600000000002</v>
      </c>
      <c r="S358" s="434">
        <v>5.6216100000000004</v>
      </c>
      <c r="T358" s="434">
        <v>5.59694</v>
      </c>
      <c r="U358" s="434">
        <v>5.5841700000000003</v>
      </c>
      <c r="V358" s="434">
        <v>5.5756100000000002</v>
      </c>
      <c r="W358" s="434">
        <v>5.5705299999999998</v>
      </c>
      <c r="X358" s="434">
        <v>5.5682400000000003</v>
      </c>
      <c r="Y358" s="434">
        <v>5.56182</v>
      </c>
      <c r="Z358" s="434">
        <v>5.5517500000000002</v>
      </c>
      <c r="AA358" s="434">
        <v>5.5408299999999997</v>
      </c>
      <c r="AB358" s="434">
        <v>5.5248100000000004</v>
      </c>
      <c r="AC358" s="434">
        <v>5.5179900000000002</v>
      </c>
    </row>
    <row r="359" spans="1:29" x14ac:dyDescent="0.25">
      <c r="A359" s="434" t="s">
        <v>4091</v>
      </c>
      <c r="B359" s="434" t="s">
        <v>4474</v>
      </c>
      <c r="C359" s="434" t="s">
        <v>4471</v>
      </c>
      <c r="D359" s="434">
        <v>4.7754200000000004</v>
      </c>
      <c r="E359" s="434">
        <v>4.8608599999999997</v>
      </c>
      <c r="F359" s="434">
        <v>4.9629300000000001</v>
      </c>
      <c r="G359" s="434">
        <v>5.0232999999999999</v>
      </c>
      <c r="H359" s="434">
        <v>5.0603400000000001</v>
      </c>
      <c r="I359" s="434">
        <v>5.0934499999999998</v>
      </c>
      <c r="J359" s="434">
        <v>5.1071900000000001</v>
      </c>
      <c r="K359" s="434">
        <v>5.1436500000000001</v>
      </c>
      <c r="L359" s="434">
        <v>5.1949300000000003</v>
      </c>
      <c r="M359" s="434">
        <v>5.2411399999999997</v>
      </c>
      <c r="N359" s="434">
        <v>5.2858200000000002</v>
      </c>
      <c r="O359" s="434">
        <v>5.3284599999999998</v>
      </c>
      <c r="P359" s="434">
        <v>5.3653399999999998</v>
      </c>
      <c r="Q359" s="434">
        <v>5.4044600000000003</v>
      </c>
      <c r="R359" s="434">
        <v>5.4084300000000001</v>
      </c>
      <c r="S359" s="434">
        <v>5.4076199999999996</v>
      </c>
      <c r="T359" s="434">
        <v>5.4227800000000004</v>
      </c>
      <c r="U359" s="434">
        <v>5.4519399999999996</v>
      </c>
      <c r="V359" s="434">
        <v>5.4853899999999998</v>
      </c>
      <c r="W359" s="434">
        <v>5.5252100000000004</v>
      </c>
      <c r="X359" s="434">
        <v>5.5683800000000003</v>
      </c>
      <c r="Y359" s="434">
        <v>5.6038300000000003</v>
      </c>
      <c r="Z359" s="434">
        <v>5.6344399999999997</v>
      </c>
      <c r="AA359" s="434">
        <v>5.6614899999999997</v>
      </c>
      <c r="AB359" s="434">
        <v>5.6779999999999999</v>
      </c>
      <c r="AC359" s="434">
        <v>5.7128899999999998</v>
      </c>
    </row>
    <row r="360" spans="1:29" x14ac:dyDescent="0.25">
      <c r="A360" s="434" t="s">
        <v>4091</v>
      </c>
      <c r="B360" s="434" t="s">
        <v>4473</v>
      </c>
      <c r="C360" s="434" t="s">
        <v>4471</v>
      </c>
      <c r="D360" s="434">
        <v>28.575299999999999</v>
      </c>
      <c r="E360" s="434">
        <v>28.414000000000001</v>
      </c>
      <c r="F360" s="434">
        <v>28.466799999999999</v>
      </c>
      <c r="G360" s="434">
        <v>28.492100000000001</v>
      </c>
      <c r="H360" s="434">
        <v>28.520199999999999</v>
      </c>
      <c r="I360" s="434">
        <v>28.5595</v>
      </c>
      <c r="J360" s="434">
        <v>28.617100000000001</v>
      </c>
      <c r="K360" s="434">
        <v>28.721699999999998</v>
      </c>
      <c r="L360" s="434">
        <v>28.793800000000001</v>
      </c>
      <c r="M360" s="434">
        <v>28.931100000000001</v>
      </c>
      <c r="N360" s="434">
        <v>29.014299999999999</v>
      </c>
      <c r="O360" s="434">
        <v>29.176300000000001</v>
      </c>
      <c r="P360" s="434">
        <v>29.306699999999999</v>
      </c>
      <c r="Q360" s="434">
        <v>29.47</v>
      </c>
      <c r="R360" s="434">
        <v>29.6282</v>
      </c>
      <c r="S360" s="434">
        <v>29.686599999999999</v>
      </c>
      <c r="T360" s="434">
        <v>29.791</v>
      </c>
      <c r="U360" s="434">
        <v>29.8873</v>
      </c>
      <c r="V360" s="434">
        <v>30.075500000000002</v>
      </c>
      <c r="W360" s="434">
        <v>30.138400000000001</v>
      </c>
      <c r="X360" s="434">
        <v>30.177600000000002</v>
      </c>
      <c r="Y360" s="434">
        <v>30.255199999999999</v>
      </c>
      <c r="Z360" s="434">
        <v>30.386800000000001</v>
      </c>
      <c r="AA360" s="434">
        <v>30.3096</v>
      </c>
      <c r="AB360" s="434">
        <v>30.407</v>
      </c>
      <c r="AC360" s="434">
        <v>30.5532</v>
      </c>
    </row>
    <row r="361" spans="1:29" x14ac:dyDescent="0.25">
      <c r="A361" s="434" t="s">
        <v>4091</v>
      </c>
      <c r="B361" s="434" t="s">
        <v>2485</v>
      </c>
      <c r="C361" s="434" t="s">
        <v>4471</v>
      </c>
      <c r="D361" s="434">
        <v>0.92588700000000002</v>
      </c>
      <c r="E361" s="434">
        <v>0.87862200000000001</v>
      </c>
      <c r="F361" s="434">
        <v>0.78520500000000004</v>
      </c>
      <c r="G361" s="434">
        <v>0.70511100000000004</v>
      </c>
      <c r="H361" s="434">
        <v>0.62985899999999995</v>
      </c>
      <c r="I361" s="434">
        <v>0.56652599999999997</v>
      </c>
      <c r="J361" s="434">
        <v>0.53282200000000002</v>
      </c>
      <c r="K361" s="434">
        <v>0.49906200000000001</v>
      </c>
      <c r="L361" s="434">
        <v>0.46522799999999997</v>
      </c>
      <c r="M361" s="434">
        <v>0.43129499999999998</v>
      </c>
      <c r="N361" s="434">
        <v>0.39697399999999999</v>
      </c>
      <c r="O361" s="434">
        <v>0.39785399999999999</v>
      </c>
      <c r="P361" s="434">
        <v>0.39823500000000001</v>
      </c>
      <c r="Q361" s="434">
        <v>0.39855499999999999</v>
      </c>
      <c r="R361" s="434">
        <v>0.39946399999999999</v>
      </c>
      <c r="S361" s="434">
        <v>0.40001999999999999</v>
      </c>
      <c r="T361" s="434">
        <v>0.40030500000000002</v>
      </c>
      <c r="U361" s="434">
        <v>0.400032</v>
      </c>
      <c r="V361" s="434">
        <v>0.39987499999999998</v>
      </c>
      <c r="W361" s="434">
        <v>0.400038</v>
      </c>
      <c r="X361" s="434">
        <v>0.400507</v>
      </c>
      <c r="Y361" s="434">
        <v>0.52429300000000001</v>
      </c>
      <c r="Z361" s="434">
        <v>0.65551499999999996</v>
      </c>
      <c r="AA361" s="434">
        <v>0.62841000000000002</v>
      </c>
      <c r="AB361" s="434">
        <v>0.59698899999999999</v>
      </c>
      <c r="AC361" s="434">
        <v>0.84186899999999998</v>
      </c>
    </row>
    <row r="362" spans="1:29" x14ac:dyDescent="0.25">
      <c r="A362" s="434" t="s">
        <v>4091</v>
      </c>
      <c r="B362" s="434" t="s">
        <v>2425</v>
      </c>
      <c r="C362" s="434" t="s">
        <v>4471</v>
      </c>
      <c r="D362" s="434">
        <v>-18.555900000000001</v>
      </c>
      <c r="E362" s="434">
        <v>-18.555900000000001</v>
      </c>
      <c r="F362" s="434">
        <v>-18.555900000000001</v>
      </c>
      <c r="G362" s="434">
        <v>-18.555900000000001</v>
      </c>
      <c r="H362" s="434">
        <v>-18.555900000000001</v>
      </c>
      <c r="I362" s="434">
        <v>-18.555900000000001</v>
      </c>
      <c r="J362" s="434">
        <v>-18.555900000000001</v>
      </c>
      <c r="K362" s="434">
        <v>-18.555900000000001</v>
      </c>
      <c r="L362" s="434">
        <v>-18.555900000000001</v>
      </c>
      <c r="M362" s="434">
        <v>-18.555900000000001</v>
      </c>
      <c r="N362" s="434">
        <v>-18.555900000000001</v>
      </c>
      <c r="O362" s="434">
        <v>-18.555900000000001</v>
      </c>
      <c r="P362" s="434">
        <v>-18.555900000000001</v>
      </c>
      <c r="Q362" s="434">
        <v>-18.555900000000001</v>
      </c>
      <c r="R362" s="434">
        <v>-18.555900000000001</v>
      </c>
      <c r="S362" s="434">
        <v>-18.555900000000001</v>
      </c>
      <c r="T362" s="434">
        <v>-18.555900000000001</v>
      </c>
      <c r="U362" s="434">
        <v>-18.555900000000001</v>
      </c>
      <c r="V362" s="434">
        <v>-18.555900000000001</v>
      </c>
      <c r="W362" s="434">
        <v>-18.555900000000001</v>
      </c>
      <c r="X362" s="434">
        <v>-18.555900000000001</v>
      </c>
      <c r="Y362" s="434">
        <v>-18.555900000000001</v>
      </c>
      <c r="Z362" s="434">
        <v>-18.555900000000001</v>
      </c>
      <c r="AA362" s="434">
        <v>-18.555900000000001</v>
      </c>
      <c r="AB362" s="434">
        <v>-18.555900000000001</v>
      </c>
      <c r="AC362" s="434">
        <v>-18.555900000000001</v>
      </c>
    </row>
    <row r="363" spans="1:29" x14ac:dyDescent="0.25">
      <c r="A363" s="434" t="s">
        <v>4091</v>
      </c>
      <c r="B363" s="434" t="s">
        <v>4472</v>
      </c>
      <c r="C363" s="434" t="s">
        <v>4471</v>
      </c>
      <c r="D363" s="434">
        <v>0</v>
      </c>
      <c r="E363" s="434">
        <v>0</v>
      </c>
      <c r="F363" s="434">
        <v>0</v>
      </c>
      <c r="G363" s="434">
        <v>0</v>
      </c>
      <c r="H363" s="434">
        <v>0</v>
      </c>
      <c r="I363" s="434">
        <v>0</v>
      </c>
      <c r="J363" s="434">
        <v>0</v>
      </c>
      <c r="K363" s="434">
        <v>0</v>
      </c>
      <c r="L363" s="434">
        <v>0</v>
      </c>
      <c r="M363" s="434">
        <v>0</v>
      </c>
      <c r="N363" s="434">
        <v>0</v>
      </c>
      <c r="O363" s="434">
        <v>0</v>
      </c>
      <c r="P363" s="434">
        <v>0</v>
      </c>
      <c r="Q363" s="434">
        <v>0</v>
      </c>
      <c r="R363" s="434">
        <v>0</v>
      </c>
      <c r="S363" s="434">
        <v>0</v>
      </c>
      <c r="T363" s="434">
        <v>0</v>
      </c>
      <c r="U363" s="434">
        <v>0</v>
      </c>
      <c r="V363" s="434">
        <v>0</v>
      </c>
      <c r="W363" s="434">
        <v>0</v>
      </c>
      <c r="X363" s="434">
        <v>0</v>
      </c>
      <c r="Y363" s="434">
        <v>0</v>
      </c>
      <c r="Z363" s="434">
        <v>0</v>
      </c>
      <c r="AA363" s="434">
        <v>0</v>
      </c>
      <c r="AB363" s="434">
        <v>0</v>
      </c>
      <c r="AC363" s="434">
        <v>0</v>
      </c>
    </row>
    <row r="364" spans="1:29" x14ac:dyDescent="0.25">
      <c r="A364" s="434" t="s">
        <v>4093</v>
      </c>
      <c r="B364" s="434" t="s">
        <v>2426</v>
      </c>
      <c r="C364" s="434" t="s">
        <v>4471</v>
      </c>
      <c r="D364" s="434">
        <v>27.874099999999999</v>
      </c>
      <c r="E364" s="434">
        <v>27.662299999999998</v>
      </c>
      <c r="F364" s="434">
        <v>27.323599999999999</v>
      </c>
      <c r="G364" s="434">
        <v>26.827100000000002</v>
      </c>
      <c r="H364" s="434">
        <v>26.250299999999999</v>
      </c>
      <c r="I364" s="434">
        <v>25.625699999999998</v>
      </c>
      <c r="J364" s="434">
        <v>24.817499999999999</v>
      </c>
      <c r="K364" s="434">
        <v>23.9099</v>
      </c>
      <c r="L364" s="434">
        <v>23.005600000000001</v>
      </c>
      <c r="M364" s="434">
        <v>22.049600000000002</v>
      </c>
      <c r="N364" s="434">
        <v>21.15</v>
      </c>
      <c r="O364" s="434">
        <v>20.247</v>
      </c>
      <c r="P364" s="434">
        <v>19.352599999999999</v>
      </c>
      <c r="Q364" s="434">
        <v>18.488099999999999</v>
      </c>
      <c r="R364" s="434">
        <v>17.597200000000001</v>
      </c>
      <c r="S364" s="434">
        <v>16.708500000000001</v>
      </c>
      <c r="T364" s="434">
        <v>15.8292</v>
      </c>
      <c r="U364" s="434">
        <v>15.0068</v>
      </c>
      <c r="V364" s="434">
        <v>14.217499999999999</v>
      </c>
      <c r="W364" s="434">
        <v>13.651</v>
      </c>
      <c r="X364" s="434">
        <v>13.1532</v>
      </c>
      <c r="Y364" s="434">
        <v>12.7705</v>
      </c>
      <c r="Z364" s="434">
        <v>12.471500000000001</v>
      </c>
      <c r="AA364" s="434">
        <v>12.246</v>
      </c>
      <c r="AB364" s="434">
        <v>12.0908</v>
      </c>
      <c r="AC364" s="434">
        <v>11.966100000000001</v>
      </c>
    </row>
    <row r="365" spans="1:29" x14ac:dyDescent="0.25">
      <c r="A365" s="434" t="s">
        <v>4093</v>
      </c>
      <c r="B365" s="434" t="s">
        <v>2424</v>
      </c>
      <c r="C365" s="434" t="s">
        <v>4471</v>
      </c>
      <c r="D365" s="434">
        <v>31.2105</v>
      </c>
      <c r="E365" s="434">
        <v>32.363900000000001</v>
      </c>
      <c r="F365" s="434">
        <v>31.8432</v>
      </c>
      <c r="G365" s="434">
        <v>31.926100000000002</v>
      </c>
      <c r="H365" s="434">
        <v>29.227900000000002</v>
      </c>
      <c r="I365" s="434">
        <v>29.023800000000001</v>
      </c>
      <c r="J365" s="434">
        <v>27.551200000000001</v>
      </c>
      <c r="K365" s="434">
        <v>24.917999999999999</v>
      </c>
      <c r="L365" s="434">
        <v>21.389099999999999</v>
      </c>
      <c r="M365" s="434">
        <v>17.606300000000001</v>
      </c>
      <c r="N365" s="434">
        <v>13.4793</v>
      </c>
      <c r="O365" s="434">
        <v>11.431100000000001</v>
      </c>
      <c r="P365" s="434">
        <v>10.087300000000001</v>
      </c>
      <c r="Q365" s="434">
        <v>9.1399500000000007</v>
      </c>
      <c r="R365" s="434">
        <v>8.5918600000000005</v>
      </c>
      <c r="S365" s="434">
        <v>9.4524000000000008</v>
      </c>
      <c r="T365" s="434">
        <v>9.9370700000000003</v>
      </c>
      <c r="U365" s="434">
        <v>10.1128</v>
      </c>
      <c r="V365" s="434">
        <v>10.1859</v>
      </c>
      <c r="W365" s="434">
        <v>9.8378800000000002</v>
      </c>
      <c r="X365" s="434">
        <v>9.8405799999999992</v>
      </c>
      <c r="Y365" s="434">
        <v>10.008100000000001</v>
      </c>
      <c r="Z365" s="434">
        <v>9.6927400000000006</v>
      </c>
      <c r="AA365" s="434">
        <v>9.7336100000000005</v>
      </c>
      <c r="AB365" s="434">
        <v>9.8505000000000003</v>
      </c>
      <c r="AC365" s="434">
        <v>9.8385999999999996</v>
      </c>
    </row>
    <row r="366" spans="1:29" x14ac:dyDescent="0.25">
      <c r="A366" s="434" t="s">
        <v>4093</v>
      </c>
      <c r="B366" s="434" t="s">
        <v>4475</v>
      </c>
      <c r="C366" s="434" t="s">
        <v>4471</v>
      </c>
      <c r="D366" s="434">
        <v>8.7084399999999995</v>
      </c>
      <c r="E366" s="434">
        <v>8.3067100000000007</v>
      </c>
      <c r="F366" s="434">
        <v>8.4360499999999998</v>
      </c>
      <c r="G366" s="434">
        <v>8.3869100000000003</v>
      </c>
      <c r="H366" s="434">
        <v>8.2848400000000009</v>
      </c>
      <c r="I366" s="434">
        <v>8.17239</v>
      </c>
      <c r="J366" s="434">
        <v>8.0470199999999998</v>
      </c>
      <c r="K366" s="434">
        <v>7.9371700000000001</v>
      </c>
      <c r="L366" s="434">
        <v>7.8328199999999999</v>
      </c>
      <c r="M366" s="434">
        <v>7.74139</v>
      </c>
      <c r="N366" s="434">
        <v>7.64757</v>
      </c>
      <c r="O366" s="434">
        <v>7.55199</v>
      </c>
      <c r="P366" s="434">
        <v>7.4527900000000002</v>
      </c>
      <c r="Q366" s="434">
        <v>7.3557199999999998</v>
      </c>
      <c r="R366" s="434">
        <v>7.2382600000000004</v>
      </c>
      <c r="S366" s="434">
        <v>7.1208799999999997</v>
      </c>
      <c r="T366" s="434">
        <v>7.0097800000000001</v>
      </c>
      <c r="U366" s="434">
        <v>6.9169200000000002</v>
      </c>
      <c r="V366" s="434">
        <v>6.8316999999999997</v>
      </c>
      <c r="W366" s="434">
        <v>6.7528800000000002</v>
      </c>
      <c r="X366" s="434">
        <v>6.6798099999999998</v>
      </c>
      <c r="Y366" s="434">
        <v>6.6035899999999996</v>
      </c>
      <c r="Z366" s="434">
        <v>6.5247999999999999</v>
      </c>
      <c r="AA366" s="434">
        <v>6.4465300000000001</v>
      </c>
      <c r="AB366" s="434">
        <v>6.3631000000000002</v>
      </c>
      <c r="AC366" s="434">
        <v>6.2918000000000003</v>
      </c>
    </row>
    <row r="367" spans="1:29" x14ac:dyDescent="0.25">
      <c r="A367" s="434" t="s">
        <v>4093</v>
      </c>
      <c r="B367" s="434" t="s">
        <v>4474</v>
      </c>
      <c r="C367" s="434" t="s">
        <v>4471</v>
      </c>
      <c r="D367" s="434">
        <v>6.81426</v>
      </c>
      <c r="E367" s="434">
        <v>6.7883599999999999</v>
      </c>
      <c r="F367" s="434">
        <v>6.8184199999999997</v>
      </c>
      <c r="G367" s="434">
        <v>6.8115899999999998</v>
      </c>
      <c r="H367" s="434">
        <v>6.7797799999999997</v>
      </c>
      <c r="I367" s="434">
        <v>6.7663099999999998</v>
      </c>
      <c r="J367" s="434">
        <v>6.7198500000000001</v>
      </c>
      <c r="K367" s="434">
        <v>6.71624</v>
      </c>
      <c r="L367" s="434">
        <v>6.7380000000000004</v>
      </c>
      <c r="M367" s="434">
        <v>6.7683900000000001</v>
      </c>
      <c r="N367" s="434">
        <v>6.7871699999999997</v>
      </c>
      <c r="O367" s="434">
        <v>6.7758099999999999</v>
      </c>
      <c r="P367" s="434">
        <v>6.7555699999999996</v>
      </c>
      <c r="Q367" s="434">
        <v>6.7327199999999996</v>
      </c>
      <c r="R367" s="434">
        <v>6.6555400000000002</v>
      </c>
      <c r="S367" s="434">
        <v>6.57667</v>
      </c>
      <c r="T367" s="434">
        <v>6.5128199999999996</v>
      </c>
      <c r="U367" s="434">
        <v>6.4765300000000003</v>
      </c>
      <c r="V367" s="434">
        <v>6.4492500000000001</v>
      </c>
      <c r="W367" s="434">
        <v>6.4299900000000001</v>
      </c>
      <c r="X367" s="434">
        <v>6.4154400000000003</v>
      </c>
      <c r="Y367" s="434">
        <v>6.3892699999999998</v>
      </c>
      <c r="Z367" s="434">
        <v>6.3567099999999996</v>
      </c>
      <c r="AA367" s="434">
        <v>6.3207500000000003</v>
      </c>
      <c r="AB367" s="434">
        <v>6.27</v>
      </c>
      <c r="AC367" s="434">
        <v>6.2440100000000003</v>
      </c>
    </row>
    <row r="368" spans="1:29" x14ac:dyDescent="0.25">
      <c r="A368" s="434" t="s">
        <v>4093</v>
      </c>
      <c r="B368" s="434" t="s">
        <v>4473</v>
      </c>
      <c r="C368" s="434" t="s">
        <v>4471</v>
      </c>
      <c r="D368" s="434">
        <v>38.995899999999999</v>
      </c>
      <c r="E368" s="434">
        <v>38.902200000000001</v>
      </c>
      <c r="F368" s="434">
        <v>39.080500000000001</v>
      </c>
      <c r="G368" s="434">
        <v>39.142800000000001</v>
      </c>
      <c r="H368" s="434">
        <v>39.111400000000003</v>
      </c>
      <c r="I368" s="434">
        <v>38.976100000000002</v>
      </c>
      <c r="J368" s="434">
        <v>38.971699999999998</v>
      </c>
      <c r="K368" s="434">
        <v>38.9056</v>
      </c>
      <c r="L368" s="434">
        <v>38.8309</v>
      </c>
      <c r="M368" s="434">
        <v>38.869599999999998</v>
      </c>
      <c r="N368" s="434">
        <v>38.930999999999997</v>
      </c>
      <c r="O368" s="434">
        <v>39.016300000000001</v>
      </c>
      <c r="P368" s="434">
        <v>39.037399999999998</v>
      </c>
      <c r="Q368" s="434">
        <v>39.064900000000002</v>
      </c>
      <c r="R368" s="434">
        <v>39.1706</v>
      </c>
      <c r="S368" s="434">
        <v>39.229100000000003</v>
      </c>
      <c r="T368" s="434">
        <v>39.320900000000002</v>
      </c>
      <c r="U368" s="434">
        <v>39.421399999999998</v>
      </c>
      <c r="V368" s="434">
        <v>39.517299999999999</v>
      </c>
      <c r="W368" s="434">
        <v>39.595799999999997</v>
      </c>
      <c r="X368" s="434">
        <v>39.710500000000003</v>
      </c>
      <c r="Y368" s="434">
        <v>39.7958</v>
      </c>
      <c r="Z368" s="434">
        <v>39.881</v>
      </c>
      <c r="AA368" s="434">
        <v>39.988</v>
      </c>
      <c r="AB368" s="434">
        <v>40.075699999999998</v>
      </c>
      <c r="AC368" s="434">
        <v>40.209299999999999</v>
      </c>
    </row>
    <row r="369" spans="1:29" x14ac:dyDescent="0.25">
      <c r="A369" s="434" t="s">
        <v>4093</v>
      </c>
      <c r="B369" s="434" t="s">
        <v>2485</v>
      </c>
      <c r="C369" s="434" t="s">
        <v>4471</v>
      </c>
      <c r="D369" s="435">
        <v>6.9700000000000002E-6</v>
      </c>
      <c r="E369" s="434">
        <v>0</v>
      </c>
      <c r="F369" s="434">
        <v>0</v>
      </c>
      <c r="G369" s="434">
        <v>0</v>
      </c>
      <c r="H369" s="435">
        <v>1.4810000000000001E-5</v>
      </c>
      <c r="I369" s="435">
        <v>2.6679999999999999E-5</v>
      </c>
      <c r="J369" s="435">
        <v>3.7540000000000003E-5</v>
      </c>
      <c r="K369" s="435">
        <v>4.6690000000000002E-5</v>
      </c>
      <c r="L369" s="435">
        <v>5.4379999999999998E-5</v>
      </c>
      <c r="M369" s="435">
        <v>6.0000000000000002E-5</v>
      </c>
      <c r="N369" s="435">
        <v>6.4209999999999997E-5</v>
      </c>
      <c r="O369" s="435">
        <v>6.402E-5</v>
      </c>
      <c r="P369" s="435">
        <v>6.3750000000000005E-5</v>
      </c>
      <c r="Q369" s="435">
        <v>6.3730000000000001E-5</v>
      </c>
      <c r="R369" s="435">
        <v>6.3590000000000006E-5</v>
      </c>
      <c r="S369" s="435">
        <v>6.3380000000000006E-5</v>
      </c>
      <c r="T369" s="435">
        <v>5.418E-5</v>
      </c>
      <c r="U369" s="435">
        <v>4.5019999999999999E-5</v>
      </c>
      <c r="V369" s="435">
        <v>3.591E-5</v>
      </c>
      <c r="W369" s="435">
        <v>2.686E-5</v>
      </c>
      <c r="X369" s="435">
        <v>1.7859999999999998E-5</v>
      </c>
      <c r="Y369" s="435">
        <v>8.9099999999999994E-6</v>
      </c>
      <c r="Z369" s="434">
        <v>0</v>
      </c>
      <c r="AA369" s="434">
        <v>0</v>
      </c>
      <c r="AB369" s="434">
        <v>0</v>
      </c>
      <c r="AC369" s="434">
        <v>0</v>
      </c>
    </row>
    <row r="370" spans="1:29" x14ac:dyDescent="0.25">
      <c r="A370" s="434" t="s">
        <v>4093</v>
      </c>
      <c r="B370" s="434" t="s">
        <v>2425</v>
      </c>
      <c r="C370" s="434" t="s">
        <v>4471</v>
      </c>
      <c r="D370" s="434">
        <v>-21.990500000000001</v>
      </c>
      <c r="E370" s="434">
        <v>-21.990500000000001</v>
      </c>
      <c r="F370" s="434">
        <v>-21.990500000000001</v>
      </c>
      <c r="G370" s="434">
        <v>-21.990500000000001</v>
      </c>
      <c r="H370" s="434">
        <v>-21.990500000000001</v>
      </c>
      <c r="I370" s="434">
        <v>-21.990500000000001</v>
      </c>
      <c r="J370" s="434">
        <v>-21.990500000000001</v>
      </c>
      <c r="K370" s="434">
        <v>-21.990500000000001</v>
      </c>
      <c r="L370" s="434">
        <v>-21.990500000000001</v>
      </c>
      <c r="M370" s="434">
        <v>-21.990500000000001</v>
      </c>
      <c r="N370" s="434">
        <v>-21.990500000000001</v>
      </c>
      <c r="O370" s="434">
        <v>-21.990500000000001</v>
      </c>
      <c r="P370" s="434">
        <v>-21.990500000000001</v>
      </c>
      <c r="Q370" s="434">
        <v>-21.990500000000001</v>
      </c>
      <c r="R370" s="434">
        <v>-21.990500000000001</v>
      </c>
      <c r="S370" s="434">
        <v>-21.990500000000001</v>
      </c>
      <c r="T370" s="434">
        <v>-21.990500000000001</v>
      </c>
      <c r="U370" s="434">
        <v>-21.990500000000001</v>
      </c>
      <c r="V370" s="434">
        <v>-21.990500000000001</v>
      </c>
      <c r="W370" s="434">
        <v>-21.990500000000001</v>
      </c>
      <c r="X370" s="434">
        <v>-21.990500000000001</v>
      </c>
      <c r="Y370" s="434">
        <v>-21.990500000000001</v>
      </c>
      <c r="Z370" s="434">
        <v>-21.990500000000001</v>
      </c>
      <c r="AA370" s="434">
        <v>-21.990500000000001</v>
      </c>
      <c r="AB370" s="434">
        <v>-21.990500000000001</v>
      </c>
      <c r="AC370" s="434">
        <v>-21.990500000000001</v>
      </c>
    </row>
    <row r="371" spans="1:29" x14ac:dyDescent="0.25">
      <c r="A371" s="434" t="s">
        <v>4093</v>
      </c>
      <c r="B371" s="434" t="s">
        <v>4472</v>
      </c>
      <c r="C371" s="434" t="s">
        <v>4471</v>
      </c>
      <c r="D371" s="434">
        <v>0</v>
      </c>
      <c r="E371" s="434">
        <v>0</v>
      </c>
      <c r="F371" s="434">
        <v>0</v>
      </c>
      <c r="G371" s="434">
        <v>0</v>
      </c>
      <c r="H371" s="434">
        <v>0</v>
      </c>
      <c r="I371" s="434">
        <v>0</v>
      </c>
      <c r="J371" s="434">
        <v>0</v>
      </c>
      <c r="K371" s="434">
        <v>0</v>
      </c>
      <c r="L371" s="434">
        <v>0</v>
      </c>
      <c r="M371" s="434">
        <v>0</v>
      </c>
      <c r="N371" s="434">
        <v>0</v>
      </c>
      <c r="O371" s="434">
        <v>0</v>
      </c>
      <c r="P371" s="434">
        <v>0</v>
      </c>
      <c r="Q371" s="434">
        <v>0</v>
      </c>
      <c r="R371" s="434">
        <v>0</v>
      </c>
      <c r="S371" s="434">
        <v>0</v>
      </c>
      <c r="T371" s="434">
        <v>0</v>
      </c>
      <c r="U371" s="434">
        <v>0</v>
      </c>
      <c r="V371" s="434">
        <v>0</v>
      </c>
      <c r="W371" s="434">
        <v>0</v>
      </c>
      <c r="X371" s="434">
        <v>0</v>
      </c>
      <c r="Y371" s="434">
        <v>0</v>
      </c>
      <c r="Z371" s="434">
        <v>0</v>
      </c>
      <c r="AA371" s="434">
        <v>0</v>
      </c>
      <c r="AB371" s="434">
        <v>0</v>
      </c>
      <c r="AC371" s="434">
        <v>0</v>
      </c>
    </row>
    <row r="372" spans="1:29" x14ac:dyDescent="0.25">
      <c r="A372" s="434" t="s">
        <v>4095</v>
      </c>
      <c r="B372" s="434" t="s">
        <v>2426</v>
      </c>
      <c r="C372" s="434" t="s">
        <v>4471</v>
      </c>
      <c r="D372" s="434">
        <v>9.9044100000000004</v>
      </c>
      <c r="E372" s="434">
        <v>9.7965300000000006</v>
      </c>
      <c r="F372" s="434">
        <v>9.6738700000000009</v>
      </c>
      <c r="G372" s="434">
        <v>9.4809099999999997</v>
      </c>
      <c r="H372" s="434">
        <v>9.2637499999999999</v>
      </c>
      <c r="I372" s="434">
        <v>9.0380800000000008</v>
      </c>
      <c r="J372" s="434">
        <v>8.7168700000000001</v>
      </c>
      <c r="K372" s="434">
        <v>8.3701399999999992</v>
      </c>
      <c r="L372" s="434">
        <v>8.0303000000000004</v>
      </c>
      <c r="M372" s="434">
        <v>7.6665700000000001</v>
      </c>
      <c r="N372" s="434">
        <v>7.3310399999999998</v>
      </c>
      <c r="O372" s="434">
        <v>6.9960500000000003</v>
      </c>
      <c r="P372" s="434">
        <v>6.6690899999999997</v>
      </c>
      <c r="Q372" s="434">
        <v>6.3560400000000001</v>
      </c>
      <c r="R372" s="434">
        <v>6.0367499999999996</v>
      </c>
      <c r="S372" s="434">
        <v>5.7168700000000001</v>
      </c>
      <c r="T372" s="434">
        <v>5.4056100000000002</v>
      </c>
      <c r="U372" s="434">
        <v>5.1098600000000003</v>
      </c>
      <c r="V372" s="434">
        <v>4.81806</v>
      </c>
      <c r="W372" s="434">
        <v>4.6029600000000004</v>
      </c>
      <c r="X372" s="434">
        <v>4.4132800000000003</v>
      </c>
      <c r="Y372" s="434">
        <v>4.2743099999999998</v>
      </c>
      <c r="Z372" s="434">
        <v>4.1486999999999998</v>
      </c>
      <c r="AA372" s="434">
        <v>4.0207600000000001</v>
      </c>
      <c r="AB372" s="434">
        <v>3.9360200000000001</v>
      </c>
      <c r="AC372" s="434">
        <v>3.8559899999999998</v>
      </c>
    </row>
    <row r="373" spans="1:29" x14ac:dyDescent="0.25">
      <c r="A373" s="434" t="s">
        <v>4095</v>
      </c>
      <c r="B373" s="434" t="s">
        <v>2424</v>
      </c>
      <c r="C373" s="434" t="s">
        <v>4471</v>
      </c>
      <c r="D373" s="434">
        <v>48.2258</v>
      </c>
      <c r="E373" s="434">
        <v>42.801400000000001</v>
      </c>
      <c r="F373" s="434">
        <v>36.377099999999999</v>
      </c>
      <c r="G373" s="434">
        <v>30.0762</v>
      </c>
      <c r="H373" s="434">
        <v>29.505600000000001</v>
      </c>
      <c r="I373" s="434">
        <v>29.5686</v>
      </c>
      <c r="J373" s="434">
        <v>29.430299999999999</v>
      </c>
      <c r="K373" s="434">
        <v>29.247499999999999</v>
      </c>
      <c r="L373" s="434">
        <v>28.798100000000002</v>
      </c>
      <c r="M373" s="434">
        <v>28.2377</v>
      </c>
      <c r="N373" s="434">
        <v>13.3315</v>
      </c>
      <c r="O373" s="434">
        <v>12.6874</v>
      </c>
      <c r="P373" s="434">
        <v>12.3538</v>
      </c>
      <c r="Q373" s="434">
        <v>12.011799999999999</v>
      </c>
      <c r="R373" s="434">
        <v>12.6252</v>
      </c>
      <c r="S373" s="434">
        <v>12.836499999999999</v>
      </c>
      <c r="T373" s="434">
        <v>13.0009</v>
      </c>
      <c r="U373" s="434">
        <v>13.173299999999999</v>
      </c>
      <c r="V373" s="434">
        <v>13.2308</v>
      </c>
      <c r="W373" s="434">
        <v>13.129200000000001</v>
      </c>
      <c r="X373" s="434">
        <v>16.831399999999999</v>
      </c>
      <c r="Y373" s="434">
        <v>16.907699999999998</v>
      </c>
      <c r="Z373" s="434">
        <v>16.662099999999999</v>
      </c>
      <c r="AA373" s="434">
        <v>16.271999999999998</v>
      </c>
      <c r="AB373" s="434">
        <v>16.1556</v>
      </c>
      <c r="AC373" s="434">
        <v>15.9329</v>
      </c>
    </row>
    <row r="374" spans="1:29" x14ac:dyDescent="0.25">
      <c r="A374" s="434" t="s">
        <v>4095</v>
      </c>
      <c r="B374" s="434" t="s">
        <v>4475</v>
      </c>
      <c r="C374" s="434" t="s">
        <v>4471</v>
      </c>
      <c r="D374" s="434">
        <v>1.4654100000000001</v>
      </c>
      <c r="E374" s="434">
        <v>1.38992</v>
      </c>
      <c r="F374" s="434">
        <v>1.4096</v>
      </c>
      <c r="G374" s="434">
        <v>1.3937299999999999</v>
      </c>
      <c r="H374" s="434">
        <v>1.3693200000000001</v>
      </c>
      <c r="I374" s="434">
        <v>1.3435299999999999</v>
      </c>
      <c r="J374" s="434">
        <v>1.31443</v>
      </c>
      <c r="K374" s="434">
        <v>1.2880799999999999</v>
      </c>
      <c r="L374" s="434">
        <v>1.2628299999999999</v>
      </c>
      <c r="M374" s="434">
        <v>1.2399</v>
      </c>
      <c r="N374" s="434">
        <v>1.21648</v>
      </c>
      <c r="O374" s="434">
        <v>1.1929799999999999</v>
      </c>
      <c r="P374" s="434">
        <v>1.1691100000000001</v>
      </c>
      <c r="Q374" s="434">
        <v>1.1456200000000001</v>
      </c>
      <c r="R374" s="434">
        <v>1.11911</v>
      </c>
      <c r="S374" s="434">
        <v>1.0928500000000001</v>
      </c>
      <c r="T374" s="434">
        <v>1.0684800000000001</v>
      </c>
      <c r="U374" s="434">
        <v>1.04714</v>
      </c>
      <c r="V374" s="434">
        <v>1.02711</v>
      </c>
      <c r="W374" s="434">
        <v>1.0082</v>
      </c>
      <c r="X374" s="434">
        <v>0.99025700000000005</v>
      </c>
      <c r="Y374" s="434">
        <v>0.97193799999999997</v>
      </c>
      <c r="Z374" s="434">
        <v>0.95334799999999997</v>
      </c>
      <c r="AA374" s="434">
        <v>0.93498099999999995</v>
      </c>
      <c r="AB374" s="434">
        <v>0.91599200000000003</v>
      </c>
      <c r="AC374" s="434">
        <v>0.89894700000000005</v>
      </c>
    </row>
    <row r="375" spans="1:29" x14ac:dyDescent="0.25">
      <c r="A375" s="434" t="s">
        <v>4095</v>
      </c>
      <c r="B375" s="434" t="s">
        <v>4474</v>
      </c>
      <c r="C375" s="434" t="s">
        <v>4471</v>
      </c>
      <c r="D375" s="434">
        <v>1.53569</v>
      </c>
      <c r="E375" s="434">
        <v>1.5233699999999999</v>
      </c>
      <c r="F375" s="434">
        <v>1.52077</v>
      </c>
      <c r="G375" s="434">
        <v>1.5075799999999999</v>
      </c>
      <c r="H375" s="434">
        <v>1.48715</v>
      </c>
      <c r="I375" s="434">
        <v>1.4689099999999999</v>
      </c>
      <c r="J375" s="434">
        <v>1.4483299999999999</v>
      </c>
      <c r="K375" s="434">
        <v>1.43642</v>
      </c>
      <c r="L375" s="434">
        <v>1.4296599999999999</v>
      </c>
      <c r="M375" s="434">
        <v>1.4233199999999999</v>
      </c>
      <c r="N375" s="434">
        <v>1.41547</v>
      </c>
      <c r="O375" s="434">
        <v>1.40554</v>
      </c>
      <c r="P375" s="434">
        <v>1.3935299999999999</v>
      </c>
      <c r="Q375" s="434">
        <v>1.38154</v>
      </c>
      <c r="R375" s="434">
        <v>1.35842</v>
      </c>
      <c r="S375" s="434">
        <v>1.33429</v>
      </c>
      <c r="T375" s="434">
        <v>1.3150500000000001</v>
      </c>
      <c r="U375" s="434">
        <v>1.3008200000000001</v>
      </c>
      <c r="V375" s="434">
        <v>1.28853</v>
      </c>
      <c r="W375" s="434">
        <v>1.2778499999999999</v>
      </c>
      <c r="X375" s="434">
        <v>1.26816</v>
      </c>
      <c r="Y375" s="434">
        <v>1.2562199999999999</v>
      </c>
      <c r="Z375" s="434">
        <v>1.24299</v>
      </c>
      <c r="AA375" s="434">
        <v>1.22898</v>
      </c>
      <c r="AB375" s="434">
        <v>1.21204</v>
      </c>
      <c r="AC375" s="434">
        <v>1.2003299999999999</v>
      </c>
    </row>
    <row r="376" spans="1:29" x14ac:dyDescent="0.25">
      <c r="A376" s="434" t="s">
        <v>4095</v>
      </c>
      <c r="B376" s="434" t="s">
        <v>4473</v>
      </c>
      <c r="C376" s="434" t="s">
        <v>4471</v>
      </c>
      <c r="D376" s="434">
        <v>46.696300000000001</v>
      </c>
      <c r="E376" s="434">
        <v>45.589500000000001</v>
      </c>
      <c r="F376" s="434">
        <v>44.259500000000003</v>
      </c>
      <c r="G376" s="434">
        <v>42.105800000000002</v>
      </c>
      <c r="H376" s="434">
        <v>39.9009</v>
      </c>
      <c r="I376" s="434">
        <v>38.6661</v>
      </c>
      <c r="J376" s="434">
        <v>38.247199999999999</v>
      </c>
      <c r="K376" s="434">
        <v>38.103999999999999</v>
      </c>
      <c r="L376" s="434">
        <v>38.120699999999999</v>
      </c>
      <c r="M376" s="434">
        <v>37.879399999999997</v>
      </c>
      <c r="N376" s="434">
        <v>37.272799999999997</v>
      </c>
      <c r="O376" s="434">
        <v>37.258899999999997</v>
      </c>
      <c r="P376" s="434">
        <v>37.217199999999998</v>
      </c>
      <c r="Q376" s="434">
        <v>37.284799999999997</v>
      </c>
      <c r="R376" s="434">
        <v>36.014200000000002</v>
      </c>
      <c r="S376" s="434">
        <v>36.214500000000001</v>
      </c>
      <c r="T376" s="434">
        <v>36.435699999999997</v>
      </c>
      <c r="U376" s="434">
        <v>36.6312</v>
      </c>
      <c r="V376" s="434">
        <v>36.644300000000001</v>
      </c>
      <c r="W376" s="434">
        <v>36.550199999999997</v>
      </c>
      <c r="X376" s="434">
        <v>36.755899999999997</v>
      </c>
      <c r="Y376" s="434">
        <v>37.018099999999997</v>
      </c>
      <c r="Z376" s="434">
        <v>37.263100000000001</v>
      </c>
      <c r="AA376" s="434">
        <v>37.674399999999999</v>
      </c>
      <c r="AB376" s="434">
        <v>37.754199999999997</v>
      </c>
      <c r="AC376" s="434">
        <v>37.859400000000001</v>
      </c>
    </row>
    <row r="377" spans="1:29" x14ac:dyDescent="0.25">
      <c r="A377" s="434" t="s">
        <v>4095</v>
      </c>
      <c r="B377" s="434" t="s">
        <v>2485</v>
      </c>
      <c r="C377" s="434" t="s">
        <v>4471</v>
      </c>
      <c r="D377" s="434">
        <v>5.3812599999999997E-3</v>
      </c>
      <c r="E377" s="434">
        <v>5.1266000000000003E-3</v>
      </c>
      <c r="F377" s="434">
        <v>4.5847199999999996E-3</v>
      </c>
      <c r="G377" s="434">
        <v>4.1035200000000003E-3</v>
      </c>
      <c r="H377" s="434">
        <v>3.6717899999999999E-3</v>
      </c>
      <c r="I377" s="434">
        <v>3.2975600000000002E-3</v>
      </c>
      <c r="J377" s="434">
        <v>3.0911699999999999E-3</v>
      </c>
      <c r="K377" s="434">
        <v>2.8869899999999999E-3</v>
      </c>
      <c r="L377" s="434">
        <v>2.6825E-3</v>
      </c>
      <c r="M377" s="434">
        <v>2.4790300000000001E-3</v>
      </c>
      <c r="N377" s="434">
        <v>2.2753999999999999E-3</v>
      </c>
      <c r="O377" s="434">
        <v>2.2728700000000002E-3</v>
      </c>
      <c r="P377" s="434">
        <v>2.2702400000000002E-3</v>
      </c>
      <c r="Q377" s="434">
        <v>2.2677800000000001E-3</v>
      </c>
      <c r="R377" s="434">
        <v>2.26531E-3</v>
      </c>
      <c r="S377" s="434">
        <v>2.26311E-3</v>
      </c>
      <c r="T377" s="434">
        <v>2.2607899999999999E-3</v>
      </c>
      <c r="U377" s="434">
        <v>2.25844E-3</v>
      </c>
      <c r="V377" s="434">
        <v>2.2558000000000001E-3</v>
      </c>
      <c r="W377" s="434">
        <v>2.25318E-3</v>
      </c>
      <c r="X377" s="434">
        <v>2.25172E-3</v>
      </c>
      <c r="Y377" s="434">
        <v>2.25033E-3</v>
      </c>
      <c r="Z377" s="434">
        <v>2.2499500000000001E-3</v>
      </c>
      <c r="AA377" s="434">
        <v>2.25004E-3</v>
      </c>
      <c r="AB377" s="434">
        <v>2.25049E-3</v>
      </c>
      <c r="AC377" s="434">
        <v>2.2516099999999998E-3</v>
      </c>
    </row>
    <row r="378" spans="1:29" x14ac:dyDescent="0.25">
      <c r="A378" s="434" t="s">
        <v>4095</v>
      </c>
      <c r="B378" s="434" t="s">
        <v>2425</v>
      </c>
      <c r="C378" s="434" t="s">
        <v>4471</v>
      </c>
      <c r="D378" s="434">
        <v>-27.687799999999999</v>
      </c>
      <c r="E378" s="434">
        <v>-27.687799999999999</v>
      </c>
      <c r="F378" s="434">
        <v>-27.687799999999999</v>
      </c>
      <c r="G378" s="434">
        <v>-27.687799999999999</v>
      </c>
      <c r="H378" s="434">
        <v>-27.687799999999999</v>
      </c>
      <c r="I378" s="434">
        <v>-27.687799999999999</v>
      </c>
      <c r="J378" s="434">
        <v>-27.687799999999999</v>
      </c>
      <c r="K378" s="434">
        <v>-27.687799999999999</v>
      </c>
      <c r="L378" s="434">
        <v>-27.687799999999999</v>
      </c>
      <c r="M378" s="434">
        <v>-27.687799999999999</v>
      </c>
      <c r="N378" s="434">
        <v>-27.687799999999999</v>
      </c>
      <c r="O378" s="434">
        <v>-27.687799999999999</v>
      </c>
      <c r="P378" s="434">
        <v>-27.687799999999999</v>
      </c>
      <c r="Q378" s="434">
        <v>-27.687799999999999</v>
      </c>
      <c r="R378" s="434">
        <v>-27.687799999999999</v>
      </c>
      <c r="S378" s="434">
        <v>-27.687799999999999</v>
      </c>
      <c r="T378" s="434">
        <v>-27.687799999999999</v>
      </c>
      <c r="U378" s="434">
        <v>-27.687799999999999</v>
      </c>
      <c r="V378" s="434">
        <v>-27.687799999999999</v>
      </c>
      <c r="W378" s="434">
        <v>-27.687799999999999</v>
      </c>
      <c r="X378" s="434">
        <v>-27.687799999999999</v>
      </c>
      <c r="Y378" s="434">
        <v>-27.687799999999999</v>
      </c>
      <c r="Z378" s="434">
        <v>-27.687799999999999</v>
      </c>
      <c r="AA378" s="434">
        <v>-27.687799999999999</v>
      </c>
      <c r="AB378" s="434">
        <v>-27.687799999999999</v>
      </c>
      <c r="AC378" s="434">
        <v>-27.687799999999999</v>
      </c>
    </row>
    <row r="379" spans="1:29" x14ac:dyDescent="0.25">
      <c r="A379" s="434" t="s">
        <v>4095</v>
      </c>
      <c r="B379" s="434" t="s">
        <v>4472</v>
      </c>
      <c r="C379" s="434" t="s">
        <v>4471</v>
      </c>
      <c r="D379" s="434">
        <v>0</v>
      </c>
      <c r="E379" s="434">
        <v>0</v>
      </c>
      <c r="F379" s="434">
        <v>0</v>
      </c>
      <c r="G379" s="434">
        <v>0</v>
      </c>
      <c r="H379" s="434">
        <v>0</v>
      </c>
      <c r="I379" s="434">
        <v>0</v>
      </c>
      <c r="J379" s="434">
        <v>0</v>
      </c>
      <c r="K379" s="434">
        <v>0</v>
      </c>
      <c r="L379" s="434">
        <v>0</v>
      </c>
      <c r="M379" s="434">
        <v>0</v>
      </c>
      <c r="N379" s="434">
        <v>0</v>
      </c>
      <c r="O379" s="434">
        <v>0</v>
      </c>
      <c r="P379" s="434">
        <v>0</v>
      </c>
      <c r="Q379" s="434">
        <v>0</v>
      </c>
      <c r="R379" s="434">
        <v>0</v>
      </c>
      <c r="S379" s="434">
        <v>0</v>
      </c>
      <c r="T379" s="434">
        <v>0</v>
      </c>
      <c r="U379" s="434">
        <v>0</v>
      </c>
      <c r="V379" s="434">
        <v>0</v>
      </c>
      <c r="W379" s="434">
        <v>0</v>
      </c>
      <c r="X379" s="434">
        <v>0</v>
      </c>
      <c r="Y379" s="434">
        <v>0</v>
      </c>
      <c r="Z379" s="434">
        <v>0</v>
      </c>
      <c r="AA379" s="434">
        <v>0</v>
      </c>
      <c r="AB379" s="434">
        <v>0</v>
      </c>
      <c r="AC379" s="434">
        <v>0</v>
      </c>
    </row>
    <row r="380" spans="1:29" x14ac:dyDescent="0.25">
      <c r="A380" s="434" t="s">
        <v>4097</v>
      </c>
      <c r="B380" s="434" t="s">
        <v>2426</v>
      </c>
      <c r="C380" s="434" t="s">
        <v>4471</v>
      </c>
      <c r="D380" s="434">
        <v>6.7893299999999996</v>
      </c>
      <c r="E380" s="434">
        <v>6.7054099999999996</v>
      </c>
      <c r="F380" s="434">
        <v>6.6928099999999997</v>
      </c>
      <c r="G380" s="434">
        <v>6.5673399999999997</v>
      </c>
      <c r="H380" s="434">
        <v>6.4494100000000003</v>
      </c>
      <c r="I380" s="434">
        <v>6.3472299999999997</v>
      </c>
      <c r="J380" s="434">
        <v>6.1679300000000001</v>
      </c>
      <c r="K380" s="434">
        <v>6.0098399999999996</v>
      </c>
      <c r="L380" s="434">
        <v>5.8625699999999998</v>
      </c>
      <c r="M380" s="434">
        <v>5.6739499999999996</v>
      </c>
      <c r="N380" s="434">
        <v>5.5184499999999996</v>
      </c>
      <c r="O380" s="434">
        <v>5.3601999999999999</v>
      </c>
      <c r="P380" s="434">
        <v>5.2028699999999999</v>
      </c>
      <c r="Q380" s="434">
        <v>5.0515699999999999</v>
      </c>
      <c r="R380" s="434">
        <v>4.8856299999999999</v>
      </c>
      <c r="S380" s="434">
        <v>4.7219800000000003</v>
      </c>
      <c r="T380" s="434">
        <v>4.5566800000000001</v>
      </c>
      <c r="U380" s="434">
        <v>4.3989099999999999</v>
      </c>
      <c r="V380" s="434">
        <v>4.24322</v>
      </c>
      <c r="W380" s="434">
        <v>4.1339199999999998</v>
      </c>
      <c r="X380" s="434">
        <v>4.0371300000000003</v>
      </c>
      <c r="Y380" s="434">
        <v>3.9601899999999999</v>
      </c>
      <c r="Z380" s="434">
        <v>3.90279</v>
      </c>
      <c r="AA380" s="434">
        <v>3.8390200000000001</v>
      </c>
      <c r="AB380" s="434">
        <v>3.7922500000000001</v>
      </c>
      <c r="AC380" s="434">
        <v>3.74681</v>
      </c>
    </row>
    <row r="381" spans="1:29" x14ac:dyDescent="0.25">
      <c r="A381" s="434" t="s">
        <v>4097</v>
      </c>
      <c r="B381" s="434" t="s">
        <v>2424</v>
      </c>
      <c r="C381" s="434" t="s">
        <v>4471</v>
      </c>
      <c r="D381" s="434">
        <v>31.6937</v>
      </c>
      <c r="E381" s="434">
        <v>32.306699999999999</v>
      </c>
      <c r="F381" s="434">
        <v>26.239000000000001</v>
      </c>
      <c r="G381" s="434">
        <v>20.808199999999999</v>
      </c>
      <c r="H381" s="434">
        <v>15.865600000000001</v>
      </c>
      <c r="I381" s="434">
        <v>11.2532</v>
      </c>
      <c r="J381" s="434">
        <v>10.4598</v>
      </c>
      <c r="K381" s="434">
        <v>10.552199999999999</v>
      </c>
      <c r="L381" s="434">
        <v>10.6069</v>
      </c>
      <c r="M381" s="434">
        <v>10.607799999999999</v>
      </c>
      <c r="N381" s="434">
        <v>3.4563700000000002</v>
      </c>
      <c r="O381" s="434">
        <v>3.4843000000000002</v>
      </c>
      <c r="P381" s="434">
        <v>3.4377499999999999</v>
      </c>
      <c r="Q381" s="434">
        <v>3.4857800000000001</v>
      </c>
      <c r="R381" s="434">
        <v>3.5649799999999998</v>
      </c>
      <c r="S381" s="434">
        <v>3.6663000000000001</v>
      </c>
      <c r="T381" s="434">
        <v>3.6757900000000001</v>
      </c>
      <c r="U381" s="434">
        <v>3.6024500000000002</v>
      </c>
      <c r="V381" s="434">
        <v>3.4776199999999999</v>
      </c>
      <c r="W381" s="434">
        <v>3.3540100000000002</v>
      </c>
      <c r="X381" s="434">
        <v>3.5927199999999999</v>
      </c>
      <c r="Y381" s="434">
        <v>3.51532</v>
      </c>
      <c r="Z381" s="434">
        <v>3.5283500000000001</v>
      </c>
      <c r="AA381" s="434">
        <v>3.3321999999999998</v>
      </c>
      <c r="AB381" s="434">
        <v>2.9144999999999999</v>
      </c>
      <c r="AC381" s="434">
        <v>2.9321899999999999</v>
      </c>
    </row>
    <row r="382" spans="1:29" x14ac:dyDescent="0.25">
      <c r="A382" s="434" t="s">
        <v>4097</v>
      </c>
      <c r="B382" s="434" t="s">
        <v>4475</v>
      </c>
      <c r="C382" s="434" t="s">
        <v>4471</v>
      </c>
      <c r="D382" s="434">
        <v>0.87246699999999999</v>
      </c>
      <c r="E382" s="434">
        <v>0.83451299999999995</v>
      </c>
      <c r="F382" s="434">
        <v>0.841673</v>
      </c>
      <c r="G382" s="434">
        <v>0.83520899999999998</v>
      </c>
      <c r="H382" s="434">
        <v>0.82290099999999999</v>
      </c>
      <c r="I382" s="434">
        <v>0.80960799999999999</v>
      </c>
      <c r="J382" s="434">
        <v>0.79652599999999996</v>
      </c>
      <c r="K382" s="434">
        <v>0.78500999999999999</v>
      </c>
      <c r="L382" s="434">
        <v>0.77401500000000001</v>
      </c>
      <c r="M382" s="434">
        <v>0.76438499999999998</v>
      </c>
      <c r="N382" s="434">
        <v>0.75477799999999995</v>
      </c>
      <c r="O382" s="434">
        <v>0.74493699999999996</v>
      </c>
      <c r="P382" s="434">
        <v>0.73469899999999999</v>
      </c>
      <c r="Q382" s="434">
        <v>0.72466600000000003</v>
      </c>
      <c r="R382" s="434">
        <v>0.71271600000000002</v>
      </c>
      <c r="S382" s="434">
        <v>0.70076099999999997</v>
      </c>
      <c r="T382" s="434">
        <v>0.68936799999999998</v>
      </c>
      <c r="U382" s="434">
        <v>0.67963700000000005</v>
      </c>
      <c r="V382" s="434">
        <v>0.67060399999999998</v>
      </c>
      <c r="W382" s="434">
        <v>0.66214700000000004</v>
      </c>
      <c r="X382" s="434">
        <v>0.65418900000000002</v>
      </c>
      <c r="Y382" s="434">
        <v>0.64589700000000005</v>
      </c>
      <c r="Z382" s="434">
        <v>0.637347</v>
      </c>
      <c r="AA382" s="434">
        <v>0.62883800000000001</v>
      </c>
      <c r="AB382" s="434">
        <v>0.61987499999999995</v>
      </c>
      <c r="AC382" s="434">
        <v>0.61210100000000001</v>
      </c>
    </row>
    <row r="383" spans="1:29" x14ac:dyDescent="0.25">
      <c r="A383" s="434" t="s">
        <v>4097</v>
      </c>
      <c r="B383" s="434" t="s">
        <v>4474</v>
      </c>
      <c r="C383" s="434" t="s">
        <v>4471</v>
      </c>
      <c r="D383" s="434">
        <v>0.98959699999999995</v>
      </c>
      <c r="E383" s="434">
        <v>1.0327999999999999</v>
      </c>
      <c r="F383" s="434">
        <v>1.08561</v>
      </c>
      <c r="G383" s="434">
        <v>1.1398299999999999</v>
      </c>
      <c r="H383" s="434">
        <v>1.1972499999999999</v>
      </c>
      <c r="I383" s="434">
        <v>1.2614799999999999</v>
      </c>
      <c r="J383" s="434">
        <v>1.2728900000000001</v>
      </c>
      <c r="K383" s="434">
        <v>1.2894099999999999</v>
      </c>
      <c r="L383" s="434">
        <v>1.30843</v>
      </c>
      <c r="M383" s="434">
        <v>1.3266199999999999</v>
      </c>
      <c r="N383" s="434">
        <v>1.3431900000000001</v>
      </c>
      <c r="O383" s="434">
        <v>1.3431200000000001</v>
      </c>
      <c r="P383" s="434">
        <v>1.3419099999999999</v>
      </c>
      <c r="Q383" s="434">
        <v>1.3411200000000001</v>
      </c>
      <c r="R383" s="434">
        <v>1.33344</v>
      </c>
      <c r="S383" s="434">
        <v>1.32487</v>
      </c>
      <c r="T383" s="434">
        <v>1.31847</v>
      </c>
      <c r="U383" s="434">
        <v>1.3149299999999999</v>
      </c>
      <c r="V383" s="434">
        <v>1.31237</v>
      </c>
      <c r="W383" s="434">
        <v>1.3106899999999999</v>
      </c>
      <c r="X383" s="434">
        <v>1.3097000000000001</v>
      </c>
      <c r="Y383" s="434">
        <v>1.3073399999999999</v>
      </c>
      <c r="Z383" s="434">
        <v>1.30427</v>
      </c>
      <c r="AA383" s="434">
        <v>1.30067</v>
      </c>
      <c r="AB383" s="434">
        <v>1.29514</v>
      </c>
      <c r="AC383" s="434">
        <v>1.29271</v>
      </c>
    </row>
    <row r="384" spans="1:29" x14ac:dyDescent="0.25">
      <c r="A384" s="434" t="s">
        <v>4097</v>
      </c>
      <c r="B384" s="434" t="s">
        <v>4473</v>
      </c>
      <c r="C384" s="434" t="s">
        <v>4471</v>
      </c>
      <c r="D384" s="434">
        <v>37.287999999999997</v>
      </c>
      <c r="E384" s="434">
        <v>36.669199999999996</v>
      </c>
      <c r="F384" s="434">
        <v>36.134900000000002</v>
      </c>
      <c r="G384" s="434">
        <v>35.373800000000003</v>
      </c>
      <c r="H384" s="434">
        <v>34.4482</v>
      </c>
      <c r="I384" s="434">
        <v>33.905099999999997</v>
      </c>
      <c r="J384" s="434">
        <v>33.676299999999998</v>
      </c>
      <c r="K384" s="434">
        <v>33.581600000000002</v>
      </c>
      <c r="L384" s="434">
        <v>33.629600000000003</v>
      </c>
      <c r="M384" s="434">
        <v>33.664700000000003</v>
      </c>
      <c r="N384" s="434">
        <v>33.587200000000003</v>
      </c>
      <c r="O384" s="434">
        <v>33.810400000000001</v>
      </c>
      <c r="P384" s="434">
        <v>33.988399999999999</v>
      </c>
      <c r="Q384" s="434">
        <v>34.124200000000002</v>
      </c>
      <c r="R384" s="434">
        <v>33.7699</v>
      </c>
      <c r="S384" s="434">
        <v>33.9405</v>
      </c>
      <c r="T384" s="434">
        <v>34.043599999999998</v>
      </c>
      <c r="U384" s="434">
        <v>34.096299999999999</v>
      </c>
      <c r="V384" s="434">
        <v>34.0578</v>
      </c>
      <c r="W384" s="434">
        <v>33.964700000000001</v>
      </c>
      <c r="X384" s="434">
        <v>34.023099999999999</v>
      </c>
      <c r="Y384" s="434">
        <v>34.1693</v>
      </c>
      <c r="Z384" s="434">
        <v>34.300199999999997</v>
      </c>
      <c r="AA384" s="434">
        <v>34.484699999999997</v>
      </c>
      <c r="AB384" s="434">
        <v>34.565300000000001</v>
      </c>
      <c r="AC384" s="434">
        <v>34.587800000000001</v>
      </c>
    </row>
    <row r="385" spans="1:29" x14ac:dyDescent="0.25">
      <c r="A385" s="434" t="s">
        <v>4097</v>
      </c>
      <c r="B385" s="434" t="s">
        <v>2485</v>
      </c>
      <c r="C385" s="434" t="s">
        <v>4471</v>
      </c>
      <c r="D385" s="434">
        <v>0.38472299999999998</v>
      </c>
      <c r="E385" s="434">
        <v>0.36652299999999999</v>
      </c>
      <c r="F385" s="434">
        <v>0.32779199999999997</v>
      </c>
      <c r="G385" s="434">
        <v>0.29343200000000003</v>
      </c>
      <c r="H385" s="434">
        <v>0.26266099999999998</v>
      </c>
      <c r="I385" s="434">
        <v>0.235932</v>
      </c>
      <c r="J385" s="434">
        <v>0.22121099999999999</v>
      </c>
      <c r="K385" s="434">
        <v>0.20657900000000001</v>
      </c>
      <c r="L385" s="434">
        <v>0.19188</v>
      </c>
      <c r="M385" s="434">
        <v>0.17732000000000001</v>
      </c>
      <c r="N385" s="434">
        <v>0.162685</v>
      </c>
      <c r="O385" s="434">
        <v>0.16251399999999999</v>
      </c>
      <c r="P385" s="434">
        <v>0.16233800000000001</v>
      </c>
      <c r="Q385" s="434">
        <v>0.162193</v>
      </c>
      <c r="R385" s="434">
        <v>0.162076</v>
      </c>
      <c r="S385" s="434">
        <v>0.16192999999999999</v>
      </c>
      <c r="T385" s="434">
        <v>0.16175600000000001</v>
      </c>
      <c r="U385" s="434">
        <v>0.16159599999999999</v>
      </c>
      <c r="V385" s="434">
        <v>0.161437</v>
      </c>
      <c r="W385" s="434">
        <v>0.16131899999999999</v>
      </c>
      <c r="X385" s="434">
        <v>0.161246</v>
      </c>
      <c r="Y385" s="434">
        <v>0.161165</v>
      </c>
      <c r="Z385" s="434">
        <v>0.16109899999999999</v>
      </c>
      <c r="AA385" s="434">
        <v>0.161131</v>
      </c>
      <c r="AB385" s="434">
        <v>0.16111800000000001</v>
      </c>
      <c r="AC385" s="434">
        <v>0.16121099999999999</v>
      </c>
    </row>
    <row r="386" spans="1:29" x14ac:dyDescent="0.25">
      <c r="A386" s="434" t="s">
        <v>4097</v>
      </c>
      <c r="B386" s="434" t="s">
        <v>2425</v>
      </c>
      <c r="C386" s="434" t="s">
        <v>4471</v>
      </c>
      <c r="D386" s="434">
        <v>1.5739399999999999</v>
      </c>
      <c r="E386" s="434">
        <v>1.5739399999999999</v>
      </c>
      <c r="F386" s="434">
        <v>1.5739399999999999</v>
      </c>
      <c r="G386" s="434">
        <v>1.5739399999999999</v>
      </c>
      <c r="H386" s="434">
        <v>1.5739399999999999</v>
      </c>
      <c r="I386" s="434">
        <v>1.5739399999999999</v>
      </c>
      <c r="J386" s="434">
        <v>1.5739399999999999</v>
      </c>
      <c r="K386" s="434">
        <v>1.5739399999999999</v>
      </c>
      <c r="L386" s="434">
        <v>1.5739399999999999</v>
      </c>
      <c r="M386" s="434">
        <v>1.5739399999999999</v>
      </c>
      <c r="N386" s="434">
        <v>1.5739399999999999</v>
      </c>
      <c r="O386" s="434">
        <v>1.5739399999999999</v>
      </c>
      <c r="P386" s="434">
        <v>1.5739399999999999</v>
      </c>
      <c r="Q386" s="434">
        <v>1.5739399999999999</v>
      </c>
      <c r="R386" s="434">
        <v>1.5739399999999999</v>
      </c>
      <c r="S386" s="434">
        <v>1.5739399999999999</v>
      </c>
      <c r="T386" s="434">
        <v>1.5739399999999999</v>
      </c>
      <c r="U386" s="434">
        <v>1.5739399999999999</v>
      </c>
      <c r="V386" s="434">
        <v>1.5739399999999999</v>
      </c>
      <c r="W386" s="434">
        <v>1.5739399999999999</v>
      </c>
      <c r="X386" s="434">
        <v>1.5739399999999999</v>
      </c>
      <c r="Y386" s="434">
        <v>1.5739399999999999</v>
      </c>
      <c r="Z386" s="434">
        <v>1.5739399999999999</v>
      </c>
      <c r="AA386" s="434">
        <v>1.5739399999999999</v>
      </c>
      <c r="AB386" s="434">
        <v>1.5739399999999999</v>
      </c>
      <c r="AC386" s="434">
        <v>1.5739399999999999</v>
      </c>
    </row>
    <row r="387" spans="1:29" x14ac:dyDescent="0.25">
      <c r="A387" s="434" t="s">
        <v>4097</v>
      </c>
      <c r="B387" s="434" t="s">
        <v>4472</v>
      </c>
      <c r="C387" s="434" t="s">
        <v>4471</v>
      </c>
      <c r="D387" s="434">
        <v>0</v>
      </c>
      <c r="E387" s="434">
        <v>0</v>
      </c>
      <c r="F387" s="434">
        <v>0</v>
      </c>
      <c r="G387" s="434">
        <v>0</v>
      </c>
      <c r="H387" s="434">
        <v>0</v>
      </c>
      <c r="I387" s="434">
        <v>0</v>
      </c>
      <c r="J387" s="434">
        <v>0</v>
      </c>
      <c r="K387" s="434">
        <v>0</v>
      </c>
      <c r="L387" s="434">
        <v>0</v>
      </c>
      <c r="M387" s="434">
        <v>0</v>
      </c>
      <c r="N387" s="434">
        <v>0</v>
      </c>
      <c r="O387" s="434">
        <v>0</v>
      </c>
      <c r="P387" s="434">
        <v>0</v>
      </c>
      <c r="Q387" s="434">
        <v>0</v>
      </c>
      <c r="R387" s="434">
        <v>0</v>
      </c>
      <c r="S387" s="434">
        <v>0</v>
      </c>
      <c r="T387" s="434">
        <v>0</v>
      </c>
      <c r="U387" s="434">
        <v>0</v>
      </c>
      <c r="V387" s="434">
        <v>0</v>
      </c>
      <c r="W387" s="434">
        <v>0</v>
      </c>
      <c r="X387" s="434">
        <v>0</v>
      </c>
      <c r="Y387" s="434">
        <v>0</v>
      </c>
      <c r="Z387" s="434">
        <v>0</v>
      </c>
      <c r="AA387" s="434">
        <v>0</v>
      </c>
      <c r="AB387" s="434">
        <v>0</v>
      </c>
      <c r="AC387" s="434">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3513</v>
      </c>
      <c r="B1" s="331" t="s">
        <v>3514</v>
      </c>
      <c r="C1" s="331" t="s">
        <v>3515</v>
      </c>
      <c r="D1" s="331" t="s">
        <v>3516</v>
      </c>
      <c r="E1" s="331" t="s">
        <v>3517</v>
      </c>
      <c r="F1" s="332" t="s">
        <v>3518</v>
      </c>
    </row>
    <row r="2" spans="1:6" x14ac:dyDescent="0.25">
      <c r="A2" s="1" t="s">
        <v>3519</v>
      </c>
      <c r="B2" s="1" t="str">
        <f>IF(INDEX('State Targets'!H:H,MATCH(About!$C$2,'State Targets'!$B:$B,0))=0,"",INDEX('State Targets'!H:H,MATCH(About!$C$2,'State Targets'!$B:$B,0)))</f>
        <v>45% below 1990 levels by 2035</v>
      </c>
      <c r="C2" s="1">
        <f>IF(INDEX('State Targets'!I:I,MATCH(About!$C$2,'State Targets'!$B:$B,0))=0,"",INDEX('State Targets'!I:I,MATCH(About!$C$2,'State Targets'!$B:$B,0)))</f>
        <v>2035</v>
      </c>
      <c r="D2" s="1">
        <f>INDEX('State Targets'!J:J,MATCH(About!$C$2,'State Targets'!$B:$B,0))</f>
        <v>18.150000000000002</v>
      </c>
      <c r="E2" s="1">
        <f>INDEX('State Targets'!K:K,MATCH(About!$C$2,'State Targets'!$B:$B,0))</f>
        <v>18.150000000000002</v>
      </c>
      <c r="F2" s="1" t="str">
        <f>IF(INDEX('State Targets'!C:C,MATCH(About!$C$2,'State Targets'!$B:$B,0))=0,"",INDEX('State Targets'!C:C,MATCH(About!$C$2,'State Targets'!$B:$B,0)))</f>
        <v>Oregon set executive targets in 2020 to reduce GHG emissions 45% below 1990 levels by 2035 and 80% below 1990 levels by 2050.</v>
      </c>
    </row>
    <row r="3" spans="1:6" x14ac:dyDescent="0.25">
      <c r="A3" s="1" t="s">
        <v>3519</v>
      </c>
      <c r="B3" s="1" t="str">
        <f>IF(INDEX('State Targets'!L:L,MATCH(About!$C$2,'State Targets'!$B:$B,0))=0,"",INDEX('State Targets'!L:L,MATCH(About!$C$2,'State Targets'!$B:$B,0)))</f>
        <v>80% below 1990 levels by 2050</v>
      </c>
      <c r="C3" s="1">
        <f>IF(INDEX('State Targets'!M:M,MATCH(About!$C$2,'State Targets'!$B:$B,0))=0,"",INDEX('State Targets'!M:M,MATCH(About!$C$2,'State Targets'!$B:$B,0)))</f>
        <v>2050</v>
      </c>
      <c r="D3" s="1">
        <f>INDEX('State Targets'!N:N,MATCH(About!$C$2,'State Targets'!$B:$B,0))</f>
        <v>6.5999999999999988</v>
      </c>
      <c r="E3" s="1">
        <f>INDEX('State Targets'!O:O,MATCH(About!$C$2,'State Targets'!$B:$B,0))</f>
        <v>6.5999999999999988</v>
      </c>
      <c r="F3" s="1" t="str">
        <f>IF(INDEX('State Targets'!C:C,MATCH(About!$C$2,'State Targets'!$B:$B,0))=0,"",INDEX('State Targets'!C:C,MATCH(About!$C$2,'State Targets'!$B:$B,0)))</f>
        <v>Oregon set executive targets in 2020 to reduce GHG emissions 45% below 1990 levels by 2035 and 80% below 1990 levels by 2050.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3999</v>
      </c>
      <c r="B1" s="381" t="s">
        <v>4000</v>
      </c>
      <c r="C1" s="418" t="s">
        <v>4125</v>
      </c>
      <c r="D1" s="395" t="s">
        <v>4126</v>
      </c>
      <c r="E1" s="396" t="s">
        <v>4127</v>
      </c>
      <c r="F1" s="396" t="s">
        <v>4128</v>
      </c>
      <c r="G1" s="397" t="s">
        <v>4129</v>
      </c>
      <c r="H1" s="381" t="s">
        <v>4130</v>
      </c>
      <c r="I1" s="398" t="s">
        <v>4131</v>
      </c>
      <c r="J1" s="398" t="s">
        <v>4132</v>
      </c>
      <c r="K1" s="398" t="s">
        <v>4133</v>
      </c>
      <c r="L1" s="416" t="s">
        <v>4134</v>
      </c>
      <c r="M1" s="399" t="s">
        <v>4135</v>
      </c>
      <c r="N1" s="398" t="s">
        <v>4136</v>
      </c>
      <c r="O1" s="398" t="s">
        <v>4137</v>
      </c>
    </row>
    <row r="2" spans="1:15" x14ac:dyDescent="0.25">
      <c r="A2" t="s">
        <v>4001</v>
      </c>
      <c r="B2" t="s">
        <v>4002</v>
      </c>
    </row>
    <row r="3" spans="1:15" x14ac:dyDescent="0.25">
      <c r="A3" t="s">
        <v>4003</v>
      </c>
      <c r="B3" t="s">
        <v>3998</v>
      </c>
    </row>
    <row r="4" spans="1:15" x14ac:dyDescent="0.25">
      <c r="A4" t="s">
        <v>4004</v>
      </c>
      <c r="B4" t="s">
        <v>4005</v>
      </c>
    </row>
    <row r="5" spans="1:15" x14ac:dyDescent="0.25">
      <c r="A5" t="s">
        <v>4006</v>
      </c>
      <c r="B5" t="s">
        <v>4007</v>
      </c>
    </row>
    <row r="6" spans="1:15" ht="60" x14ac:dyDescent="0.25">
      <c r="A6" t="s">
        <v>4008</v>
      </c>
      <c r="B6" t="s">
        <v>4009</v>
      </c>
      <c r="C6" s="419" t="s">
        <v>4138</v>
      </c>
      <c r="D6">
        <v>1990</v>
      </c>
      <c r="E6" s="400">
        <v>0.4</v>
      </c>
      <c r="F6" s="400">
        <v>1</v>
      </c>
      <c r="G6" s="404">
        <f>ROUND(IF(About!$B$2=$A6,INDEX('State GHG Summary'!$C$1:$AH$1,MATCH('State Targets'!D6,'State GHG Summary'!$C$3:$AH$3,0)),0),0)</f>
        <v>0</v>
      </c>
      <c r="H6" t="s">
        <v>4139</v>
      </c>
      <c r="I6" s="402">
        <v>2030</v>
      </c>
      <c r="J6" s="402">
        <f>IF($E6="","",(1-$E6)*$G6)</f>
        <v>0</v>
      </c>
      <c r="K6" s="402">
        <f>J6</f>
        <v>0</v>
      </c>
      <c r="L6" s="393" t="s">
        <v>4140</v>
      </c>
      <c r="M6" s="403">
        <v>2045</v>
      </c>
      <c r="N6">
        <f>IF($F6="","",(1-$F6)*$G6)</f>
        <v>0</v>
      </c>
      <c r="O6">
        <f>N6</f>
        <v>0</v>
      </c>
    </row>
    <row r="7" spans="1:15" ht="60" x14ac:dyDescent="0.25">
      <c r="A7" t="s">
        <v>481</v>
      </c>
      <c r="B7" t="s">
        <v>4010</v>
      </c>
      <c r="C7" s="419" t="s">
        <v>4435</v>
      </c>
      <c r="D7">
        <v>2005</v>
      </c>
      <c r="E7" s="405">
        <v>0.5</v>
      </c>
      <c r="F7" s="405">
        <v>1</v>
      </c>
      <c r="G7" s="404">
        <f>ROUND(IF(About!$B$2=$A7,INDEX('State GHG Summary'!$C$1:$AH$1,MATCH('State Targets'!D7,'State GHG Summary'!$C$3:$AH$3,0)),0),0)</f>
        <v>0</v>
      </c>
      <c r="H7" t="s">
        <v>4141</v>
      </c>
      <c r="I7" s="406">
        <v>2030</v>
      </c>
      <c r="J7" s="402">
        <f t="shared" ref="J7:J52" si="0">IF($E7="","",(1-$E7)*$G7)</f>
        <v>0</v>
      </c>
      <c r="K7" s="402">
        <f t="shared" ref="K7:K52" si="1">J7</f>
        <v>0</v>
      </c>
      <c r="L7" s="393" t="s">
        <v>4432</v>
      </c>
      <c r="M7" s="407">
        <v>2050</v>
      </c>
      <c r="N7">
        <f t="shared" ref="N7:N52" si="2">IF($F7="","",(1-$F7)*$G7)</f>
        <v>0</v>
      </c>
      <c r="O7">
        <f t="shared" ref="O7:O52" si="3">N7</f>
        <v>0</v>
      </c>
    </row>
    <row r="8" spans="1:15" ht="45" x14ac:dyDescent="0.25">
      <c r="A8" t="s">
        <v>4011</v>
      </c>
      <c r="B8" t="s">
        <v>4012</v>
      </c>
      <c r="C8" s="419" t="s">
        <v>4436</v>
      </c>
      <c r="D8">
        <v>2001</v>
      </c>
      <c r="E8" s="400">
        <v>0.45</v>
      </c>
      <c r="F8" s="400">
        <v>1</v>
      </c>
      <c r="G8" s="404">
        <f>ROUND(IF(About!$B$2=$A8,INDEX('State GHG Summary'!$C$1:$AH$1,MATCH('State Targets'!D8,'State GHG Summary'!$C$3:$AH$3,0)),0),0)</f>
        <v>0</v>
      </c>
      <c r="H8" t="s">
        <v>4142</v>
      </c>
      <c r="I8" s="402">
        <v>2030</v>
      </c>
      <c r="J8" s="402">
        <f t="shared" si="0"/>
        <v>0</v>
      </c>
      <c r="K8" s="402">
        <f t="shared" si="1"/>
        <v>0</v>
      </c>
      <c r="L8" s="393" t="s">
        <v>4437</v>
      </c>
      <c r="M8" s="403">
        <v>2050</v>
      </c>
      <c r="N8">
        <f t="shared" si="2"/>
        <v>0</v>
      </c>
      <c r="O8">
        <f t="shared" si="3"/>
        <v>0</v>
      </c>
    </row>
    <row r="9" spans="1:15" x14ac:dyDescent="0.25">
      <c r="A9" t="s">
        <v>4013</v>
      </c>
      <c r="B9" t="s">
        <v>4013</v>
      </c>
      <c r="J9" s="402" t="str">
        <f t="shared" si="0"/>
        <v/>
      </c>
      <c r="K9" s="402" t="str">
        <f t="shared" si="1"/>
        <v/>
      </c>
      <c r="N9" t="str">
        <f t="shared" si="2"/>
        <v/>
      </c>
      <c r="O9" t="str">
        <f t="shared" si="3"/>
        <v/>
      </c>
    </row>
    <row r="10" spans="1:15" ht="45" x14ac:dyDescent="0.25">
      <c r="A10" t="s">
        <v>4014</v>
      </c>
      <c r="B10" t="s">
        <v>4015</v>
      </c>
      <c r="C10" s="419" t="s">
        <v>4143</v>
      </c>
      <c r="D10">
        <v>2005</v>
      </c>
      <c r="E10" s="400">
        <v>0.5</v>
      </c>
      <c r="F10" s="400">
        <v>1</v>
      </c>
      <c r="G10" s="404">
        <f>ROUND(IF(About!$B$2=$A10,INDEX('State GHG Summary'!$C$1:$AH$1,MATCH('State Targets'!D10,'State GHG Summary'!$C$3:$AH$3,0)),0),0)</f>
        <v>0</v>
      </c>
      <c r="H10" t="s">
        <v>4141</v>
      </c>
      <c r="I10" s="402">
        <v>2030</v>
      </c>
      <c r="J10" s="402">
        <f t="shared" si="0"/>
        <v>0</v>
      </c>
      <c r="K10" s="402">
        <f t="shared" si="1"/>
        <v>0</v>
      </c>
      <c r="L10" s="393" t="s">
        <v>4144</v>
      </c>
      <c r="M10" s="403">
        <v>2050</v>
      </c>
      <c r="N10">
        <f t="shared" si="2"/>
        <v>0</v>
      </c>
      <c r="O10">
        <f t="shared" si="3"/>
        <v>0</v>
      </c>
    </row>
    <row r="11" spans="1:15" x14ac:dyDescent="0.25">
      <c r="A11" t="s">
        <v>4016</v>
      </c>
      <c r="B11" t="s">
        <v>4017</v>
      </c>
      <c r="N11" t="str">
        <f t="shared" si="2"/>
        <v/>
      </c>
      <c r="O11" t="str">
        <f t="shared" si="3"/>
        <v/>
      </c>
    </row>
    <row r="12" spans="1:15" x14ac:dyDescent="0.25">
      <c r="A12" t="s">
        <v>4018</v>
      </c>
      <c r="B12" t="s">
        <v>4019</v>
      </c>
      <c r="J12" s="402" t="str">
        <f t="shared" si="0"/>
        <v/>
      </c>
      <c r="K12" s="402" t="str">
        <f t="shared" si="1"/>
        <v/>
      </c>
      <c r="N12" t="str">
        <f t="shared" si="2"/>
        <v/>
      </c>
      <c r="O12" t="str">
        <f t="shared" si="3"/>
        <v/>
      </c>
    </row>
    <row r="13" spans="1:15" x14ac:dyDescent="0.25">
      <c r="A13" t="s">
        <v>4020</v>
      </c>
      <c r="B13" t="s">
        <v>4021</v>
      </c>
      <c r="J13" s="402" t="str">
        <f t="shared" si="0"/>
        <v/>
      </c>
      <c r="K13" s="402" t="str">
        <f t="shared" si="1"/>
        <v/>
      </c>
      <c r="N13" t="str">
        <f t="shared" si="2"/>
        <v/>
      </c>
      <c r="O13" t="str">
        <f t="shared" si="3"/>
        <v/>
      </c>
    </row>
    <row r="14" spans="1:15" x14ac:dyDescent="0.25">
      <c r="A14" t="s">
        <v>4022</v>
      </c>
      <c r="B14" t="s">
        <v>4023</v>
      </c>
      <c r="J14" s="402" t="str">
        <f t="shared" si="0"/>
        <v/>
      </c>
      <c r="K14" s="402" t="str">
        <f t="shared" si="1"/>
        <v/>
      </c>
      <c r="N14" t="str">
        <f t="shared" si="2"/>
        <v/>
      </c>
      <c r="O14" t="str">
        <f t="shared" si="3"/>
        <v/>
      </c>
    </row>
    <row r="15" spans="1:15" x14ac:dyDescent="0.25">
      <c r="A15" t="s">
        <v>4024</v>
      </c>
      <c r="B15" t="s">
        <v>4025</v>
      </c>
      <c r="J15" s="402" t="str">
        <f t="shared" si="0"/>
        <v/>
      </c>
      <c r="K15" s="402" t="str">
        <f t="shared" si="1"/>
        <v/>
      </c>
      <c r="N15" t="str">
        <f t="shared" si="2"/>
        <v/>
      </c>
      <c r="O15" t="str">
        <f t="shared" si="3"/>
        <v/>
      </c>
    </row>
    <row r="16" spans="1:15" x14ac:dyDescent="0.25">
      <c r="A16" t="s">
        <v>4026</v>
      </c>
      <c r="B16" t="s">
        <v>4027</v>
      </c>
      <c r="J16" s="402" t="str">
        <f t="shared" si="0"/>
        <v/>
      </c>
      <c r="K16" s="402" t="str">
        <f t="shared" si="1"/>
        <v/>
      </c>
      <c r="N16" t="str">
        <f t="shared" si="2"/>
        <v/>
      </c>
      <c r="O16" t="str">
        <f t="shared" si="3"/>
        <v/>
      </c>
    </row>
    <row r="17" spans="1:15" x14ac:dyDescent="0.25">
      <c r="A17" t="s">
        <v>4028</v>
      </c>
      <c r="B17" t="s">
        <v>4029</v>
      </c>
      <c r="J17" s="402" t="str">
        <f t="shared" si="0"/>
        <v/>
      </c>
      <c r="K17" s="402" t="str">
        <f t="shared" si="1"/>
        <v/>
      </c>
      <c r="N17" t="str">
        <f t="shared" si="2"/>
        <v/>
      </c>
      <c r="O17" t="str">
        <f t="shared" si="3"/>
        <v/>
      </c>
    </row>
    <row r="18" spans="1:15" x14ac:dyDescent="0.25">
      <c r="A18" t="s">
        <v>4030</v>
      </c>
      <c r="B18" t="s">
        <v>4031</v>
      </c>
      <c r="J18" s="402" t="str">
        <f t="shared" si="0"/>
        <v/>
      </c>
      <c r="K18" s="402" t="str">
        <f t="shared" si="1"/>
        <v/>
      </c>
      <c r="N18" t="str">
        <f t="shared" si="2"/>
        <v/>
      </c>
      <c r="O18" t="str">
        <f t="shared" si="3"/>
        <v/>
      </c>
    </row>
    <row r="19" spans="1:15" ht="60" x14ac:dyDescent="0.25">
      <c r="A19" t="s">
        <v>4032</v>
      </c>
      <c r="B19" t="s">
        <v>4033</v>
      </c>
      <c r="C19" s="419" t="s">
        <v>4146</v>
      </c>
      <c r="D19">
        <v>1990</v>
      </c>
      <c r="E19" s="400">
        <v>0.2</v>
      </c>
      <c r="G19" s="404">
        <f>ROUND(IF(About!$B$2=$A19,INDEX('State GHG Summary'!$C$1:$AH$1,MATCH('State Targets'!D19,'State GHG Summary'!$C$3:$AH$3,0)),0),0)</f>
        <v>0</v>
      </c>
      <c r="H19" t="s">
        <v>4147</v>
      </c>
      <c r="I19" s="402">
        <v>2030</v>
      </c>
      <c r="J19" s="402">
        <f t="shared" si="0"/>
        <v>0</v>
      </c>
      <c r="K19" s="402">
        <f t="shared" si="1"/>
        <v>0</v>
      </c>
      <c r="N19" t="str">
        <f t="shared" si="2"/>
        <v/>
      </c>
      <c r="O19" t="str">
        <f t="shared" si="3"/>
        <v/>
      </c>
    </row>
    <row r="20" spans="1:15" ht="60" x14ac:dyDescent="0.25">
      <c r="A20" t="s">
        <v>4034</v>
      </c>
      <c r="B20" t="s">
        <v>4035</v>
      </c>
      <c r="C20" s="419" t="s">
        <v>4148</v>
      </c>
      <c r="D20">
        <v>2005</v>
      </c>
      <c r="E20" s="400">
        <v>0.45</v>
      </c>
      <c r="F20" s="400">
        <v>1</v>
      </c>
      <c r="G20" s="404">
        <f>ROUND(IF(About!$B$2=$A20,INDEX('State GHG Summary'!$C$1:$AH$1,MATCH('State Targets'!D20,'State GHG Summary'!$C$3:$AH$3,0)),0),0)</f>
        <v>0</v>
      </c>
      <c r="H20" t="s">
        <v>4149</v>
      </c>
      <c r="I20" s="402">
        <v>2030</v>
      </c>
      <c r="J20" s="402">
        <f t="shared" si="0"/>
        <v>0</v>
      </c>
      <c r="K20" s="402">
        <f t="shared" si="1"/>
        <v>0</v>
      </c>
      <c r="L20" s="393" t="s">
        <v>4144</v>
      </c>
      <c r="M20" s="403">
        <v>2050</v>
      </c>
      <c r="N20">
        <f t="shared" si="2"/>
        <v>0</v>
      </c>
      <c r="O20">
        <f t="shared" si="3"/>
        <v>0</v>
      </c>
    </row>
    <row r="21" spans="1:15" ht="60" x14ac:dyDescent="0.25">
      <c r="A21" t="s">
        <v>4036</v>
      </c>
      <c r="B21" t="s">
        <v>4037</v>
      </c>
      <c r="C21" s="419" t="s">
        <v>4439</v>
      </c>
      <c r="D21">
        <v>1990</v>
      </c>
      <c r="E21" s="400">
        <v>0.75</v>
      </c>
      <c r="F21" s="400">
        <v>1</v>
      </c>
      <c r="G21" s="404">
        <f>ROUND(IF(About!$B$2=$A21,INDEX('State GHG Summary'!$C$1:$AH$1,MATCH('State Targets'!D21,'State GHG Summary'!$C$3:$AH$3,0)),0),0)</f>
        <v>0</v>
      </c>
      <c r="H21" t="s">
        <v>4150</v>
      </c>
      <c r="I21" s="402">
        <v>2040</v>
      </c>
      <c r="J21" s="402">
        <f t="shared" si="0"/>
        <v>0</v>
      </c>
      <c r="K21" s="402">
        <f t="shared" si="1"/>
        <v>0</v>
      </c>
      <c r="L21" s="393" t="s">
        <v>4144</v>
      </c>
      <c r="M21" s="403">
        <v>2050</v>
      </c>
      <c r="N21">
        <f t="shared" si="2"/>
        <v>0</v>
      </c>
      <c r="O21">
        <f t="shared" si="3"/>
        <v>0</v>
      </c>
    </row>
    <row r="22" spans="1:15" ht="45" x14ac:dyDescent="0.25">
      <c r="A22" t="s">
        <v>4038</v>
      </c>
      <c r="B22" t="s">
        <v>4039</v>
      </c>
      <c r="C22" s="419" t="s">
        <v>4151</v>
      </c>
      <c r="D22">
        <v>2006</v>
      </c>
      <c r="E22" s="400">
        <v>0.6</v>
      </c>
      <c r="F22" s="400">
        <v>1</v>
      </c>
      <c r="G22" s="404">
        <f>ROUND(IF(About!$B$2=$A22,INDEX('State GHG Summary'!$C$1:$AH$1,MATCH('State Targets'!D22,'State GHG Summary'!$C$3:$AH$3,0)),0),0)</f>
        <v>0</v>
      </c>
      <c r="H22" t="s">
        <v>4152</v>
      </c>
      <c r="I22" s="402">
        <v>2031</v>
      </c>
      <c r="J22" s="402">
        <f t="shared" si="0"/>
        <v>0</v>
      </c>
      <c r="K22" s="402">
        <f t="shared" si="1"/>
        <v>0</v>
      </c>
      <c r="L22" s="393" t="s">
        <v>4153</v>
      </c>
      <c r="M22" s="403">
        <v>2045</v>
      </c>
      <c r="N22">
        <f t="shared" si="2"/>
        <v>0</v>
      </c>
      <c r="O22">
        <f t="shared" si="3"/>
        <v>0</v>
      </c>
    </row>
    <row r="23" spans="1:15" ht="60" x14ac:dyDescent="0.25">
      <c r="A23" t="s">
        <v>4040</v>
      </c>
      <c r="B23" t="s">
        <v>4041</v>
      </c>
      <c r="C23" s="419" t="s">
        <v>4438</v>
      </c>
      <c r="D23">
        <v>1990</v>
      </c>
      <c r="E23" s="400">
        <v>0.45</v>
      </c>
      <c r="F23" s="400">
        <v>1</v>
      </c>
      <c r="G23" s="404">
        <f>ROUND(IF(About!$B$2=$A23,INDEX('State GHG Summary'!$C$1:$AH$1,MATCH('State Targets'!D23,'State GHG Summary'!$C$3:$AH$3,0)),0),0)</f>
        <v>0</v>
      </c>
      <c r="H23" t="s">
        <v>4154</v>
      </c>
      <c r="I23" s="402">
        <v>2030</v>
      </c>
      <c r="J23" s="402">
        <f t="shared" si="0"/>
        <v>0</v>
      </c>
      <c r="K23" s="402">
        <f t="shared" si="1"/>
        <v>0</v>
      </c>
      <c r="L23" s="393" t="s">
        <v>4153</v>
      </c>
      <c r="M23" s="403">
        <v>2045</v>
      </c>
      <c r="N23">
        <f t="shared" si="2"/>
        <v>0</v>
      </c>
      <c r="O23">
        <f t="shared" si="3"/>
        <v>0</v>
      </c>
    </row>
    <row r="24" spans="1:15" ht="60" x14ac:dyDescent="0.25">
      <c r="A24" t="s">
        <v>4042</v>
      </c>
      <c r="B24" t="s">
        <v>4043</v>
      </c>
      <c r="C24" s="419" t="s">
        <v>4155</v>
      </c>
      <c r="D24">
        <v>2005</v>
      </c>
      <c r="E24" s="400">
        <v>0.52</v>
      </c>
      <c r="F24" s="400">
        <v>1</v>
      </c>
      <c r="G24" s="404">
        <f>ROUND(IF(About!$B$2=$A24,INDEX('State GHG Summary'!$C$1:$AH$1,MATCH('State Targets'!D24,'State GHG Summary'!$C$3:$AH$3,0)),0),0)</f>
        <v>0</v>
      </c>
      <c r="H24" t="s">
        <v>4156</v>
      </c>
      <c r="I24" s="402">
        <v>2030</v>
      </c>
      <c r="J24" s="402">
        <f t="shared" si="0"/>
        <v>0</v>
      </c>
      <c r="K24" s="402">
        <f t="shared" si="1"/>
        <v>0</v>
      </c>
      <c r="L24" s="393" t="s">
        <v>4157</v>
      </c>
      <c r="M24" s="403">
        <v>2050</v>
      </c>
      <c r="N24">
        <f t="shared" si="2"/>
        <v>0</v>
      </c>
      <c r="O24">
        <f t="shared" si="3"/>
        <v>0</v>
      </c>
    </row>
    <row r="25" spans="1:15" ht="45" x14ac:dyDescent="0.25">
      <c r="A25" t="s">
        <v>4044</v>
      </c>
      <c r="B25" t="s">
        <v>4045</v>
      </c>
      <c r="C25" s="419" t="s">
        <v>4440</v>
      </c>
      <c r="D25">
        <v>2005</v>
      </c>
      <c r="E25" s="400">
        <v>0.5</v>
      </c>
      <c r="F25" s="400">
        <v>1</v>
      </c>
      <c r="G25" s="404">
        <f>ROUND(IF(About!$B$2=$A25,INDEX('State GHG Summary'!$C$1:$AH$1,MATCH('State Targets'!D25,'State GHG Summary'!$C$3:$AH$3,0)),0),0)</f>
        <v>0</v>
      </c>
      <c r="H25" s="393" t="s">
        <v>4433</v>
      </c>
      <c r="I25" s="403">
        <v>2030</v>
      </c>
      <c r="J25">
        <f>IF($E25="","",(1-$E25)*$G25)</f>
        <v>0</v>
      </c>
      <c r="K25">
        <f t="shared" si="1"/>
        <v>0</v>
      </c>
      <c r="L25" s="393" t="s">
        <v>4144</v>
      </c>
      <c r="M25" s="403">
        <v>2050</v>
      </c>
      <c r="N25">
        <f>IF($F25="","",(1-$F25)*$G25)</f>
        <v>0</v>
      </c>
      <c r="O25">
        <f t="shared" ref="O25" si="4">N25</f>
        <v>0</v>
      </c>
    </row>
    <row r="26" spans="1:15" x14ac:dyDescent="0.25">
      <c r="A26" t="s">
        <v>4046</v>
      </c>
      <c r="B26" t="s">
        <v>4047</v>
      </c>
      <c r="J26" s="402" t="str">
        <f t="shared" si="0"/>
        <v/>
      </c>
      <c r="K26" s="402" t="str">
        <f t="shared" si="1"/>
        <v/>
      </c>
      <c r="N26" t="str">
        <f t="shared" si="2"/>
        <v/>
      </c>
      <c r="O26" t="str">
        <f t="shared" si="3"/>
        <v/>
      </c>
    </row>
    <row r="27" spans="1:15" x14ac:dyDescent="0.25">
      <c r="A27" t="s">
        <v>4048</v>
      </c>
      <c r="B27" t="s">
        <v>4049</v>
      </c>
      <c r="J27" s="402" t="str">
        <f t="shared" si="0"/>
        <v/>
      </c>
      <c r="K27" s="402" t="str">
        <f t="shared" si="1"/>
        <v/>
      </c>
      <c r="N27" t="str">
        <f t="shared" si="2"/>
        <v/>
      </c>
      <c r="O27" t="str">
        <f t="shared" si="3"/>
        <v/>
      </c>
    </row>
    <row r="28" spans="1:15" ht="45" x14ac:dyDescent="0.25">
      <c r="A28" t="s">
        <v>4050</v>
      </c>
      <c r="B28" t="s">
        <v>4051</v>
      </c>
      <c r="C28" s="419" t="s">
        <v>4159</v>
      </c>
      <c r="D28">
        <v>2005</v>
      </c>
      <c r="E28" s="400">
        <v>1</v>
      </c>
      <c r="G28" s="404">
        <f>ROUND(IF(About!$B$2=$A28,INDEX('State GHG Summary'!$C$1:$AH$1,MATCH('State Targets'!D28,'State GHG Summary'!$C$3:$AH$3,0)),0),0)</f>
        <v>0</v>
      </c>
      <c r="H28" t="s">
        <v>4157</v>
      </c>
      <c r="I28" s="402">
        <v>2050</v>
      </c>
      <c r="J28" s="402">
        <f t="shared" si="0"/>
        <v>0</v>
      </c>
      <c r="K28" s="402">
        <f t="shared" si="1"/>
        <v>0</v>
      </c>
      <c r="N28" t="str">
        <f t="shared" si="2"/>
        <v/>
      </c>
      <c r="O28" t="str">
        <f t="shared" si="3"/>
        <v/>
      </c>
    </row>
    <row r="29" spans="1:15" ht="45" x14ac:dyDescent="0.25">
      <c r="A29" t="s">
        <v>4052</v>
      </c>
      <c r="B29" t="s">
        <v>4053</v>
      </c>
      <c r="C29" s="419" t="s">
        <v>4434</v>
      </c>
      <c r="D29">
        <v>2005</v>
      </c>
      <c r="E29" s="400">
        <v>1</v>
      </c>
      <c r="G29" s="404">
        <f>ROUND(IF(About!$B$2=$A29,INDEX('State GHG Summary'!$C$1:$AH$1,MATCH('State Targets'!D29,'State GHG Summary'!$C$3:$AH$3,0)),0),0)</f>
        <v>0</v>
      </c>
      <c r="H29" t="s">
        <v>4144</v>
      </c>
      <c r="I29" s="402">
        <v>2050</v>
      </c>
      <c r="J29" s="402">
        <f t="shared" si="0"/>
        <v>0</v>
      </c>
      <c r="K29" s="402">
        <f t="shared" si="1"/>
        <v>0</v>
      </c>
      <c r="N29" t="str">
        <f t="shared" si="2"/>
        <v/>
      </c>
      <c r="O29" t="str">
        <f t="shared" si="3"/>
        <v/>
      </c>
    </row>
    <row r="30" spans="1:15" x14ac:dyDescent="0.25">
      <c r="A30" t="s">
        <v>4054</v>
      </c>
      <c r="B30" t="s">
        <v>4055</v>
      </c>
      <c r="J30" s="402" t="str">
        <f t="shared" si="0"/>
        <v/>
      </c>
      <c r="K30" s="402" t="str">
        <f t="shared" si="1"/>
        <v/>
      </c>
      <c r="N30" t="str">
        <f t="shared" si="2"/>
        <v/>
      </c>
      <c r="O30" t="str">
        <f t="shared" si="3"/>
        <v/>
      </c>
    </row>
    <row r="31" spans="1:15" x14ac:dyDescent="0.25">
      <c r="A31" t="s">
        <v>517</v>
      </c>
      <c r="B31" t="s">
        <v>4056</v>
      </c>
      <c r="J31" s="402" t="str">
        <f t="shared" si="0"/>
        <v/>
      </c>
      <c r="K31" s="402" t="str">
        <f t="shared" si="1"/>
        <v/>
      </c>
      <c r="N31" t="str">
        <f t="shared" si="2"/>
        <v/>
      </c>
      <c r="O31" t="str">
        <f t="shared" si="3"/>
        <v/>
      </c>
    </row>
    <row r="32" spans="1:15" ht="60" x14ac:dyDescent="0.25">
      <c r="A32" t="s">
        <v>4057</v>
      </c>
      <c r="B32" t="s">
        <v>4058</v>
      </c>
      <c r="C32" s="419" t="s">
        <v>4160</v>
      </c>
      <c r="D32">
        <v>1990</v>
      </c>
      <c r="E32" s="400">
        <v>0.8</v>
      </c>
      <c r="G32" s="404">
        <f>ROUND(IF(About!$B$2=$A32,INDEX('State GHG Summary'!$C$1:$AH$1,MATCH('State Targets'!D32,'State GHG Summary'!$C$3:$AH$3,0)),0),0)</f>
        <v>0</v>
      </c>
      <c r="H32" s="393" t="s">
        <v>4145</v>
      </c>
      <c r="I32" s="403">
        <v>2050</v>
      </c>
      <c r="J32">
        <f>IF($E32="","",(1-$E32)*$G32)</f>
        <v>0</v>
      </c>
      <c r="K32">
        <f t="shared" si="1"/>
        <v>0</v>
      </c>
      <c r="L32" s="393"/>
    </row>
    <row r="33" spans="1:15" ht="60" x14ac:dyDescent="0.25">
      <c r="A33" t="s">
        <v>4059</v>
      </c>
      <c r="B33" t="s">
        <v>4060</v>
      </c>
      <c r="C33" s="419" t="s">
        <v>4161</v>
      </c>
      <c r="D33">
        <v>2006</v>
      </c>
      <c r="E33" s="400">
        <v>0.5</v>
      </c>
      <c r="F33" s="400">
        <v>0.8</v>
      </c>
      <c r="G33" s="404">
        <f>ROUND(IF(About!$B$2=$A33,INDEX('State GHG Summary'!$C$1:$AH$1,MATCH('State Targets'!D33,'State GHG Summary'!$C$3:$AH$3,0)),0),0)</f>
        <v>0</v>
      </c>
      <c r="H33" t="s">
        <v>4162</v>
      </c>
      <c r="I33" s="402">
        <v>2030</v>
      </c>
      <c r="J33" s="402">
        <f t="shared" si="0"/>
        <v>0</v>
      </c>
      <c r="K33" s="402">
        <f t="shared" si="1"/>
        <v>0</v>
      </c>
      <c r="L33" s="393" t="s">
        <v>4163</v>
      </c>
      <c r="M33" s="403">
        <v>2050</v>
      </c>
      <c r="N33">
        <f t="shared" si="2"/>
        <v>0</v>
      </c>
      <c r="O33">
        <f t="shared" si="3"/>
        <v>0</v>
      </c>
    </row>
    <row r="34" spans="1:15" ht="30" x14ac:dyDescent="0.25">
      <c r="A34" t="s">
        <v>4061</v>
      </c>
      <c r="B34" t="s">
        <v>4062</v>
      </c>
      <c r="C34" s="419" t="s">
        <v>4164</v>
      </c>
      <c r="D34">
        <v>2005</v>
      </c>
      <c r="E34" s="400">
        <v>0.45</v>
      </c>
      <c r="G34" s="404">
        <f>ROUND(IF(About!$B$2=$A34,INDEX('State GHG Summary'!$C$1:$AH$1,MATCH('State Targets'!D34,'State GHG Summary'!$C$3:$AH$3,0)),0),0)</f>
        <v>0</v>
      </c>
      <c r="H34" t="s">
        <v>4165</v>
      </c>
      <c r="I34" s="402">
        <v>2030</v>
      </c>
      <c r="J34" s="402">
        <f t="shared" si="0"/>
        <v>0</v>
      </c>
      <c r="K34" s="402">
        <f t="shared" si="1"/>
        <v>0</v>
      </c>
      <c r="N34" t="str">
        <f t="shared" si="2"/>
        <v/>
      </c>
      <c r="O34" t="str">
        <f t="shared" si="3"/>
        <v/>
      </c>
    </row>
    <row r="35" spans="1:15" ht="45" x14ac:dyDescent="0.25">
      <c r="A35" t="s">
        <v>4063</v>
      </c>
      <c r="B35" t="s">
        <v>4064</v>
      </c>
      <c r="C35" s="419" t="s">
        <v>4166</v>
      </c>
      <c r="D35">
        <v>2005</v>
      </c>
      <c r="E35" s="400">
        <v>0.45</v>
      </c>
      <c r="F35" s="400">
        <v>1</v>
      </c>
      <c r="G35" s="404">
        <f>ROUND(IF(About!$B$2=$A35,INDEX('State GHG Summary'!$C$1:$AH$1,MATCH('State Targets'!D35,'State GHG Summary'!$C$3:$AH$3,0)),0),0)</f>
        <v>0</v>
      </c>
      <c r="H35" t="s">
        <v>4165</v>
      </c>
      <c r="I35" s="402">
        <v>2030</v>
      </c>
      <c r="J35" s="402">
        <f t="shared" si="0"/>
        <v>0</v>
      </c>
      <c r="K35" s="402">
        <f t="shared" si="1"/>
        <v>0</v>
      </c>
      <c r="L35" s="417" t="s">
        <v>4441</v>
      </c>
      <c r="M35" s="403">
        <v>2050</v>
      </c>
      <c r="N35">
        <f t="shared" si="2"/>
        <v>0</v>
      </c>
      <c r="O35">
        <f t="shared" si="3"/>
        <v>0</v>
      </c>
    </row>
    <row r="36" spans="1:15" ht="60" x14ac:dyDescent="0.25">
      <c r="A36" t="s">
        <v>4065</v>
      </c>
      <c r="B36" t="s">
        <v>4066</v>
      </c>
      <c r="C36" s="419" t="s">
        <v>4167</v>
      </c>
      <c r="D36">
        <v>1990</v>
      </c>
      <c r="E36" s="400">
        <v>0.4</v>
      </c>
      <c r="F36" s="400">
        <v>1</v>
      </c>
      <c r="G36" s="404">
        <f>ROUND(IF(About!$B$2=$A36,INDEX('State GHG Summary'!$C$1:$AH$1,MATCH('State Targets'!D36,'State GHG Summary'!$C$3:$AH$3,0)),0),0)</f>
        <v>0</v>
      </c>
      <c r="H36" s="417" t="s">
        <v>4139</v>
      </c>
      <c r="I36" s="403">
        <v>2030</v>
      </c>
      <c r="J36">
        <f>IF($E36="","",(1-$E36)*$G36)</f>
        <v>0</v>
      </c>
      <c r="K36">
        <f t="shared" si="1"/>
        <v>0</v>
      </c>
      <c r="L36" s="417" t="s">
        <v>4442</v>
      </c>
      <c r="M36" s="403">
        <v>2050</v>
      </c>
      <c r="N36">
        <f t="shared" si="2"/>
        <v>0</v>
      </c>
      <c r="O36">
        <f t="shared" ref="O36" si="5">N36</f>
        <v>0</v>
      </c>
    </row>
    <row r="37" spans="1:15" x14ac:dyDescent="0.25">
      <c r="A37" t="s">
        <v>4067</v>
      </c>
      <c r="B37" t="s">
        <v>4068</v>
      </c>
      <c r="J37" s="402" t="str">
        <f t="shared" si="0"/>
        <v/>
      </c>
      <c r="K37" s="402" t="str">
        <f t="shared" si="1"/>
        <v/>
      </c>
      <c r="N37" t="str">
        <f t="shared" si="2"/>
        <v/>
      </c>
      <c r="O37" t="str">
        <f t="shared" si="3"/>
        <v/>
      </c>
    </row>
    <row r="38" spans="1:15" x14ac:dyDescent="0.25">
      <c r="A38" t="s">
        <v>4069</v>
      </c>
      <c r="B38" t="s">
        <v>4070</v>
      </c>
      <c r="J38" s="402" t="str">
        <f t="shared" si="0"/>
        <v/>
      </c>
      <c r="K38" s="402" t="str">
        <f t="shared" si="1"/>
        <v/>
      </c>
      <c r="N38" t="str">
        <f t="shared" si="2"/>
        <v/>
      </c>
      <c r="O38" t="str">
        <f t="shared" si="3"/>
        <v/>
      </c>
    </row>
    <row r="39" spans="1:15" ht="45" x14ac:dyDescent="0.25">
      <c r="A39" t="s">
        <v>4071</v>
      </c>
      <c r="B39" t="s">
        <v>4072</v>
      </c>
      <c r="C39" s="419" t="s">
        <v>4444</v>
      </c>
      <c r="D39">
        <v>1990</v>
      </c>
      <c r="E39" s="400">
        <v>0.45</v>
      </c>
      <c r="F39" s="400">
        <v>0.8</v>
      </c>
      <c r="G39" s="404">
        <f>ROUND(IF(About!$B$2=$A39,INDEX('State GHG Summary'!$C$1:$AH$1,MATCH('State Targets'!D39,'State GHG Summary'!$C$3:$AH$3,0)),0),0)</f>
        <v>33</v>
      </c>
      <c r="H39" t="s">
        <v>4168</v>
      </c>
      <c r="I39" s="402">
        <v>2035</v>
      </c>
      <c r="J39" s="402">
        <f t="shared" si="0"/>
        <v>18.150000000000002</v>
      </c>
      <c r="K39" s="402">
        <f t="shared" si="1"/>
        <v>18.150000000000002</v>
      </c>
      <c r="L39" s="393" t="s">
        <v>4145</v>
      </c>
      <c r="M39" s="403">
        <v>2050</v>
      </c>
      <c r="N39">
        <f t="shared" si="2"/>
        <v>6.5999999999999988</v>
      </c>
      <c r="O39">
        <f t="shared" si="3"/>
        <v>6.5999999999999988</v>
      </c>
    </row>
    <row r="40" spans="1:15" ht="45" x14ac:dyDescent="0.25">
      <c r="A40" t="s">
        <v>4073</v>
      </c>
      <c r="B40" t="s">
        <v>4074</v>
      </c>
      <c r="C40" s="419" t="s">
        <v>4169</v>
      </c>
      <c r="D40">
        <v>2005</v>
      </c>
      <c r="E40" s="400">
        <v>0.8</v>
      </c>
      <c r="G40" s="404">
        <f>ROUND(IF(About!$B$2=$A40,INDEX('State GHG Summary'!$C$1:$AH$1,MATCH('State Targets'!D40,'State GHG Summary'!$C$3:$AH$3,0)),0),0)</f>
        <v>0</v>
      </c>
      <c r="H40" s="393" t="s">
        <v>4158</v>
      </c>
      <c r="I40" s="403">
        <v>2050</v>
      </c>
      <c r="J40">
        <f>IF($E40="","",(1-$E40)*$G40)</f>
        <v>0</v>
      </c>
      <c r="K40">
        <f t="shared" si="1"/>
        <v>0</v>
      </c>
      <c r="L40" s="393"/>
    </row>
    <row r="41" spans="1:15" ht="60" x14ac:dyDescent="0.25">
      <c r="A41" t="s">
        <v>4075</v>
      </c>
      <c r="B41" t="s">
        <v>4076</v>
      </c>
      <c r="C41" s="419" t="s">
        <v>4170</v>
      </c>
      <c r="D41">
        <v>1990</v>
      </c>
      <c r="E41" s="400">
        <v>0.8</v>
      </c>
      <c r="F41" s="400">
        <v>1</v>
      </c>
      <c r="G41" s="404">
        <f>ROUND(IF(About!$B$2=$A41,INDEX('State GHG Summary'!$C$1:$AH$1,MATCH('State Targets'!D41,'State GHG Summary'!$C$3:$AH$3,0)),0),0)</f>
        <v>0</v>
      </c>
      <c r="H41" t="s">
        <v>4171</v>
      </c>
      <c r="I41" s="402">
        <v>2040</v>
      </c>
      <c r="J41" s="402">
        <f t="shared" si="0"/>
        <v>0</v>
      </c>
      <c r="K41" s="402">
        <f t="shared" si="1"/>
        <v>0</v>
      </c>
      <c r="L41" s="417" t="s">
        <v>4144</v>
      </c>
      <c r="M41" s="403">
        <v>2050</v>
      </c>
      <c r="N41">
        <f t="shared" si="2"/>
        <v>0</v>
      </c>
      <c r="O41">
        <f t="shared" si="3"/>
        <v>0</v>
      </c>
    </row>
    <row r="42" spans="1:15" x14ac:dyDescent="0.25">
      <c r="A42" t="s">
        <v>4077</v>
      </c>
      <c r="B42" t="s">
        <v>4078</v>
      </c>
      <c r="J42" s="402" t="str">
        <f t="shared" si="0"/>
        <v/>
      </c>
      <c r="K42" s="402" t="str">
        <f t="shared" si="1"/>
        <v/>
      </c>
      <c r="N42" t="str">
        <f t="shared" si="2"/>
        <v/>
      </c>
      <c r="O42" t="str">
        <f t="shared" si="3"/>
        <v/>
      </c>
    </row>
    <row r="43" spans="1:15" x14ac:dyDescent="0.25">
      <c r="A43" t="s">
        <v>4079</v>
      </c>
      <c r="B43" t="s">
        <v>4080</v>
      </c>
      <c r="J43" s="402" t="str">
        <f t="shared" si="0"/>
        <v/>
      </c>
      <c r="K43" s="402" t="str">
        <f t="shared" si="1"/>
        <v/>
      </c>
      <c r="N43" t="str">
        <f t="shared" si="2"/>
        <v/>
      </c>
      <c r="O43" t="str">
        <f t="shared" si="3"/>
        <v/>
      </c>
    </row>
    <row r="44" spans="1:15" x14ac:dyDescent="0.25">
      <c r="A44" t="s">
        <v>4081</v>
      </c>
      <c r="B44" t="s">
        <v>4082</v>
      </c>
      <c r="J44" s="402" t="str">
        <f t="shared" si="0"/>
        <v/>
      </c>
      <c r="K44" s="402" t="str">
        <f t="shared" si="1"/>
        <v/>
      </c>
      <c r="N44" t="str">
        <f t="shared" si="2"/>
        <v/>
      </c>
      <c r="O44" t="str">
        <f t="shared" si="3"/>
        <v/>
      </c>
    </row>
    <row r="45" spans="1:15" x14ac:dyDescent="0.25">
      <c r="A45" t="s">
        <v>4083</v>
      </c>
      <c r="B45" t="s">
        <v>4084</v>
      </c>
      <c r="J45" s="402" t="str">
        <f t="shared" si="0"/>
        <v/>
      </c>
      <c r="K45" s="402" t="str">
        <f t="shared" si="1"/>
        <v/>
      </c>
      <c r="N45" t="str">
        <f t="shared" si="2"/>
        <v/>
      </c>
      <c r="O45" t="str">
        <f t="shared" si="3"/>
        <v/>
      </c>
    </row>
    <row r="46" spans="1:15" x14ac:dyDescent="0.25">
      <c r="A46" t="s">
        <v>4085</v>
      </c>
      <c r="B46" t="s">
        <v>4086</v>
      </c>
      <c r="J46" s="402" t="str">
        <f t="shared" si="0"/>
        <v/>
      </c>
      <c r="K46" s="402" t="str">
        <f t="shared" si="1"/>
        <v/>
      </c>
      <c r="N46" t="str">
        <f t="shared" si="2"/>
        <v/>
      </c>
      <c r="O46" t="str">
        <f t="shared" si="3"/>
        <v/>
      </c>
    </row>
    <row r="47" spans="1:15" ht="30" x14ac:dyDescent="0.25">
      <c r="A47" t="s">
        <v>4087</v>
      </c>
      <c r="B47" t="s">
        <v>4088</v>
      </c>
      <c r="C47" s="419" t="s">
        <v>4172</v>
      </c>
      <c r="E47" s="400">
        <v>1</v>
      </c>
      <c r="H47" s="402" t="s">
        <v>4153</v>
      </c>
      <c r="I47" s="402">
        <v>2045</v>
      </c>
      <c r="J47" s="402">
        <f t="shared" si="0"/>
        <v>0</v>
      </c>
      <c r="K47" s="402">
        <f t="shared" si="1"/>
        <v>0</v>
      </c>
      <c r="N47" t="str">
        <f t="shared" si="2"/>
        <v/>
      </c>
      <c r="O47" t="str">
        <f t="shared" si="3"/>
        <v/>
      </c>
    </row>
    <row r="48" spans="1:15" ht="45" x14ac:dyDescent="0.25">
      <c r="A48" t="s">
        <v>4089</v>
      </c>
      <c r="B48" t="s">
        <v>4090</v>
      </c>
      <c r="C48" s="419" t="s">
        <v>4443</v>
      </c>
      <c r="D48">
        <v>1990</v>
      </c>
      <c r="E48" s="400">
        <v>0.4</v>
      </c>
      <c r="F48" s="400">
        <v>0.8</v>
      </c>
      <c r="G48" s="404">
        <f>ROUND(IF(About!$B$2=$A48,INDEX('State GHG Summary'!$C$1:$AH$1,MATCH('State Targets'!D48,'State GHG Summary'!$C$3:$AH$3,0)),0),0)</f>
        <v>0</v>
      </c>
      <c r="H48" t="s">
        <v>4139</v>
      </c>
      <c r="I48" s="402">
        <v>2030</v>
      </c>
      <c r="J48" s="402">
        <f t="shared" si="0"/>
        <v>0</v>
      </c>
      <c r="K48" s="402">
        <f t="shared" si="1"/>
        <v>0</v>
      </c>
      <c r="L48" s="393" t="s">
        <v>4145</v>
      </c>
      <c r="M48" s="403">
        <v>2050</v>
      </c>
      <c r="N48">
        <f t="shared" si="2"/>
        <v>0</v>
      </c>
      <c r="O48">
        <f t="shared" si="3"/>
        <v>0</v>
      </c>
    </row>
    <row r="49" spans="1:15" ht="60" x14ac:dyDescent="0.25">
      <c r="A49" t="s">
        <v>4091</v>
      </c>
      <c r="B49" t="s">
        <v>4092</v>
      </c>
      <c r="C49" s="419" t="s">
        <v>4173</v>
      </c>
      <c r="D49">
        <v>1990</v>
      </c>
      <c r="E49" s="400">
        <v>0.45</v>
      </c>
      <c r="F49" s="400">
        <v>1</v>
      </c>
      <c r="G49" s="404">
        <f>ROUND(IF(About!$B$2=$A49,INDEX('State GHG Summary'!$C$1:$AH$1,MATCH('State Targets'!D49,'State GHG Summary'!$C$3:$AH$3,0)),0),0)</f>
        <v>0</v>
      </c>
      <c r="H49" t="s">
        <v>4154</v>
      </c>
      <c r="I49" s="402">
        <v>2030</v>
      </c>
      <c r="J49" s="402">
        <f t="shared" si="0"/>
        <v>0</v>
      </c>
      <c r="K49" s="402">
        <f t="shared" si="1"/>
        <v>0</v>
      </c>
      <c r="L49" s="417" t="s">
        <v>4157</v>
      </c>
      <c r="M49" s="403">
        <v>2050</v>
      </c>
      <c r="N49">
        <f t="shared" si="2"/>
        <v>0</v>
      </c>
      <c r="O49">
        <f t="shared" si="3"/>
        <v>0</v>
      </c>
    </row>
    <row r="50" spans="1:15" x14ac:dyDescent="0.25">
      <c r="A50" t="s">
        <v>4093</v>
      </c>
      <c r="B50" t="s">
        <v>4094</v>
      </c>
      <c r="J50" s="402" t="str">
        <f t="shared" si="0"/>
        <v/>
      </c>
      <c r="K50" s="402" t="str">
        <f t="shared" si="1"/>
        <v/>
      </c>
      <c r="N50" t="str">
        <f t="shared" si="2"/>
        <v/>
      </c>
      <c r="O50" t="str">
        <f t="shared" si="3"/>
        <v/>
      </c>
    </row>
    <row r="51" spans="1:15" x14ac:dyDescent="0.25">
      <c r="A51" t="s">
        <v>4095</v>
      </c>
      <c r="B51" t="s">
        <v>4096</v>
      </c>
      <c r="J51" s="402" t="str">
        <f t="shared" si="0"/>
        <v/>
      </c>
      <c r="K51" s="402" t="str">
        <f t="shared" si="1"/>
        <v/>
      </c>
      <c r="N51" t="str">
        <f t="shared" si="2"/>
        <v/>
      </c>
      <c r="O51" t="str">
        <f t="shared" si="3"/>
        <v/>
      </c>
    </row>
    <row r="52" spans="1:15" x14ac:dyDescent="0.25">
      <c r="A52" t="s">
        <v>4097</v>
      </c>
      <c r="B52" t="s">
        <v>4098</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4174</v>
      </c>
      <c r="B1" s="408" t="s">
        <v>4175</v>
      </c>
      <c r="C1" s="408" t="s">
        <v>4176</v>
      </c>
      <c r="D1" s="408" t="s">
        <v>4177</v>
      </c>
      <c r="E1" s="408" t="s">
        <v>4178</v>
      </c>
      <c r="F1" s="408" t="s">
        <v>4179</v>
      </c>
      <c r="G1" s="408" t="s">
        <v>4180</v>
      </c>
      <c r="H1" s="408" t="s">
        <v>4181</v>
      </c>
      <c r="I1" s="408" t="s">
        <v>4182</v>
      </c>
      <c r="J1" s="408" t="s">
        <v>4183</v>
      </c>
      <c r="K1" s="408" t="s">
        <v>4184</v>
      </c>
      <c r="L1" s="408" t="s">
        <v>4185</v>
      </c>
      <c r="M1" s="408" t="s">
        <v>4186</v>
      </c>
      <c r="N1" s="408" t="s">
        <v>4187</v>
      </c>
      <c r="O1" s="408" t="s">
        <v>4188</v>
      </c>
      <c r="P1" s="408" t="s">
        <v>4189</v>
      </c>
      <c r="Q1" s="408" t="s">
        <v>4190</v>
      </c>
      <c r="R1" s="408" t="s">
        <v>4191</v>
      </c>
      <c r="S1" s="408" t="s">
        <v>4192</v>
      </c>
      <c r="T1" s="408" t="s">
        <v>4193</v>
      </c>
      <c r="U1" s="408" t="s">
        <v>4194</v>
      </c>
      <c r="V1" s="408" t="s">
        <v>4195</v>
      </c>
      <c r="W1" s="408" t="s">
        <v>4196</v>
      </c>
      <c r="X1" s="408" t="s">
        <v>4197</v>
      </c>
      <c r="Y1" s="408" t="s">
        <v>4198</v>
      </c>
      <c r="Z1" s="408" t="s">
        <v>4199</v>
      </c>
      <c r="AA1" s="408" t="s">
        <v>4200</v>
      </c>
      <c r="AB1" s="408" t="s">
        <v>4201</v>
      </c>
      <c r="AC1" s="408" t="s">
        <v>4202</v>
      </c>
      <c r="AD1" s="408" t="s">
        <v>4203</v>
      </c>
      <c r="AE1" s="408" t="s">
        <v>4204</v>
      </c>
      <c r="AF1" s="408" t="s">
        <v>4205</v>
      </c>
      <c r="AG1" s="408" t="s">
        <v>4206</v>
      </c>
      <c r="AH1" s="408" t="s">
        <v>4207</v>
      </c>
      <c r="AI1" s="408" t="s">
        <v>4208</v>
      </c>
      <c r="AJ1" s="408" t="s">
        <v>4209</v>
      </c>
      <c r="AK1" s="408" t="s">
        <v>4210</v>
      </c>
      <c r="AL1" s="408" t="s">
        <v>4211</v>
      </c>
    </row>
    <row r="2" spans="1:38" x14ac:dyDescent="0.25">
      <c r="A2" s="408" t="s">
        <v>4212</v>
      </c>
      <c r="B2" s="408">
        <v>1</v>
      </c>
      <c r="C2" s="408" t="s">
        <v>4213</v>
      </c>
      <c r="D2" s="408" t="s">
        <v>4001</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4212</v>
      </c>
      <c r="B3" s="408">
        <v>1</v>
      </c>
      <c r="C3" s="408" t="s">
        <v>4213</v>
      </c>
      <c r="D3" s="408" t="s">
        <v>4003</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4212</v>
      </c>
      <c r="B4" s="408">
        <v>1</v>
      </c>
      <c r="C4" s="408" t="s">
        <v>4213</v>
      </c>
      <c r="D4" s="408" t="s">
        <v>4004</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4212</v>
      </c>
      <c r="B5" s="408">
        <v>1</v>
      </c>
      <c r="C5" s="408" t="s">
        <v>4213</v>
      </c>
      <c r="D5" s="408" t="s">
        <v>4006</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4212</v>
      </c>
      <c r="B6" s="408">
        <v>1</v>
      </c>
      <c r="C6" s="408" t="s">
        <v>4213</v>
      </c>
      <c r="D6" s="408" t="s">
        <v>4008</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4212</v>
      </c>
      <c r="B7" s="408">
        <v>1</v>
      </c>
      <c r="C7" s="408" t="s">
        <v>4213</v>
      </c>
      <c r="D7" s="408" t="s">
        <v>481</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4212</v>
      </c>
      <c r="B8" s="408">
        <v>1</v>
      </c>
      <c r="C8" s="408" t="s">
        <v>4213</v>
      </c>
      <c r="D8" s="408" t="s">
        <v>4011</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4212</v>
      </c>
      <c r="B9" s="408">
        <v>1</v>
      </c>
      <c r="C9" s="408" t="s">
        <v>4213</v>
      </c>
      <c r="D9" s="408" t="s">
        <v>4013</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4212</v>
      </c>
      <c r="B10" s="408">
        <v>1</v>
      </c>
      <c r="C10" s="408" t="s">
        <v>4213</v>
      </c>
      <c r="D10" s="408" t="s">
        <v>4014</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4212</v>
      </c>
      <c r="B11" s="408">
        <v>1</v>
      </c>
      <c r="C11" s="408" t="s">
        <v>4213</v>
      </c>
      <c r="D11" s="408" t="s">
        <v>4016</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4212</v>
      </c>
      <c r="B12" s="408">
        <v>1</v>
      </c>
      <c r="C12" s="408" t="s">
        <v>4213</v>
      </c>
      <c r="D12" s="408" t="s">
        <v>4018</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4212</v>
      </c>
      <c r="B13" s="408">
        <v>1</v>
      </c>
      <c r="C13" s="408" t="s">
        <v>4213</v>
      </c>
      <c r="D13" s="408" t="s">
        <v>4020</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4212</v>
      </c>
      <c r="B14" s="408">
        <v>1</v>
      </c>
      <c r="C14" s="408" t="s">
        <v>4213</v>
      </c>
      <c r="D14" s="408" t="s">
        <v>4022</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4212</v>
      </c>
      <c r="B15" s="408">
        <v>1</v>
      </c>
      <c r="C15" s="408" t="s">
        <v>4213</v>
      </c>
      <c r="D15" s="408" t="s">
        <v>4024</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4212</v>
      </c>
      <c r="B16" s="408">
        <v>1</v>
      </c>
      <c r="C16" s="408" t="s">
        <v>4213</v>
      </c>
      <c r="D16" s="408" t="s">
        <v>4026</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4212</v>
      </c>
      <c r="B17" s="408">
        <v>1</v>
      </c>
      <c r="C17" s="408" t="s">
        <v>4213</v>
      </c>
      <c r="D17" s="408" t="s">
        <v>4028</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4212</v>
      </c>
      <c r="B18" s="408">
        <v>1</v>
      </c>
      <c r="C18" s="408" t="s">
        <v>4213</v>
      </c>
      <c r="D18" s="408" t="s">
        <v>4030</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4212</v>
      </c>
      <c r="B19" s="408">
        <v>1</v>
      </c>
      <c r="C19" s="408" t="s">
        <v>4213</v>
      </c>
      <c r="D19" s="408" t="s">
        <v>4032</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4212</v>
      </c>
      <c r="B20" s="408">
        <v>1</v>
      </c>
      <c r="C20" s="408" t="s">
        <v>4213</v>
      </c>
      <c r="D20" s="408" t="s">
        <v>4034</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4212</v>
      </c>
      <c r="B21" s="408">
        <v>1</v>
      </c>
      <c r="C21" s="408" t="s">
        <v>4213</v>
      </c>
      <c r="D21" s="408" t="s">
        <v>4036</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4212</v>
      </c>
      <c r="B22" s="408">
        <v>1</v>
      </c>
      <c r="C22" s="408" t="s">
        <v>4213</v>
      </c>
      <c r="D22" s="408" t="s">
        <v>4038</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4212</v>
      </c>
      <c r="B23" s="408">
        <v>1</v>
      </c>
      <c r="C23" s="408" t="s">
        <v>4213</v>
      </c>
      <c r="D23" s="408" t="s">
        <v>4040</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4212</v>
      </c>
      <c r="B24" s="408">
        <v>1</v>
      </c>
      <c r="C24" s="408" t="s">
        <v>4213</v>
      </c>
      <c r="D24" s="408" t="s">
        <v>4042</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4212</v>
      </c>
      <c r="B25" s="408">
        <v>1</v>
      </c>
      <c r="C25" s="408" t="s">
        <v>4213</v>
      </c>
      <c r="D25" s="408" t="s">
        <v>4044</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4212</v>
      </c>
      <c r="B26" s="408">
        <v>1</v>
      </c>
      <c r="C26" s="408" t="s">
        <v>4213</v>
      </c>
      <c r="D26" s="408" t="s">
        <v>4046</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4212</v>
      </c>
      <c r="B27" s="408">
        <v>1</v>
      </c>
      <c r="C27" s="408" t="s">
        <v>4213</v>
      </c>
      <c r="D27" s="408" t="s">
        <v>4048</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4212</v>
      </c>
      <c r="B28" s="408">
        <v>1</v>
      </c>
      <c r="C28" s="408" t="s">
        <v>4213</v>
      </c>
      <c r="D28" s="408" t="s">
        <v>4050</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4212</v>
      </c>
      <c r="B29" s="408">
        <v>1</v>
      </c>
      <c r="C29" s="408" t="s">
        <v>4213</v>
      </c>
      <c r="D29" s="408" t="s">
        <v>4052</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4212</v>
      </c>
      <c r="B30" s="408">
        <v>1</v>
      </c>
      <c r="C30" s="408" t="s">
        <v>4213</v>
      </c>
      <c r="D30" s="408" t="s">
        <v>4054</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4212</v>
      </c>
      <c r="B31" s="408">
        <v>1</v>
      </c>
      <c r="C31" s="408" t="s">
        <v>4213</v>
      </c>
      <c r="D31" s="408" t="s">
        <v>517</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4212</v>
      </c>
      <c r="B32" s="408">
        <v>1</v>
      </c>
      <c r="C32" s="408" t="s">
        <v>4213</v>
      </c>
      <c r="D32" s="408" t="s">
        <v>4057</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4212</v>
      </c>
      <c r="B33" s="408">
        <v>1</v>
      </c>
      <c r="C33" s="408" t="s">
        <v>4213</v>
      </c>
      <c r="D33" s="408" t="s">
        <v>4059</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4212</v>
      </c>
      <c r="B34" s="408">
        <v>1</v>
      </c>
      <c r="C34" s="408" t="s">
        <v>4213</v>
      </c>
      <c r="D34" s="408" t="s">
        <v>4061</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4212</v>
      </c>
      <c r="B35" s="408">
        <v>1</v>
      </c>
      <c r="C35" s="408" t="s">
        <v>4213</v>
      </c>
      <c r="D35" s="408" t="s">
        <v>4063</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4212</v>
      </c>
      <c r="B36" s="408">
        <v>1</v>
      </c>
      <c r="C36" s="408" t="s">
        <v>4213</v>
      </c>
      <c r="D36" s="408" t="s">
        <v>4065</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4212</v>
      </c>
      <c r="B37" s="408">
        <v>1</v>
      </c>
      <c r="C37" s="408" t="s">
        <v>4213</v>
      </c>
      <c r="D37" s="408" t="s">
        <v>4067</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4212</v>
      </c>
      <c r="B38" s="408">
        <v>1</v>
      </c>
      <c r="C38" s="408" t="s">
        <v>4213</v>
      </c>
      <c r="D38" s="408" t="s">
        <v>4069</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4212</v>
      </c>
      <c r="B39" s="408">
        <v>1</v>
      </c>
      <c r="C39" s="408" t="s">
        <v>4213</v>
      </c>
      <c r="D39" s="408" t="s">
        <v>4071</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4212</v>
      </c>
      <c r="B40" s="408">
        <v>1</v>
      </c>
      <c r="C40" s="408" t="s">
        <v>4213</v>
      </c>
      <c r="D40" s="408" t="s">
        <v>4073</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4212</v>
      </c>
      <c r="B41" s="408">
        <v>1</v>
      </c>
      <c r="C41" s="408" t="s">
        <v>4213</v>
      </c>
      <c r="D41" s="408" t="s">
        <v>4075</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4212</v>
      </c>
      <c r="B42" s="408">
        <v>1</v>
      </c>
      <c r="C42" s="408" t="s">
        <v>4213</v>
      </c>
      <c r="D42" s="408" t="s">
        <v>4077</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4212</v>
      </c>
      <c r="B43" s="408">
        <v>1</v>
      </c>
      <c r="C43" s="408" t="s">
        <v>4213</v>
      </c>
      <c r="D43" s="408" t="s">
        <v>4079</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4212</v>
      </c>
      <c r="B44" s="408">
        <v>1</v>
      </c>
      <c r="C44" s="408" t="s">
        <v>4213</v>
      </c>
      <c r="D44" s="408" t="s">
        <v>4081</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4212</v>
      </c>
      <c r="B45" s="408">
        <v>1</v>
      </c>
      <c r="C45" s="408" t="s">
        <v>4213</v>
      </c>
      <c r="D45" s="408" t="s">
        <v>4083</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4212</v>
      </c>
      <c r="B46" s="408">
        <v>1</v>
      </c>
      <c r="C46" s="408" t="s">
        <v>4213</v>
      </c>
      <c r="D46" s="408" t="s">
        <v>4085</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4212</v>
      </c>
      <c r="B47" s="408">
        <v>1</v>
      </c>
      <c r="C47" s="408" t="s">
        <v>4213</v>
      </c>
      <c r="D47" s="408" t="s">
        <v>4087</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4212</v>
      </c>
      <c r="B48" s="408">
        <v>1</v>
      </c>
      <c r="C48" s="408" t="s">
        <v>4213</v>
      </c>
      <c r="D48" s="408" t="s">
        <v>4089</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4212</v>
      </c>
      <c r="B49" s="408">
        <v>1</v>
      </c>
      <c r="C49" s="408" t="s">
        <v>4213</v>
      </c>
      <c r="D49" s="408" t="s">
        <v>4091</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4212</v>
      </c>
      <c r="B50" s="408">
        <v>1</v>
      </c>
      <c r="C50" s="408" t="s">
        <v>4213</v>
      </c>
      <c r="D50" s="408" t="s">
        <v>4093</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4212</v>
      </c>
      <c r="B51" s="408">
        <v>1</v>
      </c>
      <c r="C51" s="408" t="s">
        <v>4213</v>
      </c>
      <c r="D51" s="408" t="s">
        <v>4095</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4212</v>
      </c>
      <c r="B52" s="408">
        <v>1</v>
      </c>
      <c r="C52" s="408" t="s">
        <v>4213</v>
      </c>
      <c r="D52" s="408" t="s">
        <v>4097</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4214</v>
      </c>
      <c r="B53" s="408">
        <v>1</v>
      </c>
      <c r="C53" s="408" t="s">
        <v>4215</v>
      </c>
      <c r="D53" s="408" t="s">
        <v>4001</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4214</v>
      </c>
      <c r="B54" s="408">
        <v>1</v>
      </c>
      <c r="C54" s="408" t="s">
        <v>4215</v>
      </c>
      <c r="D54" s="408" t="s">
        <v>4003</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4214</v>
      </c>
      <c r="B55" s="408">
        <v>1</v>
      </c>
      <c r="C55" s="408" t="s">
        <v>4215</v>
      </c>
      <c r="D55" s="408" t="s">
        <v>4004</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4214</v>
      </c>
      <c r="B56" s="408">
        <v>1</v>
      </c>
      <c r="C56" s="408" t="s">
        <v>4215</v>
      </c>
      <c r="D56" s="408" t="s">
        <v>4006</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4214</v>
      </c>
      <c r="B57" s="408">
        <v>1</v>
      </c>
      <c r="C57" s="408" t="s">
        <v>4215</v>
      </c>
      <c r="D57" s="408" t="s">
        <v>4008</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4214</v>
      </c>
      <c r="B58" s="408">
        <v>1</v>
      </c>
      <c r="C58" s="408" t="s">
        <v>4215</v>
      </c>
      <c r="D58" s="408" t="s">
        <v>481</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4214</v>
      </c>
      <c r="B59" s="408">
        <v>1</v>
      </c>
      <c r="C59" s="408" t="s">
        <v>4215</v>
      </c>
      <c r="D59" s="408" t="s">
        <v>4011</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4214</v>
      </c>
      <c r="B60" s="408">
        <v>1</v>
      </c>
      <c r="C60" s="408" t="s">
        <v>4215</v>
      </c>
      <c r="D60" s="408" t="s">
        <v>4013</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4214</v>
      </c>
      <c r="B61" s="408">
        <v>1</v>
      </c>
      <c r="C61" s="408" t="s">
        <v>4215</v>
      </c>
      <c r="D61" s="408" t="s">
        <v>4014</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4214</v>
      </c>
      <c r="B62" s="408">
        <v>1</v>
      </c>
      <c r="C62" s="408" t="s">
        <v>4215</v>
      </c>
      <c r="D62" s="408" t="s">
        <v>4016</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4214</v>
      </c>
      <c r="B63" s="408">
        <v>1</v>
      </c>
      <c r="C63" s="408" t="s">
        <v>4215</v>
      </c>
      <c r="D63" s="408" t="s">
        <v>4018</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4214</v>
      </c>
      <c r="B64" s="408">
        <v>1</v>
      </c>
      <c r="C64" s="408" t="s">
        <v>4215</v>
      </c>
      <c r="D64" s="408" t="s">
        <v>4020</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4214</v>
      </c>
      <c r="B65" s="408">
        <v>1</v>
      </c>
      <c r="C65" s="408" t="s">
        <v>4215</v>
      </c>
      <c r="D65" s="408" t="s">
        <v>4022</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4214</v>
      </c>
      <c r="B66" s="408">
        <v>1</v>
      </c>
      <c r="C66" s="408" t="s">
        <v>4215</v>
      </c>
      <c r="D66" s="408" t="s">
        <v>4024</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4214</v>
      </c>
      <c r="B67" s="408">
        <v>1</v>
      </c>
      <c r="C67" s="408" t="s">
        <v>4215</v>
      </c>
      <c r="D67" s="408" t="s">
        <v>4026</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4214</v>
      </c>
      <c r="B68" s="408">
        <v>1</v>
      </c>
      <c r="C68" s="408" t="s">
        <v>4215</v>
      </c>
      <c r="D68" s="408" t="s">
        <v>4028</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4214</v>
      </c>
      <c r="B69" s="408">
        <v>1</v>
      </c>
      <c r="C69" s="408" t="s">
        <v>4215</v>
      </c>
      <c r="D69" s="408" t="s">
        <v>4030</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4214</v>
      </c>
      <c r="B70" s="408">
        <v>1</v>
      </c>
      <c r="C70" s="408" t="s">
        <v>4215</v>
      </c>
      <c r="D70" s="408" t="s">
        <v>4032</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4214</v>
      </c>
      <c r="B71" s="408">
        <v>1</v>
      </c>
      <c r="C71" s="408" t="s">
        <v>4215</v>
      </c>
      <c r="D71" s="408" t="s">
        <v>4034</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4214</v>
      </c>
      <c r="B72" s="408">
        <v>1</v>
      </c>
      <c r="C72" s="408" t="s">
        <v>4215</v>
      </c>
      <c r="D72" s="408" t="s">
        <v>4036</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4214</v>
      </c>
      <c r="B73" s="408">
        <v>1</v>
      </c>
      <c r="C73" s="408" t="s">
        <v>4215</v>
      </c>
      <c r="D73" s="408" t="s">
        <v>4038</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4214</v>
      </c>
      <c r="B74" s="408">
        <v>1</v>
      </c>
      <c r="C74" s="408" t="s">
        <v>4215</v>
      </c>
      <c r="D74" s="408" t="s">
        <v>4040</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4214</v>
      </c>
      <c r="B75" s="408">
        <v>1</v>
      </c>
      <c r="C75" s="408" t="s">
        <v>4215</v>
      </c>
      <c r="D75" s="408" t="s">
        <v>4042</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4214</v>
      </c>
      <c r="B76" s="408">
        <v>1</v>
      </c>
      <c r="C76" s="408" t="s">
        <v>4215</v>
      </c>
      <c r="D76" s="408" t="s">
        <v>4044</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4214</v>
      </c>
      <c r="B77" s="408">
        <v>1</v>
      </c>
      <c r="C77" s="408" t="s">
        <v>4215</v>
      </c>
      <c r="D77" s="408" t="s">
        <v>4046</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4214</v>
      </c>
      <c r="B78" s="408">
        <v>1</v>
      </c>
      <c r="C78" s="408" t="s">
        <v>4215</v>
      </c>
      <c r="D78" s="408" t="s">
        <v>4048</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4214</v>
      </c>
      <c r="B79" s="408">
        <v>1</v>
      </c>
      <c r="C79" s="408" t="s">
        <v>4215</v>
      </c>
      <c r="D79" s="408" t="s">
        <v>4050</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4214</v>
      </c>
      <c r="B80" s="408">
        <v>1</v>
      </c>
      <c r="C80" s="408" t="s">
        <v>4215</v>
      </c>
      <c r="D80" s="408" t="s">
        <v>4052</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4214</v>
      </c>
      <c r="B81" s="408">
        <v>1</v>
      </c>
      <c r="C81" s="408" t="s">
        <v>4215</v>
      </c>
      <c r="D81" s="408" t="s">
        <v>4054</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4214</v>
      </c>
      <c r="B82" s="408">
        <v>1</v>
      </c>
      <c r="C82" s="408" t="s">
        <v>4215</v>
      </c>
      <c r="D82" s="408" t="s">
        <v>517</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4214</v>
      </c>
      <c r="B83" s="408">
        <v>1</v>
      </c>
      <c r="C83" s="408" t="s">
        <v>4215</v>
      </c>
      <c r="D83" s="408" t="s">
        <v>4057</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4214</v>
      </c>
      <c r="B84" s="408">
        <v>1</v>
      </c>
      <c r="C84" s="408" t="s">
        <v>4215</v>
      </c>
      <c r="D84" s="408" t="s">
        <v>4059</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4214</v>
      </c>
      <c r="B85" s="408">
        <v>1</v>
      </c>
      <c r="C85" s="408" t="s">
        <v>4215</v>
      </c>
      <c r="D85" s="408" t="s">
        <v>4061</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4214</v>
      </c>
      <c r="B86" s="408">
        <v>1</v>
      </c>
      <c r="C86" s="408" t="s">
        <v>4215</v>
      </c>
      <c r="D86" s="408" t="s">
        <v>4063</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4214</v>
      </c>
      <c r="B87" s="408">
        <v>1</v>
      </c>
      <c r="C87" s="408" t="s">
        <v>4215</v>
      </c>
      <c r="D87" s="408" t="s">
        <v>4065</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4214</v>
      </c>
      <c r="B88" s="408">
        <v>1</v>
      </c>
      <c r="C88" s="408" t="s">
        <v>4215</v>
      </c>
      <c r="D88" s="408" t="s">
        <v>4067</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4214</v>
      </c>
      <c r="B89" s="408">
        <v>1</v>
      </c>
      <c r="C89" s="408" t="s">
        <v>4215</v>
      </c>
      <c r="D89" s="408" t="s">
        <v>4069</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4214</v>
      </c>
      <c r="B90" s="408">
        <v>1</v>
      </c>
      <c r="C90" s="408" t="s">
        <v>4215</v>
      </c>
      <c r="D90" s="408" t="s">
        <v>4071</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4214</v>
      </c>
      <c r="B91" s="408">
        <v>1</v>
      </c>
      <c r="C91" s="408" t="s">
        <v>4215</v>
      </c>
      <c r="D91" s="408" t="s">
        <v>4073</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4214</v>
      </c>
      <c r="B92" s="408">
        <v>1</v>
      </c>
      <c r="C92" s="408" t="s">
        <v>4215</v>
      </c>
      <c r="D92" s="408" t="s">
        <v>4075</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4214</v>
      </c>
      <c r="B93" s="408">
        <v>1</v>
      </c>
      <c r="C93" s="408" t="s">
        <v>4215</v>
      </c>
      <c r="D93" s="408" t="s">
        <v>4077</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4214</v>
      </c>
      <c r="B94" s="408">
        <v>1</v>
      </c>
      <c r="C94" s="408" t="s">
        <v>4215</v>
      </c>
      <c r="D94" s="408" t="s">
        <v>4079</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4214</v>
      </c>
      <c r="B95" s="408">
        <v>1</v>
      </c>
      <c r="C95" s="408" t="s">
        <v>4215</v>
      </c>
      <c r="D95" s="408" t="s">
        <v>4081</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4214</v>
      </c>
      <c r="B96" s="408">
        <v>1</v>
      </c>
      <c r="C96" s="408" t="s">
        <v>4215</v>
      </c>
      <c r="D96" s="408" t="s">
        <v>4083</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4214</v>
      </c>
      <c r="B97" s="408">
        <v>1</v>
      </c>
      <c r="C97" s="408" t="s">
        <v>4215</v>
      </c>
      <c r="D97" s="408" t="s">
        <v>4085</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4214</v>
      </c>
      <c r="B98" s="408">
        <v>1</v>
      </c>
      <c r="C98" s="408" t="s">
        <v>4215</v>
      </c>
      <c r="D98" s="408" t="s">
        <v>4087</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4214</v>
      </c>
      <c r="B99" s="408">
        <v>1</v>
      </c>
      <c r="C99" s="408" t="s">
        <v>4215</v>
      </c>
      <c r="D99" s="408" t="s">
        <v>4089</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4214</v>
      </c>
      <c r="B100" s="408">
        <v>1</v>
      </c>
      <c r="C100" s="408" t="s">
        <v>4215</v>
      </c>
      <c r="D100" s="408" t="s">
        <v>4091</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4214</v>
      </c>
      <c r="B101" s="408">
        <v>1</v>
      </c>
      <c r="C101" s="408" t="s">
        <v>4215</v>
      </c>
      <c r="D101" s="408" t="s">
        <v>4093</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4214</v>
      </c>
      <c r="B102" s="408">
        <v>1</v>
      </c>
      <c r="C102" s="408" t="s">
        <v>4215</v>
      </c>
      <c r="D102" s="408" t="s">
        <v>4095</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4214</v>
      </c>
      <c r="B103" s="408">
        <v>1</v>
      </c>
      <c r="C103" s="408" t="s">
        <v>4215</v>
      </c>
      <c r="D103" s="408" t="s">
        <v>4097</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4216</v>
      </c>
      <c r="B104" s="408">
        <v>1</v>
      </c>
      <c r="C104" s="408" t="s">
        <v>4217</v>
      </c>
      <c r="D104" s="408" t="s">
        <v>4001</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4216</v>
      </c>
      <c r="B105" s="408">
        <v>1</v>
      </c>
      <c r="C105" s="408" t="s">
        <v>4217</v>
      </c>
      <c r="D105" s="408" t="s">
        <v>4003</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4216</v>
      </c>
      <c r="B106" s="408">
        <v>1</v>
      </c>
      <c r="C106" s="408" t="s">
        <v>4217</v>
      </c>
      <c r="D106" s="408" t="s">
        <v>4004</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4216</v>
      </c>
      <c r="B107" s="408">
        <v>1</v>
      </c>
      <c r="C107" s="408" t="s">
        <v>4217</v>
      </c>
      <c r="D107" s="408" t="s">
        <v>4006</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4216</v>
      </c>
      <c r="B108" s="408">
        <v>1</v>
      </c>
      <c r="C108" s="408" t="s">
        <v>4217</v>
      </c>
      <c r="D108" s="408" t="s">
        <v>4008</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4216</v>
      </c>
      <c r="B109" s="408">
        <v>1</v>
      </c>
      <c r="C109" s="408" t="s">
        <v>4217</v>
      </c>
      <c r="D109" s="408" t="s">
        <v>481</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4216</v>
      </c>
      <c r="B110" s="408">
        <v>1</v>
      </c>
      <c r="C110" s="408" t="s">
        <v>4217</v>
      </c>
      <c r="D110" s="408" t="s">
        <v>4011</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4216</v>
      </c>
      <c r="B111" s="408">
        <v>1</v>
      </c>
      <c r="C111" s="408" t="s">
        <v>4217</v>
      </c>
      <c r="D111" s="408" t="s">
        <v>4013</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4216</v>
      </c>
      <c r="B112" s="408">
        <v>1</v>
      </c>
      <c r="C112" s="408" t="s">
        <v>4217</v>
      </c>
      <c r="D112" s="408" t="s">
        <v>4014</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4216</v>
      </c>
      <c r="B113" s="408">
        <v>1</v>
      </c>
      <c r="C113" s="408" t="s">
        <v>4217</v>
      </c>
      <c r="D113" s="408" t="s">
        <v>4016</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4216</v>
      </c>
      <c r="B114" s="408">
        <v>1</v>
      </c>
      <c r="C114" s="408" t="s">
        <v>4217</v>
      </c>
      <c r="D114" s="408" t="s">
        <v>4018</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4216</v>
      </c>
      <c r="B115" s="408">
        <v>1</v>
      </c>
      <c r="C115" s="408" t="s">
        <v>4217</v>
      </c>
      <c r="D115" s="408" t="s">
        <v>4020</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4216</v>
      </c>
      <c r="B116" s="408">
        <v>1</v>
      </c>
      <c r="C116" s="408" t="s">
        <v>4217</v>
      </c>
      <c r="D116" s="408" t="s">
        <v>4022</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4216</v>
      </c>
      <c r="B117" s="408">
        <v>1</v>
      </c>
      <c r="C117" s="408" t="s">
        <v>4217</v>
      </c>
      <c r="D117" s="408" t="s">
        <v>4024</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4216</v>
      </c>
      <c r="B118" s="408">
        <v>1</v>
      </c>
      <c r="C118" s="408" t="s">
        <v>4217</v>
      </c>
      <c r="D118" s="408" t="s">
        <v>4026</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4216</v>
      </c>
      <c r="B119" s="408">
        <v>1</v>
      </c>
      <c r="C119" s="408" t="s">
        <v>4217</v>
      </c>
      <c r="D119" s="408" t="s">
        <v>4028</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4216</v>
      </c>
      <c r="B120" s="408">
        <v>1</v>
      </c>
      <c r="C120" s="408" t="s">
        <v>4217</v>
      </c>
      <c r="D120" s="408" t="s">
        <v>4030</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4216</v>
      </c>
      <c r="B121" s="408">
        <v>1</v>
      </c>
      <c r="C121" s="408" t="s">
        <v>4217</v>
      </c>
      <c r="D121" s="408" t="s">
        <v>4032</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4216</v>
      </c>
      <c r="B122" s="408">
        <v>1</v>
      </c>
      <c r="C122" s="408" t="s">
        <v>4217</v>
      </c>
      <c r="D122" s="408" t="s">
        <v>4034</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4216</v>
      </c>
      <c r="B123" s="408">
        <v>1</v>
      </c>
      <c r="C123" s="408" t="s">
        <v>4217</v>
      </c>
      <c r="D123" s="408" t="s">
        <v>4036</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4216</v>
      </c>
      <c r="B124" s="408">
        <v>1</v>
      </c>
      <c r="C124" s="408" t="s">
        <v>4217</v>
      </c>
      <c r="D124" s="408" t="s">
        <v>4038</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4216</v>
      </c>
      <c r="B125" s="408">
        <v>1</v>
      </c>
      <c r="C125" s="408" t="s">
        <v>4217</v>
      </c>
      <c r="D125" s="408" t="s">
        <v>4040</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4216</v>
      </c>
      <c r="B126" s="408">
        <v>1</v>
      </c>
      <c r="C126" s="408" t="s">
        <v>4217</v>
      </c>
      <c r="D126" s="408" t="s">
        <v>4042</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4216</v>
      </c>
      <c r="B127" s="408">
        <v>1</v>
      </c>
      <c r="C127" s="408" t="s">
        <v>4217</v>
      </c>
      <c r="D127" s="408" t="s">
        <v>4044</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4216</v>
      </c>
      <c r="B128" s="408">
        <v>1</v>
      </c>
      <c r="C128" s="408" t="s">
        <v>4217</v>
      </c>
      <c r="D128" s="408" t="s">
        <v>4046</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4216</v>
      </c>
      <c r="B129" s="408">
        <v>1</v>
      </c>
      <c r="C129" s="408" t="s">
        <v>4217</v>
      </c>
      <c r="D129" s="408" t="s">
        <v>4048</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4216</v>
      </c>
      <c r="B130" s="408">
        <v>1</v>
      </c>
      <c r="C130" s="408" t="s">
        <v>4217</v>
      </c>
      <c r="D130" s="408" t="s">
        <v>4050</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4216</v>
      </c>
      <c r="B131" s="408">
        <v>1</v>
      </c>
      <c r="C131" s="408" t="s">
        <v>4217</v>
      </c>
      <c r="D131" s="408" t="s">
        <v>4052</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4216</v>
      </c>
      <c r="B132" s="408">
        <v>1</v>
      </c>
      <c r="C132" s="408" t="s">
        <v>4217</v>
      </c>
      <c r="D132" s="408" t="s">
        <v>4054</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4216</v>
      </c>
      <c r="B133" s="408">
        <v>1</v>
      </c>
      <c r="C133" s="408" t="s">
        <v>4217</v>
      </c>
      <c r="D133" s="408" t="s">
        <v>517</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4216</v>
      </c>
      <c r="B134" s="408">
        <v>1</v>
      </c>
      <c r="C134" s="408" t="s">
        <v>4217</v>
      </c>
      <c r="D134" s="408" t="s">
        <v>4057</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4216</v>
      </c>
      <c r="B135" s="408">
        <v>1</v>
      </c>
      <c r="C135" s="408" t="s">
        <v>4217</v>
      </c>
      <c r="D135" s="408" t="s">
        <v>4059</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4216</v>
      </c>
      <c r="B136" s="408">
        <v>1</v>
      </c>
      <c r="C136" s="408" t="s">
        <v>4217</v>
      </c>
      <c r="D136" s="408" t="s">
        <v>4061</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4216</v>
      </c>
      <c r="B137" s="408">
        <v>1</v>
      </c>
      <c r="C137" s="408" t="s">
        <v>4217</v>
      </c>
      <c r="D137" s="408" t="s">
        <v>4063</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4216</v>
      </c>
      <c r="B138" s="408">
        <v>1</v>
      </c>
      <c r="C138" s="408" t="s">
        <v>4217</v>
      </c>
      <c r="D138" s="408" t="s">
        <v>4065</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4216</v>
      </c>
      <c r="B139" s="408">
        <v>1</v>
      </c>
      <c r="C139" s="408" t="s">
        <v>4217</v>
      </c>
      <c r="D139" s="408" t="s">
        <v>4067</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4216</v>
      </c>
      <c r="B140" s="408">
        <v>1</v>
      </c>
      <c r="C140" s="408" t="s">
        <v>4217</v>
      </c>
      <c r="D140" s="408" t="s">
        <v>4069</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4216</v>
      </c>
      <c r="B141" s="408">
        <v>1</v>
      </c>
      <c r="C141" s="408" t="s">
        <v>4217</v>
      </c>
      <c r="D141" s="408" t="s">
        <v>4071</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4216</v>
      </c>
      <c r="B142" s="408">
        <v>1</v>
      </c>
      <c r="C142" s="408" t="s">
        <v>4217</v>
      </c>
      <c r="D142" s="408" t="s">
        <v>4073</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4216</v>
      </c>
      <c r="B143" s="408">
        <v>1</v>
      </c>
      <c r="C143" s="408" t="s">
        <v>4217</v>
      </c>
      <c r="D143" s="408" t="s">
        <v>4075</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4216</v>
      </c>
      <c r="B144" s="408">
        <v>1</v>
      </c>
      <c r="C144" s="408" t="s">
        <v>4217</v>
      </c>
      <c r="D144" s="408" t="s">
        <v>4077</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4216</v>
      </c>
      <c r="B145" s="408">
        <v>1</v>
      </c>
      <c r="C145" s="408" t="s">
        <v>4217</v>
      </c>
      <c r="D145" s="408" t="s">
        <v>4079</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4216</v>
      </c>
      <c r="B146" s="408">
        <v>1</v>
      </c>
      <c r="C146" s="408" t="s">
        <v>4217</v>
      </c>
      <c r="D146" s="408" t="s">
        <v>4081</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4216</v>
      </c>
      <c r="B147" s="408">
        <v>1</v>
      </c>
      <c r="C147" s="408" t="s">
        <v>4217</v>
      </c>
      <c r="D147" s="408" t="s">
        <v>4083</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4216</v>
      </c>
      <c r="B148" s="408">
        <v>1</v>
      </c>
      <c r="C148" s="408" t="s">
        <v>4217</v>
      </c>
      <c r="D148" s="408" t="s">
        <v>4085</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4216</v>
      </c>
      <c r="B149" s="408">
        <v>1</v>
      </c>
      <c r="C149" s="408" t="s">
        <v>4217</v>
      </c>
      <c r="D149" s="408" t="s">
        <v>4087</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4216</v>
      </c>
      <c r="B150" s="408">
        <v>1</v>
      </c>
      <c r="C150" s="408" t="s">
        <v>4217</v>
      </c>
      <c r="D150" s="408" t="s">
        <v>4089</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4216</v>
      </c>
      <c r="B151" s="408">
        <v>1</v>
      </c>
      <c r="C151" s="408" t="s">
        <v>4217</v>
      </c>
      <c r="D151" s="408" t="s">
        <v>4091</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4216</v>
      </c>
      <c r="B152" s="408">
        <v>1</v>
      </c>
      <c r="C152" s="408" t="s">
        <v>4217</v>
      </c>
      <c r="D152" s="408" t="s">
        <v>4093</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4216</v>
      </c>
      <c r="B153" s="408">
        <v>1</v>
      </c>
      <c r="C153" s="408" t="s">
        <v>4217</v>
      </c>
      <c r="D153" s="408" t="s">
        <v>4095</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4216</v>
      </c>
      <c r="B154" s="408">
        <v>1</v>
      </c>
      <c r="C154" s="408" t="s">
        <v>4217</v>
      </c>
      <c r="D154" s="408" t="s">
        <v>4097</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4218</v>
      </c>
      <c r="B155" s="408">
        <v>1</v>
      </c>
      <c r="C155" s="408" t="s">
        <v>4219</v>
      </c>
      <c r="D155" s="408" t="s">
        <v>4001</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4218</v>
      </c>
      <c r="B156" s="408">
        <v>1</v>
      </c>
      <c r="C156" s="408" t="s">
        <v>4219</v>
      </c>
      <c r="D156" s="408" t="s">
        <v>4003</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4218</v>
      </c>
      <c r="B157" s="408">
        <v>1</v>
      </c>
      <c r="C157" s="408" t="s">
        <v>4219</v>
      </c>
      <c r="D157" s="408" t="s">
        <v>4004</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4218</v>
      </c>
      <c r="B158" s="408">
        <v>1</v>
      </c>
      <c r="C158" s="408" t="s">
        <v>4219</v>
      </c>
      <c r="D158" s="408" t="s">
        <v>4006</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4218</v>
      </c>
      <c r="B159" s="408">
        <v>1</v>
      </c>
      <c r="C159" s="408" t="s">
        <v>4219</v>
      </c>
      <c r="D159" s="408" t="s">
        <v>4008</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4218</v>
      </c>
      <c r="B160" s="408">
        <v>1</v>
      </c>
      <c r="C160" s="408" t="s">
        <v>4219</v>
      </c>
      <c r="D160" s="408" t="s">
        <v>481</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4218</v>
      </c>
      <c r="B161" s="408">
        <v>1</v>
      </c>
      <c r="C161" s="408" t="s">
        <v>4219</v>
      </c>
      <c r="D161" s="408" t="s">
        <v>4011</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4218</v>
      </c>
      <c r="B162" s="408">
        <v>1</v>
      </c>
      <c r="C162" s="408" t="s">
        <v>4219</v>
      </c>
      <c r="D162" s="408" t="s">
        <v>4013</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4218</v>
      </c>
      <c r="B163" s="408">
        <v>1</v>
      </c>
      <c r="C163" s="408" t="s">
        <v>4219</v>
      </c>
      <c r="D163" s="408" t="s">
        <v>4014</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4218</v>
      </c>
      <c r="B164" s="408">
        <v>1</v>
      </c>
      <c r="C164" s="408" t="s">
        <v>4219</v>
      </c>
      <c r="D164" s="408" t="s">
        <v>4016</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4218</v>
      </c>
      <c r="B165" s="408">
        <v>1</v>
      </c>
      <c r="C165" s="408" t="s">
        <v>4219</v>
      </c>
      <c r="D165" s="408" t="s">
        <v>4018</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4218</v>
      </c>
      <c r="B166" s="408">
        <v>1</v>
      </c>
      <c r="C166" s="408" t="s">
        <v>4219</v>
      </c>
      <c r="D166" s="408" t="s">
        <v>4020</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4218</v>
      </c>
      <c r="B167" s="408">
        <v>1</v>
      </c>
      <c r="C167" s="408" t="s">
        <v>4219</v>
      </c>
      <c r="D167" s="408" t="s">
        <v>4022</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4218</v>
      </c>
      <c r="B168" s="408">
        <v>1</v>
      </c>
      <c r="C168" s="408" t="s">
        <v>4219</v>
      </c>
      <c r="D168" s="408" t="s">
        <v>4024</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4218</v>
      </c>
      <c r="B169" s="408">
        <v>1</v>
      </c>
      <c r="C169" s="408" t="s">
        <v>4219</v>
      </c>
      <c r="D169" s="408" t="s">
        <v>4026</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4218</v>
      </c>
      <c r="B170" s="408">
        <v>1</v>
      </c>
      <c r="C170" s="408" t="s">
        <v>4219</v>
      </c>
      <c r="D170" s="408" t="s">
        <v>4028</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4218</v>
      </c>
      <c r="B171" s="408">
        <v>1</v>
      </c>
      <c r="C171" s="408" t="s">
        <v>4219</v>
      </c>
      <c r="D171" s="408" t="s">
        <v>4030</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4218</v>
      </c>
      <c r="B172" s="408">
        <v>1</v>
      </c>
      <c r="C172" s="408" t="s">
        <v>4219</v>
      </c>
      <c r="D172" s="408" t="s">
        <v>4032</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4218</v>
      </c>
      <c r="B173" s="408">
        <v>1</v>
      </c>
      <c r="C173" s="408" t="s">
        <v>4219</v>
      </c>
      <c r="D173" s="408" t="s">
        <v>4034</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4218</v>
      </c>
      <c r="B174" s="408">
        <v>1</v>
      </c>
      <c r="C174" s="408" t="s">
        <v>4219</v>
      </c>
      <c r="D174" s="408" t="s">
        <v>4036</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4218</v>
      </c>
      <c r="B175" s="408">
        <v>1</v>
      </c>
      <c r="C175" s="408" t="s">
        <v>4219</v>
      </c>
      <c r="D175" s="408" t="s">
        <v>4038</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4218</v>
      </c>
      <c r="B176" s="408">
        <v>1</v>
      </c>
      <c r="C176" s="408" t="s">
        <v>4219</v>
      </c>
      <c r="D176" s="408" t="s">
        <v>4040</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4218</v>
      </c>
      <c r="B177" s="408">
        <v>1</v>
      </c>
      <c r="C177" s="408" t="s">
        <v>4219</v>
      </c>
      <c r="D177" s="408" t="s">
        <v>4042</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4218</v>
      </c>
      <c r="B178" s="408">
        <v>1</v>
      </c>
      <c r="C178" s="408" t="s">
        <v>4219</v>
      </c>
      <c r="D178" s="408" t="s">
        <v>4044</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4218</v>
      </c>
      <c r="B179" s="408">
        <v>1</v>
      </c>
      <c r="C179" s="408" t="s">
        <v>4219</v>
      </c>
      <c r="D179" s="408" t="s">
        <v>4046</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4218</v>
      </c>
      <c r="B180" s="408">
        <v>1</v>
      </c>
      <c r="C180" s="408" t="s">
        <v>4219</v>
      </c>
      <c r="D180" s="408" t="s">
        <v>4048</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4218</v>
      </c>
      <c r="B181" s="408">
        <v>1</v>
      </c>
      <c r="C181" s="408" t="s">
        <v>4219</v>
      </c>
      <c r="D181" s="408" t="s">
        <v>4050</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4218</v>
      </c>
      <c r="B182" s="408">
        <v>1</v>
      </c>
      <c r="C182" s="408" t="s">
        <v>4219</v>
      </c>
      <c r="D182" s="408" t="s">
        <v>4052</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4218</v>
      </c>
      <c r="B183" s="408">
        <v>1</v>
      </c>
      <c r="C183" s="408" t="s">
        <v>4219</v>
      </c>
      <c r="D183" s="408" t="s">
        <v>4054</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4218</v>
      </c>
      <c r="B184" s="408">
        <v>1</v>
      </c>
      <c r="C184" s="408" t="s">
        <v>4219</v>
      </c>
      <c r="D184" s="408" t="s">
        <v>517</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4218</v>
      </c>
      <c r="B185" s="408">
        <v>1</v>
      </c>
      <c r="C185" s="408" t="s">
        <v>4219</v>
      </c>
      <c r="D185" s="408" t="s">
        <v>4057</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4218</v>
      </c>
      <c r="B186" s="408">
        <v>1</v>
      </c>
      <c r="C186" s="408" t="s">
        <v>4219</v>
      </c>
      <c r="D186" s="408" t="s">
        <v>4059</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4218</v>
      </c>
      <c r="B187" s="408">
        <v>1</v>
      </c>
      <c r="C187" s="408" t="s">
        <v>4219</v>
      </c>
      <c r="D187" s="408" t="s">
        <v>4061</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4218</v>
      </c>
      <c r="B188" s="408">
        <v>1</v>
      </c>
      <c r="C188" s="408" t="s">
        <v>4219</v>
      </c>
      <c r="D188" s="408" t="s">
        <v>4063</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4218</v>
      </c>
      <c r="B189" s="408">
        <v>1</v>
      </c>
      <c r="C189" s="408" t="s">
        <v>4219</v>
      </c>
      <c r="D189" s="408" t="s">
        <v>4065</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4218</v>
      </c>
      <c r="B190" s="408">
        <v>1</v>
      </c>
      <c r="C190" s="408" t="s">
        <v>4219</v>
      </c>
      <c r="D190" s="408" t="s">
        <v>4067</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4218</v>
      </c>
      <c r="B191" s="408">
        <v>1</v>
      </c>
      <c r="C191" s="408" t="s">
        <v>4219</v>
      </c>
      <c r="D191" s="408" t="s">
        <v>4069</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4218</v>
      </c>
      <c r="B192" s="408">
        <v>1</v>
      </c>
      <c r="C192" s="408" t="s">
        <v>4219</v>
      </c>
      <c r="D192" s="408" t="s">
        <v>4071</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4218</v>
      </c>
      <c r="B193" s="408">
        <v>1</v>
      </c>
      <c r="C193" s="408" t="s">
        <v>4219</v>
      </c>
      <c r="D193" s="408" t="s">
        <v>4073</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4218</v>
      </c>
      <c r="B194" s="408">
        <v>1</v>
      </c>
      <c r="C194" s="408" t="s">
        <v>4219</v>
      </c>
      <c r="D194" s="408" t="s">
        <v>4075</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4218</v>
      </c>
      <c r="B195" s="408">
        <v>1</v>
      </c>
      <c r="C195" s="408" t="s">
        <v>4219</v>
      </c>
      <c r="D195" s="408" t="s">
        <v>4077</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4218</v>
      </c>
      <c r="B196" s="408">
        <v>1</v>
      </c>
      <c r="C196" s="408" t="s">
        <v>4219</v>
      </c>
      <c r="D196" s="408" t="s">
        <v>4079</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4218</v>
      </c>
      <c r="B197" s="408">
        <v>1</v>
      </c>
      <c r="C197" s="408" t="s">
        <v>4219</v>
      </c>
      <c r="D197" s="408" t="s">
        <v>4081</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4218</v>
      </c>
      <c r="B198" s="408">
        <v>1</v>
      </c>
      <c r="C198" s="408" t="s">
        <v>4219</v>
      </c>
      <c r="D198" s="408" t="s">
        <v>4083</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4218</v>
      </c>
      <c r="B199" s="408">
        <v>1</v>
      </c>
      <c r="C199" s="408" t="s">
        <v>4219</v>
      </c>
      <c r="D199" s="408" t="s">
        <v>4085</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4218</v>
      </c>
      <c r="B200" s="408">
        <v>1</v>
      </c>
      <c r="C200" s="408" t="s">
        <v>4219</v>
      </c>
      <c r="D200" s="408" t="s">
        <v>4087</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4218</v>
      </c>
      <c r="B201" s="408">
        <v>1</v>
      </c>
      <c r="C201" s="408" t="s">
        <v>4219</v>
      </c>
      <c r="D201" s="408" t="s">
        <v>4089</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4218</v>
      </c>
      <c r="B202" s="408">
        <v>1</v>
      </c>
      <c r="C202" s="408" t="s">
        <v>4219</v>
      </c>
      <c r="D202" s="408" t="s">
        <v>4091</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4218</v>
      </c>
      <c r="B203" s="408">
        <v>1</v>
      </c>
      <c r="C203" s="408" t="s">
        <v>4219</v>
      </c>
      <c r="D203" s="408" t="s">
        <v>4093</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4218</v>
      </c>
      <c r="B204" s="408">
        <v>1</v>
      </c>
      <c r="C204" s="408" t="s">
        <v>4219</v>
      </c>
      <c r="D204" s="408" t="s">
        <v>4095</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4218</v>
      </c>
      <c r="B205" s="408">
        <v>1</v>
      </c>
      <c r="C205" s="408" t="s">
        <v>4219</v>
      </c>
      <c r="D205" s="408" t="s">
        <v>4097</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4220</v>
      </c>
      <c r="B206" s="408">
        <v>1</v>
      </c>
      <c r="C206" s="408" t="s">
        <v>4221</v>
      </c>
      <c r="D206" s="408" t="s">
        <v>4001</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4220</v>
      </c>
      <c r="B207" s="408">
        <v>1</v>
      </c>
      <c r="C207" s="408" t="s">
        <v>4221</v>
      </c>
      <c r="D207" s="408" t="s">
        <v>4003</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4220</v>
      </c>
      <c r="B208" s="408">
        <v>1</v>
      </c>
      <c r="C208" s="408" t="s">
        <v>4221</v>
      </c>
      <c r="D208" s="408" t="s">
        <v>4004</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4220</v>
      </c>
      <c r="B209" s="408">
        <v>1</v>
      </c>
      <c r="C209" s="408" t="s">
        <v>4221</v>
      </c>
      <c r="D209" s="408" t="s">
        <v>4006</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4220</v>
      </c>
      <c r="B210" s="408">
        <v>1</v>
      </c>
      <c r="C210" s="408" t="s">
        <v>4221</v>
      </c>
      <c r="D210" s="408" t="s">
        <v>4008</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4220</v>
      </c>
      <c r="B211" s="408">
        <v>1</v>
      </c>
      <c r="C211" s="408" t="s">
        <v>4221</v>
      </c>
      <c r="D211" s="408" t="s">
        <v>481</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4220</v>
      </c>
      <c r="B212" s="408">
        <v>1</v>
      </c>
      <c r="C212" s="408" t="s">
        <v>4221</v>
      </c>
      <c r="D212" s="408" t="s">
        <v>4011</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4220</v>
      </c>
      <c r="B213" s="408">
        <v>1</v>
      </c>
      <c r="C213" s="408" t="s">
        <v>4221</v>
      </c>
      <c r="D213" s="408" t="s">
        <v>4013</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4220</v>
      </c>
      <c r="B214" s="408">
        <v>1</v>
      </c>
      <c r="C214" s="408" t="s">
        <v>4221</v>
      </c>
      <c r="D214" s="408" t="s">
        <v>4014</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4220</v>
      </c>
      <c r="B215" s="408">
        <v>1</v>
      </c>
      <c r="C215" s="408" t="s">
        <v>4221</v>
      </c>
      <c r="D215" s="408" t="s">
        <v>4016</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4220</v>
      </c>
      <c r="B216" s="408">
        <v>1</v>
      </c>
      <c r="C216" s="408" t="s">
        <v>4221</v>
      </c>
      <c r="D216" s="408" t="s">
        <v>4018</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4220</v>
      </c>
      <c r="B217" s="408">
        <v>1</v>
      </c>
      <c r="C217" s="408" t="s">
        <v>4221</v>
      </c>
      <c r="D217" s="408" t="s">
        <v>4020</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4220</v>
      </c>
      <c r="B218" s="408">
        <v>1</v>
      </c>
      <c r="C218" s="408" t="s">
        <v>4221</v>
      </c>
      <c r="D218" s="408" t="s">
        <v>4022</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4220</v>
      </c>
      <c r="B219" s="408">
        <v>1</v>
      </c>
      <c r="C219" s="408" t="s">
        <v>4221</v>
      </c>
      <c r="D219" s="408" t="s">
        <v>4024</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4220</v>
      </c>
      <c r="B220" s="408">
        <v>1</v>
      </c>
      <c r="C220" s="408" t="s">
        <v>4221</v>
      </c>
      <c r="D220" s="408" t="s">
        <v>4026</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4220</v>
      </c>
      <c r="B221" s="408">
        <v>1</v>
      </c>
      <c r="C221" s="408" t="s">
        <v>4221</v>
      </c>
      <c r="D221" s="408" t="s">
        <v>4028</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4220</v>
      </c>
      <c r="B222" s="408">
        <v>1</v>
      </c>
      <c r="C222" s="408" t="s">
        <v>4221</v>
      </c>
      <c r="D222" s="408" t="s">
        <v>4030</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4220</v>
      </c>
      <c r="B223" s="408">
        <v>1</v>
      </c>
      <c r="C223" s="408" t="s">
        <v>4221</v>
      </c>
      <c r="D223" s="408" t="s">
        <v>4032</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4220</v>
      </c>
      <c r="B224" s="408">
        <v>1</v>
      </c>
      <c r="C224" s="408" t="s">
        <v>4221</v>
      </c>
      <c r="D224" s="408" t="s">
        <v>4034</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4220</v>
      </c>
      <c r="B225" s="408">
        <v>1</v>
      </c>
      <c r="C225" s="408" t="s">
        <v>4221</v>
      </c>
      <c r="D225" s="408" t="s">
        <v>4036</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4220</v>
      </c>
      <c r="B226" s="408">
        <v>1</v>
      </c>
      <c r="C226" s="408" t="s">
        <v>4221</v>
      </c>
      <c r="D226" s="408" t="s">
        <v>4038</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4220</v>
      </c>
      <c r="B227" s="408">
        <v>1</v>
      </c>
      <c r="C227" s="408" t="s">
        <v>4221</v>
      </c>
      <c r="D227" s="408" t="s">
        <v>4040</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4220</v>
      </c>
      <c r="B228" s="408">
        <v>1</v>
      </c>
      <c r="C228" s="408" t="s">
        <v>4221</v>
      </c>
      <c r="D228" s="408" t="s">
        <v>4042</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4220</v>
      </c>
      <c r="B229" s="408">
        <v>1</v>
      </c>
      <c r="C229" s="408" t="s">
        <v>4221</v>
      </c>
      <c r="D229" s="408" t="s">
        <v>4044</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4220</v>
      </c>
      <c r="B230" s="408">
        <v>1</v>
      </c>
      <c r="C230" s="408" t="s">
        <v>4221</v>
      </c>
      <c r="D230" s="408" t="s">
        <v>4046</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4220</v>
      </c>
      <c r="B231" s="408">
        <v>1</v>
      </c>
      <c r="C231" s="408" t="s">
        <v>4221</v>
      </c>
      <c r="D231" s="408" t="s">
        <v>4048</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4220</v>
      </c>
      <c r="B232" s="408">
        <v>1</v>
      </c>
      <c r="C232" s="408" t="s">
        <v>4221</v>
      </c>
      <c r="D232" s="408" t="s">
        <v>4050</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4220</v>
      </c>
      <c r="B233" s="408">
        <v>1</v>
      </c>
      <c r="C233" s="408" t="s">
        <v>4221</v>
      </c>
      <c r="D233" s="408" t="s">
        <v>4052</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4220</v>
      </c>
      <c r="B234" s="408">
        <v>1</v>
      </c>
      <c r="C234" s="408" t="s">
        <v>4221</v>
      </c>
      <c r="D234" s="408" t="s">
        <v>4054</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4220</v>
      </c>
      <c r="B235" s="408">
        <v>1</v>
      </c>
      <c r="C235" s="408" t="s">
        <v>4221</v>
      </c>
      <c r="D235" s="408" t="s">
        <v>517</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4220</v>
      </c>
      <c r="B236" s="408">
        <v>1</v>
      </c>
      <c r="C236" s="408" t="s">
        <v>4221</v>
      </c>
      <c r="D236" s="408" t="s">
        <v>4057</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4220</v>
      </c>
      <c r="B237" s="408">
        <v>1</v>
      </c>
      <c r="C237" s="408" t="s">
        <v>4221</v>
      </c>
      <c r="D237" s="408" t="s">
        <v>4059</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4220</v>
      </c>
      <c r="B238" s="408">
        <v>1</v>
      </c>
      <c r="C238" s="408" t="s">
        <v>4221</v>
      </c>
      <c r="D238" s="408" t="s">
        <v>4061</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4220</v>
      </c>
      <c r="B239" s="408">
        <v>1</v>
      </c>
      <c r="C239" s="408" t="s">
        <v>4221</v>
      </c>
      <c r="D239" s="408" t="s">
        <v>4063</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4220</v>
      </c>
      <c r="B240" s="408">
        <v>1</v>
      </c>
      <c r="C240" s="408" t="s">
        <v>4221</v>
      </c>
      <c r="D240" s="408" t="s">
        <v>4065</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4220</v>
      </c>
      <c r="B241" s="408">
        <v>1</v>
      </c>
      <c r="C241" s="408" t="s">
        <v>4221</v>
      </c>
      <c r="D241" s="408" t="s">
        <v>4067</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4220</v>
      </c>
      <c r="B242" s="408">
        <v>1</v>
      </c>
      <c r="C242" s="408" t="s">
        <v>4221</v>
      </c>
      <c r="D242" s="408" t="s">
        <v>4069</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4220</v>
      </c>
      <c r="B243" s="408">
        <v>1</v>
      </c>
      <c r="C243" s="408" t="s">
        <v>4221</v>
      </c>
      <c r="D243" s="408" t="s">
        <v>4071</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4220</v>
      </c>
      <c r="B244" s="408">
        <v>1</v>
      </c>
      <c r="C244" s="408" t="s">
        <v>4221</v>
      </c>
      <c r="D244" s="408" t="s">
        <v>4073</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4220</v>
      </c>
      <c r="B245" s="408">
        <v>1</v>
      </c>
      <c r="C245" s="408" t="s">
        <v>4221</v>
      </c>
      <c r="D245" s="408" t="s">
        <v>4075</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4220</v>
      </c>
      <c r="B246" s="408">
        <v>1</v>
      </c>
      <c r="C246" s="408" t="s">
        <v>4221</v>
      </c>
      <c r="D246" s="408" t="s">
        <v>4077</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4220</v>
      </c>
      <c r="B247" s="408">
        <v>1</v>
      </c>
      <c r="C247" s="408" t="s">
        <v>4221</v>
      </c>
      <c r="D247" s="408" t="s">
        <v>4079</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4220</v>
      </c>
      <c r="B248" s="408">
        <v>1</v>
      </c>
      <c r="C248" s="408" t="s">
        <v>4221</v>
      </c>
      <c r="D248" s="408" t="s">
        <v>4081</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4220</v>
      </c>
      <c r="B249" s="408">
        <v>1</v>
      </c>
      <c r="C249" s="408" t="s">
        <v>4221</v>
      </c>
      <c r="D249" s="408" t="s">
        <v>4083</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4220</v>
      </c>
      <c r="B250" s="408">
        <v>1</v>
      </c>
      <c r="C250" s="408" t="s">
        <v>4221</v>
      </c>
      <c r="D250" s="408" t="s">
        <v>4085</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4220</v>
      </c>
      <c r="B251" s="408">
        <v>1</v>
      </c>
      <c r="C251" s="408" t="s">
        <v>4221</v>
      </c>
      <c r="D251" s="408" t="s">
        <v>4087</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4220</v>
      </c>
      <c r="B252" s="408">
        <v>1</v>
      </c>
      <c r="C252" s="408" t="s">
        <v>4221</v>
      </c>
      <c r="D252" s="408" t="s">
        <v>4089</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4220</v>
      </c>
      <c r="B253" s="408">
        <v>1</v>
      </c>
      <c r="C253" s="408" t="s">
        <v>4221</v>
      </c>
      <c r="D253" s="408" t="s">
        <v>4091</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4220</v>
      </c>
      <c r="B254" s="408">
        <v>1</v>
      </c>
      <c r="C254" s="408" t="s">
        <v>4221</v>
      </c>
      <c r="D254" s="408" t="s">
        <v>4093</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4220</v>
      </c>
      <c r="B255" s="408">
        <v>1</v>
      </c>
      <c r="C255" s="408" t="s">
        <v>4221</v>
      </c>
      <c r="D255" s="408" t="s">
        <v>4095</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4220</v>
      </c>
      <c r="B256" s="408">
        <v>1</v>
      </c>
      <c r="C256" s="408" t="s">
        <v>4221</v>
      </c>
      <c r="D256" s="408" t="s">
        <v>4097</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4222</v>
      </c>
      <c r="B257" s="408">
        <v>1</v>
      </c>
      <c r="C257" s="408" t="s">
        <v>4223</v>
      </c>
      <c r="D257" s="408" t="s">
        <v>4224</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4222</v>
      </c>
      <c r="B258" s="408">
        <v>1</v>
      </c>
      <c r="C258" s="408" t="s">
        <v>4223</v>
      </c>
      <c r="D258" s="408" t="s">
        <v>4225</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4222</v>
      </c>
      <c r="B259" s="408">
        <v>1</v>
      </c>
      <c r="C259" s="408" t="s">
        <v>4223</v>
      </c>
      <c r="D259" s="408" t="s">
        <v>4226</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4222</v>
      </c>
      <c r="B260" s="408">
        <v>1</v>
      </c>
      <c r="C260" s="408" t="s">
        <v>4223</v>
      </c>
      <c r="D260" s="408" t="s">
        <v>4227</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4222</v>
      </c>
      <c r="B261" s="408">
        <v>1</v>
      </c>
      <c r="C261" s="408" t="s">
        <v>4223</v>
      </c>
      <c r="D261" s="408" t="s">
        <v>4228</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4222</v>
      </c>
      <c r="B262" s="408">
        <v>1</v>
      </c>
      <c r="C262" s="408" t="s">
        <v>4223</v>
      </c>
      <c r="D262" s="408" t="s">
        <v>4229</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4230</v>
      </c>
      <c r="B263" s="408">
        <v>1</v>
      </c>
      <c r="C263" s="408" t="s">
        <v>4231</v>
      </c>
      <c r="D263" s="408" t="s">
        <v>4001</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4230</v>
      </c>
      <c r="B264" s="408">
        <v>1</v>
      </c>
      <c r="C264" s="408" t="s">
        <v>4231</v>
      </c>
      <c r="D264" s="408" t="s">
        <v>4003</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4230</v>
      </c>
      <c r="B265" s="408">
        <v>1</v>
      </c>
      <c r="C265" s="408" t="s">
        <v>4231</v>
      </c>
      <c r="D265" s="408" t="s">
        <v>4004</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4230</v>
      </c>
      <c r="B266" s="408">
        <v>1</v>
      </c>
      <c r="C266" s="408" t="s">
        <v>4231</v>
      </c>
      <c r="D266" s="408" t="s">
        <v>4224</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4230</v>
      </c>
      <c r="B267" s="408">
        <v>1</v>
      </c>
      <c r="C267" s="408" t="s">
        <v>4231</v>
      </c>
      <c r="D267" s="408" t="s">
        <v>4006</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4230</v>
      </c>
      <c r="B268" s="408">
        <v>1</v>
      </c>
      <c r="C268" s="408" t="s">
        <v>4231</v>
      </c>
      <c r="D268" s="408" t="s">
        <v>4008</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4230</v>
      </c>
      <c r="B269" s="408">
        <v>1</v>
      </c>
      <c r="C269" s="408" t="s">
        <v>4231</v>
      </c>
      <c r="D269" s="408" t="s">
        <v>481</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4230</v>
      </c>
      <c r="B270" s="408">
        <v>1</v>
      </c>
      <c r="C270" s="408" t="s">
        <v>4231</v>
      </c>
      <c r="D270" s="408" t="s">
        <v>4011</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4230</v>
      </c>
      <c r="B271" s="408">
        <v>1</v>
      </c>
      <c r="C271" s="408" t="s">
        <v>4231</v>
      </c>
      <c r="D271" s="408" t="s">
        <v>4013</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4230</v>
      </c>
      <c r="B272" s="408">
        <v>1</v>
      </c>
      <c r="C272" s="408" t="s">
        <v>4231</v>
      </c>
      <c r="D272" s="408" t="s">
        <v>4014</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4230</v>
      </c>
      <c r="B273" s="408">
        <v>1</v>
      </c>
      <c r="C273" s="408" t="s">
        <v>4231</v>
      </c>
      <c r="D273" s="408" t="s">
        <v>4016</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4230</v>
      </c>
      <c r="B274" s="408">
        <v>1</v>
      </c>
      <c r="C274" s="408" t="s">
        <v>4231</v>
      </c>
      <c r="D274" s="408" t="s">
        <v>4018</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4230</v>
      </c>
      <c r="B275" s="408">
        <v>1</v>
      </c>
      <c r="C275" s="408" t="s">
        <v>4231</v>
      </c>
      <c r="D275" s="408" t="s">
        <v>4225</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4230</v>
      </c>
      <c r="B276" s="408">
        <v>1</v>
      </c>
      <c r="C276" s="408" t="s">
        <v>4231</v>
      </c>
      <c r="D276" s="408" t="s">
        <v>4020</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4230</v>
      </c>
      <c r="B277" s="408">
        <v>1</v>
      </c>
      <c r="C277" s="408" t="s">
        <v>4231</v>
      </c>
      <c r="D277" s="408" t="s">
        <v>4022</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4230</v>
      </c>
      <c r="B278" s="408">
        <v>1</v>
      </c>
      <c r="C278" s="408" t="s">
        <v>4231</v>
      </c>
      <c r="D278" s="408" t="s">
        <v>4024</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4230</v>
      </c>
      <c r="B279" s="408">
        <v>1</v>
      </c>
      <c r="C279" s="408" t="s">
        <v>4231</v>
      </c>
      <c r="D279" s="408" t="s">
        <v>4026</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4230</v>
      </c>
      <c r="B280" s="408">
        <v>1</v>
      </c>
      <c r="C280" s="408" t="s">
        <v>4231</v>
      </c>
      <c r="D280" s="408" t="s">
        <v>4028</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4230</v>
      </c>
      <c r="B281" s="408">
        <v>1</v>
      </c>
      <c r="C281" s="408" t="s">
        <v>4231</v>
      </c>
      <c r="D281" s="408" t="s">
        <v>4030</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4230</v>
      </c>
      <c r="B282" s="408">
        <v>1</v>
      </c>
      <c r="C282" s="408" t="s">
        <v>4231</v>
      </c>
      <c r="D282" s="408" t="s">
        <v>4032</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4230</v>
      </c>
      <c r="B283" s="408">
        <v>1</v>
      </c>
      <c r="C283" s="408" t="s">
        <v>4231</v>
      </c>
      <c r="D283" s="408" t="s">
        <v>4034</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4230</v>
      </c>
      <c r="B284" s="408">
        <v>1</v>
      </c>
      <c r="C284" s="408" t="s">
        <v>4231</v>
      </c>
      <c r="D284" s="408" t="s">
        <v>4036</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4230</v>
      </c>
      <c r="B285" s="408">
        <v>1</v>
      </c>
      <c r="C285" s="408" t="s">
        <v>4231</v>
      </c>
      <c r="D285" s="408" t="s">
        <v>4038</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4230</v>
      </c>
      <c r="B286" s="408">
        <v>1</v>
      </c>
      <c r="C286" s="408" t="s">
        <v>4231</v>
      </c>
      <c r="D286" s="408" t="s">
        <v>4040</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4230</v>
      </c>
      <c r="B287" s="408">
        <v>1</v>
      </c>
      <c r="C287" s="408" t="s">
        <v>4231</v>
      </c>
      <c r="D287" s="408" t="s">
        <v>4042</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4230</v>
      </c>
      <c r="B288" s="408">
        <v>1</v>
      </c>
      <c r="C288" s="408" t="s">
        <v>4231</v>
      </c>
      <c r="D288" s="408" t="s">
        <v>4044</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4230</v>
      </c>
      <c r="B289" s="408">
        <v>1</v>
      </c>
      <c r="C289" s="408" t="s">
        <v>4231</v>
      </c>
      <c r="D289" s="408" t="s">
        <v>4046</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4230</v>
      </c>
      <c r="B290" s="408">
        <v>1</v>
      </c>
      <c r="C290" s="408" t="s">
        <v>4231</v>
      </c>
      <c r="D290" s="408" t="s">
        <v>4226</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4230</v>
      </c>
      <c r="B291" s="408">
        <v>1</v>
      </c>
      <c r="C291" s="408" t="s">
        <v>4231</v>
      </c>
      <c r="D291" s="408" t="s">
        <v>4048</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4230</v>
      </c>
      <c r="B292" s="408">
        <v>1</v>
      </c>
      <c r="C292" s="408" t="s">
        <v>4231</v>
      </c>
      <c r="D292" s="408" t="s">
        <v>4050</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4230</v>
      </c>
      <c r="B293" s="408">
        <v>1</v>
      </c>
      <c r="C293" s="408" t="s">
        <v>4231</v>
      </c>
      <c r="D293" s="408" t="s">
        <v>4052</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4230</v>
      </c>
      <c r="B294" s="408">
        <v>1</v>
      </c>
      <c r="C294" s="408" t="s">
        <v>4231</v>
      </c>
      <c r="D294" s="408" t="s">
        <v>4054</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4230</v>
      </c>
      <c r="B295" s="408">
        <v>1</v>
      </c>
      <c r="C295" s="408" t="s">
        <v>4231</v>
      </c>
      <c r="D295" s="408" t="s">
        <v>517</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4230</v>
      </c>
      <c r="B296" s="408">
        <v>1</v>
      </c>
      <c r="C296" s="408" t="s">
        <v>4231</v>
      </c>
      <c r="D296" s="408" t="s">
        <v>4057</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4230</v>
      </c>
      <c r="B297" s="408">
        <v>1</v>
      </c>
      <c r="C297" s="408" t="s">
        <v>4231</v>
      </c>
      <c r="D297" s="408" t="s">
        <v>4059</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4230</v>
      </c>
      <c r="B298" s="408">
        <v>1</v>
      </c>
      <c r="C298" s="408" t="s">
        <v>4231</v>
      </c>
      <c r="D298" s="408" t="s">
        <v>4061</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4230</v>
      </c>
      <c r="B299" s="408">
        <v>1</v>
      </c>
      <c r="C299" s="408" t="s">
        <v>4231</v>
      </c>
      <c r="D299" s="408" t="s">
        <v>4063</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4230</v>
      </c>
      <c r="B300" s="408">
        <v>1</v>
      </c>
      <c r="C300" s="408" t="s">
        <v>4231</v>
      </c>
      <c r="D300" s="408" t="s">
        <v>4065</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4230</v>
      </c>
      <c r="B301" s="408">
        <v>1</v>
      </c>
      <c r="C301" s="408" t="s">
        <v>4231</v>
      </c>
      <c r="D301" s="408" t="s">
        <v>4067</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4230</v>
      </c>
      <c r="B302" s="408">
        <v>1</v>
      </c>
      <c r="C302" s="408" t="s">
        <v>4231</v>
      </c>
      <c r="D302" s="408" t="s">
        <v>4069</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4230</v>
      </c>
      <c r="B303" s="408">
        <v>1</v>
      </c>
      <c r="C303" s="408" t="s">
        <v>4231</v>
      </c>
      <c r="D303" s="408" t="s">
        <v>4071</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4230</v>
      </c>
      <c r="B304" s="408">
        <v>1</v>
      </c>
      <c r="C304" s="408" t="s">
        <v>4231</v>
      </c>
      <c r="D304" s="408" t="s">
        <v>4073</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4230</v>
      </c>
      <c r="B305" s="408">
        <v>1</v>
      </c>
      <c r="C305" s="408" t="s">
        <v>4231</v>
      </c>
      <c r="D305" s="408" t="s">
        <v>4227</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4230</v>
      </c>
      <c r="B306" s="408">
        <v>1</v>
      </c>
      <c r="C306" s="408" t="s">
        <v>4231</v>
      </c>
      <c r="D306" s="408" t="s">
        <v>4075</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4230</v>
      </c>
      <c r="B307" s="408">
        <v>1</v>
      </c>
      <c r="C307" s="408" t="s">
        <v>4231</v>
      </c>
      <c r="D307" s="408" t="s">
        <v>4077</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4230</v>
      </c>
      <c r="B308" s="408">
        <v>1</v>
      </c>
      <c r="C308" s="408" t="s">
        <v>4231</v>
      </c>
      <c r="D308" s="408" t="s">
        <v>4079</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4230</v>
      </c>
      <c r="B309" s="408">
        <v>1</v>
      </c>
      <c r="C309" s="408" t="s">
        <v>4231</v>
      </c>
      <c r="D309" s="408" t="s">
        <v>4081</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4230</v>
      </c>
      <c r="B310" s="408">
        <v>1</v>
      </c>
      <c r="C310" s="408" t="s">
        <v>4231</v>
      </c>
      <c r="D310" s="408" t="s">
        <v>4083</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4230</v>
      </c>
      <c r="B311" s="408">
        <v>1</v>
      </c>
      <c r="C311" s="408" t="s">
        <v>4231</v>
      </c>
      <c r="D311" s="408" t="s">
        <v>4228</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4230</v>
      </c>
      <c r="B312" s="408">
        <v>1</v>
      </c>
      <c r="C312" s="408" t="s">
        <v>4231</v>
      </c>
      <c r="D312" s="408" t="s">
        <v>4085</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4230</v>
      </c>
      <c r="B313" s="408">
        <v>1</v>
      </c>
      <c r="C313" s="408" t="s">
        <v>4231</v>
      </c>
      <c r="D313" s="408" t="s">
        <v>4087</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4230</v>
      </c>
      <c r="B314" s="408">
        <v>1</v>
      </c>
      <c r="C314" s="408" t="s">
        <v>4231</v>
      </c>
      <c r="D314" s="408" t="s">
        <v>4229</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4230</v>
      </c>
      <c r="B315" s="408">
        <v>1</v>
      </c>
      <c r="C315" s="408" t="s">
        <v>4231</v>
      </c>
      <c r="D315" s="408" t="s">
        <v>4089</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4230</v>
      </c>
      <c r="B316" s="408">
        <v>1</v>
      </c>
      <c r="C316" s="408" t="s">
        <v>4231</v>
      </c>
      <c r="D316" s="408" t="s">
        <v>4091</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4230</v>
      </c>
      <c r="B317" s="408">
        <v>1</v>
      </c>
      <c r="C317" s="408" t="s">
        <v>4231</v>
      </c>
      <c r="D317" s="408" t="s">
        <v>4093</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4230</v>
      </c>
      <c r="B318" s="408">
        <v>1</v>
      </c>
      <c r="C318" s="408" t="s">
        <v>4231</v>
      </c>
      <c r="D318" s="408" t="s">
        <v>4095</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4230</v>
      </c>
      <c r="B319" s="408">
        <v>1</v>
      </c>
      <c r="C319" s="408" t="s">
        <v>4231</v>
      </c>
      <c r="D319" s="408" t="s">
        <v>4097</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4232</v>
      </c>
      <c r="B320" s="408">
        <v>1</v>
      </c>
      <c r="C320" s="408" t="s">
        <v>4233</v>
      </c>
      <c r="D320" s="408" t="s">
        <v>4001</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4232</v>
      </c>
      <c r="B321" s="408">
        <v>1</v>
      </c>
      <c r="C321" s="408" t="s">
        <v>4233</v>
      </c>
      <c r="D321" s="408" t="s">
        <v>4003</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4232</v>
      </c>
      <c r="B322" s="408">
        <v>1</v>
      </c>
      <c r="C322" s="408" t="s">
        <v>4233</v>
      </c>
      <c r="D322" s="408" t="s">
        <v>4004</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4232</v>
      </c>
      <c r="B323" s="408">
        <v>1</v>
      </c>
      <c r="C323" s="408" t="s">
        <v>4233</v>
      </c>
      <c r="D323" s="408" t="s">
        <v>4224</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4232</v>
      </c>
      <c r="B324" s="408">
        <v>1</v>
      </c>
      <c r="C324" s="408" t="s">
        <v>4233</v>
      </c>
      <c r="D324" s="408" t="s">
        <v>4006</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4232</v>
      </c>
      <c r="B325" s="408">
        <v>1</v>
      </c>
      <c r="C325" s="408" t="s">
        <v>4233</v>
      </c>
      <c r="D325" s="408" t="s">
        <v>4008</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4232</v>
      </c>
      <c r="B326" s="408">
        <v>1</v>
      </c>
      <c r="C326" s="408" t="s">
        <v>4233</v>
      </c>
      <c r="D326" s="408" t="s">
        <v>481</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4232</v>
      </c>
      <c r="B327" s="408">
        <v>1</v>
      </c>
      <c r="C327" s="408" t="s">
        <v>4233</v>
      </c>
      <c r="D327" s="408" t="s">
        <v>4011</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4232</v>
      </c>
      <c r="B328" s="408">
        <v>1</v>
      </c>
      <c r="C328" s="408" t="s">
        <v>4233</v>
      </c>
      <c r="D328" s="408" t="s">
        <v>4013</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4232</v>
      </c>
      <c r="B329" s="408">
        <v>1</v>
      </c>
      <c r="C329" s="408" t="s">
        <v>4233</v>
      </c>
      <c r="D329" s="408" t="s">
        <v>4014</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4232</v>
      </c>
      <c r="B330" s="408">
        <v>1</v>
      </c>
      <c r="C330" s="408" t="s">
        <v>4233</v>
      </c>
      <c r="D330" s="408" t="s">
        <v>4016</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4232</v>
      </c>
      <c r="B331" s="408">
        <v>1</v>
      </c>
      <c r="C331" s="408" t="s">
        <v>4233</v>
      </c>
      <c r="D331" s="408" t="s">
        <v>4018</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4232</v>
      </c>
      <c r="B332" s="408">
        <v>1</v>
      </c>
      <c r="C332" s="408" t="s">
        <v>4233</v>
      </c>
      <c r="D332" s="408" t="s">
        <v>4225</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4232</v>
      </c>
      <c r="B333" s="408">
        <v>1</v>
      </c>
      <c r="C333" s="408" t="s">
        <v>4233</v>
      </c>
      <c r="D333" s="408" t="s">
        <v>4020</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4232</v>
      </c>
      <c r="B334" s="408">
        <v>1</v>
      </c>
      <c r="C334" s="408" t="s">
        <v>4233</v>
      </c>
      <c r="D334" s="408" t="s">
        <v>4022</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4232</v>
      </c>
      <c r="B335" s="408">
        <v>1</v>
      </c>
      <c r="C335" s="408" t="s">
        <v>4233</v>
      </c>
      <c r="D335" s="408" t="s">
        <v>4024</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4232</v>
      </c>
      <c r="B336" s="408">
        <v>1</v>
      </c>
      <c r="C336" s="408" t="s">
        <v>4233</v>
      </c>
      <c r="D336" s="408" t="s">
        <v>4026</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4232</v>
      </c>
      <c r="B337" s="408">
        <v>1</v>
      </c>
      <c r="C337" s="408" t="s">
        <v>4233</v>
      </c>
      <c r="D337" s="408" t="s">
        <v>4028</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4232</v>
      </c>
      <c r="B338" s="408">
        <v>1</v>
      </c>
      <c r="C338" s="408" t="s">
        <v>4233</v>
      </c>
      <c r="D338" s="408" t="s">
        <v>4030</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4232</v>
      </c>
      <c r="B339" s="408">
        <v>1</v>
      </c>
      <c r="C339" s="408" t="s">
        <v>4233</v>
      </c>
      <c r="D339" s="408" t="s">
        <v>4032</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4232</v>
      </c>
      <c r="B340" s="408">
        <v>1</v>
      </c>
      <c r="C340" s="408" t="s">
        <v>4233</v>
      </c>
      <c r="D340" s="408" t="s">
        <v>4034</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4232</v>
      </c>
      <c r="B341" s="408">
        <v>1</v>
      </c>
      <c r="C341" s="408" t="s">
        <v>4233</v>
      </c>
      <c r="D341" s="408" t="s">
        <v>4036</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4232</v>
      </c>
      <c r="B342" s="408">
        <v>1</v>
      </c>
      <c r="C342" s="408" t="s">
        <v>4233</v>
      </c>
      <c r="D342" s="408" t="s">
        <v>4038</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4232</v>
      </c>
      <c r="B343" s="408">
        <v>1</v>
      </c>
      <c r="C343" s="408" t="s">
        <v>4233</v>
      </c>
      <c r="D343" s="408" t="s">
        <v>4040</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4232</v>
      </c>
      <c r="B344" s="408">
        <v>1</v>
      </c>
      <c r="C344" s="408" t="s">
        <v>4233</v>
      </c>
      <c r="D344" s="408" t="s">
        <v>4042</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4232</v>
      </c>
      <c r="B345" s="408">
        <v>1</v>
      </c>
      <c r="C345" s="408" t="s">
        <v>4233</v>
      </c>
      <c r="D345" s="408" t="s">
        <v>4044</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4232</v>
      </c>
      <c r="B346" s="408">
        <v>1</v>
      </c>
      <c r="C346" s="408" t="s">
        <v>4233</v>
      </c>
      <c r="D346" s="408" t="s">
        <v>4046</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4232</v>
      </c>
      <c r="B347" s="408">
        <v>1</v>
      </c>
      <c r="C347" s="408" t="s">
        <v>4233</v>
      </c>
      <c r="D347" s="408" t="s">
        <v>4226</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4232</v>
      </c>
      <c r="B348" s="408">
        <v>1</v>
      </c>
      <c r="C348" s="408" t="s">
        <v>4233</v>
      </c>
      <c r="D348" s="408" t="s">
        <v>4048</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4232</v>
      </c>
      <c r="B349" s="408">
        <v>1</v>
      </c>
      <c r="C349" s="408" t="s">
        <v>4233</v>
      </c>
      <c r="D349" s="408" t="s">
        <v>4050</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4232</v>
      </c>
      <c r="B350" s="408">
        <v>1</v>
      </c>
      <c r="C350" s="408" t="s">
        <v>4233</v>
      </c>
      <c r="D350" s="408" t="s">
        <v>4052</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4232</v>
      </c>
      <c r="B351" s="408">
        <v>1</v>
      </c>
      <c r="C351" s="408" t="s">
        <v>4233</v>
      </c>
      <c r="D351" s="408" t="s">
        <v>4054</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4232</v>
      </c>
      <c r="B352" s="408">
        <v>1</v>
      </c>
      <c r="C352" s="408" t="s">
        <v>4233</v>
      </c>
      <c r="D352" s="408" t="s">
        <v>517</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4232</v>
      </c>
      <c r="B353" s="408">
        <v>1</v>
      </c>
      <c r="C353" s="408" t="s">
        <v>4233</v>
      </c>
      <c r="D353" s="408" t="s">
        <v>4057</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4232</v>
      </c>
      <c r="B354" s="408">
        <v>1</v>
      </c>
      <c r="C354" s="408" t="s">
        <v>4233</v>
      </c>
      <c r="D354" s="408" t="s">
        <v>4059</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4232</v>
      </c>
      <c r="B355" s="408">
        <v>1</v>
      </c>
      <c r="C355" s="408" t="s">
        <v>4233</v>
      </c>
      <c r="D355" s="408" t="s">
        <v>4061</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4232</v>
      </c>
      <c r="B356" s="408">
        <v>1</v>
      </c>
      <c r="C356" s="408" t="s">
        <v>4233</v>
      </c>
      <c r="D356" s="408" t="s">
        <v>4063</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4232</v>
      </c>
      <c r="B357" s="408">
        <v>1</v>
      </c>
      <c r="C357" s="408" t="s">
        <v>4233</v>
      </c>
      <c r="D357" s="408" t="s">
        <v>4065</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4232</v>
      </c>
      <c r="B358" s="408">
        <v>1</v>
      </c>
      <c r="C358" s="408" t="s">
        <v>4233</v>
      </c>
      <c r="D358" s="408" t="s">
        <v>4067</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4232</v>
      </c>
      <c r="B359" s="408">
        <v>1</v>
      </c>
      <c r="C359" s="408" t="s">
        <v>4233</v>
      </c>
      <c r="D359" s="408" t="s">
        <v>4069</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4232</v>
      </c>
      <c r="B360" s="408">
        <v>1</v>
      </c>
      <c r="C360" s="408" t="s">
        <v>4233</v>
      </c>
      <c r="D360" s="408" t="s">
        <v>4071</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4232</v>
      </c>
      <c r="B361" s="408">
        <v>1</v>
      </c>
      <c r="C361" s="408" t="s">
        <v>4233</v>
      </c>
      <c r="D361" s="408" t="s">
        <v>4073</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4232</v>
      </c>
      <c r="B362" s="408">
        <v>1</v>
      </c>
      <c r="C362" s="408" t="s">
        <v>4233</v>
      </c>
      <c r="D362" s="408" t="s">
        <v>4227</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4232</v>
      </c>
      <c r="B363" s="408">
        <v>1</v>
      </c>
      <c r="C363" s="408" t="s">
        <v>4233</v>
      </c>
      <c r="D363" s="408" t="s">
        <v>4075</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4232</v>
      </c>
      <c r="B364" s="408">
        <v>1</v>
      </c>
      <c r="C364" s="408" t="s">
        <v>4233</v>
      </c>
      <c r="D364" s="408" t="s">
        <v>4077</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4232</v>
      </c>
      <c r="B365" s="408">
        <v>1</v>
      </c>
      <c r="C365" s="408" t="s">
        <v>4233</v>
      </c>
      <c r="D365" s="408" t="s">
        <v>4079</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4232</v>
      </c>
      <c r="B366" s="408">
        <v>1</v>
      </c>
      <c r="C366" s="408" t="s">
        <v>4233</v>
      </c>
      <c r="D366" s="408" t="s">
        <v>4081</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4232</v>
      </c>
      <c r="B367" s="408">
        <v>1</v>
      </c>
      <c r="C367" s="408" t="s">
        <v>4233</v>
      </c>
      <c r="D367" s="408" t="s">
        <v>4083</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4232</v>
      </c>
      <c r="B368" s="408">
        <v>1</v>
      </c>
      <c r="C368" s="408" t="s">
        <v>4233</v>
      </c>
      <c r="D368" s="408" t="s">
        <v>4228</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4232</v>
      </c>
      <c r="B369" s="408">
        <v>1</v>
      </c>
      <c r="C369" s="408" t="s">
        <v>4233</v>
      </c>
      <c r="D369" s="408" t="s">
        <v>4085</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4232</v>
      </c>
      <c r="B370" s="408">
        <v>1</v>
      </c>
      <c r="C370" s="408" t="s">
        <v>4233</v>
      </c>
      <c r="D370" s="408" t="s">
        <v>4087</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4232</v>
      </c>
      <c r="B371" s="408">
        <v>1</v>
      </c>
      <c r="C371" s="408" t="s">
        <v>4233</v>
      </c>
      <c r="D371" s="408" t="s">
        <v>4229</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4232</v>
      </c>
      <c r="B372" s="408">
        <v>1</v>
      </c>
      <c r="C372" s="408" t="s">
        <v>4233</v>
      </c>
      <c r="D372" s="408" t="s">
        <v>4089</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4232</v>
      </c>
      <c r="B373" s="408">
        <v>1</v>
      </c>
      <c r="C373" s="408" t="s">
        <v>4233</v>
      </c>
      <c r="D373" s="408" t="s">
        <v>4091</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4232</v>
      </c>
      <c r="B374" s="408">
        <v>1</v>
      </c>
      <c r="C374" s="408" t="s">
        <v>4233</v>
      </c>
      <c r="D374" s="408" t="s">
        <v>4093</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4232</v>
      </c>
      <c r="B375" s="408">
        <v>1</v>
      </c>
      <c r="C375" s="408" t="s">
        <v>4233</v>
      </c>
      <c r="D375" s="408" t="s">
        <v>4095</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4232</v>
      </c>
      <c r="B376" s="408">
        <v>1</v>
      </c>
      <c r="C376" s="408" t="s">
        <v>4233</v>
      </c>
      <c r="D376" s="408" t="s">
        <v>4097</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4234</v>
      </c>
      <c r="B377" s="408">
        <v>1</v>
      </c>
      <c r="C377" s="408" t="s">
        <v>4235</v>
      </c>
      <c r="D377" s="408" t="s">
        <v>4001</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4234</v>
      </c>
      <c r="B378" s="408">
        <v>1</v>
      </c>
      <c r="C378" s="408" t="s">
        <v>4235</v>
      </c>
      <c r="D378" s="408" t="s">
        <v>4003</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4234</v>
      </c>
      <c r="B379" s="408">
        <v>1</v>
      </c>
      <c r="C379" s="408" t="s">
        <v>4235</v>
      </c>
      <c r="D379" s="408" t="s">
        <v>4004</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4234</v>
      </c>
      <c r="B380" s="408">
        <v>1</v>
      </c>
      <c r="C380" s="408" t="s">
        <v>4235</v>
      </c>
      <c r="D380" s="408" t="s">
        <v>4224</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4234</v>
      </c>
      <c r="B381" s="408">
        <v>1</v>
      </c>
      <c r="C381" s="408" t="s">
        <v>4235</v>
      </c>
      <c r="D381" s="408" t="s">
        <v>4006</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4234</v>
      </c>
      <c r="B382" s="408">
        <v>1</v>
      </c>
      <c r="C382" s="408" t="s">
        <v>4235</v>
      </c>
      <c r="D382" s="408" t="s">
        <v>4008</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4234</v>
      </c>
      <c r="B383" s="408">
        <v>1</v>
      </c>
      <c r="C383" s="408" t="s">
        <v>4235</v>
      </c>
      <c r="D383" s="408" t="s">
        <v>481</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4234</v>
      </c>
      <c r="B384" s="408">
        <v>1</v>
      </c>
      <c r="C384" s="408" t="s">
        <v>4235</v>
      </c>
      <c r="D384" s="408" t="s">
        <v>4011</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4234</v>
      </c>
      <c r="B385" s="408">
        <v>1</v>
      </c>
      <c r="C385" s="408" t="s">
        <v>4235</v>
      </c>
      <c r="D385" s="408" t="s">
        <v>4013</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4234</v>
      </c>
      <c r="B386" s="408">
        <v>1</v>
      </c>
      <c r="C386" s="408" t="s">
        <v>4235</v>
      </c>
      <c r="D386" s="408" t="s">
        <v>4014</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4234</v>
      </c>
      <c r="B387" s="408">
        <v>1</v>
      </c>
      <c r="C387" s="408" t="s">
        <v>4235</v>
      </c>
      <c r="D387" s="408" t="s">
        <v>4016</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4234</v>
      </c>
      <c r="B388" s="408">
        <v>1</v>
      </c>
      <c r="C388" s="408" t="s">
        <v>4235</v>
      </c>
      <c r="D388" s="408" t="s">
        <v>4018</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4234</v>
      </c>
      <c r="B389" s="408">
        <v>1</v>
      </c>
      <c r="C389" s="408" t="s">
        <v>4235</v>
      </c>
      <c r="D389" s="408" t="s">
        <v>4225</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4234</v>
      </c>
      <c r="B390" s="408">
        <v>1</v>
      </c>
      <c r="C390" s="408" t="s">
        <v>4235</v>
      </c>
      <c r="D390" s="408" t="s">
        <v>4020</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4234</v>
      </c>
      <c r="B391" s="408">
        <v>1</v>
      </c>
      <c r="C391" s="408" t="s">
        <v>4235</v>
      </c>
      <c r="D391" s="408" t="s">
        <v>4022</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4234</v>
      </c>
      <c r="B392" s="408">
        <v>1</v>
      </c>
      <c r="C392" s="408" t="s">
        <v>4235</v>
      </c>
      <c r="D392" s="408" t="s">
        <v>4024</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4234</v>
      </c>
      <c r="B393" s="408">
        <v>1</v>
      </c>
      <c r="C393" s="408" t="s">
        <v>4235</v>
      </c>
      <c r="D393" s="408" t="s">
        <v>4026</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4234</v>
      </c>
      <c r="B394" s="408">
        <v>1</v>
      </c>
      <c r="C394" s="408" t="s">
        <v>4235</v>
      </c>
      <c r="D394" s="408" t="s">
        <v>4028</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4234</v>
      </c>
      <c r="B395" s="408">
        <v>1</v>
      </c>
      <c r="C395" s="408" t="s">
        <v>4235</v>
      </c>
      <c r="D395" s="408" t="s">
        <v>4030</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4234</v>
      </c>
      <c r="B396" s="408">
        <v>1</v>
      </c>
      <c r="C396" s="408" t="s">
        <v>4235</v>
      </c>
      <c r="D396" s="408" t="s">
        <v>4032</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4234</v>
      </c>
      <c r="B397" s="408">
        <v>1</v>
      </c>
      <c r="C397" s="408" t="s">
        <v>4235</v>
      </c>
      <c r="D397" s="408" t="s">
        <v>4034</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4234</v>
      </c>
      <c r="B398" s="408">
        <v>1</v>
      </c>
      <c r="C398" s="408" t="s">
        <v>4235</v>
      </c>
      <c r="D398" s="408" t="s">
        <v>4036</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4234</v>
      </c>
      <c r="B399" s="408">
        <v>1</v>
      </c>
      <c r="C399" s="408" t="s">
        <v>4235</v>
      </c>
      <c r="D399" s="408" t="s">
        <v>4038</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4234</v>
      </c>
      <c r="B400" s="408">
        <v>1</v>
      </c>
      <c r="C400" s="408" t="s">
        <v>4235</v>
      </c>
      <c r="D400" s="408" t="s">
        <v>4040</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4234</v>
      </c>
      <c r="B401" s="408">
        <v>1</v>
      </c>
      <c r="C401" s="408" t="s">
        <v>4235</v>
      </c>
      <c r="D401" s="408" t="s">
        <v>4042</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4234</v>
      </c>
      <c r="B402" s="408">
        <v>1</v>
      </c>
      <c r="C402" s="408" t="s">
        <v>4235</v>
      </c>
      <c r="D402" s="408" t="s">
        <v>4044</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4234</v>
      </c>
      <c r="B403" s="408">
        <v>1</v>
      </c>
      <c r="C403" s="408" t="s">
        <v>4235</v>
      </c>
      <c r="D403" s="408" t="s">
        <v>4046</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4234</v>
      </c>
      <c r="B404" s="408">
        <v>1</v>
      </c>
      <c r="C404" s="408" t="s">
        <v>4235</v>
      </c>
      <c r="D404" s="408" t="s">
        <v>4226</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4234</v>
      </c>
      <c r="B405" s="408">
        <v>1</v>
      </c>
      <c r="C405" s="408" t="s">
        <v>4235</v>
      </c>
      <c r="D405" s="408" t="s">
        <v>4048</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4234</v>
      </c>
      <c r="B406" s="408">
        <v>1</v>
      </c>
      <c r="C406" s="408" t="s">
        <v>4235</v>
      </c>
      <c r="D406" s="408" t="s">
        <v>4050</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4234</v>
      </c>
      <c r="B407" s="408">
        <v>1</v>
      </c>
      <c r="C407" s="408" t="s">
        <v>4235</v>
      </c>
      <c r="D407" s="408" t="s">
        <v>4052</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4234</v>
      </c>
      <c r="B408" s="408">
        <v>1</v>
      </c>
      <c r="C408" s="408" t="s">
        <v>4235</v>
      </c>
      <c r="D408" s="408" t="s">
        <v>4054</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4234</v>
      </c>
      <c r="B409" s="408">
        <v>1</v>
      </c>
      <c r="C409" s="408" t="s">
        <v>4235</v>
      </c>
      <c r="D409" s="408" t="s">
        <v>517</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4234</v>
      </c>
      <c r="B410" s="408">
        <v>1</v>
      </c>
      <c r="C410" s="408" t="s">
        <v>4235</v>
      </c>
      <c r="D410" s="408" t="s">
        <v>4057</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4234</v>
      </c>
      <c r="B411" s="408">
        <v>1</v>
      </c>
      <c r="C411" s="408" t="s">
        <v>4235</v>
      </c>
      <c r="D411" s="408" t="s">
        <v>4059</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4234</v>
      </c>
      <c r="B412" s="408">
        <v>1</v>
      </c>
      <c r="C412" s="408" t="s">
        <v>4235</v>
      </c>
      <c r="D412" s="408" t="s">
        <v>4061</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4234</v>
      </c>
      <c r="B413" s="408">
        <v>1</v>
      </c>
      <c r="C413" s="408" t="s">
        <v>4235</v>
      </c>
      <c r="D413" s="408" t="s">
        <v>4063</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4234</v>
      </c>
      <c r="B414" s="408">
        <v>1</v>
      </c>
      <c r="C414" s="408" t="s">
        <v>4235</v>
      </c>
      <c r="D414" s="408" t="s">
        <v>4065</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4234</v>
      </c>
      <c r="B415" s="408">
        <v>1</v>
      </c>
      <c r="C415" s="408" t="s">
        <v>4235</v>
      </c>
      <c r="D415" s="408" t="s">
        <v>4067</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4234</v>
      </c>
      <c r="B416" s="408">
        <v>1</v>
      </c>
      <c r="C416" s="408" t="s">
        <v>4235</v>
      </c>
      <c r="D416" s="408" t="s">
        <v>4069</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4234</v>
      </c>
      <c r="B417" s="408">
        <v>1</v>
      </c>
      <c r="C417" s="408" t="s">
        <v>4235</v>
      </c>
      <c r="D417" s="408" t="s">
        <v>4071</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4234</v>
      </c>
      <c r="B418" s="408">
        <v>1</v>
      </c>
      <c r="C418" s="408" t="s">
        <v>4235</v>
      </c>
      <c r="D418" s="408" t="s">
        <v>4073</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4234</v>
      </c>
      <c r="B419" s="408">
        <v>1</v>
      </c>
      <c r="C419" s="408" t="s">
        <v>4235</v>
      </c>
      <c r="D419" s="408" t="s">
        <v>4227</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4234</v>
      </c>
      <c r="B420" s="408">
        <v>1</v>
      </c>
      <c r="C420" s="408" t="s">
        <v>4235</v>
      </c>
      <c r="D420" s="408" t="s">
        <v>4075</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4234</v>
      </c>
      <c r="B421" s="408">
        <v>1</v>
      </c>
      <c r="C421" s="408" t="s">
        <v>4235</v>
      </c>
      <c r="D421" s="408" t="s">
        <v>4077</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4234</v>
      </c>
      <c r="B422" s="408">
        <v>1</v>
      </c>
      <c r="C422" s="408" t="s">
        <v>4235</v>
      </c>
      <c r="D422" s="408" t="s">
        <v>4079</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4234</v>
      </c>
      <c r="B423" s="408">
        <v>1</v>
      </c>
      <c r="C423" s="408" t="s">
        <v>4235</v>
      </c>
      <c r="D423" s="408" t="s">
        <v>4081</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4234</v>
      </c>
      <c r="B424" s="408">
        <v>1</v>
      </c>
      <c r="C424" s="408" t="s">
        <v>4235</v>
      </c>
      <c r="D424" s="408" t="s">
        <v>4083</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4234</v>
      </c>
      <c r="B425" s="408">
        <v>1</v>
      </c>
      <c r="C425" s="408" t="s">
        <v>4235</v>
      </c>
      <c r="D425" s="408" t="s">
        <v>4228</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4234</v>
      </c>
      <c r="B426" s="408">
        <v>1</v>
      </c>
      <c r="C426" s="408" t="s">
        <v>4235</v>
      </c>
      <c r="D426" s="408" t="s">
        <v>4085</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4234</v>
      </c>
      <c r="B427" s="408">
        <v>1</v>
      </c>
      <c r="C427" s="408" t="s">
        <v>4235</v>
      </c>
      <c r="D427" s="408" t="s">
        <v>4087</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4234</v>
      </c>
      <c r="B428" s="408">
        <v>1</v>
      </c>
      <c r="C428" s="408" t="s">
        <v>4235</v>
      </c>
      <c r="D428" s="408" t="s">
        <v>4229</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4234</v>
      </c>
      <c r="B429" s="408">
        <v>1</v>
      </c>
      <c r="C429" s="408" t="s">
        <v>4235</v>
      </c>
      <c r="D429" s="408" t="s">
        <v>4089</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4234</v>
      </c>
      <c r="B430" s="408">
        <v>1</v>
      </c>
      <c r="C430" s="408" t="s">
        <v>4235</v>
      </c>
      <c r="D430" s="408" t="s">
        <v>4091</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4234</v>
      </c>
      <c r="B431" s="408">
        <v>1</v>
      </c>
      <c r="C431" s="408" t="s">
        <v>4235</v>
      </c>
      <c r="D431" s="408" t="s">
        <v>4093</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4234</v>
      </c>
      <c r="B432" s="408">
        <v>1</v>
      </c>
      <c r="C432" s="408" t="s">
        <v>4235</v>
      </c>
      <c r="D432" s="408" t="s">
        <v>4095</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4234</v>
      </c>
      <c r="B433" s="408">
        <v>1</v>
      </c>
      <c r="C433" s="408" t="s">
        <v>4235</v>
      </c>
      <c r="D433" s="408" t="s">
        <v>4097</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4236</v>
      </c>
      <c r="B434" s="408">
        <v>1</v>
      </c>
      <c r="C434" s="408" t="s">
        <v>4237</v>
      </c>
      <c r="D434" s="408" t="s">
        <v>4001</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4236</v>
      </c>
      <c r="B435" s="408">
        <v>1</v>
      </c>
      <c r="C435" s="408" t="s">
        <v>4237</v>
      </c>
      <c r="D435" s="408" t="s">
        <v>4003</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4236</v>
      </c>
      <c r="B436" s="408">
        <v>1</v>
      </c>
      <c r="C436" s="408" t="s">
        <v>4237</v>
      </c>
      <c r="D436" s="408" t="s">
        <v>4004</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4236</v>
      </c>
      <c r="B437" s="408">
        <v>1</v>
      </c>
      <c r="C437" s="408" t="s">
        <v>4237</v>
      </c>
      <c r="D437" s="408" t="s">
        <v>4224</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4236</v>
      </c>
      <c r="B438" s="408">
        <v>1</v>
      </c>
      <c r="C438" s="408" t="s">
        <v>4237</v>
      </c>
      <c r="D438" s="408" t="s">
        <v>4006</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4236</v>
      </c>
      <c r="B439" s="408">
        <v>1</v>
      </c>
      <c r="C439" s="408" t="s">
        <v>4237</v>
      </c>
      <c r="D439" s="408" t="s">
        <v>4008</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4236</v>
      </c>
      <c r="B440" s="408">
        <v>1</v>
      </c>
      <c r="C440" s="408" t="s">
        <v>4237</v>
      </c>
      <c r="D440" s="408" t="s">
        <v>481</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4236</v>
      </c>
      <c r="B441" s="408">
        <v>1</v>
      </c>
      <c r="C441" s="408" t="s">
        <v>4237</v>
      </c>
      <c r="D441" s="408" t="s">
        <v>4011</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4236</v>
      </c>
      <c r="B442" s="408">
        <v>1</v>
      </c>
      <c r="C442" s="408" t="s">
        <v>4237</v>
      </c>
      <c r="D442" s="408" t="s">
        <v>4013</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4236</v>
      </c>
      <c r="B443" s="408">
        <v>1</v>
      </c>
      <c r="C443" s="408" t="s">
        <v>4237</v>
      </c>
      <c r="D443" s="408" t="s">
        <v>4014</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4236</v>
      </c>
      <c r="B444" s="408">
        <v>1</v>
      </c>
      <c r="C444" s="408" t="s">
        <v>4237</v>
      </c>
      <c r="D444" s="408" t="s">
        <v>4016</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4236</v>
      </c>
      <c r="B445" s="408">
        <v>1</v>
      </c>
      <c r="C445" s="408" t="s">
        <v>4237</v>
      </c>
      <c r="D445" s="408" t="s">
        <v>4238</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4236</v>
      </c>
      <c r="B446" s="408">
        <v>1</v>
      </c>
      <c r="C446" s="408" t="s">
        <v>4237</v>
      </c>
      <c r="D446" s="408" t="s">
        <v>4018</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4236</v>
      </c>
      <c r="B447" s="408">
        <v>1</v>
      </c>
      <c r="C447" s="408" t="s">
        <v>4237</v>
      </c>
      <c r="D447" s="408" t="s">
        <v>4225</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4236</v>
      </c>
      <c r="B448" s="408">
        <v>1</v>
      </c>
      <c r="C448" s="408" t="s">
        <v>4237</v>
      </c>
      <c r="D448" s="408" t="s">
        <v>4020</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4236</v>
      </c>
      <c r="B449" s="408">
        <v>1</v>
      </c>
      <c r="C449" s="408" t="s">
        <v>4237</v>
      </c>
      <c r="D449" s="408" t="s">
        <v>4022</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4236</v>
      </c>
      <c r="B450" s="408">
        <v>1</v>
      </c>
      <c r="C450" s="408" t="s">
        <v>4237</v>
      </c>
      <c r="D450" s="408" t="s">
        <v>4024</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4236</v>
      </c>
      <c r="B451" s="408">
        <v>1</v>
      </c>
      <c r="C451" s="408" t="s">
        <v>4237</v>
      </c>
      <c r="D451" s="408" t="s">
        <v>4026</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4236</v>
      </c>
      <c r="B452" s="408">
        <v>1</v>
      </c>
      <c r="C452" s="408" t="s">
        <v>4237</v>
      </c>
      <c r="D452" s="408" t="s">
        <v>4028</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4236</v>
      </c>
      <c r="B453" s="408">
        <v>1</v>
      </c>
      <c r="C453" s="408" t="s">
        <v>4237</v>
      </c>
      <c r="D453" s="408" t="s">
        <v>4030</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4236</v>
      </c>
      <c r="B454" s="408">
        <v>1</v>
      </c>
      <c r="C454" s="408" t="s">
        <v>4237</v>
      </c>
      <c r="D454" s="408" t="s">
        <v>4032</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4236</v>
      </c>
      <c r="B455" s="408">
        <v>1</v>
      </c>
      <c r="C455" s="408" t="s">
        <v>4237</v>
      </c>
      <c r="D455" s="408" t="s">
        <v>4034</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4236</v>
      </c>
      <c r="B456" s="408">
        <v>1</v>
      </c>
      <c r="C456" s="408" t="s">
        <v>4237</v>
      </c>
      <c r="D456" s="408" t="s">
        <v>4036</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4236</v>
      </c>
      <c r="B457" s="408">
        <v>1</v>
      </c>
      <c r="C457" s="408" t="s">
        <v>4237</v>
      </c>
      <c r="D457" s="408" t="s">
        <v>4038</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4236</v>
      </c>
      <c r="B458" s="408">
        <v>1</v>
      </c>
      <c r="C458" s="408" t="s">
        <v>4237</v>
      </c>
      <c r="D458" s="408" t="s">
        <v>4040</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4236</v>
      </c>
      <c r="B459" s="408">
        <v>1</v>
      </c>
      <c r="C459" s="408" t="s">
        <v>4237</v>
      </c>
      <c r="D459" s="408" t="s">
        <v>4042</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4236</v>
      </c>
      <c r="B460" s="408">
        <v>1</v>
      </c>
      <c r="C460" s="408" t="s">
        <v>4237</v>
      </c>
      <c r="D460" s="408" t="s">
        <v>4044</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4236</v>
      </c>
      <c r="B461" s="408">
        <v>1</v>
      </c>
      <c r="C461" s="408" t="s">
        <v>4237</v>
      </c>
      <c r="D461" s="408" t="s">
        <v>4046</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4236</v>
      </c>
      <c r="B462" s="408">
        <v>1</v>
      </c>
      <c r="C462" s="408" t="s">
        <v>4237</v>
      </c>
      <c r="D462" s="408" t="s">
        <v>4226</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4236</v>
      </c>
      <c r="B463" s="408">
        <v>1</v>
      </c>
      <c r="C463" s="408" t="s">
        <v>4237</v>
      </c>
      <c r="D463" s="408" t="s">
        <v>4048</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4236</v>
      </c>
      <c r="B464" s="408">
        <v>1</v>
      </c>
      <c r="C464" s="408" t="s">
        <v>4237</v>
      </c>
      <c r="D464" s="408" t="s">
        <v>4050</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4236</v>
      </c>
      <c r="B465" s="408">
        <v>1</v>
      </c>
      <c r="C465" s="408" t="s">
        <v>4237</v>
      </c>
      <c r="D465" s="408" t="s">
        <v>4052</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4236</v>
      </c>
      <c r="B466" s="408">
        <v>1</v>
      </c>
      <c r="C466" s="408" t="s">
        <v>4237</v>
      </c>
      <c r="D466" s="408" t="s">
        <v>4054</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4236</v>
      </c>
      <c r="B467" s="408">
        <v>1</v>
      </c>
      <c r="C467" s="408" t="s">
        <v>4237</v>
      </c>
      <c r="D467" s="408" t="s">
        <v>517</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4236</v>
      </c>
      <c r="B468" s="408">
        <v>1</v>
      </c>
      <c r="C468" s="408" t="s">
        <v>4237</v>
      </c>
      <c r="D468" s="408" t="s">
        <v>4057</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4236</v>
      </c>
      <c r="B469" s="408">
        <v>1</v>
      </c>
      <c r="C469" s="408" t="s">
        <v>4237</v>
      </c>
      <c r="D469" s="408" t="s">
        <v>4059</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4236</v>
      </c>
      <c r="B470" s="408">
        <v>1</v>
      </c>
      <c r="C470" s="408" t="s">
        <v>4237</v>
      </c>
      <c r="D470" s="408" t="s">
        <v>4061</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4236</v>
      </c>
      <c r="B471" s="408">
        <v>1</v>
      </c>
      <c r="C471" s="408" t="s">
        <v>4237</v>
      </c>
      <c r="D471" s="408" t="s">
        <v>4063</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4236</v>
      </c>
      <c r="B472" s="408">
        <v>1</v>
      </c>
      <c r="C472" s="408" t="s">
        <v>4237</v>
      </c>
      <c r="D472" s="408" t="s">
        <v>4065</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4236</v>
      </c>
      <c r="B473" s="408">
        <v>1</v>
      </c>
      <c r="C473" s="408" t="s">
        <v>4237</v>
      </c>
      <c r="D473" s="408" t="s">
        <v>4067</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4236</v>
      </c>
      <c r="B474" s="408">
        <v>1</v>
      </c>
      <c r="C474" s="408" t="s">
        <v>4237</v>
      </c>
      <c r="D474" s="408" t="s">
        <v>4069</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4236</v>
      </c>
      <c r="B475" s="408">
        <v>1</v>
      </c>
      <c r="C475" s="408" t="s">
        <v>4237</v>
      </c>
      <c r="D475" s="408" t="s">
        <v>4071</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4236</v>
      </c>
      <c r="B476" s="408">
        <v>1</v>
      </c>
      <c r="C476" s="408" t="s">
        <v>4237</v>
      </c>
      <c r="D476" s="408" t="s">
        <v>4073</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4236</v>
      </c>
      <c r="B477" s="408">
        <v>1</v>
      </c>
      <c r="C477" s="408" t="s">
        <v>4237</v>
      </c>
      <c r="D477" s="408" t="s">
        <v>4227</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4236</v>
      </c>
      <c r="B478" s="408">
        <v>1</v>
      </c>
      <c r="C478" s="408" t="s">
        <v>4237</v>
      </c>
      <c r="D478" s="408" t="s">
        <v>4075</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4236</v>
      </c>
      <c r="B479" s="408">
        <v>1</v>
      </c>
      <c r="C479" s="408" t="s">
        <v>4237</v>
      </c>
      <c r="D479" s="408" t="s">
        <v>4077</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4236</v>
      </c>
      <c r="B480" s="408">
        <v>1</v>
      </c>
      <c r="C480" s="408" t="s">
        <v>4237</v>
      </c>
      <c r="D480" s="408" t="s">
        <v>4079</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4236</v>
      </c>
      <c r="B481" s="408">
        <v>1</v>
      </c>
      <c r="C481" s="408" t="s">
        <v>4237</v>
      </c>
      <c r="D481" s="408" t="s">
        <v>4081</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4236</v>
      </c>
      <c r="B482" s="408">
        <v>1</v>
      </c>
      <c r="C482" s="408" t="s">
        <v>4237</v>
      </c>
      <c r="D482" s="408" t="s">
        <v>4083</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4236</v>
      </c>
      <c r="B483" s="408">
        <v>1</v>
      </c>
      <c r="C483" s="408" t="s">
        <v>4237</v>
      </c>
      <c r="D483" s="408" t="s">
        <v>4228</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4236</v>
      </c>
      <c r="B484" s="408">
        <v>1</v>
      </c>
      <c r="C484" s="408" t="s">
        <v>4237</v>
      </c>
      <c r="D484" s="408" t="s">
        <v>4085</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4236</v>
      </c>
      <c r="B485" s="408">
        <v>1</v>
      </c>
      <c r="C485" s="408" t="s">
        <v>4237</v>
      </c>
      <c r="D485" s="408" t="s">
        <v>4087</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4236</v>
      </c>
      <c r="B486" s="408">
        <v>1</v>
      </c>
      <c r="C486" s="408" t="s">
        <v>4237</v>
      </c>
      <c r="D486" s="408" t="s">
        <v>4229</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4236</v>
      </c>
      <c r="B487" s="408">
        <v>1</v>
      </c>
      <c r="C487" s="408" t="s">
        <v>4237</v>
      </c>
      <c r="D487" s="408" t="s">
        <v>4089</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4236</v>
      </c>
      <c r="B488" s="408">
        <v>1</v>
      </c>
      <c r="C488" s="408" t="s">
        <v>4237</v>
      </c>
      <c r="D488" s="408" t="s">
        <v>4091</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4236</v>
      </c>
      <c r="B489" s="408">
        <v>1</v>
      </c>
      <c r="C489" s="408" t="s">
        <v>4237</v>
      </c>
      <c r="D489" s="408" t="s">
        <v>4093</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4236</v>
      </c>
      <c r="B490" s="408">
        <v>1</v>
      </c>
      <c r="C490" s="408" t="s">
        <v>4237</v>
      </c>
      <c r="D490" s="408" t="s">
        <v>4095</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4236</v>
      </c>
      <c r="B491" s="408">
        <v>1</v>
      </c>
      <c r="C491" s="408" t="s">
        <v>4237</v>
      </c>
      <c r="D491" s="408" t="s">
        <v>4097</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4239</v>
      </c>
      <c r="B492" s="408">
        <v>1</v>
      </c>
      <c r="C492" s="408" t="s">
        <v>4240</v>
      </c>
      <c r="D492" s="408" t="s">
        <v>4001</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4239</v>
      </c>
      <c r="B493" s="408">
        <v>1</v>
      </c>
      <c r="C493" s="408" t="s">
        <v>4240</v>
      </c>
      <c r="D493" s="408" t="s">
        <v>4003</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4239</v>
      </c>
      <c r="B494" s="408">
        <v>1</v>
      </c>
      <c r="C494" s="408" t="s">
        <v>4240</v>
      </c>
      <c r="D494" s="408" t="s">
        <v>4004</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4239</v>
      </c>
      <c r="B495" s="408">
        <v>1</v>
      </c>
      <c r="C495" s="408" t="s">
        <v>4240</v>
      </c>
      <c r="D495" s="408" t="s">
        <v>4224</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4239</v>
      </c>
      <c r="B496" s="408">
        <v>1</v>
      </c>
      <c r="C496" s="408" t="s">
        <v>4240</v>
      </c>
      <c r="D496" s="408" t="s">
        <v>4006</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4239</v>
      </c>
      <c r="B497" s="408">
        <v>1</v>
      </c>
      <c r="C497" s="408" t="s">
        <v>4240</v>
      </c>
      <c r="D497" s="408" t="s">
        <v>4008</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4239</v>
      </c>
      <c r="B498" s="408">
        <v>1</v>
      </c>
      <c r="C498" s="408" t="s">
        <v>4240</v>
      </c>
      <c r="D498" s="408" t="s">
        <v>481</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4239</v>
      </c>
      <c r="B499" s="408">
        <v>1</v>
      </c>
      <c r="C499" s="408" t="s">
        <v>4240</v>
      </c>
      <c r="D499" s="408" t="s">
        <v>4011</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4239</v>
      </c>
      <c r="B500" s="408">
        <v>1</v>
      </c>
      <c r="C500" s="408" t="s">
        <v>4240</v>
      </c>
      <c r="D500" s="408" t="s">
        <v>4013</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4239</v>
      </c>
      <c r="B501" s="408">
        <v>1</v>
      </c>
      <c r="C501" s="408" t="s">
        <v>4240</v>
      </c>
      <c r="D501" s="408" t="s">
        <v>4014</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4239</v>
      </c>
      <c r="B502" s="408">
        <v>1</v>
      </c>
      <c r="C502" s="408" t="s">
        <v>4240</v>
      </c>
      <c r="D502" s="408" t="s">
        <v>4016</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4239</v>
      </c>
      <c r="B503" s="408">
        <v>1</v>
      </c>
      <c r="C503" s="408" t="s">
        <v>4240</v>
      </c>
      <c r="D503" s="408" t="s">
        <v>4238</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4239</v>
      </c>
      <c r="B504" s="408">
        <v>1</v>
      </c>
      <c r="C504" s="408" t="s">
        <v>4240</v>
      </c>
      <c r="D504" s="408" t="s">
        <v>4018</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4239</v>
      </c>
      <c r="B505" s="408">
        <v>1</v>
      </c>
      <c r="C505" s="408" t="s">
        <v>4240</v>
      </c>
      <c r="D505" s="408" t="s">
        <v>4225</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4239</v>
      </c>
      <c r="B506" s="408">
        <v>1</v>
      </c>
      <c r="C506" s="408" t="s">
        <v>4240</v>
      </c>
      <c r="D506" s="408" t="s">
        <v>4020</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4239</v>
      </c>
      <c r="B507" s="408">
        <v>1</v>
      </c>
      <c r="C507" s="408" t="s">
        <v>4240</v>
      </c>
      <c r="D507" s="408" t="s">
        <v>4022</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4239</v>
      </c>
      <c r="B508" s="408">
        <v>1</v>
      </c>
      <c r="C508" s="408" t="s">
        <v>4240</v>
      </c>
      <c r="D508" s="408" t="s">
        <v>4024</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4239</v>
      </c>
      <c r="B509" s="408">
        <v>1</v>
      </c>
      <c r="C509" s="408" t="s">
        <v>4240</v>
      </c>
      <c r="D509" s="408" t="s">
        <v>4026</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4239</v>
      </c>
      <c r="B510" s="408">
        <v>1</v>
      </c>
      <c r="C510" s="408" t="s">
        <v>4240</v>
      </c>
      <c r="D510" s="408" t="s">
        <v>4028</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4239</v>
      </c>
      <c r="B511" s="408">
        <v>1</v>
      </c>
      <c r="C511" s="408" t="s">
        <v>4240</v>
      </c>
      <c r="D511" s="408" t="s">
        <v>4030</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4239</v>
      </c>
      <c r="B512" s="408">
        <v>1</v>
      </c>
      <c r="C512" s="408" t="s">
        <v>4240</v>
      </c>
      <c r="D512" s="408" t="s">
        <v>4032</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4239</v>
      </c>
      <c r="B513" s="408">
        <v>1</v>
      </c>
      <c r="C513" s="408" t="s">
        <v>4240</v>
      </c>
      <c r="D513" s="408" t="s">
        <v>4034</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4239</v>
      </c>
      <c r="B514" s="408">
        <v>1</v>
      </c>
      <c r="C514" s="408" t="s">
        <v>4240</v>
      </c>
      <c r="D514" s="408" t="s">
        <v>4036</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4239</v>
      </c>
      <c r="B515" s="408">
        <v>1</v>
      </c>
      <c r="C515" s="408" t="s">
        <v>4240</v>
      </c>
      <c r="D515" s="408" t="s">
        <v>4038</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4239</v>
      </c>
      <c r="B516" s="408">
        <v>1</v>
      </c>
      <c r="C516" s="408" t="s">
        <v>4240</v>
      </c>
      <c r="D516" s="408" t="s">
        <v>4040</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4239</v>
      </c>
      <c r="B517" s="408">
        <v>1</v>
      </c>
      <c r="C517" s="408" t="s">
        <v>4240</v>
      </c>
      <c r="D517" s="408" t="s">
        <v>4042</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4239</v>
      </c>
      <c r="B518" s="408">
        <v>1</v>
      </c>
      <c r="C518" s="408" t="s">
        <v>4240</v>
      </c>
      <c r="D518" s="408" t="s">
        <v>4044</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4239</v>
      </c>
      <c r="B519" s="408">
        <v>1</v>
      </c>
      <c r="C519" s="408" t="s">
        <v>4240</v>
      </c>
      <c r="D519" s="408" t="s">
        <v>4046</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4239</v>
      </c>
      <c r="B520" s="408">
        <v>1</v>
      </c>
      <c r="C520" s="408" t="s">
        <v>4240</v>
      </c>
      <c r="D520" s="408" t="s">
        <v>4226</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4239</v>
      </c>
      <c r="B521" s="408">
        <v>1</v>
      </c>
      <c r="C521" s="408" t="s">
        <v>4240</v>
      </c>
      <c r="D521" s="408" t="s">
        <v>4048</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4239</v>
      </c>
      <c r="B522" s="408">
        <v>1</v>
      </c>
      <c r="C522" s="408" t="s">
        <v>4240</v>
      </c>
      <c r="D522" s="408" t="s">
        <v>4050</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4239</v>
      </c>
      <c r="B523" s="408">
        <v>1</v>
      </c>
      <c r="C523" s="408" t="s">
        <v>4240</v>
      </c>
      <c r="D523" s="408" t="s">
        <v>4052</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4239</v>
      </c>
      <c r="B524" s="408">
        <v>1</v>
      </c>
      <c r="C524" s="408" t="s">
        <v>4240</v>
      </c>
      <c r="D524" s="408" t="s">
        <v>4054</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4239</v>
      </c>
      <c r="B525" s="408">
        <v>1</v>
      </c>
      <c r="C525" s="408" t="s">
        <v>4240</v>
      </c>
      <c r="D525" s="408" t="s">
        <v>517</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4239</v>
      </c>
      <c r="B526" s="408">
        <v>1</v>
      </c>
      <c r="C526" s="408" t="s">
        <v>4240</v>
      </c>
      <c r="D526" s="408" t="s">
        <v>4057</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4239</v>
      </c>
      <c r="B527" s="408">
        <v>1</v>
      </c>
      <c r="C527" s="408" t="s">
        <v>4240</v>
      </c>
      <c r="D527" s="408" t="s">
        <v>4059</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4239</v>
      </c>
      <c r="B528" s="408">
        <v>1</v>
      </c>
      <c r="C528" s="408" t="s">
        <v>4240</v>
      </c>
      <c r="D528" s="408" t="s">
        <v>4061</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4239</v>
      </c>
      <c r="B529" s="408">
        <v>1</v>
      </c>
      <c r="C529" s="408" t="s">
        <v>4240</v>
      </c>
      <c r="D529" s="408" t="s">
        <v>4063</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4239</v>
      </c>
      <c r="B530" s="408">
        <v>1</v>
      </c>
      <c r="C530" s="408" t="s">
        <v>4240</v>
      </c>
      <c r="D530" s="408" t="s">
        <v>4065</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4239</v>
      </c>
      <c r="B531" s="408">
        <v>1</v>
      </c>
      <c r="C531" s="408" t="s">
        <v>4240</v>
      </c>
      <c r="D531" s="408" t="s">
        <v>4067</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4239</v>
      </c>
      <c r="B532" s="408">
        <v>1</v>
      </c>
      <c r="C532" s="408" t="s">
        <v>4240</v>
      </c>
      <c r="D532" s="408" t="s">
        <v>4069</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4239</v>
      </c>
      <c r="B533" s="408">
        <v>1</v>
      </c>
      <c r="C533" s="408" t="s">
        <v>4240</v>
      </c>
      <c r="D533" s="408" t="s">
        <v>4071</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4239</v>
      </c>
      <c r="B534" s="408">
        <v>1</v>
      </c>
      <c r="C534" s="408" t="s">
        <v>4240</v>
      </c>
      <c r="D534" s="408" t="s">
        <v>4073</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4239</v>
      </c>
      <c r="B535" s="408">
        <v>1</v>
      </c>
      <c r="C535" s="408" t="s">
        <v>4240</v>
      </c>
      <c r="D535" s="408" t="s">
        <v>4227</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4239</v>
      </c>
      <c r="B536" s="408">
        <v>1</v>
      </c>
      <c r="C536" s="408" t="s">
        <v>4240</v>
      </c>
      <c r="D536" s="408" t="s">
        <v>4075</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4239</v>
      </c>
      <c r="B537" s="408">
        <v>1</v>
      </c>
      <c r="C537" s="408" t="s">
        <v>4240</v>
      </c>
      <c r="D537" s="408" t="s">
        <v>4077</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4239</v>
      </c>
      <c r="B538" s="408">
        <v>1</v>
      </c>
      <c r="C538" s="408" t="s">
        <v>4240</v>
      </c>
      <c r="D538" s="408" t="s">
        <v>4079</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4239</v>
      </c>
      <c r="B539" s="408">
        <v>1</v>
      </c>
      <c r="C539" s="408" t="s">
        <v>4240</v>
      </c>
      <c r="D539" s="408" t="s">
        <v>4081</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4239</v>
      </c>
      <c r="B540" s="408">
        <v>1</v>
      </c>
      <c r="C540" s="408" t="s">
        <v>4240</v>
      </c>
      <c r="D540" s="408" t="s">
        <v>4083</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4239</v>
      </c>
      <c r="B541" s="408">
        <v>1</v>
      </c>
      <c r="C541" s="408" t="s">
        <v>4240</v>
      </c>
      <c r="D541" s="408" t="s">
        <v>4228</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4239</v>
      </c>
      <c r="B542" s="408">
        <v>1</v>
      </c>
      <c r="C542" s="408" t="s">
        <v>4240</v>
      </c>
      <c r="D542" s="408" t="s">
        <v>4085</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4239</v>
      </c>
      <c r="B543" s="408">
        <v>1</v>
      </c>
      <c r="C543" s="408" t="s">
        <v>4240</v>
      </c>
      <c r="D543" s="408" t="s">
        <v>4087</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4239</v>
      </c>
      <c r="B544" s="408">
        <v>1</v>
      </c>
      <c r="C544" s="408" t="s">
        <v>4240</v>
      </c>
      <c r="D544" s="408" t="s">
        <v>4229</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4239</v>
      </c>
      <c r="B545" s="408">
        <v>1</v>
      </c>
      <c r="C545" s="408" t="s">
        <v>4240</v>
      </c>
      <c r="D545" s="408" t="s">
        <v>4089</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4239</v>
      </c>
      <c r="B546" s="408">
        <v>1</v>
      </c>
      <c r="C546" s="408" t="s">
        <v>4240</v>
      </c>
      <c r="D546" s="408" t="s">
        <v>4091</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4239</v>
      </c>
      <c r="B547" s="408">
        <v>1</v>
      </c>
      <c r="C547" s="408" t="s">
        <v>4240</v>
      </c>
      <c r="D547" s="408" t="s">
        <v>4093</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4239</v>
      </c>
      <c r="B548" s="408">
        <v>1</v>
      </c>
      <c r="C548" s="408" t="s">
        <v>4240</v>
      </c>
      <c r="D548" s="408" t="s">
        <v>4095</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4239</v>
      </c>
      <c r="B549" s="408">
        <v>1</v>
      </c>
      <c r="C549" s="408" t="s">
        <v>4240</v>
      </c>
      <c r="D549" s="408" t="s">
        <v>4097</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4241</v>
      </c>
      <c r="B550" s="408">
        <v>1</v>
      </c>
      <c r="C550" s="408" t="s">
        <v>4242</v>
      </c>
      <c r="D550" s="408" t="s">
        <v>4001</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4241</v>
      </c>
      <c r="B551" s="408">
        <v>1</v>
      </c>
      <c r="C551" s="408" t="s">
        <v>4242</v>
      </c>
      <c r="D551" s="408" t="s">
        <v>4003</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4241</v>
      </c>
      <c r="B552" s="408">
        <v>1</v>
      </c>
      <c r="C552" s="408" t="s">
        <v>4242</v>
      </c>
      <c r="D552" s="408" t="s">
        <v>4004</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4241</v>
      </c>
      <c r="B553" s="408">
        <v>1</v>
      </c>
      <c r="C553" s="408" t="s">
        <v>4242</v>
      </c>
      <c r="D553" s="408" t="s">
        <v>4224</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4241</v>
      </c>
      <c r="B554" s="408">
        <v>1</v>
      </c>
      <c r="C554" s="408" t="s">
        <v>4242</v>
      </c>
      <c r="D554" s="408" t="s">
        <v>4006</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4241</v>
      </c>
      <c r="B555" s="408">
        <v>1</v>
      </c>
      <c r="C555" s="408" t="s">
        <v>4242</v>
      </c>
      <c r="D555" s="408" t="s">
        <v>4008</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4241</v>
      </c>
      <c r="B556" s="408">
        <v>1</v>
      </c>
      <c r="C556" s="408" t="s">
        <v>4242</v>
      </c>
      <c r="D556" s="408" t="s">
        <v>481</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4241</v>
      </c>
      <c r="B557" s="408">
        <v>1</v>
      </c>
      <c r="C557" s="408" t="s">
        <v>4242</v>
      </c>
      <c r="D557" s="408" t="s">
        <v>4011</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4241</v>
      </c>
      <c r="B558" s="408">
        <v>1</v>
      </c>
      <c r="C558" s="408" t="s">
        <v>4242</v>
      </c>
      <c r="D558" s="408" t="s">
        <v>4013</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4241</v>
      </c>
      <c r="B559" s="408">
        <v>1</v>
      </c>
      <c r="C559" s="408" t="s">
        <v>4242</v>
      </c>
      <c r="D559" s="408" t="s">
        <v>4014</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4241</v>
      </c>
      <c r="B560" s="408">
        <v>1</v>
      </c>
      <c r="C560" s="408" t="s">
        <v>4242</v>
      </c>
      <c r="D560" s="408" t="s">
        <v>4016</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4241</v>
      </c>
      <c r="B561" s="408">
        <v>1</v>
      </c>
      <c r="C561" s="408" t="s">
        <v>4242</v>
      </c>
      <c r="D561" s="408" t="s">
        <v>4018</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4241</v>
      </c>
      <c r="B562" s="408">
        <v>1</v>
      </c>
      <c r="C562" s="408" t="s">
        <v>4242</v>
      </c>
      <c r="D562" s="408" t="s">
        <v>4225</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4241</v>
      </c>
      <c r="B563" s="408">
        <v>1</v>
      </c>
      <c r="C563" s="408" t="s">
        <v>4242</v>
      </c>
      <c r="D563" s="408" t="s">
        <v>4020</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4241</v>
      </c>
      <c r="B564" s="408">
        <v>1</v>
      </c>
      <c r="C564" s="408" t="s">
        <v>4242</v>
      </c>
      <c r="D564" s="408" t="s">
        <v>4022</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4241</v>
      </c>
      <c r="B565" s="408">
        <v>1</v>
      </c>
      <c r="C565" s="408" t="s">
        <v>4242</v>
      </c>
      <c r="D565" s="408" t="s">
        <v>4024</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4241</v>
      </c>
      <c r="B566" s="408">
        <v>1</v>
      </c>
      <c r="C566" s="408" t="s">
        <v>4242</v>
      </c>
      <c r="D566" s="408" t="s">
        <v>4026</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4241</v>
      </c>
      <c r="B567" s="408">
        <v>1</v>
      </c>
      <c r="C567" s="408" t="s">
        <v>4242</v>
      </c>
      <c r="D567" s="408" t="s">
        <v>4028</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4241</v>
      </c>
      <c r="B568" s="408">
        <v>1</v>
      </c>
      <c r="C568" s="408" t="s">
        <v>4242</v>
      </c>
      <c r="D568" s="408" t="s">
        <v>4030</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4241</v>
      </c>
      <c r="B569" s="408">
        <v>1</v>
      </c>
      <c r="C569" s="408" t="s">
        <v>4242</v>
      </c>
      <c r="D569" s="408" t="s">
        <v>4032</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4241</v>
      </c>
      <c r="B570" s="408">
        <v>1</v>
      </c>
      <c r="C570" s="408" t="s">
        <v>4242</v>
      </c>
      <c r="D570" s="408" t="s">
        <v>4034</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4241</v>
      </c>
      <c r="B571" s="408">
        <v>1</v>
      </c>
      <c r="C571" s="408" t="s">
        <v>4242</v>
      </c>
      <c r="D571" s="408" t="s">
        <v>4036</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4241</v>
      </c>
      <c r="B572" s="408">
        <v>1</v>
      </c>
      <c r="C572" s="408" t="s">
        <v>4242</v>
      </c>
      <c r="D572" s="408" t="s">
        <v>4038</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4241</v>
      </c>
      <c r="B573" s="408">
        <v>1</v>
      </c>
      <c r="C573" s="408" t="s">
        <v>4242</v>
      </c>
      <c r="D573" s="408" t="s">
        <v>4040</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4241</v>
      </c>
      <c r="B574" s="408">
        <v>1</v>
      </c>
      <c r="C574" s="408" t="s">
        <v>4242</v>
      </c>
      <c r="D574" s="408" t="s">
        <v>4042</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4241</v>
      </c>
      <c r="B575" s="408">
        <v>1</v>
      </c>
      <c r="C575" s="408" t="s">
        <v>4242</v>
      </c>
      <c r="D575" s="408" t="s">
        <v>4044</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4241</v>
      </c>
      <c r="B576" s="408">
        <v>1</v>
      </c>
      <c r="C576" s="408" t="s">
        <v>4242</v>
      </c>
      <c r="D576" s="408" t="s">
        <v>4046</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4241</v>
      </c>
      <c r="B577" s="408">
        <v>1</v>
      </c>
      <c r="C577" s="408" t="s">
        <v>4242</v>
      </c>
      <c r="D577" s="408" t="s">
        <v>4226</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4241</v>
      </c>
      <c r="B578" s="408">
        <v>1</v>
      </c>
      <c r="C578" s="408" t="s">
        <v>4242</v>
      </c>
      <c r="D578" s="408" t="s">
        <v>4048</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4241</v>
      </c>
      <c r="B579" s="408">
        <v>1</v>
      </c>
      <c r="C579" s="408" t="s">
        <v>4242</v>
      </c>
      <c r="D579" s="408" t="s">
        <v>4050</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4241</v>
      </c>
      <c r="B580" s="408">
        <v>1</v>
      </c>
      <c r="C580" s="408" t="s">
        <v>4242</v>
      </c>
      <c r="D580" s="408" t="s">
        <v>4052</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4241</v>
      </c>
      <c r="B581" s="408">
        <v>1</v>
      </c>
      <c r="C581" s="408" t="s">
        <v>4242</v>
      </c>
      <c r="D581" s="408" t="s">
        <v>4054</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4241</v>
      </c>
      <c r="B582" s="408">
        <v>1</v>
      </c>
      <c r="C582" s="408" t="s">
        <v>4242</v>
      </c>
      <c r="D582" s="408" t="s">
        <v>517</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4241</v>
      </c>
      <c r="B583" s="408">
        <v>1</v>
      </c>
      <c r="C583" s="408" t="s">
        <v>4242</v>
      </c>
      <c r="D583" s="408" t="s">
        <v>4057</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4241</v>
      </c>
      <c r="B584" s="408">
        <v>1</v>
      </c>
      <c r="C584" s="408" t="s">
        <v>4242</v>
      </c>
      <c r="D584" s="408" t="s">
        <v>4059</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4241</v>
      </c>
      <c r="B585" s="408">
        <v>1</v>
      </c>
      <c r="C585" s="408" t="s">
        <v>4242</v>
      </c>
      <c r="D585" s="408" t="s">
        <v>4061</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4241</v>
      </c>
      <c r="B586" s="408">
        <v>1</v>
      </c>
      <c r="C586" s="408" t="s">
        <v>4242</v>
      </c>
      <c r="D586" s="408" t="s">
        <v>4063</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4241</v>
      </c>
      <c r="B587" s="408">
        <v>1</v>
      </c>
      <c r="C587" s="408" t="s">
        <v>4242</v>
      </c>
      <c r="D587" s="408" t="s">
        <v>4065</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4241</v>
      </c>
      <c r="B588" s="408">
        <v>1</v>
      </c>
      <c r="C588" s="408" t="s">
        <v>4242</v>
      </c>
      <c r="D588" s="408" t="s">
        <v>4067</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4241</v>
      </c>
      <c r="B589" s="408">
        <v>1</v>
      </c>
      <c r="C589" s="408" t="s">
        <v>4242</v>
      </c>
      <c r="D589" s="408" t="s">
        <v>4069</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4241</v>
      </c>
      <c r="B590" s="408">
        <v>1</v>
      </c>
      <c r="C590" s="408" t="s">
        <v>4242</v>
      </c>
      <c r="D590" s="408" t="s">
        <v>4071</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4241</v>
      </c>
      <c r="B591" s="408">
        <v>1</v>
      </c>
      <c r="C591" s="408" t="s">
        <v>4242</v>
      </c>
      <c r="D591" s="408" t="s">
        <v>4073</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4241</v>
      </c>
      <c r="B592" s="408">
        <v>1</v>
      </c>
      <c r="C592" s="408" t="s">
        <v>4242</v>
      </c>
      <c r="D592" s="408" t="s">
        <v>4227</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4241</v>
      </c>
      <c r="B593" s="408">
        <v>1</v>
      </c>
      <c r="C593" s="408" t="s">
        <v>4242</v>
      </c>
      <c r="D593" s="408" t="s">
        <v>4075</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4241</v>
      </c>
      <c r="B594" s="408">
        <v>1</v>
      </c>
      <c r="C594" s="408" t="s">
        <v>4242</v>
      </c>
      <c r="D594" s="408" t="s">
        <v>4077</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4241</v>
      </c>
      <c r="B595" s="408">
        <v>1</v>
      </c>
      <c r="C595" s="408" t="s">
        <v>4242</v>
      </c>
      <c r="D595" s="408" t="s">
        <v>4079</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4241</v>
      </c>
      <c r="B596" s="408">
        <v>1</v>
      </c>
      <c r="C596" s="408" t="s">
        <v>4242</v>
      </c>
      <c r="D596" s="408" t="s">
        <v>4081</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4241</v>
      </c>
      <c r="B597" s="408">
        <v>1</v>
      </c>
      <c r="C597" s="408" t="s">
        <v>4242</v>
      </c>
      <c r="D597" s="408" t="s">
        <v>4083</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4241</v>
      </c>
      <c r="B598" s="408">
        <v>1</v>
      </c>
      <c r="C598" s="408" t="s">
        <v>4242</v>
      </c>
      <c r="D598" s="408" t="s">
        <v>4228</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4241</v>
      </c>
      <c r="B599" s="408">
        <v>1</v>
      </c>
      <c r="C599" s="408" t="s">
        <v>4242</v>
      </c>
      <c r="D599" s="408" t="s">
        <v>4085</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4241</v>
      </c>
      <c r="B600" s="408">
        <v>1</v>
      </c>
      <c r="C600" s="408" t="s">
        <v>4242</v>
      </c>
      <c r="D600" s="408" t="s">
        <v>4087</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4241</v>
      </c>
      <c r="B601" s="408">
        <v>1</v>
      </c>
      <c r="C601" s="408" t="s">
        <v>4242</v>
      </c>
      <c r="D601" s="408" t="s">
        <v>4229</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4241</v>
      </c>
      <c r="B602" s="408">
        <v>1</v>
      </c>
      <c r="C602" s="408" t="s">
        <v>4242</v>
      </c>
      <c r="D602" s="408" t="s">
        <v>4089</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4241</v>
      </c>
      <c r="B603" s="408">
        <v>1</v>
      </c>
      <c r="C603" s="408" t="s">
        <v>4242</v>
      </c>
      <c r="D603" s="408" t="s">
        <v>4091</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4241</v>
      </c>
      <c r="B604" s="408">
        <v>1</v>
      </c>
      <c r="C604" s="408" t="s">
        <v>4242</v>
      </c>
      <c r="D604" s="408" t="s">
        <v>4093</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4241</v>
      </c>
      <c r="B605" s="408">
        <v>1</v>
      </c>
      <c r="C605" s="408" t="s">
        <v>4242</v>
      </c>
      <c r="D605" s="408" t="s">
        <v>4095</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4241</v>
      </c>
      <c r="B606" s="408">
        <v>1</v>
      </c>
      <c r="C606" s="408" t="s">
        <v>4242</v>
      </c>
      <c r="D606" s="408" t="s">
        <v>4097</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4243</v>
      </c>
      <c r="B607" s="408">
        <v>1</v>
      </c>
      <c r="C607" s="408" t="s">
        <v>4244</v>
      </c>
      <c r="D607" s="408" t="s">
        <v>4001</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4243</v>
      </c>
      <c r="B608" s="408">
        <v>1</v>
      </c>
      <c r="C608" s="408" t="s">
        <v>4244</v>
      </c>
      <c r="D608" s="408" t="s">
        <v>4003</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4243</v>
      </c>
      <c r="B609" s="408">
        <v>1</v>
      </c>
      <c r="C609" s="408" t="s">
        <v>4244</v>
      </c>
      <c r="D609" s="408" t="s">
        <v>4004</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4243</v>
      </c>
      <c r="B610" s="408">
        <v>1</v>
      </c>
      <c r="C610" s="408" t="s">
        <v>4244</v>
      </c>
      <c r="D610" s="408" t="s">
        <v>4224</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4243</v>
      </c>
      <c r="B611" s="408">
        <v>1</v>
      </c>
      <c r="C611" s="408" t="s">
        <v>4244</v>
      </c>
      <c r="D611" s="408" t="s">
        <v>4006</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4243</v>
      </c>
      <c r="B612" s="408">
        <v>1</v>
      </c>
      <c r="C612" s="408" t="s">
        <v>4244</v>
      </c>
      <c r="D612" s="408" t="s">
        <v>4008</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4243</v>
      </c>
      <c r="B613" s="408">
        <v>1</v>
      </c>
      <c r="C613" s="408" t="s">
        <v>4244</v>
      </c>
      <c r="D613" s="408" t="s">
        <v>481</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4243</v>
      </c>
      <c r="B614" s="408">
        <v>1</v>
      </c>
      <c r="C614" s="408" t="s">
        <v>4244</v>
      </c>
      <c r="D614" s="408" t="s">
        <v>4011</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4243</v>
      </c>
      <c r="B615" s="408">
        <v>1</v>
      </c>
      <c r="C615" s="408" t="s">
        <v>4244</v>
      </c>
      <c r="D615" s="408" t="s">
        <v>4013</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4243</v>
      </c>
      <c r="B616" s="408">
        <v>1</v>
      </c>
      <c r="C616" s="408" t="s">
        <v>4244</v>
      </c>
      <c r="D616" s="408" t="s">
        <v>4014</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4243</v>
      </c>
      <c r="B617" s="408">
        <v>1</v>
      </c>
      <c r="C617" s="408" t="s">
        <v>4244</v>
      </c>
      <c r="D617" s="408" t="s">
        <v>4016</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4243</v>
      </c>
      <c r="B618" s="408">
        <v>1</v>
      </c>
      <c r="C618" s="408" t="s">
        <v>4244</v>
      </c>
      <c r="D618" s="408" t="s">
        <v>4018</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4243</v>
      </c>
      <c r="B619" s="408">
        <v>1</v>
      </c>
      <c r="C619" s="408" t="s">
        <v>4244</v>
      </c>
      <c r="D619" s="408" t="s">
        <v>4225</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4243</v>
      </c>
      <c r="B620" s="408">
        <v>1</v>
      </c>
      <c r="C620" s="408" t="s">
        <v>4244</v>
      </c>
      <c r="D620" s="408" t="s">
        <v>4020</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4243</v>
      </c>
      <c r="B621" s="408">
        <v>1</v>
      </c>
      <c r="C621" s="408" t="s">
        <v>4244</v>
      </c>
      <c r="D621" s="408" t="s">
        <v>4022</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4243</v>
      </c>
      <c r="B622" s="408">
        <v>1</v>
      </c>
      <c r="C622" s="408" t="s">
        <v>4244</v>
      </c>
      <c r="D622" s="408" t="s">
        <v>4024</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4243</v>
      </c>
      <c r="B623" s="408">
        <v>1</v>
      </c>
      <c r="C623" s="408" t="s">
        <v>4244</v>
      </c>
      <c r="D623" s="408" t="s">
        <v>4026</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4243</v>
      </c>
      <c r="B624" s="408">
        <v>1</v>
      </c>
      <c r="C624" s="408" t="s">
        <v>4244</v>
      </c>
      <c r="D624" s="408" t="s">
        <v>4028</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4243</v>
      </c>
      <c r="B625" s="408">
        <v>1</v>
      </c>
      <c r="C625" s="408" t="s">
        <v>4244</v>
      </c>
      <c r="D625" s="408" t="s">
        <v>4030</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4243</v>
      </c>
      <c r="B626" s="408">
        <v>1</v>
      </c>
      <c r="C626" s="408" t="s">
        <v>4244</v>
      </c>
      <c r="D626" s="408" t="s">
        <v>4032</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4243</v>
      </c>
      <c r="B627" s="408">
        <v>1</v>
      </c>
      <c r="C627" s="408" t="s">
        <v>4244</v>
      </c>
      <c r="D627" s="408" t="s">
        <v>4034</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4243</v>
      </c>
      <c r="B628" s="408">
        <v>1</v>
      </c>
      <c r="C628" s="408" t="s">
        <v>4244</v>
      </c>
      <c r="D628" s="408" t="s">
        <v>4036</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4243</v>
      </c>
      <c r="B629" s="408">
        <v>1</v>
      </c>
      <c r="C629" s="408" t="s">
        <v>4244</v>
      </c>
      <c r="D629" s="408" t="s">
        <v>4038</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4243</v>
      </c>
      <c r="B630" s="408">
        <v>1</v>
      </c>
      <c r="C630" s="408" t="s">
        <v>4244</v>
      </c>
      <c r="D630" s="408" t="s">
        <v>4040</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4243</v>
      </c>
      <c r="B631" s="408">
        <v>1</v>
      </c>
      <c r="C631" s="408" t="s">
        <v>4244</v>
      </c>
      <c r="D631" s="408" t="s">
        <v>4042</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4243</v>
      </c>
      <c r="B632" s="408">
        <v>1</v>
      </c>
      <c r="C632" s="408" t="s">
        <v>4244</v>
      </c>
      <c r="D632" s="408" t="s">
        <v>4044</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4243</v>
      </c>
      <c r="B633" s="408">
        <v>1</v>
      </c>
      <c r="C633" s="408" t="s">
        <v>4244</v>
      </c>
      <c r="D633" s="408" t="s">
        <v>4046</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4243</v>
      </c>
      <c r="B634" s="408">
        <v>1</v>
      </c>
      <c r="C634" s="408" t="s">
        <v>4244</v>
      </c>
      <c r="D634" s="408" t="s">
        <v>4226</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4243</v>
      </c>
      <c r="B635" s="408">
        <v>1</v>
      </c>
      <c r="C635" s="408" t="s">
        <v>4244</v>
      </c>
      <c r="D635" s="408" t="s">
        <v>4048</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4243</v>
      </c>
      <c r="B636" s="408">
        <v>1</v>
      </c>
      <c r="C636" s="408" t="s">
        <v>4244</v>
      </c>
      <c r="D636" s="408" t="s">
        <v>4050</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4243</v>
      </c>
      <c r="B637" s="408">
        <v>1</v>
      </c>
      <c r="C637" s="408" t="s">
        <v>4244</v>
      </c>
      <c r="D637" s="408" t="s">
        <v>4052</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4243</v>
      </c>
      <c r="B638" s="408">
        <v>1</v>
      </c>
      <c r="C638" s="408" t="s">
        <v>4244</v>
      </c>
      <c r="D638" s="408" t="s">
        <v>4054</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4243</v>
      </c>
      <c r="B639" s="408">
        <v>1</v>
      </c>
      <c r="C639" s="408" t="s">
        <v>4244</v>
      </c>
      <c r="D639" s="408" t="s">
        <v>517</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4243</v>
      </c>
      <c r="B640" s="408">
        <v>1</v>
      </c>
      <c r="C640" s="408" t="s">
        <v>4244</v>
      </c>
      <c r="D640" s="408" t="s">
        <v>4057</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4243</v>
      </c>
      <c r="B641" s="408">
        <v>1</v>
      </c>
      <c r="C641" s="408" t="s">
        <v>4244</v>
      </c>
      <c r="D641" s="408" t="s">
        <v>4059</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4243</v>
      </c>
      <c r="B642" s="408">
        <v>1</v>
      </c>
      <c r="C642" s="408" t="s">
        <v>4244</v>
      </c>
      <c r="D642" s="408" t="s">
        <v>4061</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4243</v>
      </c>
      <c r="B643" s="408">
        <v>1</v>
      </c>
      <c r="C643" s="408" t="s">
        <v>4244</v>
      </c>
      <c r="D643" s="408" t="s">
        <v>4063</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4243</v>
      </c>
      <c r="B644" s="408">
        <v>1</v>
      </c>
      <c r="C644" s="408" t="s">
        <v>4244</v>
      </c>
      <c r="D644" s="408" t="s">
        <v>4065</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4243</v>
      </c>
      <c r="B645" s="408">
        <v>1</v>
      </c>
      <c r="C645" s="408" t="s">
        <v>4244</v>
      </c>
      <c r="D645" s="408" t="s">
        <v>4067</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4243</v>
      </c>
      <c r="B646" s="408">
        <v>1</v>
      </c>
      <c r="C646" s="408" t="s">
        <v>4244</v>
      </c>
      <c r="D646" s="408" t="s">
        <v>4069</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4243</v>
      </c>
      <c r="B647" s="408">
        <v>1</v>
      </c>
      <c r="C647" s="408" t="s">
        <v>4244</v>
      </c>
      <c r="D647" s="408" t="s">
        <v>4071</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4243</v>
      </c>
      <c r="B648" s="408">
        <v>1</v>
      </c>
      <c r="C648" s="408" t="s">
        <v>4244</v>
      </c>
      <c r="D648" s="408" t="s">
        <v>4073</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4243</v>
      </c>
      <c r="B649" s="408">
        <v>1</v>
      </c>
      <c r="C649" s="408" t="s">
        <v>4244</v>
      </c>
      <c r="D649" s="408" t="s">
        <v>4227</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4243</v>
      </c>
      <c r="B650" s="408">
        <v>1</v>
      </c>
      <c r="C650" s="408" t="s">
        <v>4244</v>
      </c>
      <c r="D650" s="408" t="s">
        <v>4075</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4243</v>
      </c>
      <c r="B651" s="408">
        <v>1</v>
      </c>
      <c r="C651" s="408" t="s">
        <v>4244</v>
      </c>
      <c r="D651" s="408" t="s">
        <v>4077</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4243</v>
      </c>
      <c r="B652" s="408">
        <v>1</v>
      </c>
      <c r="C652" s="408" t="s">
        <v>4244</v>
      </c>
      <c r="D652" s="408" t="s">
        <v>4079</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4243</v>
      </c>
      <c r="B653" s="408">
        <v>1</v>
      </c>
      <c r="C653" s="408" t="s">
        <v>4244</v>
      </c>
      <c r="D653" s="408" t="s">
        <v>4081</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4243</v>
      </c>
      <c r="B654" s="408">
        <v>1</v>
      </c>
      <c r="C654" s="408" t="s">
        <v>4244</v>
      </c>
      <c r="D654" s="408" t="s">
        <v>4083</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4243</v>
      </c>
      <c r="B655" s="408">
        <v>1</v>
      </c>
      <c r="C655" s="408" t="s">
        <v>4244</v>
      </c>
      <c r="D655" s="408" t="s">
        <v>4228</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4243</v>
      </c>
      <c r="B656" s="408">
        <v>1</v>
      </c>
      <c r="C656" s="408" t="s">
        <v>4244</v>
      </c>
      <c r="D656" s="408" t="s">
        <v>4085</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4243</v>
      </c>
      <c r="B657" s="408">
        <v>1</v>
      </c>
      <c r="C657" s="408" t="s">
        <v>4244</v>
      </c>
      <c r="D657" s="408" t="s">
        <v>4087</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4243</v>
      </c>
      <c r="B658" s="408">
        <v>1</v>
      </c>
      <c r="C658" s="408" t="s">
        <v>4244</v>
      </c>
      <c r="D658" s="408" t="s">
        <v>4229</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4243</v>
      </c>
      <c r="B659" s="408">
        <v>1</v>
      </c>
      <c r="C659" s="408" t="s">
        <v>4244</v>
      </c>
      <c r="D659" s="408" t="s">
        <v>4089</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4243</v>
      </c>
      <c r="B660" s="408">
        <v>1</v>
      </c>
      <c r="C660" s="408" t="s">
        <v>4244</v>
      </c>
      <c r="D660" s="408" t="s">
        <v>4091</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4243</v>
      </c>
      <c r="B661" s="408">
        <v>1</v>
      </c>
      <c r="C661" s="408" t="s">
        <v>4244</v>
      </c>
      <c r="D661" s="408" t="s">
        <v>4093</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4243</v>
      </c>
      <c r="B662" s="408">
        <v>1</v>
      </c>
      <c r="C662" s="408" t="s">
        <v>4244</v>
      </c>
      <c r="D662" s="408" t="s">
        <v>4095</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4243</v>
      </c>
      <c r="B663" s="408">
        <v>1</v>
      </c>
      <c r="C663" s="408" t="s">
        <v>4244</v>
      </c>
      <c r="D663" s="408" t="s">
        <v>4097</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4245</v>
      </c>
      <c r="B664" s="408">
        <v>1</v>
      </c>
      <c r="C664" s="408" t="s">
        <v>4246</v>
      </c>
      <c r="D664" s="408" t="s">
        <v>4001</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4245</v>
      </c>
      <c r="B665" s="408">
        <v>1</v>
      </c>
      <c r="C665" s="408" t="s">
        <v>4246</v>
      </c>
      <c r="D665" s="408" t="s">
        <v>4003</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4245</v>
      </c>
      <c r="B666" s="408">
        <v>1</v>
      </c>
      <c r="C666" s="408" t="s">
        <v>4246</v>
      </c>
      <c r="D666" s="408" t="s">
        <v>4004</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4245</v>
      </c>
      <c r="B667" s="408">
        <v>1</v>
      </c>
      <c r="C667" s="408" t="s">
        <v>4246</v>
      </c>
      <c r="D667" s="408" t="s">
        <v>4224</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4245</v>
      </c>
      <c r="B668" s="408">
        <v>1</v>
      </c>
      <c r="C668" s="408" t="s">
        <v>4246</v>
      </c>
      <c r="D668" s="408" t="s">
        <v>4006</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4245</v>
      </c>
      <c r="B669" s="408">
        <v>1</v>
      </c>
      <c r="C669" s="408" t="s">
        <v>4246</v>
      </c>
      <c r="D669" s="408" t="s">
        <v>4008</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4245</v>
      </c>
      <c r="B670" s="408">
        <v>1</v>
      </c>
      <c r="C670" s="408" t="s">
        <v>4246</v>
      </c>
      <c r="D670" s="408" t="s">
        <v>481</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4245</v>
      </c>
      <c r="B671" s="408">
        <v>1</v>
      </c>
      <c r="C671" s="408" t="s">
        <v>4246</v>
      </c>
      <c r="D671" s="408" t="s">
        <v>4011</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4245</v>
      </c>
      <c r="B672" s="408">
        <v>1</v>
      </c>
      <c r="C672" s="408" t="s">
        <v>4246</v>
      </c>
      <c r="D672" s="408" t="s">
        <v>4013</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4245</v>
      </c>
      <c r="B673" s="408">
        <v>1</v>
      </c>
      <c r="C673" s="408" t="s">
        <v>4246</v>
      </c>
      <c r="D673" s="408" t="s">
        <v>4014</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4245</v>
      </c>
      <c r="B674" s="408">
        <v>1</v>
      </c>
      <c r="C674" s="408" t="s">
        <v>4246</v>
      </c>
      <c r="D674" s="408" t="s">
        <v>4016</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4245</v>
      </c>
      <c r="B675" s="408">
        <v>1</v>
      </c>
      <c r="C675" s="408" t="s">
        <v>4246</v>
      </c>
      <c r="D675" s="408" t="s">
        <v>4018</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4245</v>
      </c>
      <c r="B676" s="408">
        <v>1</v>
      </c>
      <c r="C676" s="408" t="s">
        <v>4246</v>
      </c>
      <c r="D676" s="408" t="s">
        <v>4225</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4245</v>
      </c>
      <c r="B677" s="408">
        <v>1</v>
      </c>
      <c r="C677" s="408" t="s">
        <v>4246</v>
      </c>
      <c r="D677" s="408" t="s">
        <v>4020</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4245</v>
      </c>
      <c r="B678" s="408">
        <v>1</v>
      </c>
      <c r="C678" s="408" t="s">
        <v>4246</v>
      </c>
      <c r="D678" s="408" t="s">
        <v>4022</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4245</v>
      </c>
      <c r="B679" s="408">
        <v>1</v>
      </c>
      <c r="C679" s="408" t="s">
        <v>4246</v>
      </c>
      <c r="D679" s="408" t="s">
        <v>4024</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4245</v>
      </c>
      <c r="B680" s="408">
        <v>1</v>
      </c>
      <c r="C680" s="408" t="s">
        <v>4246</v>
      </c>
      <c r="D680" s="408" t="s">
        <v>4026</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4245</v>
      </c>
      <c r="B681" s="408">
        <v>1</v>
      </c>
      <c r="C681" s="408" t="s">
        <v>4246</v>
      </c>
      <c r="D681" s="408" t="s">
        <v>4028</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4245</v>
      </c>
      <c r="B682" s="408">
        <v>1</v>
      </c>
      <c r="C682" s="408" t="s">
        <v>4246</v>
      </c>
      <c r="D682" s="408" t="s">
        <v>4030</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4245</v>
      </c>
      <c r="B683" s="408">
        <v>1</v>
      </c>
      <c r="C683" s="408" t="s">
        <v>4246</v>
      </c>
      <c r="D683" s="408" t="s">
        <v>4032</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4245</v>
      </c>
      <c r="B684" s="408">
        <v>1</v>
      </c>
      <c r="C684" s="408" t="s">
        <v>4246</v>
      </c>
      <c r="D684" s="408" t="s">
        <v>4034</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4245</v>
      </c>
      <c r="B685" s="408">
        <v>1</v>
      </c>
      <c r="C685" s="408" t="s">
        <v>4246</v>
      </c>
      <c r="D685" s="408" t="s">
        <v>4036</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4245</v>
      </c>
      <c r="B686" s="408">
        <v>1</v>
      </c>
      <c r="C686" s="408" t="s">
        <v>4246</v>
      </c>
      <c r="D686" s="408" t="s">
        <v>4038</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4245</v>
      </c>
      <c r="B687" s="408">
        <v>1</v>
      </c>
      <c r="C687" s="408" t="s">
        <v>4246</v>
      </c>
      <c r="D687" s="408" t="s">
        <v>4040</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4245</v>
      </c>
      <c r="B688" s="408">
        <v>1</v>
      </c>
      <c r="C688" s="408" t="s">
        <v>4246</v>
      </c>
      <c r="D688" s="408" t="s">
        <v>4042</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4245</v>
      </c>
      <c r="B689" s="408">
        <v>1</v>
      </c>
      <c r="C689" s="408" t="s">
        <v>4246</v>
      </c>
      <c r="D689" s="408" t="s">
        <v>4044</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4245</v>
      </c>
      <c r="B690" s="408">
        <v>1</v>
      </c>
      <c r="C690" s="408" t="s">
        <v>4246</v>
      </c>
      <c r="D690" s="408" t="s">
        <v>4046</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4245</v>
      </c>
      <c r="B691" s="408">
        <v>1</v>
      </c>
      <c r="C691" s="408" t="s">
        <v>4246</v>
      </c>
      <c r="D691" s="408" t="s">
        <v>4226</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4245</v>
      </c>
      <c r="B692" s="408">
        <v>1</v>
      </c>
      <c r="C692" s="408" t="s">
        <v>4246</v>
      </c>
      <c r="D692" s="408" t="s">
        <v>4048</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4245</v>
      </c>
      <c r="B693" s="408">
        <v>1</v>
      </c>
      <c r="C693" s="408" t="s">
        <v>4246</v>
      </c>
      <c r="D693" s="408" t="s">
        <v>4050</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4245</v>
      </c>
      <c r="B694" s="408">
        <v>1</v>
      </c>
      <c r="C694" s="408" t="s">
        <v>4246</v>
      </c>
      <c r="D694" s="408" t="s">
        <v>4052</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4245</v>
      </c>
      <c r="B695" s="408">
        <v>1</v>
      </c>
      <c r="C695" s="408" t="s">
        <v>4246</v>
      </c>
      <c r="D695" s="408" t="s">
        <v>4054</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4245</v>
      </c>
      <c r="B696" s="408">
        <v>1</v>
      </c>
      <c r="C696" s="408" t="s">
        <v>4246</v>
      </c>
      <c r="D696" s="408" t="s">
        <v>517</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4245</v>
      </c>
      <c r="B697" s="408">
        <v>1</v>
      </c>
      <c r="C697" s="408" t="s">
        <v>4246</v>
      </c>
      <c r="D697" s="408" t="s">
        <v>4057</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4245</v>
      </c>
      <c r="B698" s="408">
        <v>1</v>
      </c>
      <c r="C698" s="408" t="s">
        <v>4246</v>
      </c>
      <c r="D698" s="408" t="s">
        <v>4059</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4245</v>
      </c>
      <c r="B699" s="408">
        <v>1</v>
      </c>
      <c r="C699" s="408" t="s">
        <v>4246</v>
      </c>
      <c r="D699" s="408" t="s">
        <v>4061</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4245</v>
      </c>
      <c r="B700" s="408">
        <v>1</v>
      </c>
      <c r="C700" s="408" t="s">
        <v>4246</v>
      </c>
      <c r="D700" s="408" t="s">
        <v>4063</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4245</v>
      </c>
      <c r="B701" s="408">
        <v>1</v>
      </c>
      <c r="C701" s="408" t="s">
        <v>4246</v>
      </c>
      <c r="D701" s="408" t="s">
        <v>4065</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4245</v>
      </c>
      <c r="B702" s="408">
        <v>1</v>
      </c>
      <c r="C702" s="408" t="s">
        <v>4246</v>
      </c>
      <c r="D702" s="408" t="s">
        <v>4067</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4245</v>
      </c>
      <c r="B703" s="408">
        <v>1</v>
      </c>
      <c r="C703" s="408" t="s">
        <v>4246</v>
      </c>
      <c r="D703" s="408" t="s">
        <v>4069</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4245</v>
      </c>
      <c r="B704" s="408">
        <v>1</v>
      </c>
      <c r="C704" s="408" t="s">
        <v>4246</v>
      </c>
      <c r="D704" s="408" t="s">
        <v>4071</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4245</v>
      </c>
      <c r="B705" s="408">
        <v>1</v>
      </c>
      <c r="C705" s="408" t="s">
        <v>4246</v>
      </c>
      <c r="D705" s="408" t="s">
        <v>4073</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4245</v>
      </c>
      <c r="B706" s="408">
        <v>1</v>
      </c>
      <c r="C706" s="408" t="s">
        <v>4246</v>
      </c>
      <c r="D706" s="408" t="s">
        <v>4227</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4245</v>
      </c>
      <c r="B707" s="408">
        <v>1</v>
      </c>
      <c r="C707" s="408" t="s">
        <v>4246</v>
      </c>
      <c r="D707" s="408" t="s">
        <v>4075</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4245</v>
      </c>
      <c r="B708" s="408">
        <v>1</v>
      </c>
      <c r="C708" s="408" t="s">
        <v>4246</v>
      </c>
      <c r="D708" s="408" t="s">
        <v>4077</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4245</v>
      </c>
      <c r="B709" s="408">
        <v>1</v>
      </c>
      <c r="C709" s="408" t="s">
        <v>4246</v>
      </c>
      <c r="D709" s="408" t="s">
        <v>4079</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4245</v>
      </c>
      <c r="B710" s="408">
        <v>1</v>
      </c>
      <c r="C710" s="408" t="s">
        <v>4246</v>
      </c>
      <c r="D710" s="408" t="s">
        <v>4081</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4245</v>
      </c>
      <c r="B711" s="408">
        <v>1</v>
      </c>
      <c r="C711" s="408" t="s">
        <v>4246</v>
      </c>
      <c r="D711" s="408" t="s">
        <v>4083</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4245</v>
      </c>
      <c r="B712" s="408">
        <v>1</v>
      </c>
      <c r="C712" s="408" t="s">
        <v>4246</v>
      </c>
      <c r="D712" s="408" t="s">
        <v>4228</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4245</v>
      </c>
      <c r="B713" s="408">
        <v>1</v>
      </c>
      <c r="C713" s="408" t="s">
        <v>4246</v>
      </c>
      <c r="D713" s="408" t="s">
        <v>4085</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4245</v>
      </c>
      <c r="B714" s="408">
        <v>1</v>
      </c>
      <c r="C714" s="408" t="s">
        <v>4246</v>
      </c>
      <c r="D714" s="408" t="s">
        <v>4087</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4245</v>
      </c>
      <c r="B715" s="408">
        <v>1</v>
      </c>
      <c r="C715" s="408" t="s">
        <v>4246</v>
      </c>
      <c r="D715" s="408" t="s">
        <v>4229</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4245</v>
      </c>
      <c r="B716" s="408">
        <v>1</v>
      </c>
      <c r="C716" s="408" t="s">
        <v>4246</v>
      </c>
      <c r="D716" s="408" t="s">
        <v>4089</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4245</v>
      </c>
      <c r="B717" s="408">
        <v>1</v>
      </c>
      <c r="C717" s="408" t="s">
        <v>4246</v>
      </c>
      <c r="D717" s="408" t="s">
        <v>4091</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4245</v>
      </c>
      <c r="B718" s="408">
        <v>1</v>
      </c>
      <c r="C718" s="408" t="s">
        <v>4246</v>
      </c>
      <c r="D718" s="408" t="s">
        <v>4093</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4245</v>
      </c>
      <c r="B719" s="408">
        <v>1</v>
      </c>
      <c r="C719" s="408" t="s">
        <v>4246</v>
      </c>
      <c r="D719" s="408" t="s">
        <v>4095</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4245</v>
      </c>
      <c r="B720" s="408">
        <v>1</v>
      </c>
      <c r="C720" s="408" t="s">
        <v>4246</v>
      </c>
      <c r="D720" s="408" t="s">
        <v>4097</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4247</v>
      </c>
      <c r="B721" s="408">
        <v>1</v>
      </c>
      <c r="C721" s="408" t="s">
        <v>4248</v>
      </c>
      <c r="D721" s="408" t="s">
        <v>4001</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4247</v>
      </c>
      <c r="B722" s="408">
        <v>1</v>
      </c>
      <c r="C722" s="408" t="s">
        <v>4248</v>
      </c>
      <c r="D722" s="408" t="s">
        <v>4003</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4247</v>
      </c>
      <c r="B723" s="408">
        <v>1</v>
      </c>
      <c r="C723" s="408" t="s">
        <v>4248</v>
      </c>
      <c r="D723" s="408" t="s">
        <v>4004</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4247</v>
      </c>
      <c r="B724" s="408">
        <v>1</v>
      </c>
      <c r="C724" s="408" t="s">
        <v>4248</v>
      </c>
      <c r="D724" s="408" t="s">
        <v>4006</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4247</v>
      </c>
      <c r="B725" s="408">
        <v>1</v>
      </c>
      <c r="C725" s="408" t="s">
        <v>4248</v>
      </c>
      <c r="D725" s="408" t="s">
        <v>4008</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4247</v>
      </c>
      <c r="B726" s="408">
        <v>1</v>
      </c>
      <c r="C726" s="408" t="s">
        <v>4248</v>
      </c>
      <c r="D726" s="408" t="s">
        <v>481</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4247</v>
      </c>
      <c r="B727" s="408">
        <v>1</v>
      </c>
      <c r="C727" s="408" t="s">
        <v>4248</v>
      </c>
      <c r="D727" s="408" t="s">
        <v>4011</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4247</v>
      </c>
      <c r="B728" s="408">
        <v>1</v>
      </c>
      <c r="C728" s="408" t="s">
        <v>4248</v>
      </c>
      <c r="D728" s="408" t="s">
        <v>4013</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4247</v>
      </c>
      <c r="B729" s="408">
        <v>1</v>
      </c>
      <c r="C729" s="408" t="s">
        <v>4248</v>
      </c>
      <c r="D729" s="408" t="s">
        <v>4014</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4247</v>
      </c>
      <c r="B730" s="408">
        <v>1</v>
      </c>
      <c r="C730" s="408" t="s">
        <v>4248</v>
      </c>
      <c r="D730" s="408" t="s">
        <v>4016</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4247</v>
      </c>
      <c r="B731" s="408">
        <v>1</v>
      </c>
      <c r="C731" s="408" t="s">
        <v>4248</v>
      </c>
      <c r="D731" s="408" t="s">
        <v>4018</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4247</v>
      </c>
      <c r="B732" s="408">
        <v>1</v>
      </c>
      <c r="C732" s="408" t="s">
        <v>4248</v>
      </c>
      <c r="D732" s="408" t="s">
        <v>4020</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4247</v>
      </c>
      <c r="B733" s="408">
        <v>1</v>
      </c>
      <c r="C733" s="408" t="s">
        <v>4248</v>
      </c>
      <c r="D733" s="408" t="s">
        <v>4022</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4247</v>
      </c>
      <c r="B734" s="408">
        <v>1</v>
      </c>
      <c r="C734" s="408" t="s">
        <v>4248</v>
      </c>
      <c r="D734" s="408" t="s">
        <v>4024</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4247</v>
      </c>
      <c r="B735" s="408">
        <v>1</v>
      </c>
      <c r="C735" s="408" t="s">
        <v>4248</v>
      </c>
      <c r="D735" s="408" t="s">
        <v>4026</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4247</v>
      </c>
      <c r="B736" s="408">
        <v>1</v>
      </c>
      <c r="C736" s="408" t="s">
        <v>4248</v>
      </c>
      <c r="D736" s="408" t="s">
        <v>4028</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4247</v>
      </c>
      <c r="B737" s="408">
        <v>1</v>
      </c>
      <c r="C737" s="408" t="s">
        <v>4248</v>
      </c>
      <c r="D737" s="408" t="s">
        <v>4030</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4247</v>
      </c>
      <c r="B738" s="408">
        <v>1</v>
      </c>
      <c r="C738" s="408" t="s">
        <v>4248</v>
      </c>
      <c r="D738" s="408" t="s">
        <v>4032</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4247</v>
      </c>
      <c r="B739" s="408">
        <v>1</v>
      </c>
      <c r="C739" s="408" t="s">
        <v>4248</v>
      </c>
      <c r="D739" s="408" t="s">
        <v>4034</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4247</v>
      </c>
      <c r="B740" s="408">
        <v>1</v>
      </c>
      <c r="C740" s="408" t="s">
        <v>4248</v>
      </c>
      <c r="D740" s="408" t="s">
        <v>4036</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4247</v>
      </c>
      <c r="B741" s="408">
        <v>1</v>
      </c>
      <c r="C741" s="408" t="s">
        <v>4248</v>
      </c>
      <c r="D741" s="408" t="s">
        <v>4038</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4247</v>
      </c>
      <c r="B742" s="408">
        <v>1</v>
      </c>
      <c r="C742" s="408" t="s">
        <v>4248</v>
      </c>
      <c r="D742" s="408" t="s">
        <v>4040</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4247</v>
      </c>
      <c r="B743" s="408">
        <v>1</v>
      </c>
      <c r="C743" s="408" t="s">
        <v>4248</v>
      </c>
      <c r="D743" s="408" t="s">
        <v>4042</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4247</v>
      </c>
      <c r="B744" s="408">
        <v>1</v>
      </c>
      <c r="C744" s="408" t="s">
        <v>4248</v>
      </c>
      <c r="D744" s="408" t="s">
        <v>4044</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4247</v>
      </c>
      <c r="B745" s="408">
        <v>1</v>
      </c>
      <c r="C745" s="408" t="s">
        <v>4248</v>
      </c>
      <c r="D745" s="408" t="s">
        <v>4046</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4247</v>
      </c>
      <c r="B746" s="408">
        <v>1</v>
      </c>
      <c r="C746" s="408" t="s">
        <v>4248</v>
      </c>
      <c r="D746" s="408" t="s">
        <v>4048</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4247</v>
      </c>
      <c r="B747" s="408">
        <v>1</v>
      </c>
      <c r="C747" s="408" t="s">
        <v>4248</v>
      </c>
      <c r="D747" s="408" t="s">
        <v>4050</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4247</v>
      </c>
      <c r="B748" s="408">
        <v>1</v>
      </c>
      <c r="C748" s="408" t="s">
        <v>4248</v>
      </c>
      <c r="D748" s="408" t="s">
        <v>4052</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4247</v>
      </c>
      <c r="B749" s="408">
        <v>1</v>
      </c>
      <c r="C749" s="408" t="s">
        <v>4248</v>
      </c>
      <c r="D749" s="408" t="s">
        <v>4054</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4247</v>
      </c>
      <c r="B750" s="408">
        <v>1</v>
      </c>
      <c r="C750" s="408" t="s">
        <v>4248</v>
      </c>
      <c r="D750" s="408" t="s">
        <v>517</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4247</v>
      </c>
      <c r="B751" s="408">
        <v>1</v>
      </c>
      <c r="C751" s="408" t="s">
        <v>4248</v>
      </c>
      <c r="D751" s="408" t="s">
        <v>4057</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4247</v>
      </c>
      <c r="B752" s="408">
        <v>1</v>
      </c>
      <c r="C752" s="408" t="s">
        <v>4248</v>
      </c>
      <c r="D752" s="408" t="s">
        <v>4059</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4247</v>
      </c>
      <c r="B753" s="408">
        <v>1</v>
      </c>
      <c r="C753" s="408" t="s">
        <v>4248</v>
      </c>
      <c r="D753" s="408" t="s">
        <v>4061</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4247</v>
      </c>
      <c r="B754" s="408">
        <v>1</v>
      </c>
      <c r="C754" s="408" t="s">
        <v>4248</v>
      </c>
      <c r="D754" s="408" t="s">
        <v>4063</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4247</v>
      </c>
      <c r="B755" s="408">
        <v>1</v>
      </c>
      <c r="C755" s="408" t="s">
        <v>4248</v>
      </c>
      <c r="D755" s="408" t="s">
        <v>4065</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4247</v>
      </c>
      <c r="B756" s="408">
        <v>1</v>
      </c>
      <c r="C756" s="408" t="s">
        <v>4248</v>
      </c>
      <c r="D756" s="408" t="s">
        <v>4067</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4247</v>
      </c>
      <c r="B757" s="408">
        <v>1</v>
      </c>
      <c r="C757" s="408" t="s">
        <v>4248</v>
      </c>
      <c r="D757" s="408" t="s">
        <v>4069</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4247</v>
      </c>
      <c r="B758" s="408">
        <v>1</v>
      </c>
      <c r="C758" s="408" t="s">
        <v>4248</v>
      </c>
      <c r="D758" s="408" t="s">
        <v>4071</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4247</v>
      </c>
      <c r="B759" s="408">
        <v>1</v>
      </c>
      <c r="C759" s="408" t="s">
        <v>4248</v>
      </c>
      <c r="D759" s="408" t="s">
        <v>4073</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4247</v>
      </c>
      <c r="B760" s="408">
        <v>1</v>
      </c>
      <c r="C760" s="408" t="s">
        <v>4248</v>
      </c>
      <c r="D760" s="408" t="s">
        <v>4075</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4247</v>
      </c>
      <c r="B761" s="408">
        <v>1</v>
      </c>
      <c r="C761" s="408" t="s">
        <v>4248</v>
      </c>
      <c r="D761" s="408" t="s">
        <v>4077</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4247</v>
      </c>
      <c r="B762" s="408">
        <v>1</v>
      </c>
      <c r="C762" s="408" t="s">
        <v>4248</v>
      </c>
      <c r="D762" s="408" t="s">
        <v>4079</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4247</v>
      </c>
      <c r="B763" s="408">
        <v>1</v>
      </c>
      <c r="C763" s="408" t="s">
        <v>4248</v>
      </c>
      <c r="D763" s="408" t="s">
        <v>4081</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4247</v>
      </c>
      <c r="B764" s="408">
        <v>1</v>
      </c>
      <c r="C764" s="408" t="s">
        <v>4248</v>
      </c>
      <c r="D764" s="408" t="s">
        <v>4083</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4247</v>
      </c>
      <c r="B765" s="408">
        <v>1</v>
      </c>
      <c r="C765" s="408" t="s">
        <v>4248</v>
      </c>
      <c r="D765" s="408" t="s">
        <v>4085</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4247</v>
      </c>
      <c r="B766" s="408">
        <v>1</v>
      </c>
      <c r="C766" s="408" t="s">
        <v>4248</v>
      </c>
      <c r="D766" s="408" t="s">
        <v>4087</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4247</v>
      </c>
      <c r="B767" s="408">
        <v>1</v>
      </c>
      <c r="C767" s="408" t="s">
        <v>4248</v>
      </c>
      <c r="D767" s="408" t="s">
        <v>4089</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4247</v>
      </c>
      <c r="B768" s="408">
        <v>1</v>
      </c>
      <c r="C768" s="408" t="s">
        <v>4248</v>
      </c>
      <c r="D768" s="408" t="s">
        <v>4091</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4247</v>
      </c>
      <c r="B769" s="408">
        <v>1</v>
      </c>
      <c r="C769" s="408" t="s">
        <v>4248</v>
      </c>
      <c r="D769" s="408" t="s">
        <v>4093</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4247</v>
      </c>
      <c r="B770" s="408">
        <v>1</v>
      </c>
      <c r="C770" s="408" t="s">
        <v>4248</v>
      </c>
      <c r="D770" s="408" t="s">
        <v>4095</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4247</v>
      </c>
      <c r="B771" s="408">
        <v>1</v>
      </c>
      <c r="C771" s="408" t="s">
        <v>4248</v>
      </c>
      <c r="D771" s="408" t="s">
        <v>4097</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4249</v>
      </c>
      <c r="B772" s="408">
        <v>1</v>
      </c>
      <c r="C772" s="408" t="s">
        <v>4250</v>
      </c>
      <c r="D772" s="408" t="s">
        <v>4001</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4249</v>
      </c>
      <c r="B773" s="408">
        <v>1</v>
      </c>
      <c r="C773" s="408" t="s">
        <v>4250</v>
      </c>
      <c r="D773" s="408" t="s">
        <v>4003</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4249</v>
      </c>
      <c r="B774" s="408">
        <v>1</v>
      </c>
      <c r="C774" s="408" t="s">
        <v>4250</v>
      </c>
      <c r="D774" s="408" t="s">
        <v>4004</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4249</v>
      </c>
      <c r="B775" s="408">
        <v>1</v>
      </c>
      <c r="C775" s="408" t="s">
        <v>4250</v>
      </c>
      <c r="D775" s="408" t="s">
        <v>4224</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4249</v>
      </c>
      <c r="B776" s="408">
        <v>1</v>
      </c>
      <c r="C776" s="408" t="s">
        <v>4250</v>
      </c>
      <c r="D776" s="408" t="s">
        <v>4006</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4249</v>
      </c>
      <c r="B777" s="408">
        <v>1</v>
      </c>
      <c r="C777" s="408" t="s">
        <v>4250</v>
      </c>
      <c r="D777" s="408" t="s">
        <v>4008</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4249</v>
      </c>
      <c r="B778" s="408">
        <v>1</v>
      </c>
      <c r="C778" s="408" t="s">
        <v>4250</v>
      </c>
      <c r="D778" s="408" t="s">
        <v>481</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4249</v>
      </c>
      <c r="B779" s="408">
        <v>1</v>
      </c>
      <c r="C779" s="408" t="s">
        <v>4250</v>
      </c>
      <c r="D779" s="408" t="s">
        <v>4011</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4249</v>
      </c>
      <c r="B780" s="408">
        <v>1</v>
      </c>
      <c r="C780" s="408" t="s">
        <v>4250</v>
      </c>
      <c r="D780" s="408" t="s">
        <v>4013</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4249</v>
      </c>
      <c r="B781" s="408">
        <v>1</v>
      </c>
      <c r="C781" s="408" t="s">
        <v>4250</v>
      </c>
      <c r="D781" s="408" t="s">
        <v>4014</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4249</v>
      </c>
      <c r="B782" s="408">
        <v>1</v>
      </c>
      <c r="C782" s="408" t="s">
        <v>4250</v>
      </c>
      <c r="D782" s="408" t="s">
        <v>4016</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4249</v>
      </c>
      <c r="B783" s="408">
        <v>1</v>
      </c>
      <c r="C783" s="408" t="s">
        <v>4250</v>
      </c>
      <c r="D783" s="408" t="s">
        <v>4018</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4249</v>
      </c>
      <c r="B784" s="408">
        <v>1</v>
      </c>
      <c r="C784" s="408" t="s">
        <v>4250</v>
      </c>
      <c r="D784" s="408" t="s">
        <v>4225</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4249</v>
      </c>
      <c r="B785" s="408">
        <v>1</v>
      </c>
      <c r="C785" s="408" t="s">
        <v>4250</v>
      </c>
      <c r="D785" s="408" t="s">
        <v>4020</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4249</v>
      </c>
      <c r="B786" s="408">
        <v>1</v>
      </c>
      <c r="C786" s="408" t="s">
        <v>4250</v>
      </c>
      <c r="D786" s="408" t="s">
        <v>4022</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4249</v>
      </c>
      <c r="B787" s="408">
        <v>1</v>
      </c>
      <c r="C787" s="408" t="s">
        <v>4250</v>
      </c>
      <c r="D787" s="408" t="s">
        <v>4024</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4249</v>
      </c>
      <c r="B788" s="408">
        <v>1</v>
      </c>
      <c r="C788" s="408" t="s">
        <v>4250</v>
      </c>
      <c r="D788" s="408" t="s">
        <v>4026</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4249</v>
      </c>
      <c r="B789" s="408">
        <v>1</v>
      </c>
      <c r="C789" s="408" t="s">
        <v>4250</v>
      </c>
      <c r="D789" s="408" t="s">
        <v>4028</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4249</v>
      </c>
      <c r="B790" s="408">
        <v>1</v>
      </c>
      <c r="C790" s="408" t="s">
        <v>4250</v>
      </c>
      <c r="D790" s="408" t="s">
        <v>4030</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4249</v>
      </c>
      <c r="B791" s="408">
        <v>1</v>
      </c>
      <c r="C791" s="408" t="s">
        <v>4250</v>
      </c>
      <c r="D791" s="408" t="s">
        <v>4032</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4249</v>
      </c>
      <c r="B792" s="408">
        <v>1</v>
      </c>
      <c r="C792" s="408" t="s">
        <v>4250</v>
      </c>
      <c r="D792" s="408" t="s">
        <v>4034</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4249</v>
      </c>
      <c r="B793" s="408">
        <v>1</v>
      </c>
      <c r="C793" s="408" t="s">
        <v>4250</v>
      </c>
      <c r="D793" s="408" t="s">
        <v>4036</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4249</v>
      </c>
      <c r="B794" s="408">
        <v>1</v>
      </c>
      <c r="C794" s="408" t="s">
        <v>4250</v>
      </c>
      <c r="D794" s="408" t="s">
        <v>4038</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4249</v>
      </c>
      <c r="B795" s="408">
        <v>1</v>
      </c>
      <c r="C795" s="408" t="s">
        <v>4250</v>
      </c>
      <c r="D795" s="408" t="s">
        <v>4040</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4249</v>
      </c>
      <c r="B796" s="408">
        <v>1</v>
      </c>
      <c r="C796" s="408" t="s">
        <v>4250</v>
      </c>
      <c r="D796" s="408" t="s">
        <v>4042</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4249</v>
      </c>
      <c r="B797" s="408">
        <v>1</v>
      </c>
      <c r="C797" s="408" t="s">
        <v>4250</v>
      </c>
      <c r="D797" s="408" t="s">
        <v>4044</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4249</v>
      </c>
      <c r="B798" s="408">
        <v>1</v>
      </c>
      <c r="C798" s="408" t="s">
        <v>4250</v>
      </c>
      <c r="D798" s="408" t="s">
        <v>4046</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4249</v>
      </c>
      <c r="B799" s="408">
        <v>1</v>
      </c>
      <c r="C799" s="408" t="s">
        <v>4250</v>
      </c>
      <c r="D799" s="408" t="s">
        <v>4226</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4249</v>
      </c>
      <c r="B800" s="408">
        <v>1</v>
      </c>
      <c r="C800" s="408" t="s">
        <v>4250</v>
      </c>
      <c r="D800" s="408" t="s">
        <v>4048</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4249</v>
      </c>
      <c r="B801" s="408">
        <v>1</v>
      </c>
      <c r="C801" s="408" t="s">
        <v>4250</v>
      </c>
      <c r="D801" s="408" t="s">
        <v>4050</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4249</v>
      </c>
      <c r="B802" s="408">
        <v>1</v>
      </c>
      <c r="C802" s="408" t="s">
        <v>4250</v>
      </c>
      <c r="D802" s="408" t="s">
        <v>4052</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4249</v>
      </c>
      <c r="B803" s="408">
        <v>1</v>
      </c>
      <c r="C803" s="408" t="s">
        <v>4250</v>
      </c>
      <c r="D803" s="408" t="s">
        <v>4054</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4249</v>
      </c>
      <c r="B804" s="408">
        <v>1</v>
      </c>
      <c r="C804" s="408" t="s">
        <v>4250</v>
      </c>
      <c r="D804" s="408" t="s">
        <v>517</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4249</v>
      </c>
      <c r="B805" s="408">
        <v>1</v>
      </c>
      <c r="C805" s="408" t="s">
        <v>4250</v>
      </c>
      <c r="D805" s="408" t="s">
        <v>4057</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4249</v>
      </c>
      <c r="B806" s="408">
        <v>1</v>
      </c>
      <c r="C806" s="408" t="s">
        <v>4250</v>
      </c>
      <c r="D806" s="408" t="s">
        <v>4059</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4249</v>
      </c>
      <c r="B807" s="408">
        <v>1</v>
      </c>
      <c r="C807" s="408" t="s">
        <v>4250</v>
      </c>
      <c r="D807" s="408" t="s">
        <v>4061</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4249</v>
      </c>
      <c r="B808" s="408">
        <v>1</v>
      </c>
      <c r="C808" s="408" t="s">
        <v>4250</v>
      </c>
      <c r="D808" s="408" t="s">
        <v>4063</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4249</v>
      </c>
      <c r="B809" s="408">
        <v>1</v>
      </c>
      <c r="C809" s="408" t="s">
        <v>4250</v>
      </c>
      <c r="D809" s="408" t="s">
        <v>4065</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4249</v>
      </c>
      <c r="B810" s="408">
        <v>1</v>
      </c>
      <c r="C810" s="408" t="s">
        <v>4250</v>
      </c>
      <c r="D810" s="408" t="s">
        <v>4067</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4249</v>
      </c>
      <c r="B811" s="408">
        <v>1</v>
      </c>
      <c r="C811" s="408" t="s">
        <v>4250</v>
      </c>
      <c r="D811" s="408" t="s">
        <v>4069</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4249</v>
      </c>
      <c r="B812" s="408">
        <v>1</v>
      </c>
      <c r="C812" s="408" t="s">
        <v>4250</v>
      </c>
      <c r="D812" s="408" t="s">
        <v>4071</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4249</v>
      </c>
      <c r="B813" s="408">
        <v>1</v>
      </c>
      <c r="C813" s="408" t="s">
        <v>4250</v>
      </c>
      <c r="D813" s="408" t="s">
        <v>4073</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4249</v>
      </c>
      <c r="B814" s="408">
        <v>1</v>
      </c>
      <c r="C814" s="408" t="s">
        <v>4250</v>
      </c>
      <c r="D814" s="408" t="s">
        <v>4227</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4249</v>
      </c>
      <c r="B815" s="408">
        <v>1</v>
      </c>
      <c r="C815" s="408" t="s">
        <v>4250</v>
      </c>
      <c r="D815" s="408" t="s">
        <v>4075</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4249</v>
      </c>
      <c r="B816" s="408">
        <v>1</v>
      </c>
      <c r="C816" s="408" t="s">
        <v>4250</v>
      </c>
      <c r="D816" s="408" t="s">
        <v>4077</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4249</v>
      </c>
      <c r="B817" s="408">
        <v>1</v>
      </c>
      <c r="C817" s="408" t="s">
        <v>4250</v>
      </c>
      <c r="D817" s="408" t="s">
        <v>4079</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4249</v>
      </c>
      <c r="B818" s="408">
        <v>1</v>
      </c>
      <c r="C818" s="408" t="s">
        <v>4250</v>
      </c>
      <c r="D818" s="408" t="s">
        <v>4081</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4249</v>
      </c>
      <c r="B819" s="408">
        <v>1</v>
      </c>
      <c r="C819" s="408" t="s">
        <v>4250</v>
      </c>
      <c r="D819" s="408" t="s">
        <v>4083</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4249</v>
      </c>
      <c r="B820" s="408">
        <v>1</v>
      </c>
      <c r="C820" s="408" t="s">
        <v>4250</v>
      </c>
      <c r="D820" s="408" t="s">
        <v>4228</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4249</v>
      </c>
      <c r="B821" s="408">
        <v>1</v>
      </c>
      <c r="C821" s="408" t="s">
        <v>4250</v>
      </c>
      <c r="D821" s="408" t="s">
        <v>4085</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4249</v>
      </c>
      <c r="B822" s="408">
        <v>1</v>
      </c>
      <c r="C822" s="408" t="s">
        <v>4250</v>
      </c>
      <c r="D822" s="408" t="s">
        <v>4087</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4249</v>
      </c>
      <c r="B823" s="408">
        <v>1</v>
      </c>
      <c r="C823" s="408" t="s">
        <v>4250</v>
      </c>
      <c r="D823" s="408" t="s">
        <v>4229</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4249</v>
      </c>
      <c r="B824" s="408">
        <v>1</v>
      </c>
      <c r="C824" s="408" t="s">
        <v>4250</v>
      </c>
      <c r="D824" s="408" t="s">
        <v>4089</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4249</v>
      </c>
      <c r="B825" s="408">
        <v>1</v>
      </c>
      <c r="C825" s="408" t="s">
        <v>4250</v>
      </c>
      <c r="D825" s="408" t="s">
        <v>4091</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4249</v>
      </c>
      <c r="B826" s="408">
        <v>1</v>
      </c>
      <c r="C826" s="408" t="s">
        <v>4250</v>
      </c>
      <c r="D826" s="408" t="s">
        <v>4093</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4249</v>
      </c>
      <c r="B827" s="408">
        <v>1</v>
      </c>
      <c r="C827" s="408" t="s">
        <v>4250</v>
      </c>
      <c r="D827" s="408" t="s">
        <v>4095</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4249</v>
      </c>
      <c r="B828" s="408">
        <v>1</v>
      </c>
      <c r="C828" s="408" t="s">
        <v>4250</v>
      </c>
      <c r="D828" s="408" t="s">
        <v>4097</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4251</v>
      </c>
      <c r="B829" s="408">
        <v>1</v>
      </c>
      <c r="C829" s="408" t="s">
        <v>4252</v>
      </c>
      <c r="D829" s="408" t="s">
        <v>4001</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4251</v>
      </c>
      <c r="B830" s="408">
        <v>1</v>
      </c>
      <c r="C830" s="408" t="s">
        <v>4252</v>
      </c>
      <c r="D830" s="408" t="s">
        <v>4003</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4251</v>
      </c>
      <c r="B831" s="408">
        <v>1</v>
      </c>
      <c r="C831" s="408" t="s">
        <v>4252</v>
      </c>
      <c r="D831" s="408" t="s">
        <v>4004</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4251</v>
      </c>
      <c r="B832" s="408">
        <v>1</v>
      </c>
      <c r="C832" s="408" t="s">
        <v>4252</v>
      </c>
      <c r="D832" s="408" t="s">
        <v>4224</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4251</v>
      </c>
      <c r="B833" s="408">
        <v>1</v>
      </c>
      <c r="C833" s="408" t="s">
        <v>4252</v>
      </c>
      <c r="D833" s="408" t="s">
        <v>4006</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4251</v>
      </c>
      <c r="B834" s="408">
        <v>1</v>
      </c>
      <c r="C834" s="408" t="s">
        <v>4252</v>
      </c>
      <c r="D834" s="408" t="s">
        <v>4008</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4251</v>
      </c>
      <c r="B835" s="408">
        <v>1</v>
      </c>
      <c r="C835" s="408" t="s">
        <v>4252</v>
      </c>
      <c r="D835" s="408" t="s">
        <v>481</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4251</v>
      </c>
      <c r="B836" s="408">
        <v>1</v>
      </c>
      <c r="C836" s="408" t="s">
        <v>4252</v>
      </c>
      <c r="D836" s="408" t="s">
        <v>4011</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4251</v>
      </c>
      <c r="B837" s="408">
        <v>1</v>
      </c>
      <c r="C837" s="408" t="s">
        <v>4252</v>
      </c>
      <c r="D837" s="408" t="s">
        <v>4013</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4251</v>
      </c>
      <c r="B838" s="408">
        <v>1</v>
      </c>
      <c r="C838" s="408" t="s">
        <v>4252</v>
      </c>
      <c r="D838" s="408" t="s">
        <v>4014</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4251</v>
      </c>
      <c r="B839" s="408">
        <v>1</v>
      </c>
      <c r="C839" s="408" t="s">
        <v>4252</v>
      </c>
      <c r="D839" s="408" t="s">
        <v>4016</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4251</v>
      </c>
      <c r="B840" s="408">
        <v>1</v>
      </c>
      <c r="C840" s="408" t="s">
        <v>4252</v>
      </c>
      <c r="D840" s="408" t="s">
        <v>4018</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4251</v>
      </c>
      <c r="B841" s="408">
        <v>1</v>
      </c>
      <c r="C841" s="408" t="s">
        <v>4252</v>
      </c>
      <c r="D841" s="408" t="s">
        <v>4225</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4251</v>
      </c>
      <c r="B842" s="408">
        <v>1</v>
      </c>
      <c r="C842" s="408" t="s">
        <v>4252</v>
      </c>
      <c r="D842" s="408" t="s">
        <v>4020</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4251</v>
      </c>
      <c r="B843" s="408">
        <v>1</v>
      </c>
      <c r="C843" s="408" t="s">
        <v>4252</v>
      </c>
      <c r="D843" s="408" t="s">
        <v>4022</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4251</v>
      </c>
      <c r="B844" s="408">
        <v>1</v>
      </c>
      <c r="C844" s="408" t="s">
        <v>4252</v>
      </c>
      <c r="D844" s="408" t="s">
        <v>4024</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4251</v>
      </c>
      <c r="B845" s="408">
        <v>1</v>
      </c>
      <c r="C845" s="408" t="s">
        <v>4252</v>
      </c>
      <c r="D845" s="408" t="s">
        <v>4026</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4251</v>
      </c>
      <c r="B846" s="408">
        <v>1</v>
      </c>
      <c r="C846" s="408" t="s">
        <v>4252</v>
      </c>
      <c r="D846" s="408" t="s">
        <v>4028</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4251</v>
      </c>
      <c r="B847" s="408">
        <v>1</v>
      </c>
      <c r="C847" s="408" t="s">
        <v>4252</v>
      </c>
      <c r="D847" s="408" t="s">
        <v>4030</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4251</v>
      </c>
      <c r="B848" s="408">
        <v>1</v>
      </c>
      <c r="C848" s="408" t="s">
        <v>4252</v>
      </c>
      <c r="D848" s="408" t="s">
        <v>4032</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4251</v>
      </c>
      <c r="B849" s="408">
        <v>1</v>
      </c>
      <c r="C849" s="408" t="s">
        <v>4252</v>
      </c>
      <c r="D849" s="408" t="s">
        <v>4034</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4251</v>
      </c>
      <c r="B850" s="408">
        <v>1</v>
      </c>
      <c r="C850" s="408" t="s">
        <v>4252</v>
      </c>
      <c r="D850" s="408" t="s">
        <v>4036</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4251</v>
      </c>
      <c r="B851" s="408">
        <v>1</v>
      </c>
      <c r="C851" s="408" t="s">
        <v>4252</v>
      </c>
      <c r="D851" s="408" t="s">
        <v>4038</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4251</v>
      </c>
      <c r="B852" s="408">
        <v>1</v>
      </c>
      <c r="C852" s="408" t="s">
        <v>4252</v>
      </c>
      <c r="D852" s="408" t="s">
        <v>4040</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4251</v>
      </c>
      <c r="B853" s="408">
        <v>1</v>
      </c>
      <c r="C853" s="408" t="s">
        <v>4252</v>
      </c>
      <c r="D853" s="408" t="s">
        <v>4042</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4251</v>
      </c>
      <c r="B854" s="408">
        <v>1</v>
      </c>
      <c r="C854" s="408" t="s">
        <v>4252</v>
      </c>
      <c r="D854" s="408" t="s">
        <v>4044</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4251</v>
      </c>
      <c r="B855" s="408">
        <v>1</v>
      </c>
      <c r="C855" s="408" t="s">
        <v>4252</v>
      </c>
      <c r="D855" s="408" t="s">
        <v>4046</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4251</v>
      </c>
      <c r="B856" s="408">
        <v>1</v>
      </c>
      <c r="C856" s="408" t="s">
        <v>4252</v>
      </c>
      <c r="D856" s="408" t="s">
        <v>4226</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4251</v>
      </c>
      <c r="B857" s="408">
        <v>1</v>
      </c>
      <c r="C857" s="408" t="s">
        <v>4252</v>
      </c>
      <c r="D857" s="408" t="s">
        <v>4048</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4251</v>
      </c>
      <c r="B858" s="408">
        <v>1</v>
      </c>
      <c r="C858" s="408" t="s">
        <v>4252</v>
      </c>
      <c r="D858" s="408" t="s">
        <v>4050</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4251</v>
      </c>
      <c r="B859" s="408">
        <v>1</v>
      </c>
      <c r="C859" s="408" t="s">
        <v>4252</v>
      </c>
      <c r="D859" s="408" t="s">
        <v>4052</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4251</v>
      </c>
      <c r="B860" s="408">
        <v>1</v>
      </c>
      <c r="C860" s="408" t="s">
        <v>4252</v>
      </c>
      <c r="D860" s="408" t="s">
        <v>4054</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4251</v>
      </c>
      <c r="B861" s="408">
        <v>1</v>
      </c>
      <c r="C861" s="408" t="s">
        <v>4252</v>
      </c>
      <c r="D861" s="408" t="s">
        <v>517</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4251</v>
      </c>
      <c r="B862" s="408">
        <v>1</v>
      </c>
      <c r="C862" s="408" t="s">
        <v>4252</v>
      </c>
      <c r="D862" s="408" t="s">
        <v>4057</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4251</v>
      </c>
      <c r="B863" s="408">
        <v>1</v>
      </c>
      <c r="C863" s="408" t="s">
        <v>4252</v>
      </c>
      <c r="D863" s="408" t="s">
        <v>4059</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4251</v>
      </c>
      <c r="B864" s="408">
        <v>1</v>
      </c>
      <c r="C864" s="408" t="s">
        <v>4252</v>
      </c>
      <c r="D864" s="408" t="s">
        <v>4061</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4251</v>
      </c>
      <c r="B865" s="408">
        <v>1</v>
      </c>
      <c r="C865" s="408" t="s">
        <v>4252</v>
      </c>
      <c r="D865" s="408" t="s">
        <v>4063</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4251</v>
      </c>
      <c r="B866" s="408">
        <v>1</v>
      </c>
      <c r="C866" s="408" t="s">
        <v>4252</v>
      </c>
      <c r="D866" s="408" t="s">
        <v>4065</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4251</v>
      </c>
      <c r="B867" s="408">
        <v>1</v>
      </c>
      <c r="C867" s="408" t="s">
        <v>4252</v>
      </c>
      <c r="D867" s="408" t="s">
        <v>4067</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4251</v>
      </c>
      <c r="B868" s="408">
        <v>1</v>
      </c>
      <c r="C868" s="408" t="s">
        <v>4252</v>
      </c>
      <c r="D868" s="408" t="s">
        <v>4069</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4251</v>
      </c>
      <c r="B869" s="408">
        <v>1</v>
      </c>
      <c r="C869" s="408" t="s">
        <v>4252</v>
      </c>
      <c r="D869" s="408" t="s">
        <v>4071</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4251</v>
      </c>
      <c r="B870" s="408">
        <v>1</v>
      </c>
      <c r="C870" s="408" t="s">
        <v>4252</v>
      </c>
      <c r="D870" s="408" t="s">
        <v>4073</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4251</v>
      </c>
      <c r="B871" s="408">
        <v>1</v>
      </c>
      <c r="C871" s="408" t="s">
        <v>4252</v>
      </c>
      <c r="D871" s="408" t="s">
        <v>4227</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4251</v>
      </c>
      <c r="B872" s="408">
        <v>1</v>
      </c>
      <c r="C872" s="408" t="s">
        <v>4252</v>
      </c>
      <c r="D872" s="408" t="s">
        <v>4075</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4251</v>
      </c>
      <c r="B873" s="408">
        <v>1</v>
      </c>
      <c r="C873" s="408" t="s">
        <v>4252</v>
      </c>
      <c r="D873" s="408" t="s">
        <v>4077</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4251</v>
      </c>
      <c r="B874" s="408">
        <v>1</v>
      </c>
      <c r="C874" s="408" t="s">
        <v>4252</v>
      </c>
      <c r="D874" s="408" t="s">
        <v>4079</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4251</v>
      </c>
      <c r="B875" s="408">
        <v>1</v>
      </c>
      <c r="C875" s="408" t="s">
        <v>4252</v>
      </c>
      <c r="D875" s="408" t="s">
        <v>4081</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4251</v>
      </c>
      <c r="B876" s="408">
        <v>1</v>
      </c>
      <c r="C876" s="408" t="s">
        <v>4252</v>
      </c>
      <c r="D876" s="408" t="s">
        <v>4083</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4251</v>
      </c>
      <c r="B877" s="408">
        <v>1</v>
      </c>
      <c r="C877" s="408" t="s">
        <v>4252</v>
      </c>
      <c r="D877" s="408" t="s">
        <v>4228</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4251</v>
      </c>
      <c r="B878" s="408">
        <v>1</v>
      </c>
      <c r="C878" s="408" t="s">
        <v>4252</v>
      </c>
      <c r="D878" s="408" t="s">
        <v>4085</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4251</v>
      </c>
      <c r="B879" s="408">
        <v>1</v>
      </c>
      <c r="C879" s="408" t="s">
        <v>4252</v>
      </c>
      <c r="D879" s="408" t="s">
        <v>4087</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4251</v>
      </c>
      <c r="B880" s="408">
        <v>1</v>
      </c>
      <c r="C880" s="408" t="s">
        <v>4252</v>
      </c>
      <c r="D880" s="408" t="s">
        <v>4229</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4251</v>
      </c>
      <c r="B881" s="408">
        <v>1</v>
      </c>
      <c r="C881" s="408" t="s">
        <v>4252</v>
      </c>
      <c r="D881" s="408" t="s">
        <v>4089</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4251</v>
      </c>
      <c r="B882" s="408">
        <v>1</v>
      </c>
      <c r="C882" s="408" t="s">
        <v>4252</v>
      </c>
      <c r="D882" s="408" t="s">
        <v>4091</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4251</v>
      </c>
      <c r="B883" s="408">
        <v>1</v>
      </c>
      <c r="C883" s="408" t="s">
        <v>4252</v>
      </c>
      <c r="D883" s="408" t="s">
        <v>4093</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4251</v>
      </c>
      <c r="B884" s="408">
        <v>1</v>
      </c>
      <c r="C884" s="408" t="s">
        <v>4252</v>
      </c>
      <c r="D884" s="408" t="s">
        <v>4095</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4251</v>
      </c>
      <c r="B885" s="408">
        <v>1</v>
      </c>
      <c r="C885" s="408" t="s">
        <v>4252</v>
      </c>
      <c r="D885" s="408" t="s">
        <v>4097</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4253</v>
      </c>
      <c r="B886" s="408">
        <v>1</v>
      </c>
      <c r="C886" s="408" t="s">
        <v>4254</v>
      </c>
      <c r="D886" s="408" t="s">
        <v>4001</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4253</v>
      </c>
      <c r="B887" s="408">
        <v>1</v>
      </c>
      <c r="C887" s="408" t="s">
        <v>4254</v>
      </c>
      <c r="D887" s="408" t="s">
        <v>4003</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4253</v>
      </c>
      <c r="B888" s="408">
        <v>1</v>
      </c>
      <c r="C888" s="408" t="s">
        <v>4254</v>
      </c>
      <c r="D888" s="408" t="s">
        <v>4004</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4253</v>
      </c>
      <c r="B889" s="408">
        <v>1</v>
      </c>
      <c r="C889" s="408" t="s">
        <v>4254</v>
      </c>
      <c r="D889" s="408" t="s">
        <v>4224</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4253</v>
      </c>
      <c r="B890" s="408">
        <v>1</v>
      </c>
      <c r="C890" s="408" t="s">
        <v>4254</v>
      </c>
      <c r="D890" s="408" t="s">
        <v>4006</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4253</v>
      </c>
      <c r="B891" s="408">
        <v>1</v>
      </c>
      <c r="C891" s="408" t="s">
        <v>4254</v>
      </c>
      <c r="D891" s="408" t="s">
        <v>4008</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4253</v>
      </c>
      <c r="B892" s="408">
        <v>1</v>
      </c>
      <c r="C892" s="408" t="s">
        <v>4254</v>
      </c>
      <c r="D892" s="408" t="s">
        <v>481</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4253</v>
      </c>
      <c r="B893" s="408">
        <v>1</v>
      </c>
      <c r="C893" s="408" t="s">
        <v>4254</v>
      </c>
      <c r="D893" s="408" t="s">
        <v>4011</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4253</v>
      </c>
      <c r="B894" s="408">
        <v>1</v>
      </c>
      <c r="C894" s="408" t="s">
        <v>4254</v>
      </c>
      <c r="D894" s="408" t="s">
        <v>4013</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4253</v>
      </c>
      <c r="B895" s="408">
        <v>1</v>
      </c>
      <c r="C895" s="408" t="s">
        <v>4254</v>
      </c>
      <c r="D895" s="408" t="s">
        <v>4014</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4253</v>
      </c>
      <c r="B896" s="408">
        <v>1</v>
      </c>
      <c r="C896" s="408" t="s">
        <v>4254</v>
      </c>
      <c r="D896" s="408" t="s">
        <v>4016</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4253</v>
      </c>
      <c r="B897" s="408">
        <v>1</v>
      </c>
      <c r="C897" s="408" t="s">
        <v>4254</v>
      </c>
      <c r="D897" s="408" t="s">
        <v>4018</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4253</v>
      </c>
      <c r="B898" s="408">
        <v>1</v>
      </c>
      <c r="C898" s="408" t="s">
        <v>4254</v>
      </c>
      <c r="D898" s="408" t="s">
        <v>4225</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4253</v>
      </c>
      <c r="B899" s="408">
        <v>1</v>
      </c>
      <c r="C899" s="408" t="s">
        <v>4254</v>
      </c>
      <c r="D899" s="408" t="s">
        <v>4020</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4253</v>
      </c>
      <c r="B900" s="408">
        <v>1</v>
      </c>
      <c r="C900" s="408" t="s">
        <v>4254</v>
      </c>
      <c r="D900" s="408" t="s">
        <v>4022</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4253</v>
      </c>
      <c r="B901" s="408">
        <v>1</v>
      </c>
      <c r="C901" s="408" t="s">
        <v>4254</v>
      </c>
      <c r="D901" s="408" t="s">
        <v>4024</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4253</v>
      </c>
      <c r="B902" s="408">
        <v>1</v>
      </c>
      <c r="C902" s="408" t="s">
        <v>4254</v>
      </c>
      <c r="D902" s="408" t="s">
        <v>4026</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4253</v>
      </c>
      <c r="B903" s="408">
        <v>1</v>
      </c>
      <c r="C903" s="408" t="s">
        <v>4254</v>
      </c>
      <c r="D903" s="408" t="s">
        <v>4028</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4253</v>
      </c>
      <c r="B904" s="408">
        <v>1</v>
      </c>
      <c r="C904" s="408" t="s">
        <v>4254</v>
      </c>
      <c r="D904" s="408" t="s">
        <v>4030</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4253</v>
      </c>
      <c r="B905" s="408">
        <v>1</v>
      </c>
      <c r="C905" s="408" t="s">
        <v>4254</v>
      </c>
      <c r="D905" s="408" t="s">
        <v>4032</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4253</v>
      </c>
      <c r="B906" s="408">
        <v>1</v>
      </c>
      <c r="C906" s="408" t="s">
        <v>4254</v>
      </c>
      <c r="D906" s="408" t="s">
        <v>4034</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4253</v>
      </c>
      <c r="B907" s="408">
        <v>1</v>
      </c>
      <c r="C907" s="408" t="s">
        <v>4254</v>
      </c>
      <c r="D907" s="408" t="s">
        <v>4036</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4253</v>
      </c>
      <c r="B908" s="408">
        <v>1</v>
      </c>
      <c r="C908" s="408" t="s">
        <v>4254</v>
      </c>
      <c r="D908" s="408" t="s">
        <v>4038</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4253</v>
      </c>
      <c r="B909" s="408">
        <v>1</v>
      </c>
      <c r="C909" s="408" t="s">
        <v>4254</v>
      </c>
      <c r="D909" s="408" t="s">
        <v>4040</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4253</v>
      </c>
      <c r="B910" s="408">
        <v>1</v>
      </c>
      <c r="C910" s="408" t="s">
        <v>4254</v>
      </c>
      <c r="D910" s="408" t="s">
        <v>4042</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4253</v>
      </c>
      <c r="B911" s="408">
        <v>1</v>
      </c>
      <c r="C911" s="408" t="s">
        <v>4254</v>
      </c>
      <c r="D911" s="408" t="s">
        <v>4044</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4253</v>
      </c>
      <c r="B912" s="408">
        <v>1</v>
      </c>
      <c r="C912" s="408" t="s">
        <v>4254</v>
      </c>
      <c r="D912" s="408" t="s">
        <v>4046</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4253</v>
      </c>
      <c r="B913" s="408">
        <v>1</v>
      </c>
      <c r="C913" s="408" t="s">
        <v>4254</v>
      </c>
      <c r="D913" s="408" t="s">
        <v>4226</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4253</v>
      </c>
      <c r="B914" s="408">
        <v>1</v>
      </c>
      <c r="C914" s="408" t="s">
        <v>4254</v>
      </c>
      <c r="D914" s="408" t="s">
        <v>4048</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4253</v>
      </c>
      <c r="B915" s="408">
        <v>1</v>
      </c>
      <c r="C915" s="408" t="s">
        <v>4254</v>
      </c>
      <c r="D915" s="408" t="s">
        <v>4050</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4253</v>
      </c>
      <c r="B916" s="408">
        <v>1</v>
      </c>
      <c r="C916" s="408" t="s">
        <v>4254</v>
      </c>
      <c r="D916" s="408" t="s">
        <v>4052</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4253</v>
      </c>
      <c r="B917" s="408">
        <v>1</v>
      </c>
      <c r="C917" s="408" t="s">
        <v>4254</v>
      </c>
      <c r="D917" s="408" t="s">
        <v>4054</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4253</v>
      </c>
      <c r="B918" s="408">
        <v>1</v>
      </c>
      <c r="C918" s="408" t="s">
        <v>4254</v>
      </c>
      <c r="D918" s="408" t="s">
        <v>517</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4253</v>
      </c>
      <c r="B919" s="408">
        <v>1</v>
      </c>
      <c r="C919" s="408" t="s">
        <v>4254</v>
      </c>
      <c r="D919" s="408" t="s">
        <v>4057</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4253</v>
      </c>
      <c r="B920" s="408">
        <v>1</v>
      </c>
      <c r="C920" s="408" t="s">
        <v>4254</v>
      </c>
      <c r="D920" s="408" t="s">
        <v>4059</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4253</v>
      </c>
      <c r="B921" s="408">
        <v>1</v>
      </c>
      <c r="C921" s="408" t="s">
        <v>4254</v>
      </c>
      <c r="D921" s="408" t="s">
        <v>4061</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4253</v>
      </c>
      <c r="B922" s="408">
        <v>1</v>
      </c>
      <c r="C922" s="408" t="s">
        <v>4254</v>
      </c>
      <c r="D922" s="408" t="s">
        <v>4063</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4253</v>
      </c>
      <c r="B923" s="408">
        <v>1</v>
      </c>
      <c r="C923" s="408" t="s">
        <v>4254</v>
      </c>
      <c r="D923" s="408" t="s">
        <v>4065</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4253</v>
      </c>
      <c r="B924" s="408">
        <v>1</v>
      </c>
      <c r="C924" s="408" t="s">
        <v>4254</v>
      </c>
      <c r="D924" s="408" t="s">
        <v>4067</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4253</v>
      </c>
      <c r="B925" s="408">
        <v>1</v>
      </c>
      <c r="C925" s="408" t="s">
        <v>4254</v>
      </c>
      <c r="D925" s="408" t="s">
        <v>4069</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4253</v>
      </c>
      <c r="B926" s="408">
        <v>1</v>
      </c>
      <c r="C926" s="408" t="s">
        <v>4254</v>
      </c>
      <c r="D926" s="408" t="s">
        <v>4071</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4253</v>
      </c>
      <c r="B927" s="408">
        <v>1</v>
      </c>
      <c r="C927" s="408" t="s">
        <v>4254</v>
      </c>
      <c r="D927" s="408" t="s">
        <v>4073</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4253</v>
      </c>
      <c r="B928" s="408">
        <v>1</v>
      </c>
      <c r="C928" s="408" t="s">
        <v>4254</v>
      </c>
      <c r="D928" s="408" t="s">
        <v>4227</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4253</v>
      </c>
      <c r="B929" s="408">
        <v>1</v>
      </c>
      <c r="C929" s="408" t="s">
        <v>4254</v>
      </c>
      <c r="D929" s="408" t="s">
        <v>4075</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4253</v>
      </c>
      <c r="B930" s="408">
        <v>1</v>
      </c>
      <c r="C930" s="408" t="s">
        <v>4254</v>
      </c>
      <c r="D930" s="408" t="s">
        <v>4077</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4253</v>
      </c>
      <c r="B931" s="408">
        <v>1</v>
      </c>
      <c r="C931" s="408" t="s">
        <v>4254</v>
      </c>
      <c r="D931" s="408" t="s">
        <v>4079</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4253</v>
      </c>
      <c r="B932" s="408">
        <v>1</v>
      </c>
      <c r="C932" s="408" t="s">
        <v>4254</v>
      </c>
      <c r="D932" s="408" t="s">
        <v>4081</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4253</v>
      </c>
      <c r="B933" s="408">
        <v>1</v>
      </c>
      <c r="C933" s="408" t="s">
        <v>4254</v>
      </c>
      <c r="D933" s="408" t="s">
        <v>4083</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4253</v>
      </c>
      <c r="B934" s="408">
        <v>1</v>
      </c>
      <c r="C934" s="408" t="s">
        <v>4254</v>
      </c>
      <c r="D934" s="408" t="s">
        <v>4228</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4253</v>
      </c>
      <c r="B935" s="408">
        <v>1</v>
      </c>
      <c r="C935" s="408" t="s">
        <v>4254</v>
      </c>
      <c r="D935" s="408" t="s">
        <v>4085</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4253</v>
      </c>
      <c r="B936" s="408">
        <v>1</v>
      </c>
      <c r="C936" s="408" t="s">
        <v>4254</v>
      </c>
      <c r="D936" s="408" t="s">
        <v>4087</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4253</v>
      </c>
      <c r="B937" s="408">
        <v>1</v>
      </c>
      <c r="C937" s="408" t="s">
        <v>4254</v>
      </c>
      <c r="D937" s="408" t="s">
        <v>4229</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4253</v>
      </c>
      <c r="B938" s="408">
        <v>1</v>
      </c>
      <c r="C938" s="408" t="s">
        <v>4254</v>
      </c>
      <c r="D938" s="408" t="s">
        <v>4089</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4253</v>
      </c>
      <c r="B939" s="408">
        <v>1</v>
      </c>
      <c r="C939" s="408" t="s">
        <v>4254</v>
      </c>
      <c r="D939" s="408" t="s">
        <v>4091</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4253</v>
      </c>
      <c r="B940" s="408">
        <v>1</v>
      </c>
      <c r="C940" s="408" t="s">
        <v>4254</v>
      </c>
      <c r="D940" s="408" t="s">
        <v>4093</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4253</v>
      </c>
      <c r="B941" s="408">
        <v>1</v>
      </c>
      <c r="C941" s="408" t="s">
        <v>4254</v>
      </c>
      <c r="D941" s="408" t="s">
        <v>4095</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4253</v>
      </c>
      <c r="B942" s="408">
        <v>1</v>
      </c>
      <c r="C942" s="408" t="s">
        <v>4254</v>
      </c>
      <c r="D942" s="408" t="s">
        <v>4097</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4255</v>
      </c>
      <c r="B943" s="408">
        <v>1</v>
      </c>
      <c r="C943" s="408" t="s">
        <v>4256</v>
      </c>
      <c r="D943" s="408" t="s">
        <v>4001</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4255</v>
      </c>
      <c r="B944" s="408">
        <v>1</v>
      </c>
      <c r="C944" s="408" t="s">
        <v>4256</v>
      </c>
      <c r="D944" s="408" t="s">
        <v>4003</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4255</v>
      </c>
      <c r="B945" s="408">
        <v>1</v>
      </c>
      <c r="C945" s="408" t="s">
        <v>4256</v>
      </c>
      <c r="D945" s="408" t="s">
        <v>4004</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4255</v>
      </c>
      <c r="B946" s="408">
        <v>1</v>
      </c>
      <c r="C946" s="408" t="s">
        <v>4256</v>
      </c>
      <c r="D946" s="408" t="s">
        <v>4224</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4255</v>
      </c>
      <c r="B947" s="408">
        <v>1</v>
      </c>
      <c r="C947" s="408" t="s">
        <v>4256</v>
      </c>
      <c r="D947" s="408" t="s">
        <v>4006</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4255</v>
      </c>
      <c r="B948" s="408">
        <v>1</v>
      </c>
      <c r="C948" s="408" t="s">
        <v>4256</v>
      </c>
      <c r="D948" s="408" t="s">
        <v>4008</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4255</v>
      </c>
      <c r="B949" s="408">
        <v>1</v>
      </c>
      <c r="C949" s="408" t="s">
        <v>4256</v>
      </c>
      <c r="D949" s="408" t="s">
        <v>481</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4255</v>
      </c>
      <c r="B950" s="408">
        <v>1</v>
      </c>
      <c r="C950" s="408" t="s">
        <v>4256</v>
      </c>
      <c r="D950" s="408" t="s">
        <v>4011</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4255</v>
      </c>
      <c r="B951" s="408">
        <v>1</v>
      </c>
      <c r="C951" s="408" t="s">
        <v>4256</v>
      </c>
      <c r="D951" s="408" t="s">
        <v>4013</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4255</v>
      </c>
      <c r="B952" s="408">
        <v>1</v>
      </c>
      <c r="C952" s="408" t="s">
        <v>4256</v>
      </c>
      <c r="D952" s="408" t="s">
        <v>4014</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4255</v>
      </c>
      <c r="B953" s="408">
        <v>1</v>
      </c>
      <c r="C953" s="408" t="s">
        <v>4256</v>
      </c>
      <c r="D953" s="408" t="s">
        <v>4016</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4255</v>
      </c>
      <c r="B954" s="408">
        <v>1</v>
      </c>
      <c r="C954" s="408" t="s">
        <v>4256</v>
      </c>
      <c r="D954" s="408" t="s">
        <v>4018</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4255</v>
      </c>
      <c r="B955" s="408">
        <v>1</v>
      </c>
      <c r="C955" s="408" t="s">
        <v>4256</v>
      </c>
      <c r="D955" s="408" t="s">
        <v>4225</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4255</v>
      </c>
      <c r="B956" s="408">
        <v>1</v>
      </c>
      <c r="C956" s="408" t="s">
        <v>4256</v>
      </c>
      <c r="D956" s="408" t="s">
        <v>4020</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4255</v>
      </c>
      <c r="B957" s="408">
        <v>1</v>
      </c>
      <c r="C957" s="408" t="s">
        <v>4256</v>
      </c>
      <c r="D957" s="408" t="s">
        <v>4022</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4255</v>
      </c>
      <c r="B958" s="408">
        <v>1</v>
      </c>
      <c r="C958" s="408" t="s">
        <v>4256</v>
      </c>
      <c r="D958" s="408" t="s">
        <v>4024</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4255</v>
      </c>
      <c r="B959" s="408">
        <v>1</v>
      </c>
      <c r="C959" s="408" t="s">
        <v>4256</v>
      </c>
      <c r="D959" s="408" t="s">
        <v>4026</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4255</v>
      </c>
      <c r="B960" s="408">
        <v>1</v>
      </c>
      <c r="C960" s="408" t="s">
        <v>4256</v>
      </c>
      <c r="D960" s="408" t="s">
        <v>4028</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4255</v>
      </c>
      <c r="B961" s="408">
        <v>1</v>
      </c>
      <c r="C961" s="408" t="s">
        <v>4256</v>
      </c>
      <c r="D961" s="408" t="s">
        <v>4030</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4255</v>
      </c>
      <c r="B962" s="408">
        <v>1</v>
      </c>
      <c r="C962" s="408" t="s">
        <v>4256</v>
      </c>
      <c r="D962" s="408" t="s">
        <v>4032</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4255</v>
      </c>
      <c r="B963" s="408">
        <v>1</v>
      </c>
      <c r="C963" s="408" t="s">
        <v>4256</v>
      </c>
      <c r="D963" s="408" t="s">
        <v>4034</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4255</v>
      </c>
      <c r="B964" s="408">
        <v>1</v>
      </c>
      <c r="C964" s="408" t="s">
        <v>4256</v>
      </c>
      <c r="D964" s="408" t="s">
        <v>4036</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4255</v>
      </c>
      <c r="B965" s="408">
        <v>1</v>
      </c>
      <c r="C965" s="408" t="s">
        <v>4256</v>
      </c>
      <c r="D965" s="408" t="s">
        <v>4038</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4255</v>
      </c>
      <c r="B966" s="408">
        <v>1</v>
      </c>
      <c r="C966" s="408" t="s">
        <v>4256</v>
      </c>
      <c r="D966" s="408" t="s">
        <v>4040</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4255</v>
      </c>
      <c r="B967" s="408">
        <v>1</v>
      </c>
      <c r="C967" s="408" t="s">
        <v>4256</v>
      </c>
      <c r="D967" s="408" t="s">
        <v>4042</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4255</v>
      </c>
      <c r="B968" s="408">
        <v>1</v>
      </c>
      <c r="C968" s="408" t="s">
        <v>4256</v>
      </c>
      <c r="D968" s="408" t="s">
        <v>4044</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4255</v>
      </c>
      <c r="B969" s="408">
        <v>1</v>
      </c>
      <c r="C969" s="408" t="s">
        <v>4256</v>
      </c>
      <c r="D969" s="408" t="s">
        <v>4046</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4255</v>
      </c>
      <c r="B970" s="408">
        <v>1</v>
      </c>
      <c r="C970" s="408" t="s">
        <v>4256</v>
      </c>
      <c r="D970" s="408" t="s">
        <v>4226</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4255</v>
      </c>
      <c r="B971" s="408">
        <v>1</v>
      </c>
      <c r="C971" s="408" t="s">
        <v>4256</v>
      </c>
      <c r="D971" s="408" t="s">
        <v>4048</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4255</v>
      </c>
      <c r="B972" s="408">
        <v>1</v>
      </c>
      <c r="C972" s="408" t="s">
        <v>4256</v>
      </c>
      <c r="D972" s="408" t="s">
        <v>4050</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4255</v>
      </c>
      <c r="B973" s="408">
        <v>1</v>
      </c>
      <c r="C973" s="408" t="s">
        <v>4256</v>
      </c>
      <c r="D973" s="408" t="s">
        <v>4052</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4255</v>
      </c>
      <c r="B974" s="408">
        <v>1</v>
      </c>
      <c r="C974" s="408" t="s">
        <v>4256</v>
      </c>
      <c r="D974" s="408" t="s">
        <v>4054</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4255</v>
      </c>
      <c r="B975" s="408">
        <v>1</v>
      </c>
      <c r="C975" s="408" t="s">
        <v>4256</v>
      </c>
      <c r="D975" s="408" t="s">
        <v>517</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4255</v>
      </c>
      <c r="B976" s="408">
        <v>1</v>
      </c>
      <c r="C976" s="408" t="s">
        <v>4256</v>
      </c>
      <c r="D976" s="408" t="s">
        <v>4057</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4255</v>
      </c>
      <c r="B977" s="408">
        <v>1</v>
      </c>
      <c r="C977" s="408" t="s">
        <v>4256</v>
      </c>
      <c r="D977" s="408" t="s">
        <v>4059</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4255</v>
      </c>
      <c r="B978" s="408">
        <v>1</v>
      </c>
      <c r="C978" s="408" t="s">
        <v>4256</v>
      </c>
      <c r="D978" s="408" t="s">
        <v>4061</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4255</v>
      </c>
      <c r="B979" s="408">
        <v>1</v>
      </c>
      <c r="C979" s="408" t="s">
        <v>4256</v>
      </c>
      <c r="D979" s="408" t="s">
        <v>4063</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4255</v>
      </c>
      <c r="B980" s="408">
        <v>1</v>
      </c>
      <c r="C980" s="408" t="s">
        <v>4256</v>
      </c>
      <c r="D980" s="408" t="s">
        <v>4065</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4255</v>
      </c>
      <c r="B981" s="408">
        <v>1</v>
      </c>
      <c r="C981" s="408" t="s">
        <v>4256</v>
      </c>
      <c r="D981" s="408" t="s">
        <v>4067</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4255</v>
      </c>
      <c r="B982" s="408">
        <v>1</v>
      </c>
      <c r="C982" s="408" t="s">
        <v>4256</v>
      </c>
      <c r="D982" s="408" t="s">
        <v>4069</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4255</v>
      </c>
      <c r="B983" s="408">
        <v>1</v>
      </c>
      <c r="C983" s="408" t="s">
        <v>4256</v>
      </c>
      <c r="D983" s="408" t="s">
        <v>4071</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4255</v>
      </c>
      <c r="B984" s="408">
        <v>1</v>
      </c>
      <c r="C984" s="408" t="s">
        <v>4256</v>
      </c>
      <c r="D984" s="408" t="s">
        <v>4073</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4255</v>
      </c>
      <c r="B985" s="408">
        <v>1</v>
      </c>
      <c r="C985" s="408" t="s">
        <v>4256</v>
      </c>
      <c r="D985" s="408" t="s">
        <v>4227</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4255</v>
      </c>
      <c r="B986" s="408">
        <v>1</v>
      </c>
      <c r="C986" s="408" t="s">
        <v>4256</v>
      </c>
      <c r="D986" s="408" t="s">
        <v>4075</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4255</v>
      </c>
      <c r="B987" s="408">
        <v>1</v>
      </c>
      <c r="C987" s="408" t="s">
        <v>4256</v>
      </c>
      <c r="D987" s="408" t="s">
        <v>4077</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4255</v>
      </c>
      <c r="B988" s="408">
        <v>1</v>
      </c>
      <c r="C988" s="408" t="s">
        <v>4256</v>
      </c>
      <c r="D988" s="408" t="s">
        <v>4079</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4255</v>
      </c>
      <c r="B989" s="408">
        <v>1</v>
      </c>
      <c r="C989" s="408" t="s">
        <v>4256</v>
      </c>
      <c r="D989" s="408" t="s">
        <v>4081</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4255</v>
      </c>
      <c r="B990" s="408">
        <v>1</v>
      </c>
      <c r="C990" s="408" t="s">
        <v>4256</v>
      </c>
      <c r="D990" s="408" t="s">
        <v>4083</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4255</v>
      </c>
      <c r="B991" s="408">
        <v>1</v>
      </c>
      <c r="C991" s="408" t="s">
        <v>4256</v>
      </c>
      <c r="D991" s="408" t="s">
        <v>4228</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4255</v>
      </c>
      <c r="B992" s="408">
        <v>1</v>
      </c>
      <c r="C992" s="408" t="s">
        <v>4256</v>
      </c>
      <c r="D992" s="408" t="s">
        <v>4085</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4255</v>
      </c>
      <c r="B993" s="408">
        <v>1</v>
      </c>
      <c r="C993" s="408" t="s">
        <v>4256</v>
      </c>
      <c r="D993" s="408" t="s">
        <v>4087</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4255</v>
      </c>
      <c r="B994" s="408">
        <v>1</v>
      </c>
      <c r="C994" s="408" t="s">
        <v>4256</v>
      </c>
      <c r="D994" s="408" t="s">
        <v>4229</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4255</v>
      </c>
      <c r="B995" s="408">
        <v>1</v>
      </c>
      <c r="C995" s="408" t="s">
        <v>4256</v>
      </c>
      <c r="D995" s="408" t="s">
        <v>4089</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4255</v>
      </c>
      <c r="B996" s="408">
        <v>1</v>
      </c>
      <c r="C996" s="408" t="s">
        <v>4256</v>
      </c>
      <c r="D996" s="408" t="s">
        <v>4091</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4255</v>
      </c>
      <c r="B997" s="408">
        <v>1</v>
      </c>
      <c r="C997" s="408" t="s">
        <v>4256</v>
      </c>
      <c r="D997" s="408" t="s">
        <v>4093</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4255</v>
      </c>
      <c r="B998" s="408">
        <v>1</v>
      </c>
      <c r="C998" s="408" t="s">
        <v>4256</v>
      </c>
      <c r="D998" s="408" t="s">
        <v>4095</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4255</v>
      </c>
      <c r="B999" s="408">
        <v>1</v>
      </c>
      <c r="C999" s="408" t="s">
        <v>4256</v>
      </c>
      <c r="D999" s="408" t="s">
        <v>4097</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4257</v>
      </c>
      <c r="B1000" s="408">
        <v>1</v>
      </c>
      <c r="C1000" s="408" t="s">
        <v>4258</v>
      </c>
      <c r="D1000" s="408" t="s">
        <v>4001</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4257</v>
      </c>
      <c r="B1001" s="408">
        <v>1</v>
      </c>
      <c r="C1001" s="408" t="s">
        <v>4258</v>
      </c>
      <c r="D1001" s="408" t="s">
        <v>4003</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4257</v>
      </c>
      <c r="B1002" s="408">
        <v>1</v>
      </c>
      <c r="C1002" s="408" t="s">
        <v>4258</v>
      </c>
      <c r="D1002" s="408" t="s">
        <v>4004</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4257</v>
      </c>
      <c r="B1003" s="408">
        <v>1</v>
      </c>
      <c r="C1003" s="408" t="s">
        <v>4258</v>
      </c>
      <c r="D1003" s="408" t="s">
        <v>4224</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4257</v>
      </c>
      <c r="B1004" s="408">
        <v>1</v>
      </c>
      <c r="C1004" s="408" t="s">
        <v>4258</v>
      </c>
      <c r="D1004" s="408" t="s">
        <v>4006</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4257</v>
      </c>
      <c r="B1005" s="408">
        <v>1</v>
      </c>
      <c r="C1005" s="408" t="s">
        <v>4258</v>
      </c>
      <c r="D1005" s="408" t="s">
        <v>4008</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4257</v>
      </c>
      <c r="B1006" s="408">
        <v>1</v>
      </c>
      <c r="C1006" s="408" t="s">
        <v>4258</v>
      </c>
      <c r="D1006" s="408" t="s">
        <v>481</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4257</v>
      </c>
      <c r="B1007" s="408">
        <v>1</v>
      </c>
      <c r="C1007" s="408" t="s">
        <v>4258</v>
      </c>
      <c r="D1007" s="408" t="s">
        <v>4011</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4257</v>
      </c>
      <c r="B1008" s="408">
        <v>1</v>
      </c>
      <c r="C1008" s="408" t="s">
        <v>4258</v>
      </c>
      <c r="D1008" s="408" t="s">
        <v>4013</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4257</v>
      </c>
      <c r="B1009" s="408">
        <v>1</v>
      </c>
      <c r="C1009" s="408" t="s">
        <v>4258</v>
      </c>
      <c r="D1009" s="408" t="s">
        <v>4014</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4257</v>
      </c>
      <c r="B1010" s="408">
        <v>1</v>
      </c>
      <c r="C1010" s="408" t="s">
        <v>4258</v>
      </c>
      <c r="D1010" s="408" t="s">
        <v>4016</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4257</v>
      </c>
      <c r="B1011" s="408">
        <v>1</v>
      </c>
      <c r="C1011" s="408" t="s">
        <v>4258</v>
      </c>
      <c r="D1011" s="408" t="s">
        <v>4018</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4257</v>
      </c>
      <c r="B1012" s="408">
        <v>1</v>
      </c>
      <c r="C1012" s="408" t="s">
        <v>4258</v>
      </c>
      <c r="D1012" s="408" t="s">
        <v>4225</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4257</v>
      </c>
      <c r="B1013" s="408">
        <v>1</v>
      </c>
      <c r="C1013" s="408" t="s">
        <v>4258</v>
      </c>
      <c r="D1013" s="408" t="s">
        <v>4020</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4257</v>
      </c>
      <c r="B1014" s="408">
        <v>1</v>
      </c>
      <c r="C1014" s="408" t="s">
        <v>4258</v>
      </c>
      <c r="D1014" s="408" t="s">
        <v>4022</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4257</v>
      </c>
      <c r="B1015" s="408">
        <v>1</v>
      </c>
      <c r="C1015" s="408" t="s">
        <v>4258</v>
      </c>
      <c r="D1015" s="408" t="s">
        <v>4024</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4257</v>
      </c>
      <c r="B1016" s="408">
        <v>1</v>
      </c>
      <c r="C1016" s="408" t="s">
        <v>4258</v>
      </c>
      <c r="D1016" s="408" t="s">
        <v>4026</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4257</v>
      </c>
      <c r="B1017" s="408">
        <v>1</v>
      </c>
      <c r="C1017" s="408" t="s">
        <v>4258</v>
      </c>
      <c r="D1017" s="408" t="s">
        <v>4028</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4257</v>
      </c>
      <c r="B1018" s="408">
        <v>1</v>
      </c>
      <c r="C1018" s="408" t="s">
        <v>4258</v>
      </c>
      <c r="D1018" s="408" t="s">
        <v>4030</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4257</v>
      </c>
      <c r="B1019" s="408">
        <v>1</v>
      </c>
      <c r="C1019" s="408" t="s">
        <v>4258</v>
      </c>
      <c r="D1019" s="408" t="s">
        <v>4032</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4257</v>
      </c>
      <c r="B1020" s="408">
        <v>1</v>
      </c>
      <c r="C1020" s="408" t="s">
        <v>4258</v>
      </c>
      <c r="D1020" s="408" t="s">
        <v>4034</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4257</v>
      </c>
      <c r="B1021" s="408">
        <v>1</v>
      </c>
      <c r="C1021" s="408" t="s">
        <v>4258</v>
      </c>
      <c r="D1021" s="408" t="s">
        <v>4036</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4257</v>
      </c>
      <c r="B1022" s="408">
        <v>1</v>
      </c>
      <c r="C1022" s="408" t="s">
        <v>4258</v>
      </c>
      <c r="D1022" s="408" t="s">
        <v>4038</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4257</v>
      </c>
      <c r="B1023" s="408">
        <v>1</v>
      </c>
      <c r="C1023" s="408" t="s">
        <v>4258</v>
      </c>
      <c r="D1023" s="408" t="s">
        <v>4040</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4257</v>
      </c>
      <c r="B1024" s="408">
        <v>1</v>
      </c>
      <c r="C1024" s="408" t="s">
        <v>4258</v>
      </c>
      <c r="D1024" s="408" t="s">
        <v>4042</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4257</v>
      </c>
      <c r="B1025" s="408">
        <v>1</v>
      </c>
      <c r="C1025" s="408" t="s">
        <v>4258</v>
      </c>
      <c r="D1025" s="408" t="s">
        <v>4044</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4257</v>
      </c>
      <c r="B1026" s="408">
        <v>1</v>
      </c>
      <c r="C1026" s="408" t="s">
        <v>4258</v>
      </c>
      <c r="D1026" s="408" t="s">
        <v>4046</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4257</v>
      </c>
      <c r="B1027" s="408">
        <v>1</v>
      </c>
      <c r="C1027" s="408" t="s">
        <v>4258</v>
      </c>
      <c r="D1027" s="408" t="s">
        <v>4226</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4257</v>
      </c>
      <c r="B1028" s="408">
        <v>1</v>
      </c>
      <c r="C1028" s="408" t="s">
        <v>4258</v>
      </c>
      <c r="D1028" s="408" t="s">
        <v>4048</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4257</v>
      </c>
      <c r="B1029" s="408">
        <v>1</v>
      </c>
      <c r="C1029" s="408" t="s">
        <v>4258</v>
      </c>
      <c r="D1029" s="408" t="s">
        <v>4050</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4257</v>
      </c>
      <c r="B1030" s="408">
        <v>1</v>
      </c>
      <c r="C1030" s="408" t="s">
        <v>4258</v>
      </c>
      <c r="D1030" s="408" t="s">
        <v>4052</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4257</v>
      </c>
      <c r="B1031" s="408">
        <v>1</v>
      </c>
      <c r="C1031" s="408" t="s">
        <v>4258</v>
      </c>
      <c r="D1031" s="408" t="s">
        <v>4054</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4257</v>
      </c>
      <c r="B1032" s="408">
        <v>1</v>
      </c>
      <c r="C1032" s="408" t="s">
        <v>4258</v>
      </c>
      <c r="D1032" s="408" t="s">
        <v>517</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4257</v>
      </c>
      <c r="B1033" s="408">
        <v>1</v>
      </c>
      <c r="C1033" s="408" t="s">
        <v>4258</v>
      </c>
      <c r="D1033" s="408" t="s">
        <v>4057</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4257</v>
      </c>
      <c r="B1034" s="408">
        <v>1</v>
      </c>
      <c r="C1034" s="408" t="s">
        <v>4258</v>
      </c>
      <c r="D1034" s="408" t="s">
        <v>4059</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4257</v>
      </c>
      <c r="B1035" s="408">
        <v>1</v>
      </c>
      <c r="C1035" s="408" t="s">
        <v>4258</v>
      </c>
      <c r="D1035" s="408" t="s">
        <v>4061</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4257</v>
      </c>
      <c r="B1036" s="408">
        <v>1</v>
      </c>
      <c r="C1036" s="408" t="s">
        <v>4258</v>
      </c>
      <c r="D1036" s="408" t="s">
        <v>4063</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4257</v>
      </c>
      <c r="B1037" s="408">
        <v>1</v>
      </c>
      <c r="C1037" s="408" t="s">
        <v>4258</v>
      </c>
      <c r="D1037" s="408" t="s">
        <v>4065</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4257</v>
      </c>
      <c r="B1038" s="408">
        <v>1</v>
      </c>
      <c r="C1038" s="408" t="s">
        <v>4258</v>
      </c>
      <c r="D1038" s="408" t="s">
        <v>4067</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4257</v>
      </c>
      <c r="B1039" s="408">
        <v>1</v>
      </c>
      <c r="C1039" s="408" t="s">
        <v>4258</v>
      </c>
      <c r="D1039" s="408" t="s">
        <v>4069</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4257</v>
      </c>
      <c r="B1040" s="408">
        <v>1</v>
      </c>
      <c r="C1040" s="408" t="s">
        <v>4258</v>
      </c>
      <c r="D1040" s="408" t="s">
        <v>4071</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4257</v>
      </c>
      <c r="B1041" s="408">
        <v>1</v>
      </c>
      <c r="C1041" s="408" t="s">
        <v>4258</v>
      </c>
      <c r="D1041" s="408" t="s">
        <v>4073</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4257</v>
      </c>
      <c r="B1042" s="408">
        <v>1</v>
      </c>
      <c r="C1042" s="408" t="s">
        <v>4258</v>
      </c>
      <c r="D1042" s="408" t="s">
        <v>4227</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4257</v>
      </c>
      <c r="B1043" s="408">
        <v>1</v>
      </c>
      <c r="C1043" s="408" t="s">
        <v>4258</v>
      </c>
      <c r="D1043" s="408" t="s">
        <v>4075</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4257</v>
      </c>
      <c r="B1044" s="408">
        <v>1</v>
      </c>
      <c r="C1044" s="408" t="s">
        <v>4258</v>
      </c>
      <c r="D1044" s="408" t="s">
        <v>4077</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4257</v>
      </c>
      <c r="B1045" s="408">
        <v>1</v>
      </c>
      <c r="C1045" s="408" t="s">
        <v>4258</v>
      </c>
      <c r="D1045" s="408" t="s">
        <v>4079</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4257</v>
      </c>
      <c r="B1046" s="408">
        <v>1</v>
      </c>
      <c r="C1046" s="408" t="s">
        <v>4258</v>
      </c>
      <c r="D1046" s="408" t="s">
        <v>4081</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4257</v>
      </c>
      <c r="B1047" s="408">
        <v>1</v>
      </c>
      <c r="C1047" s="408" t="s">
        <v>4258</v>
      </c>
      <c r="D1047" s="408" t="s">
        <v>4083</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4257</v>
      </c>
      <c r="B1048" s="408">
        <v>1</v>
      </c>
      <c r="C1048" s="408" t="s">
        <v>4258</v>
      </c>
      <c r="D1048" s="408" t="s">
        <v>4228</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4257</v>
      </c>
      <c r="B1049" s="408">
        <v>1</v>
      </c>
      <c r="C1049" s="408" t="s">
        <v>4258</v>
      </c>
      <c r="D1049" s="408" t="s">
        <v>4085</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4257</v>
      </c>
      <c r="B1050" s="408">
        <v>1</v>
      </c>
      <c r="C1050" s="408" t="s">
        <v>4258</v>
      </c>
      <c r="D1050" s="408" t="s">
        <v>4087</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4257</v>
      </c>
      <c r="B1051" s="408">
        <v>1</v>
      </c>
      <c r="C1051" s="408" t="s">
        <v>4258</v>
      </c>
      <c r="D1051" s="408" t="s">
        <v>4229</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4257</v>
      </c>
      <c r="B1052" s="408">
        <v>1</v>
      </c>
      <c r="C1052" s="408" t="s">
        <v>4258</v>
      </c>
      <c r="D1052" s="408" t="s">
        <v>4089</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4257</v>
      </c>
      <c r="B1053" s="408">
        <v>1</v>
      </c>
      <c r="C1053" s="408" t="s">
        <v>4258</v>
      </c>
      <c r="D1053" s="408" t="s">
        <v>4091</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4257</v>
      </c>
      <c r="B1054" s="408">
        <v>1</v>
      </c>
      <c r="C1054" s="408" t="s">
        <v>4258</v>
      </c>
      <c r="D1054" s="408" t="s">
        <v>4093</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4257</v>
      </c>
      <c r="B1055" s="408">
        <v>1</v>
      </c>
      <c r="C1055" s="408" t="s">
        <v>4258</v>
      </c>
      <c r="D1055" s="408" t="s">
        <v>4095</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4257</v>
      </c>
      <c r="B1056" s="408">
        <v>1</v>
      </c>
      <c r="C1056" s="408" t="s">
        <v>4258</v>
      </c>
      <c r="D1056" s="408" t="s">
        <v>4097</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4259</v>
      </c>
      <c r="B1057" s="408">
        <v>1</v>
      </c>
      <c r="C1057" s="408" t="s">
        <v>4260</v>
      </c>
      <c r="D1057" s="408" t="s">
        <v>4001</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4259</v>
      </c>
      <c r="B1058" s="408">
        <v>1</v>
      </c>
      <c r="C1058" s="408" t="s">
        <v>4260</v>
      </c>
      <c r="D1058" s="408" t="s">
        <v>4003</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4259</v>
      </c>
      <c r="B1059" s="408">
        <v>1</v>
      </c>
      <c r="C1059" s="408" t="s">
        <v>4260</v>
      </c>
      <c r="D1059" s="408" t="s">
        <v>4004</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4259</v>
      </c>
      <c r="B1060" s="408">
        <v>1</v>
      </c>
      <c r="C1060" s="408" t="s">
        <v>4260</v>
      </c>
      <c r="D1060" s="408" t="s">
        <v>4224</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4259</v>
      </c>
      <c r="B1061" s="408">
        <v>1</v>
      </c>
      <c r="C1061" s="408" t="s">
        <v>4260</v>
      </c>
      <c r="D1061" s="408" t="s">
        <v>4006</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4259</v>
      </c>
      <c r="B1062" s="408">
        <v>1</v>
      </c>
      <c r="C1062" s="408" t="s">
        <v>4260</v>
      </c>
      <c r="D1062" s="408" t="s">
        <v>4008</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4259</v>
      </c>
      <c r="B1063" s="408">
        <v>1</v>
      </c>
      <c r="C1063" s="408" t="s">
        <v>4260</v>
      </c>
      <c r="D1063" s="408" t="s">
        <v>481</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4259</v>
      </c>
      <c r="B1064" s="408">
        <v>1</v>
      </c>
      <c r="C1064" s="408" t="s">
        <v>4260</v>
      </c>
      <c r="D1064" s="408" t="s">
        <v>4011</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4259</v>
      </c>
      <c r="B1065" s="408">
        <v>1</v>
      </c>
      <c r="C1065" s="408" t="s">
        <v>4260</v>
      </c>
      <c r="D1065" s="408" t="s">
        <v>4013</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4259</v>
      </c>
      <c r="B1066" s="408">
        <v>1</v>
      </c>
      <c r="C1066" s="408" t="s">
        <v>4260</v>
      </c>
      <c r="D1066" s="408" t="s">
        <v>4014</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4259</v>
      </c>
      <c r="B1067" s="408">
        <v>1</v>
      </c>
      <c r="C1067" s="408" t="s">
        <v>4260</v>
      </c>
      <c r="D1067" s="408" t="s">
        <v>4016</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4259</v>
      </c>
      <c r="B1068" s="408">
        <v>1</v>
      </c>
      <c r="C1068" s="408" t="s">
        <v>4260</v>
      </c>
      <c r="D1068" s="408" t="s">
        <v>4018</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4259</v>
      </c>
      <c r="B1069" s="408">
        <v>1</v>
      </c>
      <c r="C1069" s="408" t="s">
        <v>4260</v>
      </c>
      <c r="D1069" s="408" t="s">
        <v>4225</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4259</v>
      </c>
      <c r="B1070" s="408">
        <v>1</v>
      </c>
      <c r="C1070" s="408" t="s">
        <v>4260</v>
      </c>
      <c r="D1070" s="408" t="s">
        <v>4020</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4259</v>
      </c>
      <c r="B1071" s="408">
        <v>1</v>
      </c>
      <c r="C1071" s="408" t="s">
        <v>4260</v>
      </c>
      <c r="D1071" s="408" t="s">
        <v>4022</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4259</v>
      </c>
      <c r="B1072" s="408">
        <v>1</v>
      </c>
      <c r="C1072" s="408" t="s">
        <v>4260</v>
      </c>
      <c r="D1072" s="408" t="s">
        <v>4024</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4259</v>
      </c>
      <c r="B1073" s="408">
        <v>1</v>
      </c>
      <c r="C1073" s="408" t="s">
        <v>4260</v>
      </c>
      <c r="D1073" s="408" t="s">
        <v>4026</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4259</v>
      </c>
      <c r="B1074" s="408">
        <v>1</v>
      </c>
      <c r="C1074" s="408" t="s">
        <v>4260</v>
      </c>
      <c r="D1074" s="408" t="s">
        <v>4028</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4259</v>
      </c>
      <c r="B1075" s="408">
        <v>1</v>
      </c>
      <c r="C1075" s="408" t="s">
        <v>4260</v>
      </c>
      <c r="D1075" s="408" t="s">
        <v>4030</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4259</v>
      </c>
      <c r="B1076" s="408">
        <v>1</v>
      </c>
      <c r="C1076" s="408" t="s">
        <v>4260</v>
      </c>
      <c r="D1076" s="408" t="s">
        <v>4032</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4259</v>
      </c>
      <c r="B1077" s="408">
        <v>1</v>
      </c>
      <c r="C1077" s="408" t="s">
        <v>4260</v>
      </c>
      <c r="D1077" s="408" t="s">
        <v>4034</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4259</v>
      </c>
      <c r="B1078" s="408">
        <v>1</v>
      </c>
      <c r="C1078" s="408" t="s">
        <v>4260</v>
      </c>
      <c r="D1078" s="408" t="s">
        <v>4036</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4259</v>
      </c>
      <c r="B1079" s="408">
        <v>1</v>
      </c>
      <c r="C1079" s="408" t="s">
        <v>4260</v>
      </c>
      <c r="D1079" s="408" t="s">
        <v>4038</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4259</v>
      </c>
      <c r="B1080" s="408">
        <v>1</v>
      </c>
      <c r="C1080" s="408" t="s">
        <v>4260</v>
      </c>
      <c r="D1080" s="408" t="s">
        <v>4040</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4259</v>
      </c>
      <c r="B1081" s="408">
        <v>1</v>
      </c>
      <c r="C1081" s="408" t="s">
        <v>4260</v>
      </c>
      <c r="D1081" s="408" t="s">
        <v>4042</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4259</v>
      </c>
      <c r="B1082" s="408">
        <v>1</v>
      </c>
      <c r="C1082" s="408" t="s">
        <v>4260</v>
      </c>
      <c r="D1082" s="408" t="s">
        <v>4044</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4259</v>
      </c>
      <c r="B1083" s="408">
        <v>1</v>
      </c>
      <c r="C1083" s="408" t="s">
        <v>4260</v>
      </c>
      <c r="D1083" s="408" t="s">
        <v>4046</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4259</v>
      </c>
      <c r="B1084" s="408">
        <v>1</v>
      </c>
      <c r="C1084" s="408" t="s">
        <v>4260</v>
      </c>
      <c r="D1084" s="408" t="s">
        <v>4226</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4259</v>
      </c>
      <c r="B1085" s="408">
        <v>1</v>
      </c>
      <c r="C1085" s="408" t="s">
        <v>4260</v>
      </c>
      <c r="D1085" s="408" t="s">
        <v>4048</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4259</v>
      </c>
      <c r="B1086" s="408">
        <v>1</v>
      </c>
      <c r="C1086" s="408" t="s">
        <v>4260</v>
      </c>
      <c r="D1086" s="408" t="s">
        <v>4050</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4259</v>
      </c>
      <c r="B1087" s="408">
        <v>1</v>
      </c>
      <c r="C1087" s="408" t="s">
        <v>4260</v>
      </c>
      <c r="D1087" s="408" t="s">
        <v>4052</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4259</v>
      </c>
      <c r="B1088" s="408">
        <v>1</v>
      </c>
      <c r="C1088" s="408" t="s">
        <v>4260</v>
      </c>
      <c r="D1088" s="408" t="s">
        <v>4054</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4259</v>
      </c>
      <c r="B1089" s="408">
        <v>1</v>
      </c>
      <c r="C1089" s="408" t="s">
        <v>4260</v>
      </c>
      <c r="D1089" s="408" t="s">
        <v>517</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4259</v>
      </c>
      <c r="B1090" s="408">
        <v>1</v>
      </c>
      <c r="C1090" s="408" t="s">
        <v>4260</v>
      </c>
      <c r="D1090" s="408" t="s">
        <v>4057</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4259</v>
      </c>
      <c r="B1091" s="408">
        <v>1</v>
      </c>
      <c r="C1091" s="408" t="s">
        <v>4260</v>
      </c>
      <c r="D1091" s="408" t="s">
        <v>4059</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4259</v>
      </c>
      <c r="B1092" s="408">
        <v>1</v>
      </c>
      <c r="C1092" s="408" t="s">
        <v>4260</v>
      </c>
      <c r="D1092" s="408" t="s">
        <v>4061</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4259</v>
      </c>
      <c r="B1093" s="408">
        <v>1</v>
      </c>
      <c r="C1093" s="408" t="s">
        <v>4260</v>
      </c>
      <c r="D1093" s="408" t="s">
        <v>4063</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4259</v>
      </c>
      <c r="B1094" s="408">
        <v>1</v>
      </c>
      <c r="C1094" s="408" t="s">
        <v>4260</v>
      </c>
      <c r="D1094" s="408" t="s">
        <v>4065</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4259</v>
      </c>
      <c r="B1095" s="408">
        <v>1</v>
      </c>
      <c r="C1095" s="408" t="s">
        <v>4260</v>
      </c>
      <c r="D1095" s="408" t="s">
        <v>4067</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4259</v>
      </c>
      <c r="B1096" s="408">
        <v>1</v>
      </c>
      <c r="C1096" s="408" t="s">
        <v>4260</v>
      </c>
      <c r="D1096" s="408" t="s">
        <v>4069</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4259</v>
      </c>
      <c r="B1097" s="408">
        <v>1</v>
      </c>
      <c r="C1097" s="408" t="s">
        <v>4260</v>
      </c>
      <c r="D1097" s="408" t="s">
        <v>4071</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4259</v>
      </c>
      <c r="B1098" s="408">
        <v>1</v>
      </c>
      <c r="C1098" s="408" t="s">
        <v>4260</v>
      </c>
      <c r="D1098" s="408" t="s">
        <v>4073</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4259</v>
      </c>
      <c r="B1099" s="408">
        <v>1</v>
      </c>
      <c r="C1099" s="408" t="s">
        <v>4260</v>
      </c>
      <c r="D1099" s="408" t="s">
        <v>4227</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4259</v>
      </c>
      <c r="B1100" s="408">
        <v>1</v>
      </c>
      <c r="C1100" s="408" t="s">
        <v>4260</v>
      </c>
      <c r="D1100" s="408" t="s">
        <v>4075</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4259</v>
      </c>
      <c r="B1101" s="408">
        <v>1</v>
      </c>
      <c r="C1101" s="408" t="s">
        <v>4260</v>
      </c>
      <c r="D1101" s="408" t="s">
        <v>4077</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4259</v>
      </c>
      <c r="B1102" s="408">
        <v>1</v>
      </c>
      <c r="C1102" s="408" t="s">
        <v>4260</v>
      </c>
      <c r="D1102" s="408" t="s">
        <v>4079</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4259</v>
      </c>
      <c r="B1103" s="408">
        <v>1</v>
      </c>
      <c r="C1103" s="408" t="s">
        <v>4260</v>
      </c>
      <c r="D1103" s="408" t="s">
        <v>4081</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4259</v>
      </c>
      <c r="B1104" s="408">
        <v>1</v>
      </c>
      <c r="C1104" s="408" t="s">
        <v>4260</v>
      </c>
      <c r="D1104" s="408" t="s">
        <v>4083</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4259</v>
      </c>
      <c r="B1105" s="408">
        <v>1</v>
      </c>
      <c r="C1105" s="408" t="s">
        <v>4260</v>
      </c>
      <c r="D1105" s="408" t="s">
        <v>4228</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4259</v>
      </c>
      <c r="B1106" s="408">
        <v>1</v>
      </c>
      <c r="C1106" s="408" t="s">
        <v>4260</v>
      </c>
      <c r="D1106" s="408" t="s">
        <v>4085</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4259</v>
      </c>
      <c r="B1107" s="408">
        <v>1</v>
      </c>
      <c r="C1107" s="408" t="s">
        <v>4260</v>
      </c>
      <c r="D1107" s="408" t="s">
        <v>4087</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4259</v>
      </c>
      <c r="B1108" s="408">
        <v>1</v>
      </c>
      <c r="C1108" s="408" t="s">
        <v>4260</v>
      </c>
      <c r="D1108" s="408" t="s">
        <v>4229</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4259</v>
      </c>
      <c r="B1109" s="408">
        <v>1</v>
      </c>
      <c r="C1109" s="408" t="s">
        <v>4260</v>
      </c>
      <c r="D1109" s="408" t="s">
        <v>4089</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4259</v>
      </c>
      <c r="B1110" s="408">
        <v>1</v>
      </c>
      <c r="C1110" s="408" t="s">
        <v>4260</v>
      </c>
      <c r="D1110" s="408" t="s">
        <v>4091</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4259</v>
      </c>
      <c r="B1111" s="408">
        <v>1</v>
      </c>
      <c r="C1111" s="408" t="s">
        <v>4260</v>
      </c>
      <c r="D1111" s="408" t="s">
        <v>4093</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4259</v>
      </c>
      <c r="B1112" s="408">
        <v>1</v>
      </c>
      <c r="C1112" s="408" t="s">
        <v>4260</v>
      </c>
      <c r="D1112" s="408" t="s">
        <v>4095</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4259</v>
      </c>
      <c r="B1113" s="408">
        <v>1</v>
      </c>
      <c r="C1113" s="408" t="s">
        <v>4260</v>
      </c>
      <c r="D1113" s="408" t="s">
        <v>4097</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4261</v>
      </c>
      <c r="B1114" s="408">
        <v>1</v>
      </c>
      <c r="C1114" s="408" t="s">
        <v>4262</v>
      </c>
      <c r="D1114" s="408" t="s">
        <v>4001</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4261</v>
      </c>
      <c r="B1115" s="408">
        <v>1</v>
      </c>
      <c r="C1115" s="408" t="s">
        <v>4262</v>
      </c>
      <c r="D1115" s="408" t="s">
        <v>4003</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4261</v>
      </c>
      <c r="B1116" s="408">
        <v>1</v>
      </c>
      <c r="C1116" s="408" t="s">
        <v>4262</v>
      </c>
      <c r="D1116" s="408" t="s">
        <v>4004</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4261</v>
      </c>
      <c r="B1117" s="408">
        <v>1</v>
      </c>
      <c r="C1117" s="408" t="s">
        <v>4262</v>
      </c>
      <c r="D1117" s="408" t="s">
        <v>4224</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4261</v>
      </c>
      <c r="B1118" s="408">
        <v>1</v>
      </c>
      <c r="C1118" s="408" t="s">
        <v>4262</v>
      </c>
      <c r="D1118" s="408" t="s">
        <v>4006</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4261</v>
      </c>
      <c r="B1119" s="408">
        <v>1</v>
      </c>
      <c r="C1119" s="408" t="s">
        <v>4262</v>
      </c>
      <c r="D1119" s="408" t="s">
        <v>4008</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4261</v>
      </c>
      <c r="B1120" s="408">
        <v>1</v>
      </c>
      <c r="C1120" s="408" t="s">
        <v>4262</v>
      </c>
      <c r="D1120" s="408" t="s">
        <v>481</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4261</v>
      </c>
      <c r="B1121" s="408">
        <v>1</v>
      </c>
      <c r="C1121" s="408" t="s">
        <v>4262</v>
      </c>
      <c r="D1121" s="408" t="s">
        <v>4011</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4261</v>
      </c>
      <c r="B1122" s="408">
        <v>1</v>
      </c>
      <c r="C1122" s="408" t="s">
        <v>4262</v>
      </c>
      <c r="D1122" s="408" t="s">
        <v>4013</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4261</v>
      </c>
      <c r="B1123" s="408">
        <v>1</v>
      </c>
      <c r="C1123" s="408" t="s">
        <v>4262</v>
      </c>
      <c r="D1123" s="408" t="s">
        <v>4014</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4261</v>
      </c>
      <c r="B1124" s="408">
        <v>1</v>
      </c>
      <c r="C1124" s="408" t="s">
        <v>4262</v>
      </c>
      <c r="D1124" s="408" t="s">
        <v>4016</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4261</v>
      </c>
      <c r="B1125" s="408">
        <v>1</v>
      </c>
      <c r="C1125" s="408" t="s">
        <v>4262</v>
      </c>
      <c r="D1125" s="408" t="s">
        <v>4018</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4261</v>
      </c>
      <c r="B1126" s="408">
        <v>1</v>
      </c>
      <c r="C1126" s="408" t="s">
        <v>4262</v>
      </c>
      <c r="D1126" s="408" t="s">
        <v>4225</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4261</v>
      </c>
      <c r="B1127" s="408">
        <v>1</v>
      </c>
      <c r="C1127" s="408" t="s">
        <v>4262</v>
      </c>
      <c r="D1127" s="408" t="s">
        <v>4020</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4261</v>
      </c>
      <c r="B1128" s="408">
        <v>1</v>
      </c>
      <c r="C1128" s="408" t="s">
        <v>4262</v>
      </c>
      <c r="D1128" s="408" t="s">
        <v>4022</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4261</v>
      </c>
      <c r="B1129" s="408">
        <v>1</v>
      </c>
      <c r="C1129" s="408" t="s">
        <v>4262</v>
      </c>
      <c r="D1129" s="408" t="s">
        <v>4024</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4261</v>
      </c>
      <c r="B1130" s="408">
        <v>1</v>
      </c>
      <c r="C1130" s="408" t="s">
        <v>4262</v>
      </c>
      <c r="D1130" s="408" t="s">
        <v>4026</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4261</v>
      </c>
      <c r="B1131" s="408">
        <v>1</v>
      </c>
      <c r="C1131" s="408" t="s">
        <v>4262</v>
      </c>
      <c r="D1131" s="408" t="s">
        <v>4028</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4261</v>
      </c>
      <c r="B1132" s="408">
        <v>1</v>
      </c>
      <c r="C1132" s="408" t="s">
        <v>4262</v>
      </c>
      <c r="D1132" s="408" t="s">
        <v>4030</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4261</v>
      </c>
      <c r="B1133" s="408">
        <v>1</v>
      </c>
      <c r="C1133" s="408" t="s">
        <v>4262</v>
      </c>
      <c r="D1133" s="408" t="s">
        <v>4032</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4261</v>
      </c>
      <c r="B1134" s="408">
        <v>1</v>
      </c>
      <c r="C1134" s="408" t="s">
        <v>4262</v>
      </c>
      <c r="D1134" s="408" t="s">
        <v>4034</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4261</v>
      </c>
      <c r="B1135" s="408">
        <v>1</v>
      </c>
      <c r="C1135" s="408" t="s">
        <v>4262</v>
      </c>
      <c r="D1135" s="408" t="s">
        <v>4036</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4261</v>
      </c>
      <c r="B1136" s="408">
        <v>1</v>
      </c>
      <c r="C1136" s="408" t="s">
        <v>4262</v>
      </c>
      <c r="D1136" s="408" t="s">
        <v>4038</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4261</v>
      </c>
      <c r="B1137" s="408">
        <v>1</v>
      </c>
      <c r="C1137" s="408" t="s">
        <v>4262</v>
      </c>
      <c r="D1137" s="408" t="s">
        <v>4040</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4261</v>
      </c>
      <c r="B1138" s="408">
        <v>1</v>
      </c>
      <c r="C1138" s="408" t="s">
        <v>4262</v>
      </c>
      <c r="D1138" s="408" t="s">
        <v>4042</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4261</v>
      </c>
      <c r="B1139" s="408">
        <v>1</v>
      </c>
      <c r="C1139" s="408" t="s">
        <v>4262</v>
      </c>
      <c r="D1139" s="408" t="s">
        <v>4044</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4261</v>
      </c>
      <c r="B1140" s="408">
        <v>1</v>
      </c>
      <c r="C1140" s="408" t="s">
        <v>4262</v>
      </c>
      <c r="D1140" s="408" t="s">
        <v>4046</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4261</v>
      </c>
      <c r="B1141" s="408">
        <v>1</v>
      </c>
      <c r="C1141" s="408" t="s">
        <v>4262</v>
      </c>
      <c r="D1141" s="408" t="s">
        <v>4226</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4261</v>
      </c>
      <c r="B1142" s="408">
        <v>1</v>
      </c>
      <c r="C1142" s="408" t="s">
        <v>4262</v>
      </c>
      <c r="D1142" s="408" t="s">
        <v>4048</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4261</v>
      </c>
      <c r="B1143" s="408">
        <v>1</v>
      </c>
      <c r="C1143" s="408" t="s">
        <v>4262</v>
      </c>
      <c r="D1143" s="408" t="s">
        <v>4050</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4261</v>
      </c>
      <c r="B1144" s="408">
        <v>1</v>
      </c>
      <c r="C1144" s="408" t="s">
        <v>4262</v>
      </c>
      <c r="D1144" s="408" t="s">
        <v>4052</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4261</v>
      </c>
      <c r="B1145" s="408">
        <v>1</v>
      </c>
      <c r="C1145" s="408" t="s">
        <v>4262</v>
      </c>
      <c r="D1145" s="408" t="s">
        <v>4054</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4261</v>
      </c>
      <c r="B1146" s="408">
        <v>1</v>
      </c>
      <c r="C1146" s="408" t="s">
        <v>4262</v>
      </c>
      <c r="D1146" s="408" t="s">
        <v>517</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4261</v>
      </c>
      <c r="B1147" s="408">
        <v>1</v>
      </c>
      <c r="C1147" s="408" t="s">
        <v>4262</v>
      </c>
      <c r="D1147" s="408" t="s">
        <v>4057</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4261</v>
      </c>
      <c r="B1148" s="408">
        <v>1</v>
      </c>
      <c r="C1148" s="408" t="s">
        <v>4262</v>
      </c>
      <c r="D1148" s="408" t="s">
        <v>4059</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4261</v>
      </c>
      <c r="B1149" s="408">
        <v>1</v>
      </c>
      <c r="C1149" s="408" t="s">
        <v>4262</v>
      </c>
      <c r="D1149" s="408" t="s">
        <v>4061</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4261</v>
      </c>
      <c r="B1150" s="408">
        <v>1</v>
      </c>
      <c r="C1150" s="408" t="s">
        <v>4262</v>
      </c>
      <c r="D1150" s="408" t="s">
        <v>4063</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4261</v>
      </c>
      <c r="B1151" s="408">
        <v>1</v>
      </c>
      <c r="C1151" s="408" t="s">
        <v>4262</v>
      </c>
      <c r="D1151" s="408" t="s">
        <v>4065</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4261</v>
      </c>
      <c r="B1152" s="408">
        <v>1</v>
      </c>
      <c r="C1152" s="408" t="s">
        <v>4262</v>
      </c>
      <c r="D1152" s="408" t="s">
        <v>4067</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4261</v>
      </c>
      <c r="B1153" s="408">
        <v>1</v>
      </c>
      <c r="C1153" s="408" t="s">
        <v>4262</v>
      </c>
      <c r="D1153" s="408" t="s">
        <v>4069</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4261</v>
      </c>
      <c r="B1154" s="408">
        <v>1</v>
      </c>
      <c r="C1154" s="408" t="s">
        <v>4262</v>
      </c>
      <c r="D1154" s="408" t="s">
        <v>4071</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4261</v>
      </c>
      <c r="B1155" s="408">
        <v>1</v>
      </c>
      <c r="C1155" s="408" t="s">
        <v>4262</v>
      </c>
      <c r="D1155" s="408" t="s">
        <v>4073</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4261</v>
      </c>
      <c r="B1156" s="408">
        <v>1</v>
      </c>
      <c r="C1156" s="408" t="s">
        <v>4262</v>
      </c>
      <c r="D1156" s="408" t="s">
        <v>4227</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4261</v>
      </c>
      <c r="B1157" s="408">
        <v>1</v>
      </c>
      <c r="C1157" s="408" t="s">
        <v>4262</v>
      </c>
      <c r="D1157" s="408" t="s">
        <v>4075</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4261</v>
      </c>
      <c r="B1158" s="408">
        <v>1</v>
      </c>
      <c r="C1158" s="408" t="s">
        <v>4262</v>
      </c>
      <c r="D1158" s="408" t="s">
        <v>4077</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4261</v>
      </c>
      <c r="B1159" s="408">
        <v>1</v>
      </c>
      <c r="C1159" s="408" t="s">
        <v>4262</v>
      </c>
      <c r="D1159" s="408" t="s">
        <v>4079</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4261</v>
      </c>
      <c r="B1160" s="408">
        <v>1</v>
      </c>
      <c r="C1160" s="408" t="s">
        <v>4262</v>
      </c>
      <c r="D1160" s="408" t="s">
        <v>4081</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4261</v>
      </c>
      <c r="B1161" s="408">
        <v>1</v>
      </c>
      <c r="C1161" s="408" t="s">
        <v>4262</v>
      </c>
      <c r="D1161" s="408" t="s">
        <v>4083</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4261</v>
      </c>
      <c r="B1162" s="408">
        <v>1</v>
      </c>
      <c r="C1162" s="408" t="s">
        <v>4262</v>
      </c>
      <c r="D1162" s="408" t="s">
        <v>4228</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4261</v>
      </c>
      <c r="B1163" s="408">
        <v>1</v>
      </c>
      <c r="C1163" s="408" t="s">
        <v>4262</v>
      </c>
      <c r="D1163" s="408" t="s">
        <v>4085</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4261</v>
      </c>
      <c r="B1164" s="408">
        <v>1</v>
      </c>
      <c r="C1164" s="408" t="s">
        <v>4262</v>
      </c>
      <c r="D1164" s="408" t="s">
        <v>4087</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4261</v>
      </c>
      <c r="B1165" s="408">
        <v>1</v>
      </c>
      <c r="C1165" s="408" t="s">
        <v>4262</v>
      </c>
      <c r="D1165" s="408" t="s">
        <v>4229</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4261</v>
      </c>
      <c r="B1166" s="408">
        <v>1</v>
      </c>
      <c r="C1166" s="408" t="s">
        <v>4262</v>
      </c>
      <c r="D1166" s="408" t="s">
        <v>4089</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4261</v>
      </c>
      <c r="B1167" s="408">
        <v>1</v>
      </c>
      <c r="C1167" s="408" t="s">
        <v>4262</v>
      </c>
      <c r="D1167" s="408" t="s">
        <v>4091</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4261</v>
      </c>
      <c r="B1168" s="408">
        <v>1</v>
      </c>
      <c r="C1168" s="408" t="s">
        <v>4262</v>
      </c>
      <c r="D1168" s="408" t="s">
        <v>4093</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4261</v>
      </c>
      <c r="B1169" s="408">
        <v>1</v>
      </c>
      <c r="C1169" s="408" t="s">
        <v>4262</v>
      </c>
      <c r="D1169" s="408" t="s">
        <v>4095</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4261</v>
      </c>
      <c r="B1170" s="408">
        <v>1</v>
      </c>
      <c r="C1170" s="408" t="s">
        <v>4262</v>
      </c>
      <c r="D1170" s="408" t="s">
        <v>4097</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4263</v>
      </c>
      <c r="B1171" s="408">
        <v>1</v>
      </c>
      <c r="C1171" s="408" t="s">
        <v>4264</v>
      </c>
      <c r="D1171" s="408" t="s">
        <v>4001</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4263</v>
      </c>
      <c r="B1172" s="408">
        <v>1</v>
      </c>
      <c r="C1172" s="408" t="s">
        <v>4264</v>
      </c>
      <c r="D1172" s="408" t="s">
        <v>4003</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4263</v>
      </c>
      <c r="B1173" s="408">
        <v>1</v>
      </c>
      <c r="C1173" s="408" t="s">
        <v>4264</v>
      </c>
      <c r="D1173" s="408" t="s">
        <v>4004</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4263</v>
      </c>
      <c r="B1174" s="408">
        <v>1</v>
      </c>
      <c r="C1174" s="408" t="s">
        <v>4264</v>
      </c>
      <c r="D1174" s="408" t="s">
        <v>4224</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4263</v>
      </c>
      <c r="B1175" s="408">
        <v>1</v>
      </c>
      <c r="C1175" s="408" t="s">
        <v>4264</v>
      </c>
      <c r="D1175" s="408" t="s">
        <v>4006</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4263</v>
      </c>
      <c r="B1176" s="408">
        <v>1</v>
      </c>
      <c r="C1176" s="408" t="s">
        <v>4264</v>
      </c>
      <c r="D1176" s="408" t="s">
        <v>4008</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4263</v>
      </c>
      <c r="B1177" s="408">
        <v>1</v>
      </c>
      <c r="C1177" s="408" t="s">
        <v>4264</v>
      </c>
      <c r="D1177" s="408" t="s">
        <v>481</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4263</v>
      </c>
      <c r="B1178" s="408">
        <v>1</v>
      </c>
      <c r="C1178" s="408" t="s">
        <v>4264</v>
      </c>
      <c r="D1178" s="408" t="s">
        <v>4011</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4263</v>
      </c>
      <c r="B1179" s="408">
        <v>1</v>
      </c>
      <c r="C1179" s="408" t="s">
        <v>4264</v>
      </c>
      <c r="D1179" s="408" t="s">
        <v>4013</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4263</v>
      </c>
      <c r="B1180" s="408">
        <v>1</v>
      </c>
      <c r="C1180" s="408" t="s">
        <v>4264</v>
      </c>
      <c r="D1180" s="408" t="s">
        <v>4014</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4263</v>
      </c>
      <c r="B1181" s="408">
        <v>1</v>
      </c>
      <c r="C1181" s="408" t="s">
        <v>4264</v>
      </c>
      <c r="D1181" s="408" t="s">
        <v>4016</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4263</v>
      </c>
      <c r="B1182" s="408">
        <v>1</v>
      </c>
      <c r="C1182" s="408" t="s">
        <v>4264</v>
      </c>
      <c r="D1182" s="408" t="s">
        <v>4018</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4263</v>
      </c>
      <c r="B1183" s="408">
        <v>1</v>
      </c>
      <c r="C1183" s="408" t="s">
        <v>4264</v>
      </c>
      <c r="D1183" s="408" t="s">
        <v>4225</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4263</v>
      </c>
      <c r="B1184" s="408">
        <v>1</v>
      </c>
      <c r="C1184" s="408" t="s">
        <v>4264</v>
      </c>
      <c r="D1184" s="408" t="s">
        <v>4020</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4263</v>
      </c>
      <c r="B1185" s="408">
        <v>1</v>
      </c>
      <c r="C1185" s="408" t="s">
        <v>4264</v>
      </c>
      <c r="D1185" s="408" t="s">
        <v>4022</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4263</v>
      </c>
      <c r="B1186" s="408">
        <v>1</v>
      </c>
      <c r="C1186" s="408" t="s">
        <v>4264</v>
      </c>
      <c r="D1186" s="408" t="s">
        <v>4024</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4263</v>
      </c>
      <c r="B1187" s="408">
        <v>1</v>
      </c>
      <c r="C1187" s="408" t="s">
        <v>4264</v>
      </c>
      <c r="D1187" s="408" t="s">
        <v>4026</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4263</v>
      </c>
      <c r="B1188" s="408">
        <v>1</v>
      </c>
      <c r="C1188" s="408" t="s">
        <v>4264</v>
      </c>
      <c r="D1188" s="408" t="s">
        <v>4028</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4263</v>
      </c>
      <c r="B1189" s="408">
        <v>1</v>
      </c>
      <c r="C1189" s="408" t="s">
        <v>4264</v>
      </c>
      <c r="D1189" s="408" t="s">
        <v>4030</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4263</v>
      </c>
      <c r="B1190" s="408">
        <v>1</v>
      </c>
      <c r="C1190" s="408" t="s">
        <v>4264</v>
      </c>
      <c r="D1190" s="408" t="s">
        <v>4032</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4263</v>
      </c>
      <c r="B1191" s="408">
        <v>1</v>
      </c>
      <c r="C1191" s="408" t="s">
        <v>4264</v>
      </c>
      <c r="D1191" s="408" t="s">
        <v>4034</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4263</v>
      </c>
      <c r="B1192" s="408">
        <v>1</v>
      </c>
      <c r="C1192" s="408" t="s">
        <v>4264</v>
      </c>
      <c r="D1192" s="408" t="s">
        <v>4036</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4263</v>
      </c>
      <c r="B1193" s="408">
        <v>1</v>
      </c>
      <c r="C1193" s="408" t="s">
        <v>4264</v>
      </c>
      <c r="D1193" s="408" t="s">
        <v>4038</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4263</v>
      </c>
      <c r="B1194" s="408">
        <v>1</v>
      </c>
      <c r="C1194" s="408" t="s">
        <v>4264</v>
      </c>
      <c r="D1194" s="408" t="s">
        <v>4040</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4263</v>
      </c>
      <c r="B1195" s="408">
        <v>1</v>
      </c>
      <c r="C1195" s="408" t="s">
        <v>4264</v>
      </c>
      <c r="D1195" s="408" t="s">
        <v>4042</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4263</v>
      </c>
      <c r="B1196" s="408">
        <v>1</v>
      </c>
      <c r="C1196" s="408" t="s">
        <v>4264</v>
      </c>
      <c r="D1196" s="408" t="s">
        <v>4044</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4263</v>
      </c>
      <c r="B1197" s="408">
        <v>1</v>
      </c>
      <c r="C1197" s="408" t="s">
        <v>4264</v>
      </c>
      <c r="D1197" s="408" t="s">
        <v>4046</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4263</v>
      </c>
      <c r="B1198" s="408">
        <v>1</v>
      </c>
      <c r="C1198" s="408" t="s">
        <v>4264</v>
      </c>
      <c r="D1198" s="408" t="s">
        <v>4226</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4263</v>
      </c>
      <c r="B1199" s="408">
        <v>1</v>
      </c>
      <c r="C1199" s="408" t="s">
        <v>4264</v>
      </c>
      <c r="D1199" s="408" t="s">
        <v>4048</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4263</v>
      </c>
      <c r="B1200" s="408">
        <v>1</v>
      </c>
      <c r="C1200" s="408" t="s">
        <v>4264</v>
      </c>
      <c r="D1200" s="408" t="s">
        <v>4050</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4263</v>
      </c>
      <c r="B1201" s="408">
        <v>1</v>
      </c>
      <c r="C1201" s="408" t="s">
        <v>4264</v>
      </c>
      <c r="D1201" s="408" t="s">
        <v>4052</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4263</v>
      </c>
      <c r="B1202" s="408">
        <v>1</v>
      </c>
      <c r="C1202" s="408" t="s">
        <v>4264</v>
      </c>
      <c r="D1202" s="408" t="s">
        <v>4054</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4263</v>
      </c>
      <c r="B1203" s="408">
        <v>1</v>
      </c>
      <c r="C1203" s="408" t="s">
        <v>4264</v>
      </c>
      <c r="D1203" s="408" t="s">
        <v>517</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4263</v>
      </c>
      <c r="B1204" s="408">
        <v>1</v>
      </c>
      <c r="C1204" s="408" t="s">
        <v>4264</v>
      </c>
      <c r="D1204" s="408" t="s">
        <v>4057</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4263</v>
      </c>
      <c r="B1205" s="408">
        <v>1</v>
      </c>
      <c r="C1205" s="408" t="s">
        <v>4264</v>
      </c>
      <c r="D1205" s="408" t="s">
        <v>4059</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4263</v>
      </c>
      <c r="B1206" s="408">
        <v>1</v>
      </c>
      <c r="C1206" s="408" t="s">
        <v>4264</v>
      </c>
      <c r="D1206" s="408" t="s">
        <v>4061</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4263</v>
      </c>
      <c r="B1207" s="408">
        <v>1</v>
      </c>
      <c r="C1207" s="408" t="s">
        <v>4264</v>
      </c>
      <c r="D1207" s="408" t="s">
        <v>4063</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4263</v>
      </c>
      <c r="B1208" s="408">
        <v>1</v>
      </c>
      <c r="C1208" s="408" t="s">
        <v>4264</v>
      </c>
      <c r="D1208" s="408" t="s">
        <v>4065</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4263</v>
      </c>
      <c r="B1209" s="408">
        <v>1</v>
      </c>
      <c r="C1209" s="408" t="s">
        <v>4264</v>
      </c>
      <c r="D1209" s="408" t="s">
        <v>4067</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4263</v>
      </c>
      <c r="B1210" s="408">
        <v>1</v>
      </c>
      <c r="C1210" s="408" t="s">
        <v>4264</v>
      </c>
      <c r="D1210" s="408" t="s">
        <v>4069</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4263</v>
      </c>
      <c r="B1211" s="408">
        <v>1</v>
      </c>
      <c r="C1211" s="408" t="s">
        <v>4264</v>
      </c>
      <c r="D1211" s="408" t="s">
        <v>4071</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4263</v>
      </c>
      <c r="B1212" s="408">
        <v>1</v>
      </c>
      <c r="C1212" s="408" t="s">
        <v>4264</v>
      </c>
      <c r="D1212" s="408" t="s">
        <v>4073</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4263</v>
      </c>
      <c r="B1213" s="408">
        <v>1</v>
      </c>
      <c r="C1213" s="408" t="s">
        <v>4264</v>
      </c>
      <c r="D1213" s="408" t="s">
        <v>4227</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4263</v>
      </c>
      <c r="B1214" s="408">
        <v>1</v>
      </c>
      <c r="C1214" s="408" t="s">
        <v>4264</v>
      </c>
      <c r="D1214" s="408" t="s">
        <v>4075</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4263</v>
      </c>
      <c r="B1215" s="408">
        <v>1</v>
      </c>
      <c r="C1215" s="408" t="s">
        <v>4264</v>
      </c>
      <c r="D1215" s="408" t="s">
        <v>4077</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4263</v>
      </c>
      <c r="B1216" s="408">
        <v>1</v>
      </c>
      <c r="C1216" s="408" t="s">
        <v>4264</v>
      </c>
      <c r="D1216" s="408" t="s">
        <v>4079</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4263</v>
      </c>
      <c r="B1217" s="408">
        <v>1</v>
      </c>
      <c r="C1217" s="408" t="s">
        <v>4264</v>
      </c>
      <c r="D1217" s="408" t="s">
        <v>4081</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4263</v>
      </c>
      <c r="B1218" s="408">
        <v>1</v>
      </c>
      <c r="C1218" s="408" t="s">
        <v>4264</v>
      </c>
      <c r="D1218" s="408" t="s">
        <v>4083</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4263</v>
      </c>
      <c r="B1219" s="408">
        <v>1</v>
      </c>
      <c r="C1219" s="408" t="s">
        <v>4264</v>
      </c>
      <c r="D1219" s="408" t="s">
        <v>4228</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4263</v>
      </c>
      <c r="B1220" s="408">
        <v>1</v>
      </c>
      <c r="C1220" s="408" t="s">
        <v>4264</v>
      </c>
      <c r="D1220" s="408" t="s">
        <v>4085</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4263</v>
      </c>
      <c r="B1221" s="408">
        <v>1</v>
      </c>
      <c r="C1221" s="408" t="s">
        <v>4264</v>
      </c>
      <c r="D1221" s="408" t="s">
        <v>4087</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4263</v>
      </c>
      <c r="B1222" s="408">
        <v>1</v>
      </c>
      <c r="C1222" s="408" t="s">
        <v>4264</v>
      </c>
      <c r="D1222" s="408" t="s">
        <v>4229</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4263</v>
      </c>
      <c r="B1223" s="408">
        <v>1</v>
      </c>
      <c r="C1223" s="408" t="s">
        <v>4264</v>
      </c>
      <c r="D1223" s="408" t="s">
        <v>4089</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4263</v>
      </c>
      <c r="B1224" s="408">
        <v>1</v>
      </c>
      <c r="C1224" s="408" t="s">
        <v>4264</v>
      </c>
      <c r="D1224" s="408" t="s">
        <v>4091</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4263</v>
      </c>
      <c r="B1225" s="408">
        <v>1</v>
      </c>
      <c r="C1225" s="408" t="s">
        <v>4264</v>
      </c>
      <c r="D1225" s="408" t="s">
        <v>4093</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4263</v>
      </c>
      <c r="B1226" s="408">
        <v>1</v>
      </c>
      <c r="C1226" s="408" t="s">
        <v>4264</v>
      </c>
      <c r="D1226" s="408" t="s">
        <v>4095</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4263</v>
      </c>
      <c r="B1227" s="408">
        <v>1</v>
      </c>
      <c r="C1227" s="408" t="s">
        <v>4264</v>
      </c>
      <c r="D1227" s="408" t="s">
        <v>4097</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4265</v>
      </c>
      <c r="B1228" s="408">
        <v>1</v>
      </c>
      <c r="C1228" s="408" t="s">
        <v>4266</v>
      </c>
      <c r="D1228" s="408" t="s">
        <v>4001</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4265</v>
      </c>
      <c r="B1229" s="408">
        <v>1</v>
      </c>
      <c r="C1229" s="408" t="s">
        <v>4266</v>
      </c>
      <c r="D1229" s="408" t="s">
        <v>4003</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4265</v>
      </c>
      <c r="B1230" s="408">
        <v>1</v>
      </c>
      <c r="C1230" s="408" t="s">
        <v>4266</v>
      </c>
      <c r="D1230" s="408" t="s">
        <v>4004</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4265</v>
      </c>
      <c r="B1231" s="408">
        <v>1</v>
      </c>
      <c r="C1231" s="408" t="s">
        <v>4266</v>
      </c>
      <c r="D1231" s="408" t="s">
        <v>4224</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4265</v>
      </c>
      <c r="B1232" s="408">
        <v>1</v>
      </c>
      <c r="C1232" s="408" t="s">
        <v>4266</v>
      </c>
      <c r="D1232" s="408" t="s">
        <v>4006</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4265</v>
      </c>
      <c r="B1233" s="408">
        <v>1</v>
      </c>
      <c r="C1233" s="408" t="s">
        <v>4266</v>
      </c>
      <c r="D1233" s="408" t="s">
        <v>4008</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4265</v>
      </c>
      <c r="B1234" s="408">
        <v>1</v>
      </c>
      <c r="C1234" s="408" t="s">
        <v>4266</v>
      </c>
      <c r="D1234" s="408" t="s">
        <v>481</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4265</v>
      </c>
      <c r="B1235" s="408">
        <v>1</v>
      </c>
      <c r="C1235" s="408" t="s">
        <v>4266</v>
      </c>
      <c r="D1235" s="408" t="s">
        <v>4011</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4265</v>
      </c>
      <c r="B1236" s="408">
        <v>1</v>
      </c>
      <c r="C1236" s="408" t="s">
        <v>4266</v>
      </c>
      <c r="D1236" s="408" t="s">
        <v>4013</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4265</v>
      </c>
      <c r="B1237" s="408">
        <v>1</v>
      </c>
      <c r="C1237" s="408" t="s">
        <v>4266</v>
      </c>
      <c r="D1237" s="408" t="s">
        <v>4014</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4265</v>
      </c>
      <c r="B1238" s="408">
        <v>1</v>
      </c>
      <c r="C1238" s="408" t="s">
        <v>4266</v>
      </c>
      <c r="D1238" s="408" t="s">
        <v>4016</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4265</v>
      </c>
      <c r="B1239" s="408">
        <v>1</v>
      </c>
      <c r="C1239" s="408" t="s">
        <v>4266</v>
      </c>
      <c r="D1239" s="408" t="s">
        <v>4018</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4265</v>
      </c>
      <c r="B1240" s="408">
        <v>1</v>
      </c>
      <c r="C1240" s="408" t="s">
        <v>4266</v>
      </c>
      <c r="D1240" s="408" t="s">
        <v>4225</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4265</v>
      </c>
      <c r="B1241" s="408">
        <v>1</v>
      </c>
      <c r="C1241" s="408" t="s">
        <v>4266</v>
      </c>
      <c r="D1241" s="408" t="s">
        <v>4020</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4265</v>
      </c>
      <c r="B1242" s="408">
        <v>1</v>
      </c>
      <c r="C1242" s="408" t="s">
        <v>4266</v>
      </c>
      <c r="D1242" s="408" t="s">
        <v>4022</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4265</v>
      </c>
      <c r="B1243" s="408">
        <v>1</v>
      </c>
      <c r="C1243" s="408" t="s">
        <v>4266</v>
      </c>
      <c r="D1243" s="408" t="s">
        <v>4024</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4265</v>
      </c>
      <c r="B1244" s="408">
        <v>1</v>
      </c>
      <c r="C1244" s="408" t="s">
        <v>4266</v>
      </c>
      <c r="D1244" s="408" t="s">
        <v>4026</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4265</v>
      </c>
      <c r="B1245" s="408">
        <v>1</v>
      </c>
      <c r="C1245" s="408" t="s">
        <v>4266</v>
      </c>
      <c r="D1245" s="408" t="s">
        <v>4028</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4265</v>
      </c>
      <c r="B1246" s="408">
        <v>1</v>
      </c>
      <c r="C1246" s="408" t="s">
        <v>4266</v>
      </c>
      <c r="D1246" s="408" t="s">
        <v>4030</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4265</v>
      </c>
      <c r="B1247" s="408">
        <v>1</v>
      </c>
      <c r="C1247" s="408" t="s">
        <v>4266</v>
      </c>
      <c r="D1247" s="408" t="s">
        <v>4032</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4265</v>
      </c>
      <c r="B1248" s="408">
        <v>1</v>
      </c>
      <c r="C1248" s="408" t="s">
        <v>4266</v>
      </c>
      <c r="D1248" s="408" t="s">
        <v>4034</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4265</v>
      </c>
      <c r="B1249" s="408">
        <v>1</v>
      </c>
      <c r="C1249" s="408" t="s">
        <v>4266</v>
      </c>
      <c r="D1249" s="408" t="s">
        <v>4036</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4265</v>
      </c>
      <c r="B1250" s="408">
        <v>1</v>
      </c>
      <c r="C1250" s="408" t="s">
        <v>4266</v>
      </c>
      <c r="D1250" s="408" t="s">
        <v>4038</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4265</v>
      </c>
      <c r="B1251" s="408">
        <v>1</v>
      </c>
      <c r="C1251" s="408" t="s">
        <v>4266</v>
      </c>
      <c r="D1251" s="408" t="s">
        <v>4040</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4265</v>
      </c>
      <c r="B1252" s="408">
        <v>1</v>
      </c>
      <c r="C1252" s="408" t="s">
        <v>4266</v>
      </c>
      <c r="D1252" s="408" t="s">
        <v>4042</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4265</v>
      </c>
      <c r="B1253" s="408">
        <v>1</v>
      </c>
      <c r="C1253" s="408" t="s">
        <v>4266</v>
      </c>
      <c r="D1253" s="408" t="s">
        <v>4044</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4265</v>
      </c>
      <c r="B1254" s="408">
        <v>1</v>
      </c>
      <c r="C1254" s="408" t="s">
        <v>4266</v>
      </c>
      <c r="D1254" s="408" t="s">
        <v>4046</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4265</v>
      </c>
      <c r="B1255" s="408">
        <v>1</v>
      </c>
      <c r="C1255" s="408" t="s">
        <v>4266</v>
      </c>
      <c r="D1255" s="408" t="s">
        <v>4226</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4265</v>
      </c>
      <c r="B1256" s="408">
        <v>1</v>
      </c>
      <c r="C1256" s="408" t="s">
        <v>4266</v>
      </c>
      <c r="D1256" s="408" t="s">
        <v>4048</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4265</v>
      </c>
      <c r="B1257" s="408">
        <v>1</v>
      </c>
      <c r="C1257" s="408" t="s">
        <v>4266</v>
      </c>
      <c r="D1257" s="408" t="s">
        <v>4050</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4265</v>
      </c>
      <c r="B1258" s="408">
        <v>1</v>
      </c>
      <c r="C1258" s="408" t="s">
        <v>4266</v>
      </c>
      <c r="D1258" s="408" t="s">
        <v>4052</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4265</v>
      </c>
      <c r="B1259" s="408">
        <v>1</v>
      </c>
      <c r="C1259" s="408" t="s">
        <v>4266</v>
      </c>
      <c r="D1259" s="408" t="s">
        <v>4054</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4265</v>
      </c>
      <c r="B1260" s="408">
        <v>1</v>
      </c>
      <c r="C1260" s="408" t="s">
        <v>4266</v>
      </c>
      <c r="D1260" s="408" t="s">
        <v>517</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4265</v>
      </c>
      <c r="B1261" s="408">
        <v>1</v>
      </c>
      <c r="C1261" s="408" t="s">
        <v>4266</v>
      </c>
      <c r="D1261" s="408" t="s">
        <v>4057</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4265</v>
      </c>
      <c r="B1262" s="408">
        <v>1</v>
      </c>
      <c r="C1262" s="408" t="s">
        <v>4266</v>
      </c>
      <c r="D1262" s="408" t="s">
        <v>4059</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4265</v>
      </c>
      <c r="B1263" s="408">
        <v>1</v>
      </c>
      <c r="C1263" s="408" t="s">
        <v>4266</v>
      </c>
      <c r="D1263" s="408" t="s">
        <v>4061</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4265</v>
      </c>
      <c r="B1264" s="408">
        <v>1</v>
      </c>
      <c r="C1264" s="408" t="s">
        <v>4266</v>
      </c>
      <c r="D1264" s="408" t="s">
        <v>4063</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4265</v>
      </c>
      <c r="B1265" s="408">
        <v>1</v>
      </c>
      <c r="C1265" s="408" t="s">
        <v>4266</v>
      </c>
      <c r="D1265" s="408" t="s">
        <v>4065</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4265</v>
      </c>
      <c r="B1266" s="408">
        <v>1</v>
      </c>
      <c r="C1266" s="408" t="s">
        <v>4266</v>
      </c>
      <c r="D1266" s="408" t="s">
        <v>4067</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4265</v>
      </c>
      <c r="B1267" s="408">
        <v>1</v>
      </c>
      <c r="C1267" s="408" t="s">
        <v>4266</v>
      </c>
      <c r="D1267" s="408" t="s">
        <v>4069</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4265</v>
      </c>
      <c r="B1268" s="408">
        <v>1</v>
      </c>
      <c r="C1268" s="408" t="s">
        <v>4266</v>
      </c>
      <c r="D1268" s="408" t="s">
        <v>4071</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4265</v>
      </c>
      <c r="B1269" s="408">
        <v>1</v>
      </c>
      <c r="C1269" s="408" t="s">
        <v>4266</v>
      </c>
      <c r="D1269" s="408" t="s">
        <v>4073</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4265</v>
      </c>
      <c r="B1270" s="408">
        <v>1</v>
      </c>
      <c r="C1270" s="408" t="s">
        <v>4266</v>
      </c>
      <c r="D1270" s="408" t="s">
        <v>4227</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4265</v>
      </c>
      <c r="B1271" s="408">
        <v>1</v>
      </c>
      <c r="C1271" s="408" t="s">
        <v>4266</v>
      </c>
      <c r="D1271" s="408" t="s">
        <v>4075</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4265</v>
      </c>
      <c r="B1272" s="408">
        <v>1</v>
      </c>
      <c r="C1272" s="408" t="s">
        <v>4266</v>
      </c>
      <c r="D1272" s="408" t="s">
        <v>4077</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4265</v>
      </c>
      <c r="B1273" s="408">
        <v>1</v>
      </c>
      <c r="C1273" s="408" t="s">
        <v>4266</v>
      </c>
      <c r="D1273" s="408" t="s">
        <v>4079</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4265</v>
      </c>
      <c r="B1274" s="408">
        <v>1</v>
      </c>
      <c r="C1274" s="408" t="s">
        <v>4266</v>
      </c>
      <c r="D1274" s="408" t="s">
        <v>4081</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4265</v>
      </c>
      <c r="B1275" s="408">
        <v>1</v>
      </c>
      <c r="C1275" s="408" t="s">
        <v>4266</v>
      </c>
      <c r="D1275" s="408" t="s">
        <v>4083</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4265</v>
      </c>
      <c r="B1276" s="408">
        <v>1</v>
      </c>
      <c r="C1276" s="408" t="s">
        <v>4266</v>
      </c>
      <c r="D1276" s="408" t="s">
        <v>4228</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4265</v>
      </c>
      <c r="B1277" s="408">
        <v>1</v>
      </c>
      <c r="C1277" s="408" t="s">
        <v>4266</v>
      </c>
      <c r="D1277" s="408" t="s">
        <v>4085</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4265</v>
      </c>
      <c r="B1278" s="408">
        <v>1</v>
      </c>
      <c r="C1278" s="408" t="s">
        <v>4266</v>
      </c>
      <c r="D1278" s="408" t="s">
        <v>4087</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4265</v>
      </c>
      <c r="B1279" s="408">
        <v>1</v>
      </c>
      <c r="C1279" s="408" t="s">
        <v>4266</v>
      </c>
      <c r="D1279" s="408" t="s">
        <v>4229</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4265</v>
      </c>
      <c r="B1280" s="408">
        <v>1</v>
      </c>
      <c r="C1280" s="408" t="s">
        <v>4266</v>
      </c>
      <c r="D1280" s="408" t="s">
        <v>4089</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4265</v>
      </c>
      <c r="B1281" s="408">
        <v>1</v>
      </c>
      <c r="C1281" s="408" t="s">
        <v>4266</v>
      </c>
      <c r="D1281" s="408" t="s">
        <v>4091</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4265</v>
      </c>
      <c r="B1282" s="408">
        <v>1</v>
      </c>
      <c r="C1282" s="408" t="s">
        <v>4266</v>
      </c>
      <c r="D1282" s="408" t="s">
        <v>4093</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4265</v>
      </c>
      <c r="B1283" s="408">
        <v>1</v>
      </c>
      <c r="C1283" s="408" t="s">
        <v>4266</v>
      </c>
      <c r="D1283" s="408" t="s">
        <v>4095</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4265</v>
      </c>
      <c r="B1284" s="408">
        <v>1</v>
      </c>
      <c r="C1284" s="408" t="s">
        <v>4266</v>
      </c>
      <c r="D1284" s="408" t="s">
        <v>4097</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4267</v>
      </c>
      <c r="B1285" s="408">
        <v>1</v>
      </c>
      <c r="C1285" s="408" t="s">
        <v>4268</v>
      </c>
      <c r="D1285" s="408" t="s">
        <v>4001</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4267</v>
      </c>
      <c r="B1286" s="408">
        <v>1</v>
      </c>
      <c r="C1286" s="408" t="s">
        <v>4268</v>
      </c>
      <c r="D1286" s="408" t="s">
        <v>4003</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4267</v>
      </c>
      <c r="B1287" s="408">
        <v>1</v>
      </c>
      <c r="C1287" s="408" t="s">
        <v>4268</v>
      </c>
      <c r="D1287" s="408" t="s">
        <v>4004</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4267</v>
      </c>
      <c r="B1288" s="408">
        <v>1</v>
      </c>
      <c r="C1288" s="408" t="s">
        <v>4268</v>
      </c>
      <c r="D1288" s="408" t="s">
        <v>4224</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4267</v>
      </c>
      <c r="B1289" s="408">
        <v>1</v>
      </c>
      <c r="C1289" s="408" t="s">
        <v>4268</v>
      </c>
      <c r="D1289" s="408" t="s">
        <v>4006</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4267</v>
      </c>
      <c r="B1290" s="408">
        <v>1</v>
      </c>
      <c r="C1290" s="408" t="s">
        <v>4268</v>
      </c>
      <c r="D1290" s="408" t="s">
        <v>4008</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4267</v>
      </c>
      <c r="B1291" s="408">
        <v>1</v>
      </c>
      <c r="C1291" s="408" t="s">
        <v>4268</v>
      </c>
      <c r="D1291" s="408" t="s">
        <v>481</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4267</v>
      </c>
      <c r="B1292" s="408">
        <v>1</v>
      </c>
      <c r="C1292" s="408" t="s">
        <v>4268</v>
      </c>
      <c r="D1292" s="408" t="s">
        <v>4011</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4267</v>
      </c>
      <c r="B1293" s="408">
        <v>1</v>
      </c>
      <c r="C1293" s="408" t="s">
        <v>4268</v>
      </c>
      <c r="D1293" s="408" t="s">
        <v>4013</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4267</v>
      </c>
      <c r="B1294" s="408">
        <v>1</v>
      </c>
      <c r="C1294" s="408" t="s">
        <v>4268</v>
      </c>
      <c r="D1294" s="408" t="s">
        <v>4014</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4267</v>
      </c>
      <c r="B1295" s="408">
        <v>1</v>
      </c>
      <c r="C1295" s="408" t="s">
        <v>4268</v>
      </c>
      <c r="D1295" s="408" t="s">
        <v>4016</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4267</v>
      </c>
      <c r="B1296" s="408">
        <v>1</v>
      </c>
      <c r="C1296" s="408" t="s">
        <v>4268</v>
      </c>
      <c r="D1296" s="408" t="s">
        <v>4018</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4267</v>
      </c>
      <c r="B1297" s="408">
        <v>1</v>
      </c>
      <c r="C1297" s="408" t="s">
        <v>4268</v>
      </c>
      <c r="D1297" s="408" t="s">
        <v>4225</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4267</v>
      </c>
      <c r="B1298" s="408">
        <v>1</v>
      </c>
      <c r="C1298" s="408" t="s">
        <v>4268</v>
      </c>
      <c r="D1298" s="408" t="s">
        <v>4020</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4267</v>
      </c>
      <c r="B1299" s="408">
        <v>1</v>
      </c>
      <c r="C1299" s="408" t="s">
        <v>4268</v>
      </c>
      <c r="D1299" s="408" t="s">
        <v>4022</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4267</v>
      </c>
      <c r="B1300" s="408">
        <v>1</v>
      </c>
      <c r="C1300" s="408" t="s">
        <v>4268</v>
      </c>
      <c r="D1300" s="408" t="s">
        <v>4024</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4267</v>
      </c>
      <c r="B1301" s="408">
        <v>1</v>
      </c>
      <c r="C1301" s="408" t="s">
        <v>4268</v>
      </c>
      <c r="D1301" s="408" t="s">
        <v>4026</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4267</v>
      </c>
      <c r="B1302" s="408">
        <v>1</v>
      </c>
      <c r="C1302" s="408" t="s">
        <v>4268</v>
      </c>
      <c r="D1302" s="408" t="s">
        <v>4028</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4267</v>
      </c>
      <c r="B1303" s="408">
        <v>1</v>
      </c>
      <c r="C1303" s="408" t="s">
        <v>4268</v>
      </c>
      <c r="D1303" s="408" t="s">
        <v>4030</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4267</v>
      </c>
      <c r="B1304" s="408">
        <v>1</v>
      </c>
      <c r="C1304" s="408" t="s">
        <v>4268</v>
      </c>
      <c r="D1304" s="408" t="s">
        <v>4032</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4267</v>
      </c>
      <c r="B1305" s="408">
        <v>1</v>
      </c>
      <c r="C1305" s="408" t="s">
        <v>4268</v>
      </c>
      <c r="D1305" s="408" t="s">
        <v>4034</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4267</v>
      </c>
      <c r="B1306" s="408">
        <v>1</v>
      </c>
      <c r="C1306" s="408" t="s">
        <v>4268</v>
      </c>
      <c r="D1306" s="408" t="s">
        <v>4036</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4267</v>
      </c>
      <c r="B1307" s="408">
        <v>1</v>
      </c>
      <c r="C1307" s="408" t="s">
        <v>4268</v>
      </c>
      <c r="D1307" s="408" t="s">
        <v>4038</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4267</v>
      </c>
      <c r="B1308" s="408">
        <v>1</v>
      </c>
      <c r="C1308" s="408" t="s">
        <v>4268</v>
      </c>
      <c r="D1308" s="408" t="s">
        <v>4040</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4267</v>
      </c>
      <c r="B1309" s="408">
        <v>1</v>
      </c>
      <c r="C1309" s="408" t="s">
        <v>4268</v>
      </c>
      <c r="D1309" s="408" t="s">
        <v>4042</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4267</v>
      </c>
      <c r="B1310" s="408">
        <v>1</v>
      </c>
      <c r="C1310" s="408" t="s">
        <v>4268</v>
      </c>
      <c r="D1310" s="408" t="s">
        <v>4044</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4267</v>
      </c>
      <c r="B1311" s="408">
        <v>1</v>
      </c>
      <c r="C1311" s="408" t="s">
        <v>4268</v>
      </c>
      <c r="D1311" s="408" t="s">
        <v>4046</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4267</v>
      </c>
      <c r="B1312" s="408">
        <v>1</v>
      </c>
      <c r="C1312" s="408" t="s">
        <v>4268</v>
      </c>
      <c r="D1312" s="408" t="s">
        <v>4226</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4267</v>
      </c>
      <c r="B1313" s="408">
        <v>1</v>
      </c>
      <c r="C1313" s="408" t="s">
        <v>4268</v>
      </c>
      <c r="D1313" s="408" t="s">
        <v>4048</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4267</v>
      </c>
      <c r="B1314" s="408">
        <v>1</v>
      </c>
      <c r="C1314" s="408" t="s">
        <v>4268</v>
      </c>
      <c r="D1314" s="408" t="s">
        <v>4050</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4267</v>
      </c>
      <c r="B1315" s="408">
        <v>1</v>
      </c>
      <c r="C1315" s="408" t="s">
        <v>4268</v>
      </c>
      <c r="D1315" s="408" t="s">
        <v>4052</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4267</v>
      </c>
      <c r="B1316" s="408">
        <v>1</v>
      </c>
      <c r="C1316" s="408" t="s">
        <v>4268</v>
      </c>
      <c r="D1316" s="408" t="s">
        <v>4054</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4267</v>
      </c>
      <c r="B1317" s="408">
        <v>1</v>
      </c>
      <c r="C1317" s="408" t="s">
        <v>4268</v>
      </c>
      <c r="D1317" s="408" t="s">
        <v>517</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4267</v>
      </c>
      <c r="B1318" s="408">
        <v>1</v>
      </c>
      <c r="C1318" s="408" t="s">
        <v>4268</v>
      </c>
      <c r="D1318" s="408" t="s">
        <v>4057</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4267</v>
      </c>
      <c r="B1319" s="408">
        <v>1</v>
      </c>
      <c r="C1319" s="408" t="s">
        <v>4268</v>
      </c>
      <c r="D1319" s="408" t="s">
        <v>4059</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4267</v>
      </c>
      <c r="B1320" s="408">
        <v>1</v>
      </c>
      <c r="C1320" s="408" t="s">
        <v>4268</v>
      </c>
      <c r="D1320" s="408" t="s">
        <v>4061</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4267</v>
      </c>
      <c r="B1321" s="408">
        <v>1</v>
      </c>
      <c r="C1321" s="408" t="s">
        <v>4268</v>
      </c>
      <c r="D1321" s="408" t="s">
        <v>4063</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4267</v>
      </c>
      <c r="B1322" s="408">
        <v>1</v>
      </c>
      <c r="C1322" s="408" t="s">
        <v>4268</v>
      </c>
      <c r="D1322" s="408" t="s">
        <v>4065</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4267</v>
      </c>
      <c r="B1323" s="408">
        <v>1</v>
      </c>
      <c r="C1323" s="408" t="s">
        <v>4268</v>
      </c>
      <c r="D1323" s="408" t="s">
        <v>4067</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4267</v>
      </c>
      <c r="B1324" s="408">
        <v>1</v>
      </c>
      <c r="C1324" s="408" t="s">
        <v>4268</v>
      </c>
      <c r="D1324" s="408" t="s">
        <v>4069</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4267</v>
      </c>
      <c r="B1325" s="408">
        <v>1</v>
      </c>
      <c r="C1325" s="408" t="s">
        <v>4268</v>
      </c>
      <c r="D1325" s="408" t="s">
        <v>4071</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4267</v>
      </c>
      <c r="B1326" s="408">
        <v>1</v>
      </c>
      <c r="C1326" s="408" t="s">
        <v>4268</v>
      </c>
      <c r="D1326" s="408" t="s">
        <v>4073</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4267</v>
      </c>
      <c r="B1327" s="408">
        <v>1</v>
      </c>
      <c r="C1327" s="408" t="s">
        <v>4268</v>
      </c>
      <c r="D1327" s="408" t="s">
        <v>4227</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4267</v>
      </c>
      <c r="B1328" s="408">
        <v>1</v>
      </c>
      <c r="C1328" s="408" t="s">
        <v>4268</v>
      </c>
      <c r="D1328" s="408" t="s">
        <v>4075</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4267</v>
      </c>
      <c r="B1329" s="408">
        <v>1</v>
      </c>
      <c r="C1329" s="408" t="s">
        <v>4268</v>
      </c>
      <c r="D1329" s="408" t="s">
        <v>4077</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4267</v>
      </c>
      <c r="B1330" s="408">
        <v>1</v>
      </c>
      <c r="C1330" s="408" t="s">
        <v>4268</v>
      </c>
      <c r="D1330" s="408" t="s">
        <v>4079</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4267</v>
      </c>
      <c r="B1331" s="408">
        <v>1</v>
      </c>
      <c r="C1331" s="408" t="s">
        <v>4268</v>
      </c>
      <c r="D1331" s="408" t="s">
        <v>4081</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4267</v>
      </c>
      <c r="B1332" s="408">
        <v>1</v>
      </c>
      <c r="C1332" s="408" t="s">
        <v>4268</v>
      </c>
      <c r="D1332" s="408" t="s">
        <v>4083</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4267</v>
      </c>
      <c r="B1333" s="408">
        <v>1</v>
      </c>
      <c r="C1333" s="408" t="s">
        <v>4268</v>
      </c>
      <c r="D1333" s="408" t="s">
        <v>4228</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4267</v>
      </c>
      <c r="B1334" s="408">
        <v>1</v>
      </c>
      <c r="C1334" s="408" t="s">
        <v>4268</v>
      </c>
      <c r="D1334" s="408" t="s">
        <v>4085</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4267</v>
      </c>
      <c r="B1335" s="408">
        <v>1</v>
      </c>
      <c r="C1335" s="408" t="s">
        <v>4268</v>
      </c>
      <c r="D1335" s="408" t="s">
        <v>4087</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4267</v>
      </c>
      <c r="B1336" s="408">
        <v>1</v>
      </c>
      <c r="C1336" s="408" t="s">
        <v>4268</v>
      </c>
      <c r="D1336" s="408" t="s">
        <v>4229</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4267</v>
      </c>
      <c r="B1337" s="408">
        <v>1</v>
      </c>
      <c r="C1337" s="408" t="s">
        <v>4268</v>
      </c>
      <c r="D1337" s="408" t="s">
        <v>4089</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4267</v>
      </c>
      <c r="B1338" s="408">
        <v>1</v>
      </c>
      <c r="C1338" s="408" t="s">
        <v>4268</v>
      </c>
      <c r="D1338" s="408" t="s">
        <v>4091</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4267</v>
      </c>
      <c r="B1339" s="408">
        <v>1</v>
      </c>
      <c r="C1339" s="408" t="s">
        <v>4268</v>
      </c>
      <c r="D1339" s="408" t="s">
        <v>4093</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4267</v>
      </c>
      <c r="B1340" s="408">
        <v>1</v>
      </c>
      <c r="C1340" s="408" t="s">
        <v>4268</v>
      </c>
      <c r="D1340" s="408" t="s">
        <v>4095</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4267</v>
      </c>
      <c r="B1341" s="408">
        <v>1</v>
      </c>
      <c r="C1341" s="408" t="s">
        <v>4268</v>
      </c>
      <c r="D1341" s="408" t="s">
        <v>4097</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4269</v>
      </c>
      <c r="B1342" s="408">
        <v>1</v>
      </c>
      <c r="C1342" s="408" t="s">
        <v>4270</v>
      </c>
      <c r="D1342" s="408" t="s">
        <v>4001</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4269</v>
      </c>
      <c r="B1343" s="408">
        <v>1</v>
      </c>
      <c r="C1343" s="408" t="s">
        <v>4270</v>
      </c>
      <c r="D1343" s="408" t="s">
        <v>4003</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4269</v>
      </c>
      <c r="B1344" s="408">
        <v>1</v>
      </c>
      <c r="C1344" s="408" t="s">
        <v>4270</v>
      </c>
      <c r="D1344" s="408" t="s">
        <v>4004</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4269</v>
      </c>
      <c r="B1345" s="408">
        <v>1</v>
      </c>
      <c r="C1345" s="408" t="s">
        <v>4270</v>
      </c>
      <c r="D1345" s="408" t="s">
        <v>4224</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4269</v>
      </c>
      <c r="B1346" s="408">
        <v>1</v>
      </c>
      <c r="C1346" s="408" t="s">
        <v>4270</v>
      </c>
      <c r="D1346" s="408" t="s">
        <v>4006</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4269</v>
      </c>
      <c r="B1347" s="408">
        <v>1</v>
      </c>
      <c r="C1347" s="408" t="s">
        <v>4270</v>
      </c>
      <c r="D1347" s="408" t="s">
        <v>4008</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4269</v>
      </c>
      <c r="B1348" s="408">
        <v>1</v>
      </c>
      <c r="C1348" s="408" t="s">
        <v>4270</v>
      </c>
      <c r="D1348" s="408" t="s">
        <v>481</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4269</v>
      </c>
      <c r="B1349" s="408">
        <v>1</v>
      </c>
      <c r="C1349" s="408" t="s">
        <v>4270</v>
      </c>
      <c r="D1349" s="408" t="s">
        <v>4011</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4269</v>
      </c>
      <c r="B1350" s="408">
        <v>1</v>
      </c>
      <c r="C1350" s="408" t="s">
        <v>4270</v>
      </c>
      <c r="D1350" s="408" t="s">
        <v>4013</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4269</v>
      </c>
      <c r="B1351" s="408">
        <v>1</v>
      </c>
      <c r="C1351" s="408" t="s">
        <v>4270</v>
      </c>
      <c r="D1351" s="408" t="s">
        <v>4014</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4269</v>
      </c>
      <c r="B1352" s="408">
        <v>1</v>
      </c>
      <c r="C1352" s="408" t="s">
        <v>4270</v>
      </c>
      <c r="D1352" s="408" t="s">
        <v>4016</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4269</v>
      </c>
      <c r="B1353" s="408">
        <v>1</v>
      </c>
      <c r="C1353" s="408" t="s">
        <v>4270</v>
      </c>
      <c r="D1353" s="408" t="s">
        <v>4018</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4269</v>
      </c>
      <c r="B1354" s="408">
        <v>1</v>
      </c>
      <c r="C1354" s="408" t="s">
        <v>4270</v>
      </c>
      <c r="D1354" s="408" t="s">
        <v>4225</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4269</v>
      </c>
      <c r="B1355" s="408">
        <v>1</v>
      </c>
      <c r="C1355" s="408" t="s">
        <v>4270</v>
      </c>
      <c r="D1355" s="408" t="s">
        <v>4020</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4269</v>
      </c>
      <c r="B1356" s="408">
        <v>1</v>
      </c>
      <c r="C1356" s="408" t="s">
        <v>4270</v>
      </c>
      <c r="D1356" s="408" t="s">
        <v>4022</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4269</v>
      </c>
      <c r="B1357" s="408">
        <v>1</v>
      </c>
      <c r="C1357" s="408" t="s">
        <v>4270</v>
      </c>
      <c r="D1357" s="408" t="s">
        <v>4024</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4269</v>
      </c>
      <c r="B1358" s="408">
        <v>1</v>
      </c>
      <c r="C1358" s="408" t="s">
        <v>4270</v>
      </c>
      <c r="D1358" s="408" t="s">
        <v>4026</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4269</v>
      </c>
      <c r="B1359" s="408">
        <v>1</v>
      </c>
      <c r="C1359" s="408" t="s">
        <v>4270</v>
      </c>
      <c r="D1359" s="408" t="s">
        <v>4028</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4269</v>
      </c>
      <c r="B1360" s="408">
        <v>1</v>
      </c>
      <c r="C1360" s="408" t="s">
        <v>4270</v>
      </c>
      <c r="D1360" s="408" t="s">
        <v>4030</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4269</v>
      </c>
      <c r="B1361" s="408">
        <v>1</v>
      </c>
      <c r="C1361" s="408" t="s">
        <v>4270</v>
      </c>
      <c r="D1361" s="408" t="s">
        <v>4032</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4269</v>
      </c>
      <c r="B1362" s="408">
        <v>1</v>
      </c>
      <c r="C1362" s="408" t="s">
        <v>4270</v>
      </c>
      <c r="D1362" s="408" t="s">
        <v>4034</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4269</v>
      </c>
      <c r="B1363" s="408">
        <v>1</v>
      </c>
      <c r="C1363" s="408" t="s">
        <v>4270</v>
      </c>
      <c r="D1363" s="408" t="s">
        <v>4036</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4269</v>
      </c>
      <c r="B1364" s="408">
        <v>1</v>
      </c>
      <c r="C1364" s="408" t="s">
        <v>4270</v>
      </c>
      <c r="D1364" s="408" t="s">
        <v>4038</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4269</v>
      </c>
      <c r="B1365" s="408">
        <v>1</v>
      </c>
      <c r="C1365" s="408" t="s">
        <v>4270</v>
      </c>
      <c r="D1365" s="408" t="s">
        <v>4040</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4269</v>
      </c>
      <c r="B1366" s="408">
        <v>1</v>
      </c>
      <c r="C1366" s="408" t="s">
        <v>4270</v>
      </c>
      <c r="D1366" s="408" t="s">
        <v>4042</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4269</v>
      </c>
      <c r="B1367" s="408">
        <v>1</v>
      </c>
      <c r="C1367" s="408" t="s">
        <v>4270</v>
      </c>
      <c r="D1367" s="408" t="s">
        <v>4044</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4269</v>
      </c>
      <c r="B1368" s="408">
        <v>1</v>
      </c>
      <c r="C1368" s="408" t="s">
        <v>4270</v>
      </c>
      <c r="D1368" s="408" t="s">
        <v>4046</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4269</v>
      </c>
      <c r="B1369" s="408">
        <v>1</v>
      </c>
      <c r="C1369" s="408" t="s">
        <v>4270</v>
      </c>
      <c r="D1369" s="408" t="s">
        <v>4226</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4269</v>
      </c>
      <c r="B1370" s="408">
        <v>1</v>
      </c>
      <c r="C1370" s="408" t="s">
        <v>4270</v>
      </c>
      <c r="D1370" s="408" t="s">
        <v>4048</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4269</v>
      </c>
      <c r="B1371" s="408">
        <v>1</v>
      </c>
      <c r="C1371" s="408" t="s">
        <v>4270</v>
      </c>
      <c r="D1371" s="408" t="s">
        <v>4050</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4269</v>
      </c>
      <c r="B1372" s="408">
        <v>1</v>
      </c>
      <c r="C1372" s="408" t="s">
        <v>4270</v>
      </c>
      <c r="D1372" s="408" t="s">
        <v>4052</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4269</v>
      </c>
      <c r="B1373" s="408">
        <v>1</v>
      </c>
      <c r="C1373" s="408" t="s">
        <v>4270</v>
      </c>
      <c r="D1373" s="408" t="s">
        <v>4054</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4269</v>
      </c>
      <c r="B1374" s="408">
        <v>1</v>
      </c>
      <c r="C1374" s="408" t="s">
        <v>4270</v>
      </c>
      <c r="D1374" s="408" t="s">
        <v>517</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4269</v>
      </c>
      <c r="B1375" s="408">
        <v>1</v>
      </c>
      <c r="C1375" s="408" t="s">
        <v>4270</v>
      </c>
      <c r="D1375" s="408" t="s">
        <v>4057</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4269</v>
      </c>
      <c r="B1376" s="408">
        <v>1</v>
      </c>
      <c r="C1376" s="408" t="s">
        <v>4270</v>
      </c>
      <c r="D1376" s="408" t="s">
        <v>4059</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4269</v>
      </c>
      <c r="B1377" s="408">
        <v>1</v>
      </c>
      <c r="C1377" s="408" t="s">
        <v>4270</v>
      </c>
      <c r="D1377" s="408" t="s">
        <v>4061</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4269</v>
      </c>
      <c r="B1378" s="408">
        <v>1</v>
      </c>
      <c r="C1378" s="408" t="s">
        <v>4270</v>
      </c>
      <c r="D1378" s="408" t="s">
        <v>4063</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4269</v>
      </c>
      <c r="B1379" s="408">
        <v>1</v>
      </c>
      <c r="C1379" s="408" t="s">
        <v>4270</v>
      </c>
      <c r="D1379" s="408" t="s">
        <v>4065</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4269</v>
      </c>
      <c r="B1380" s="408">
        <v>1</v>
      </c>
      <c r="C1380" s="408" t="s">
        <v>4270</v>
      </c>
      <c r="D1380" s="408" t="s">
        <v>4067</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4269</v>
      </c>
      <c r="B1381" s="408">
        <v>1</v>
      </c>
      <c r="C1381" s="408" t="s">
        <v>4270</v>
      </c>
      <c r="D1381" s="408" t="s">
        <v>4069</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4269</v>
      </c>
      <c r="B1382" s="408">
        <v>1</v>
      </c>
      <c r="C1382" s="408" t="s">
        <v>4270</v>
      </c>
      <c r="D1382" s="408" t="s">
        <v>4071</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4269</v>
      </c>
      <c r="B1383" s="408">
        <v>1</v>
      </c>
      <c r="C1383" s="408" t="s">
        <v>4270</v>
      </c>
      <c r="D1383" s="408" t="s">
        <v>4073</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4269</v>
      </c>
      <c r="B1384" s="408">
        <v>1</v>
      </c>
      <c r="C1384" s="408" t="s">
        <v>4270</v>
      </c>
      <c r="D1384" s="408" t="s">
        <v>4227</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4269</v>
      </c>
      <c r="B1385" s="408">
        <v>1</v>
      </c>
      <c r="C1385" s="408" t="s">
        <v>4270</v>
      </c>
      <c r="D1385" s="408" t="s">
        <v>4075</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4269</v>
      </c>
      <c r="B1386" s="408">
        <v>1</v>
      </c>
      <c r="C1386" s="408" t="s">
        <v>4270</v>
      </c>
      <c r="D1386" s="408" t="s">
        <v>4077</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4269</v>
      </c>
      <c r="B1387" s="408">
        <v>1</v>
      </c>
      <c r="C1387" s="408" t="s">
        <v>4270</v>
      </c>
      <c r="D1387" s="408" t="s">
        <v>4079</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4269</v>
      </c>
      <c r="B1388" s="408">
        <v>1</v>
      </c>
      <c r="C1388" s="408" t="s">
        <v>4270</v>
      </c>
      <c r="D1388" s="408" t="s">
        <v>4081</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4269</v>
      </c>
      <c r="B1389" s="408">
        <v>1</v>
      </c>
      <c r="C1389" s="408" t="s">
        <v>4270</v>
      </c>
      <c r="D1389" s="408" t="s">
        <v>4083</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4269</v>
      </c>
      <c r="B1390" s="408">
        <v>1</v>
      </c>
      <c r="C1390" s="408" t="s">
        <v>4270</v>
      </c>
      <c r="D1390" s="408" t="s">
        <v>4228</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4269</v>
      </c>
      <c r="B1391" s="408">
        <v>1</v>
      </c>
      <c r="C1391" s="408" t="s">
        <v>4270</v>
      </c>
      <c r="D1391" s="408" t="s">
        <v>4085</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4269</v>
      </c>
      <c r="B1392" s="408">
        <v>1</v>
      </c>
      <c r="C1392" s="408" t="s">
        <v>4270</v>
      </c>
      <c r="D1392" s="408" t="s">
        <v>4087</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4269</v>
      </c>
      <c r="B1393" s="408">
        <v>1</v>
      </c>
      <c r="C1393" s="408" t="s">
        <v>4270</v>
      </c>
      <c r="D1393" s="408" t="s">
        <v>4229</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4269</v>
      </c>
      <c r="B1394" s="408">
        <v>1</v>
      </c>
      <c r="C1394" s="408" t="s">
        <v>4270</v>
      </c>
      <c r="D1394" s="408" t="s">
        <v>4089</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4269</v>
      </c>
      <c r="B1395" s="408">
        <v>1</v>
      </c>
      <c r="C1395" s="408" t="s">
        <v>4270</v>
      </c>
      <c r="D1395" s="408" t="s">
        <v>4091</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4269</v>
      </c>
      <c r="B1396" s="408">
        <v>1</v>
      </c>
      <c r="C1396" s="408" t="s">
        <v>4270</v>
      </c>
      <c r="D1396" s="408" t="s">
        <v>4093</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4269</v>
      </c>
      <c r="B1397" s="408">
        <v>1</v>
      </c>
      <c r="C1397" s="408" t="s">
        <v>4270</v>
      </c>
      <c r="D1397" s="408" t="s">
        <v>4095</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4269</v>
      </c>
      <c r="B1398" s="408">
        <v>1</v>
      </c>
      <c r="C1398" s="408" t="s">
        <v>4270</v>
      </c>
      <c r="D1398" s="408" t="s">
        <v>4097</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4271</v>
      </c>
      <c r="B1399" s="408">
        <v>1</v>
      </c>
      <c r="C1399" s="408" t="s">
        <v>4272</v>
      </c>
      <c r="D1399" s="408" t="s">
        <v>4001</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4271</v>
      </c>
      <c r="B1400" s="408">
        <v>1</v>
      </c>
      <c r="C1400" s="408" t="s">
        <v>4272</v>
      </c>
      <c r="D1400" s="408" t="s">
        <v>4003</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4271</v>
      </c>
      <c r="B1401" s="408">
        <v>1</v>
      </c>
      <c r="C1401" s="408" t="s">
        <v>4272</v>
      </c>
      <c r="D1401" s="408" t="s">
        <v>4004</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4271</v>
      </c>
      <c r="B1402" s="408">
        <v>1</v>
      </c>
      <c r="C1402" s="408" t="s">
        <v>4272</v>
      </c>
      <c r="D1402" s="408" t="s">
        <v>4224</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4271</v>
      </c>
      <c r="B1403" s="408">
        <v>1</v>
      </c>
      <c r="C1403" s="408" t="s">
        <v>4272</v>
      </c>
      <c r="D1403" s="408" t="s">
        <v>4006</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4271</v>
      </c>
      <c r="B1404" s="408">
        <v>1</v>
      </c>
      <c r="C1404" s="408" t="s">
        <v>4272</v>
      </c>
      <c r="D1404" s="408" t="s">
        <v>4008</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4271</v>
      </c>
      <c r="B1405" s="408">
        <v>1</v>
      </c>
      <c r="C1405" s="408" t="s">
        <v>4272</v>
      </c>
      <c r="D1405" s="408" t="s">
        <v>481</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4271</v>
      </c>
      <c r="B1406" s="408">
        <v>1</v>
      </c>
      <c r="C1406" s="408" t="s">
        <v>4272</v>
      </c>
      <c r="D1406" s="408" t="s">
        <v>4011</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4271</v>
      </c>
      <c r="B1407" s="408">
        <v>1</v>
      </c>
      <c r="C1407" s="408" t="s">
        <v>4272</v>
      </c>
      <c r="D1407" s="408" t="s">
        <v>4013</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4271</v>
      </c>
      <c r="B1408" s="408">
        <v>1</v>
      </c>
      <c r="C1408" s="408" t="s">
        <v>4272</v>
      </c>
      <c r="D1408" s="408" t="s">
        <v>4014</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4271</v>
      </c>
      <c r="B1409" s="408">
        <v>1</v>
      </c>
      <c r="C1409" s="408" t="s">
        <v>4272</v>
      </c>
      <c r="D1409" s="408" t="s">
        <v>4016</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4271</v>
      </c>
      <c r="B1410" s="408">
        <v>1</v>
      </c>
      <c r="C1410" s="408" t="s">
        <v>4272</v>
      </c>
      <c r="D1410" s="408" t="s">
        <v>4018</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4271</v>
      </c>
      <c r="B1411" s="408">
        <v>1</v>
      </c>
      <c r="C1411" s="408" t="s">
        <v>4272</v>
      </c>
      <c r="D1411" s="408" t="s">
        <v>4225</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4271</v>
      </c>
      <c r="B1412" s="408">
        <v>1</v>
      </c>
      <c r="C1412" s="408" t="s">
        <v>4272</v>
      </c>
      <c r="D1412" s="408" t="s">
        <v>4020</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4271</v>
      </c>
      <c r="B1413" s="408">
        <v>1</v>
      </c>
      <c r="C1413" s="408" t="s">
        <v>4272</v>
      </c>
      <c r="D1413" s="408" t="s">
        <v>4022</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4271</v>
      </c>
      <c r="B1414" s="408">
        <v>1</v>
      </c>
      <c r="C1414" s="408" t="s">
        <v>4272</v>
      </c>
      <c r="D1414" s="408" t="s">
        <v>4024</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4271</v>
      </c>
      <c r="B1415" s="408">
        <v>1</v>
      </c>
      <c r="C1415" s="408" t="s">
        <v>4272</v>
      </c>
      <c r="D1415" s="408" t="s">
        <v>4026</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4271</v>
      </c>
      <c r="B1416" s="408">
        <v>1</v>
      </c>
      <c r="C1416" s="408" t="s">
        <v>4272</v>
      </c>
      <c r="D1416" s="408" t="s">
        <v>4028</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4271</v>
      </c>
      <c r="B1417" s="408">
        <v>1</v>
      </c>
      <c r="C1417" s="408" t="s">
        <v>4272</v>
      </c>
      <c r="D1417" s="408" t="s">
        <v>4030</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4271</v>
      </c>
      <c r="B1418" s="408">
        <v>1</v>
      </c>
      <c r="C1418" s="408" t="s">
        <v>4272</v>
      </c>
      <c r="D1418" s="408" t="s">
        <v>4032</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4271</v>
      </c>
      <c r="B1419" s="408">
        <v>1</v>
      </c>
      <c r="C1419" s="408" t="s">
        <v>4272</v>
      </c>
      <c r="D1419" s="408" t="s">
        <v>4034</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4271</v>
      </c>
      <c r="B1420" s="408">
        <v>1</v>
      </c>
      <c r="C1420" s="408" t="s">
        <v>4272</v>
      </c>
      <c r="D1420" s="408" t="s">
        <v>4036</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4271</v>
      </c>
      <c r="B1421" s="408">
        <v>1</v>
      </c>
      <c r="C1421" s="408" t="s">
        <v>4272</v>
      </c>
      <c r="D1421" s="408" t="s">
        <v>4038</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4271</v>
      </c>
      <c r="B1422" s="408">
        <v>1</v>
      </c>
      <c r="C1422" s="408" t="s">
        <v>4272</v>
      </c>
      <c r="D1422" s="408" t="s">
        <v>4040</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4271</v>
      </c>
      <c r="B1423" s="408">
        <v>1</v>
      </c>
      <c r="C1423" s="408" t="s">
        <v>4272</v>
      </c>
      <c r="D1423" s="408" t="s">
        <v>4042</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4271</v>
      </c>
      <c r="B1424" s="408">
        <v>1</v>
      </c>
      <c r="C1424" s="408" t="s">
        <v>4272</v>
      </c>
      <c r="D1424" s="408" t="s">
        <v>4044</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4271</v>
      </c>
      <c r="B1425" s="408">
        <v>1</v>
      </c>
      <c r="C1425" s="408" t="s">
        <v>4272</v>
      </c>
      <c r="D1425" s="408" t="s">
        <v>4046</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4271</v>
      </c>
      <c r="B1426" s="408">
        <v>1</v>
      </c>
      <c r="C1426" s="408" t="s">
        <v>4272</v>
      </c>
      <c r="D1426" s="408" t="s">
        <v>4226</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4271</v>
      </c>
      <c r="B1427" s="408">
        <v>1</v>
      </c>
      <c r="C1427" s="408" t="s">
        <v>4272</v>
      </c>
      <c r="D1427" s="408" t="s">
        <v>4048</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4271</v>
      </c>
      <c r="B1428" s="408">
        <v>1</v>
      </c>
      <c r="C1428" s="408" t="s">
        <v>4272</v>
      </c>
      <c r="D1428" s="408" t="s">
        <v>4050</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4271</v>
      </c>
      <c r="B1429" s="408">
        <v>1</v>
      </c>
      <c r="C1429" s="408" t="s">
        <v>4272</v>
      </c>
      <c r="D1429" s="408" t="s">
        <v>4052</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4271</v>
      </c>
      <c r="B1430" s="408">
        <v>1</v>
      </c>
      <c r="C1430" s="408" t="s">
        <v>4272</v>
      </c>
      <c r="D1430" s="408" t="s">
        <v>4054</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4271</v>
      </c>
      <c r="B1431" s="408">
        <v>1</v>
      </c>
      <c r="C1431" s="408" t="s">
        <v>4272</v>
      </c>
      <c r="D1431" s="408" t="s">
        <v>517</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4271</v>
      </c>
      <c r="B1432" s="408">
        <v>1</v>
      </c>
      <c r="C1432" s="408" t="s">
        <v>4272</v>
      </c>
      <c r="D1432" s="408" t="s">
        <v>4057</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4271</v>
      </c>
      <c r="B1433" s="408">
        <v>1</v>
      </c>
      <c r="C1433" s="408" t="s">
        <v>4272</v>
      </c>
      <c r="D1433" s="408" t="s">
        <v>4059</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4271</v>
      </c>
      <c r="B1434" s="408">
        <v>1</v>
      </c>
      <c r="C1434" s="408" t="s">
        <v>4272</v>
      </c>
      <c r="D1434" s="408" t="s">
        <v>4061</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4271</v>
      </c>
      <c r="B1435" s="408">
        <v>1</v>
      </c>
      <c r="C1435" s="408" t="s">
        <v>4272</v>
      </c>
      <c r="D1435" s="408" t="s">
        <v>4063</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4271</v>
      </c>
      <c r="B1436" s="408">
        <v>1</v>
      </c>
      <c r="C1436" s="408" t="s">
        <v>4272</v>
      </c>
      <c r="D1436" s="408" t="s">
        <v>4065</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4271</v>
      </c>
      <c r="B1437" s="408">
        <v>1</v>
      </c>
      <c r="C1437" s="408" t="s">
        <v>4272</v>
      </c>
      <c r="D1437" s="408" t="s">
        <v>4067</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4271</v>
      </c>
      <c r="B1438" s="408">
        <v>1</v>
      </c>
      <c r="C1438" s="408" t="s">
        <v>4272</v>
      </c>
      <c r="D1438" s="408" t="s">
        <v>4069</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4271</v>
      </c>
      <c r="B1439" s="408">
        <v>1</v>
      </c>
      <c r="C1439" s="408" t="s">
        <v>4272</v>
      </c>
      <c r="D1439" s="408" t="s">
        <v>4071</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4271</v>
      </c>
      <c r="B1440" s="408">
        <v>1</v>
      </c>
      <c r="C1440" s="408" t="s">
        <v>4272</v>
      </c>
      <c r="D1440" s="408" t="s">
        <v>4073</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4271</v>
      </c>
      <c r="B1441" s="408">
        <v>1</v>
      </c>
      <c r="C1441" s="408" t="s">
        <v>4272</v>
      </c>
      <c r="D1441" s="408" t="s">
        <v>4227</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4271</v>
      </c>
      <c r="B1442" s="408">
        <v>1</v>
      </c>
      <c r="C1442" s="408" t="s">
        <v>4272</v>
      </c>
      <c r="D1442" s="408" t="s">
        <v>4075</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4271</v>
      </c>
      <c r="B1443" s="408">
        <v>1</v>
      </c>
      <c r="C1443" s="408" t="s">
        <v>4272</v>
      </c>
      <c r="D1443" s="408" t="s">
        <v>4077</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4271</v>
      </c>
      <c r="B1444" s="408">
        <v>1</v>
      </c>
      <c r="C1444" s="408" t="s">
        <v>4272</v>
      </c>
      <c r="D1444" s="408" t="s">
        <v>4079</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4271</v>
      </c>
      <c r="B1445" s="408">
        <v>1</v>
      </c>
      <c r="C1445" s="408" t="s">
        <v>4272</v>
      </c>
      <c r="D1445" s="408" t="s">
        <v>4081</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4271</v>
      </c>
      <c r="B1446" s="408">
        <v>1</v>
      </c>
      <c r="C1446" s="408" t="s">
        <v>4272</v>
      </c>
      <c r="D1446" s="408" t="s">
        <v>4083</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4271</v>
      </c>
      <c r="B1447" s="408">
        <v>1</v>
      </c>
      <c r="C1447" s="408" t="s">
        <v>4272</v>
      </c>
      <c r="D1447" s="408" t="s">
        <v>4228</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4271</v>
      </c>
      <c r="B1448" s="408">
        <v>1</v>
      </c>
      <c r="C1448" s="408" t="s">
        <v>4272</v>
      </c>
      <c r="D1448" s="408" t="s">
        <v>4085</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4271</v>
      </c>
      <c r="B1449" s="408">
        <v>1</v>
      </c>
      <c r="C1449" s="408" t="s">
        <v>4272</v>
      </c>
      <c r="D1449" s="408" t="s">
        <v>4087</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4271</v>
      </c>
      <c r="B1450" s="408">
        <v>1</v>
      </c>
      <c r="C1450" s="408" t="s">
        <v>4272</v>
      </c>
      <c r="D1450" s="408" t="s">
        <v>4229</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4271</v>
      </c>
      <c r="B1451" s="408">
        <v>1</v>
      </c>
      <c r="C1451" s="408" t="s">
        <v>4272</v>
      </c>
      <c r="D1451" s="408" t="s">
        <v>4089</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4271</v>
      </c>
      <c r="B1452" s="408">
        <v>1</v>
      </c>
      <c r="C1452" s="408" t="s">
        <v>4272</v>
      </c>
      <c r="D1452" s="408" t="s">
        <v>4091</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4271</v>
      </c>
      <c r="B1453" s="408">
        <v>1</v>
      </c>
      <c r="C1453" s="408" t="s">
        <v>4272</v>
      </c>
      <c r="D1453" s="408" t="s">
        <v>4093</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4271</v>
      </c>
      <c r="B1454" s="408">
        <v>1</v>
      </c>
      <c r="C1454" s="408" t="s">
        <v>4272</v>
      </c>
      <c r="D1454" s="408" t="s">
        <v>4095</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4271</v>
      </c>
      <c r="B1455" s="408">
        <v>1</v>
      </c>
      <c r="C1455" s="408" t="s">
        <v>4272</v>
      </c>
      <c r="D1455" s="408" t="s">
        <v>4097</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4273</v>
      </c>
      <c r="B1456" s="408">
        <v>1</v>
      </c>
      <c r="C1456" s="408" t="s">
        <v>4274</v>
      </c>
      <c r="D1456" s="408" t="s">
        <v>4001</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4273</v>
      </c>
      <c r="B1457" s="408">
        <v>1</v>
      </c>
      <c r="C1457" s="408" t="s">
        <v>4274</v>
      </c>
      <c r="D1457" s="408" t="s">
        <v>4003</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4273</v>
      </c>
      <c r="B1458" s="408">
        <v>1</v>
      </c>
      <c r="C1458" s="408" t="s">
        <v>4274</v>
      </c>
      <c r="D1458" s="408" t="s">
        <v>4004</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4273</v>
      </c>
      <c r="B1459" s="408">
        <v>1</v>
      </c>
      <c r="C1459" s="408" t="s">
        <v>4274</v>
      </c>
      <c r="D1459" s="408" t="s">
        <v>4224</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4273</v>
      </c>
      <c r="B1460" s="408">
        <v>1</v>
      </c>
      <c r="C1460" s="408" t="s">
        <v>4274</v>
      </c>
      <c r="D1460" s="408" t="s">
        <v>4006</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4273</v>
      </c>
      <c r="B1461" s="408">
        <v>1</v>
      </c>
      <c r="C1461" s="408" t="s">
        <v>4274</v>
      </c>
      <c r="D1461" s="408" t="s">
        <v>4008</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4273</v>
      </c>
      <c r="B1462" s="408">
        <v>1</v>
      </c>
      <c r="C1462" s="408" t="s">
        <v>4274</v>
      </c>
      <c r="D1462" s="408" t="s">
        <v>481</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4273</v>
      </c>
      <c r="B1463" s="408">
        <v>1</v>
      </c>
      <c r="C1463" s="408" t="s">
        <v>4274</v>
      </c>
      <c r="D1463" s="408" t="s">
        <v>4011</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4273</v>
      </c>
      <c r="B1464" s="408">
        <v>1</v>
      </c>
      <c r="C1464" s="408" t="s">
        <v>4274</v>
      </c>
      <c r="D1464" s="408" t="s">
        <v>4013</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4273</v>
      </c>
      <c r="B1465" s="408">
        <v>1</v>
      </c>
      <c r="C1465" s="408" t="s">
        <v>4274</v>
      </c>
      <c r="D1465" s="408" t="s">
        <v>4014</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4273</v>
      </c>
      <c r="B1466" s="408">
        <v>1</v>
      </c>
      <c r="C1466" s="408" t="s">
        <v>4274</v>
      </c>
      <c r="D1466" s="408" t="s">
        <v>4016</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4273</v>
      </c>
      <c r="B1467" s="408">
        <v>1</v>
      </c>
      <c r="C1467" s="408" t="s">
        <v>4274</v>
      </c>
      <c r="D1467" s="408" t="s">
        <v>4018</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4273</v>
      </c>
      <c r="B1468" s="408">
        <v>1</v>
      </c>
      <c r="C1468" s="408" t="s">
        <v>4274</v>
      </c>
      <c r="D1468" s="408" t="s">
        <v>4225</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4273</v>
      </c>
      <c r="B1469" s="408">
        <v>1</v>
      </c>
      <c r="C1469" s="408" t="s">
        <v>4274</v>
      </c>
      <c r="D1469" s="408" t="s">
        <v>4020</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4273</v>
      </c>
      <c r="B1470" s="408">
        <v>1</v>
      </c>
      <c r="C1470" s="408" t="s">
        <v>4274</v>
      </c>
      <c r="D1470" s="408" t="s">
        <v>4022</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4273</v>
      </c>
      <c r="B1471" s="408">
        <v>1</v>
      </c>
      <c r="C1471" s="408" t="s">
        <v>4274</v>
      </c>
      <c r="D1471" s="408" t="s">
        <v>4024</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4273</v>
      </c>
      <c r="B1472" s="408">
        <v>1</v>
      </c>
      <c r="C1472" s="408" t="s">
        <v>4274</v>
      </c>
      <c r="D1472" s="408" t="s">
        <v>4026</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4273</v>
      </c>
      <c r="B1473" s="408">
        <v>1</v>
      </c>
      <c r="C1473" s="408" t="s">
        <v>4274</v>
      </c>
      <c r="D1473" s="408" t="s">
        <v>4028</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4273</v>
      </c>
      <c r="B1474" s="408">
        <v>1</v>
      </c>
      <c r="C1474" s="408" t="s">
        <v>4274</v>
      </c>
      <c r="D1474" s="408" t="s">
        <v>4030</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4273</v>
      </c>
      <c r="B1475" s="408">
        <v>1</v>
      </c>
      <c r="C1475" s="408" t="s">
        <v>4274</v>
      </c>
      <c r="D1475" s="408" t="s">
        <v>4032</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4273</v>
      </c>
      <c r="B1476" s="408">
        <v>1</v>
      </c>
      <c r="C1476" s="408" t="s">
        <v>4274</v>
      </c>
      <c r="D1476" s="408" t="s">
        <v>4034</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4273</v>
      </c>
      <c r="B1477" s="408">
        <v>1</v>
      </c>
      <c r="C1477" s="408" t="s">
        <v>4274</v>
      </c>
      <c r="D1477" s="408" t="s">
        <v>4036</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4273</v>
      </c>
      <c r="B1478" s="408">
        <v>1</v>
      </c>
      <c r="C1478" s="408" t="s">
        <v>4274</v>
      </c>
      <c r="D1478" s="408" t="s">
        <v>4038</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4273</v>
      </c>
      <c r="B1479" s="408">
        <v>1</v>
      </c>
      <c r="C1479" s="408" t="s">
        <v>4274</v>
      </c>
      <c r="D1479" s="408" t="s">
        <v>4040</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4273</v>
      </c>
      <c r="B1480" s="408">
        <v>1</v>
      </c>
      <c r="C1480" s="408" t="s">
        <v>4274</v>
      </c>
      <c r="D1480" s="408" t="s">
        <v>4042</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4273</v>
      </c>
      <c r="B1481" s="408">
        <v>1</v>
      </c>
      <c r="C1481" s="408" t="s">
        <v>4274</v>
      </c>
      <c r="D1481" s="408" t="s">
        <v>4044</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4273</v>
      </c>
      <c r="B1482" s="408">
        <v>1</v>
      </c>
      <c r="C1482" s="408" t="s">
        <v>4274</v>
      </c>
      <c r="D1482" s="408" t="s">
        <v>4046</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4273</v>
      </c>
      <c r="B1483" s="408">
        <v>1</v>
      </c>
      <c r="C1483" s="408" t="s">
        <v>4274</v>
      </c>
      <c r="D1483" s="408" t="s">
        <v>4226</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4273</v>
      </c>
      <c r="B1484" s="408">
        <v>1</v>
      </c>
      <c r="C1484" s="408" t="s">
        <v>4274</v>
      </c>
      <c r="D1484" s="408" t="s">
        <v>4048</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4273</v>
      </c>
      <c r="B1485" s="408">
        <v>1</v>
      </c>
      <c r="C1485" s="408" t="s">
        <v>4274</v>
      </c>
      <c r="D1485" s="408" t="s">
        <v>4050</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4273</v>
      </c>
      <c r="B1486" s="408">
        <v>1</v>
      </c>
      <c r="C1486" s="408" t="s">
        <v>4274</v>
      </c>
      <c r="D1486" s="408" t="s">
        <v>4052</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4273</v>
      </c>
      <c r="B1487" s="408">
        <v>1</v>
      </c>
      <c r="C1487" s="408" t="s">
        <v>4274</v>
      </c>
      <c r="D1487" s="408" t="s">
        <v>4054</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4273</v>
      </c>
      <c r="B1488" s="408">
        <v>1</v>
      </c>
      <c r="C1488" s="408" t="s">
        <v>4274</v>
      </c>
      <c r="D1488" s="408" t="s">
        <v>517</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4273</v>
      </c>
      <c r="B1489" s="408">
        <v>1</v>
      </c>
      <c r="C1489" s="408" t="s">
        <v>4274</v>
      </c>
      <c r="D1489" s="408" t="s">
        <v>4057</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4273</v>
      </c>
      <c r="B1490" s="408">
        <v>1</v>
      </c>
      <c r="C1490" s="408" t="s">
        <v>4274</v>
      </c>
      <c r="D1490" s="408" t="s">
        <v>4059</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4273</v>
      </c>
      <c r="B1491" s="408">
        <v>1</v>
      </c>
      <c r="C1491" s="408" t="s">
        <v>4274</v>
      </c>
      <c r="D1491" s="408" t="s">
        <v>4061</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4273</v>
      </c>
      <c r="B1492" s="408">
        <v>1</v>
      </c>
      <c r="C1492" s="408" t="s">
        <v>4274</v>
      </c>
      <c r="D1492" s="408" t="s">
        <v>4063</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4273</v>
      </c>
      <c r="B1493" s="408">
        <v>1</v>
      </c>
      <c r="C1493" s="408" t="s">
        <v>4274</v>
      </c>
      <c r="D1493" s="408" t="s">
        <v>4065</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4273</v>
      </c>
      <c r="B1494" s="408">
        <v>1</v>
      </c>
      <c r="C1494" s="408" t="s">
        <v>4274</v>
      </c>
      <c r="D1494" s="408" t="s">
        <v>4067</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4273</v>
      </c>
      <c r="B1495" s="408">
        <v>1</v>
      </c>
      <c r="C1495" s="408" t="s">
        <v>4274</v>
      </c>
      <c r="D1495" s="408" t="s">
        <v>4069</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4273</v>
      </c>
      <c r="B1496" s="408">
        <v>1</v>
      </c>
      <c r="C1496" s="408" t="s">
        <v>4274</v>
      </c>
      <c r="D1496" s="408" t="s">
        <v>4071</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4273</v>
      </c>
      <c r="B1497" s="408">
        <v>1</v>
      </c>
      <c r="C1497" s="408" t="s">
        <v>4274</v>
      </c>
      <c r="D1497" s="408" t="s">
        <v>4073</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4273</v>
      </c>
      <c r="B1498" s="408">
        <v>1</v>
      </c>
      <c r="C1498" s="408" t="s">
        <v>4274</v>
      </c>
      <c r="D1498" s="408" t="s">
        <v>4227</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4273</v>
      </c>
      <c r="B1499" s="408">
        <v>1</v>
      </c>
      <c r="C1499" s="408" t="s">
        <v>4274</v>
      </c>
      <c r="D1499" s="408" t="s">
        <v>4075</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4273</v>
      </c>
      <c r="B1500" s="408">
        <v>1</v>
      </c>
      <c r="C1500" s="408" t="s">
        <v>4274</v>
      </c>
      <c r="D1500" s="408" t="s">
        <v>4077</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4273</v>
      </c>
      <c r="B1501" s="408">
        <v>1</v>
      </c>
      <c r="C1501" s="408" t="s">
        <v>4274</v>
      </c>
      <c r="D1501" s="408" t="s">
        <v>4079</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4273</v>
      </c>
      <c r="B1502" s="408">
        <v>1</v>
      </c>
      <c r="C1502" s="408" t="s">
        <v>4274</v>
      </c>
      <c r="D1502" s="408" t="s">
        <v>4081</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4273</v>
      </c>
      <c r="B1503" s="408">
        <v>1</v>
      </c>
      <c r="C1503" s="408" t="s">
        <v>4274</v>
      </c>
      <c r="D1503" s="408" t="s">
        <v>4083</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4273</v>
      </c>
      <c r="B1504" s="408">
        <v>1</v>
      </c>
      <c r="C1504" s="408" t="s">
        <v>4274</v>
      </c>
      <c r="D1504" s="408" t="s">
        <v>4228</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4273</v>
      </c>
      <c r="B1505" s="408">
        <v>1</v>
      </c>
      <c r="C1505" s="408" t="s">
        <v>4274</v>
      </c>
      <c r="D1505" s="408" t="s">
        <v>4085</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4273</v>
      </c>
      <c r="B1506" s="408">
        <v>1</v>
      </c>
      <c r="C1506" s="408" t="s">
        <v>4274</v>
      </c>
      <c r="D1506" s="408" t="s">
        <v>4087</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4273</v>
      </c>
      <c r="B1507" s="408">
        <v>1</v>
      </c>
      <c r="C1507" s="408" t="s">
        <v>4274</v>
      </c>
      <c r="D1507" s="408" t="s">
        <v>4229</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4273</v>
      </c>
      <c r="B1508" s="408">
        <v>1</v>
      </c>
      <c r="C1508" s="408" t="s">
        <v>4274</v>
      </c>
      <c r="D1508" s="408" t="s">
        <v>4089</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4273</v>
      </c>
      <c r="B1509" s="408">
        <v>1</v>
      </c>
      <c r="C1509" s="408" t="s">
        <v>4274</v>
      </c>
      <c r="D1509" s="408" t="s">
        <v>4091</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4273</v>
      </c>
      <c r="B1510" s="408">
        <v>1</v>
      </c>
      <c r="C1510" s="408" t="s">
        <v>4274</v>
      </c>
      <c r="D1510" s="408" t="s">
        <v>4093</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4273</v>
      </c>
      <c r="B1511" s="408">
        <v>1</v>
      </c>
      <c r="C1511" s="408" t="s">
        <v>4274</v>
      </c>
      <c r="D1511" s="408" t="s">
        <v>4095</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4273</v>
      </c>
      <c r="B1512" s="408">
        <v>1</v>
      </c>
      <c r="C1512" s="408" t="s">
        <v>4274</v>
      </c>
      <c r="D1512" s="408" t="s">
        <v>4097</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4275</v>
      </c>
      <c r="B1513" s="408">
        <v>1</v>
      </c>
      <c r="C1513" s="408" t="s">
        <v>4276</v>
      </c>
      <c r="D1513" s="408" t="s">
        <v>4001</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4275</v>
      </c>
      <c r="B1514" s="408">
        <v>1</v>
      </c>
      <c r="C1514" s="408" t="s">
        <v>4276</v>
      </c>
      <c r="D1514" s="408" t="s">
        <v>4003</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4275</v>
      </c>
      <c r="B1515" s="408">
        <v>1</v>
      </c>
      <c r="C1515" s="408" t="s">
        <v>4276</v>
      </c>
      <c r="D1515" s="408" t="s">
        <v>4004</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4275</v>
      </c>
      <c r="B1516" s="408">
        <v>1</v>
      </c>
      <c r="C1516" s="408" t="s">
        <v>4276</v>
      </c>
      <c r="D1516" s="408" t="s">
        <v>4224</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4275</v>
      </c>
      <c r="B1517" s="408">
        <v>1</v>
      </c>
      <c r="C1517" s="408" t="s">
        <v>4276</v>
      </c>
      <c r="D1517" s="408" t="s">
        <v>4006</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4275</v>
      </c>
      <c r="B1518" s="408">
        <v>1</v>
      </c>
      <c r="C1518" s="408" t="s">
        <v>4276</v>
      </c>
      <c r="D1518" s="408" t="s">
        <v>4008</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4275</v>
      </c>
      <c r="B1519" s="408">
        <v>1</v>
      </c>
      <c r="C1519" s="408" t="s">
        <v>4276</v>
      </c>
      <c r="D1519" s="408" t="s">
        <v>481</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4275</v>
      </c>
      <c r="B1520" s="408">
        <v>1</v>
      </c>
      <c r="C1520" s="408" t="s">
        <v>4276</v>
      </c>
      <c r="D1520" s="408" t="s">
        <v>4011</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4275</v>
      </c>
      <c r="B1521" s="408">
        <v>1</v>
      </c>
      <c r="C1521" s="408" t="s">
        <v>4276</v>
      </c>
      <c r="D1521" s="408" t="s">
        <v>4013</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4275</v>
      </c>
      <c r="B1522" s="408">
        <v>1</v>
      </c>
      <c r="C1522" s="408" t="s">
        <v>4276</v>
      </c>
      <c r="D1522" s="408" t="s">
        <v>4014</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4275</v>
      </c>
      <c r="B1523" s="408">
        <v>1</v>
      </c>
      <c r="C1523" s="408" t="s">
        <v>4276</v>
      </c>
      <c r="D1523" s="408" t="s">
        <v>4016</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4275</v>
      </c>
      <c r="B1524" s="408">
        <v>1</v>
      </c>
      <c r="C1524" s="408" t="s">
        <v>4276</v>
      </c>
      <c r="D1524" s="408" t="s">
        <v>4018</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4275</v>
      </c>
      <c r="B1525" s="408">
        <v>1</v>
      </c>
      <c r="C1525" s="408" t="s">
        <v>4276</v>
      </c>
      <c r="D1525" s="408" t="s">
        <v>4225</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4275</v>
      </c>
      <c r="B1526" s="408">
        <v>1</v>
      </c>
      <c r="C1526" s="408" t="s">
        <v>4276</v>
      </c>
      <c r="D1526" s="408" t="s">
        <v>4020</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4275</v>
      </c>
      <c r="B1527" s="408">
        <v>1</v>
      </c>
      <c r="C1527" s="408" t="s">
        <v>4276</v>
      </c>
      <c r="D1527" s="408" t="s">
        <v>4022</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4275</v>
      </c>
      <c r="B1528" s="408">
        <v>1</v>
      </c>
      <c r="C1528" s="408" t="s">
        <v>4276</v>
      </c>
      <c r="D1528" s="408" t="s">
        <v>4024</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4275</v>
      </c>
      <c r="B1529" s="408">
        <v>1</v>
      </c>
      <c r="C1529" s="408" t="s">
        <v>4276</v>
      </c>
      <c r="D1529" s="408" t="s">
        <v>4026</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4275</v>
      </c>
      <c r="B1530" s="408">
        <v>1</v>
      </c>
      <c r="C1530" s="408" t="s">
        <v>4276</v>
      </c>
      <c r="D1530" s="408" t="s">
        <v>4028</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4275</v>
      </c>
      <c r="B1531" s="408">
        <v>1</v>
      </c>
      <c r="C1531" s="408" t="s">
        <v>4276</v>
      </c>
      <c r="D1531" s="408" t="s">
        <v>4030</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4275</v>
      </c>
      <c r="B1532" s="408">
        <v>1</v>
      </c>
      <c r="C1532" s="408" t="s">
        <v>4276</v>
      </c>
      <c r="D1532" s="408" t="s">
        <v>4032</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4275</v>
      </c>
      <c r="B1533" s="408">
        <v>1</v>
      </c>
      <c r="C1533" s="408" t="s">
        <v>4276</v>
      </c>
      <c r="D1533" s="408" t="s">
        <v>4034</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4275</v>
      </c>
      <c r="B1534" s="408">
        <v>1</v>
      </c>
      <c r="C1534" s="408" t="s">
        <v>4276</v>
      </c>
      <c r="D1534" s="408" t="s">
        <v>4036</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4275</v>
      </c>
      <c r="B1535" s="408">
        <v>1</v>
      </c>
      <c r="C1535" s="408" t="s">
        <v>4276</v>
      </c>
      <c r="D1535" s="408" t="s">
        <v>4038</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4275</v>
      </c>
      <c r="B1536" s="408">
        <v>1</v>
      </c>
      <c r="C1536" s="408" t="s">
        <v>4276</v>
      </c>
      <c r="D1536" s="408" t="s">
        <v>4040</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4275</v>
      </c>
      <c r="B1537" s="408">
        <v>1</v>
      </c>
      <c r="C1537" s="408" t="s">
        <v>4276</v>
      </c>
      <c r="D1537" s="408" t="s">
        <v>4042</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4275</v>
      </c>
      <c r="B1538" s="408">
        <v>1</v>
      </c>
      <c r="C1538" s="408" t="s">
        <v>4276</v>
      </c>
      <c r="D1538" s="408" t="s">
        <v>4044</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4275</v>
      </c>
      <c r="B1539" s="408">
        <v>1</v>
      </c>
      <c r="C1539" s="408" t="s">
        <v>4276</v>
      </c>
      <c r="D1539" s="408" t="s">
        <v>4046</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4275</v>
      </c>
      <c r="B1540" s="408">
        <v>1</v>
      </c>
      <c r="C1540" s="408" t="s">
        <v>4276</v>
      </c>
      <c r="D1540" s="408" t="s">
        <v>4226</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4275</v>
      </c>
      <c r="B1541" s="408">
        <v>1</v>
      </c>
      <c r="C1541" s="408" t="s">
        <v>4276</v>
      </c>
      <c r="D1541" s="408" t="s">
        <v>4048</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4275</v>
      </c>
      <c r="B1542" s="408">
        <v>1</v>
      </c>
      <c r="C1542" s="408" t="s">
        <v>4276</v>
      </c>
      <c r="D1542" s="408" t="s">
        <v>4050</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4275</v>
      </c>
      <c r="B1543" s="408">
        <v>1</v>
      </c>
      <c r="C1543" s="408" t="s">
        <v>4276</v>
      </c>
      <c r="D1543" s="408" t="s">
        <v>4052</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4275</v>
      </c>
      <c r="B1544" s="408">
        <v>1</v>
      </c>
      <c r="C1544" s="408" t="s">
        <v>4276</v>
      </c>
      <c r="D1544" s="408" t="s">
        <v>4054</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4275</v>
      </c>
      <c r="B1545" s="408">
        <v>1</v>
      </c>
      <c r="C1545" s="408" t="s">
        <v>4276</v>
      </c>
      <c r="D1545" s="408" t="s">
        <v>517</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4275</v>
      </c>
      <c r="B1546" s="408">
        <v>1</v>
      </c>
      <c r="C1546" s="408" t="s">
        <v>4276</v>
      </c>
      <c r="D1546" s="408" t="s">
        <v>4057</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4275</v>
      </c>
      <c r="B1547" s="408">
        <v>1</v>
      </c>
      <c r="C1547" s="408" t="s">
        <v>4276</v>
      </c>
      <c r="D1547" s="408" t="s">
        <v>4059</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4275</v>
      </c>
      <c r="B1548" s="408">
        <v>1</v>
      </c>
      <c r="C1548" s="408" t="s">
        <v>4276</v>
      </c>
      <c r="D1548" s="408" t="s">
        <v>4061</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4275</v>
      </c>
      <c r="B1549" s="408">
        <v>1</v>
      </c>
      <c r="C1549" s="408" t="s">
        <v>4276</v>
      </c>
      <c r="D1549" s="408" t="s">
        <v>4063</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4275</v>
      </c>
      <c r="B1550" s="408">
        <v>1</v>
      </c>
      <c r="C1550" s="408" t="s">
        <v>4276</v>
      </c>
      <c r="D1550" s="408" t="s">
        <v>4065</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4275</v>
      </c>
      <c r="B1551" s="408">
        <v>1</v>
      </c>
      <c r="C1551" s="408" t="s">
        <v>4276</v>
      </c>
      <c r="D1551" s="408" t="s">
        <v>4067</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4275</v>
      </c>
      <c r="B1552" s="408">
        <v>1</v>
      </c>
      <c r="C1552" s="408" t="s">
        <v>4276</v>
      </c>
      <c r="D1552" s="408" t="s">
        <v>4069</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4275</v>
      </c>
      <c r="B1553" s="408">
        <v>1</v>
      </c>
      <c r="C1553" s="408" t="s">
        <v>4276</v>
      </c>
      <c r="D1553" s="408" t="s">
        <v>4071</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4275</v>
      </c>
      <c r="B1554" s="408">
        <v>1</v>
      </c>
      <c r="C1554" s="408" t="s">
        <v>4276</v>
      </c>
      <c r="D1554" s="408" t="s">
        <v>4073</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4275</v>
      </c>
      <c r="B1555" s="408">
        <v>1</v>
      </c>
      <c r="C1555" s="408" t="s">
        <v>4276</v>
      </c>
      <c r="D1555" s="408" t="s">
        <v>4227</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4275</v>
      </c>
      <c r="B1556" s="408">
        <v>1</v>
      </c>
      <c r="C1556" s="408" t="s">
        <v>4276</v>
      </c>
      <c r="D1556" s="408" t="s">
        <v>4075</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4275</v>
      </c>
      <c r="B1557" s="408">
        <v>1</v>
      </c>
      <c r="C1557" s="408" t="s">
        <v>4276</v>
      </c>
      <c r="D1557" s="408" t="s">
        <v>4077</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4275</v>
      </c>
      <c r="B1558" s="408">
        <v>1</v>
      </c>
      <c r="C1558" s="408" t="s">
        <v>4276</v>
      </c>
      <c r="D1558" s="408" t="s">
        <v>4079</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4275</v>
      </c>
      <c r="B1559" s="408">
        <v>1</v>
      </c>
      <c r="C1559" s="408" t="s">
        <v>4276</v>
      </c>
      <c r="D1559" s="408" t="s">
        <v>4081</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4275</v>
      </c>
      <c r="B1560" s="408">
        <v>1</v>
      </c>
      <c r="C1560" s="408" t="s">
        <v>4276</v>
      </c>
      <c r="D1560" s="408" t="s">
        <v>4083</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4275</v>
      </c>
      <c r="B1561" s="408">
        <v>1</v>
      </c>
      <c r="C1561" s="408" t="s">
        <v>4276</v>
      </c>
      <c r="D1561" s="408" t="s">
        <v>4228</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4275</v>
      </c>
      <c r="B1562" s="408">
        <v>1</v>
      </c>
      <c r="C1562" s="408" t="s">
        <v>4276</v>
      </c>
      <c r="D1562" s="408" t="s">
        <v>4085</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4275</v>
      </c>
      <c r="B1563" s="408">
        <v>1</v>
      </c>
      <c r="C1563" s="408" t="s">
        <v>4276</v>
      </c>
      <c r="D1563" s="408" t="s">
        <v>4087</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4275</v>
      </c>
      <c r="B1564" s="408">
        <v>1</v>
      </c>
      <c r="C1564" s="408" t="s">
        <v>4276</v>
      </c>
      <c r="D1564" s="408" t="s">
        <v>4229</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4275</v>
      </c>
      <c r="B1565" s="408">
        <v>1</v>
      </c>
      <c r="C1565" s="408" t="s">
        <v>4276</v>
      </c>
      <c r="D1565" s="408" t="s">
        <v>4089</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4275</v>
      </c>
      <c r="B1566" s="408">
        <v>1</v>
      </c>
      <c r="C1566" s="408" t="s">
        <v>4276</v>
      </c>
      <c r="D1566" s="408" t="s">
        <v>4091</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4275</v>
      </c>
      <c r="B1567" s="408">
        <v>1</v>
      </c>
      <c r="C1567" s="408" t="s">
        <v>4276</v>
      </c>
      <c r="D1567" s="408" t="s">
        <v>4093</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4275</v>
      </c>
      <c r="B1568" s="408">
        <v>1</v>
      </c>
      <c r="C1568" s="408" t="s">
        <v>4276</v>
      </c>
      <c r="D1568" s="408" t="s">
        <v>4095</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4275</v>
      </c>
      <c r="B1569" s="408">
        <v>1</v>
      </c>
      <c r="C1569" s="408" t="s">
        <v>4276</v>
      </c>
      <c r="D1569" s="408" t="s">
        <v>4097</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4277</v>
      </c>
      <c r="B1570" s="408">
        <v>1</v>
      </c>
      <c r="C1570" s="408" t="s">
        <v>4278</v>
      </c>
      <c r="D1570" s="408" t="s">
        <v>4001</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4277</v>
      </c>
      <c r="B1571" s="408">
        <v>1</v>
      </c>
      <c r="C1571" s="408" t="s">
        <v>4278</v>
      </c>
      <c r="D1571" s="408" t="s">
        <v>4003</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4277</v>
      </c>
      <c r="B1572" s="408">
        <v>1</v>
      </c>
      <c r="C1572" s="408" t="s">
        <v>4278</v>
      </c>
      <c r="D1572" s="408" t="s">
        <v>4004</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4277</v>
      </c>
      <c r="B1573" s="408">
        <v>1</v>
      </c>
      <c r="C1573" s="408" t="s">
        <v>4278</v>
      </c>
      <c r="D1573" s="408" t="s">
        <v>4224</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4277</v>
      </c>
      <c r="B1574" s="408">
        <v>1</v>
      </c>
      <c r="C1574" s="408" t="s">
        <v>4278</v>
      </c>
      <c r="D1574" s="408" t="s">
        <v>4006</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4277</v>
      </c>
      <c r="B1575" s="408">
        <v>1</v>
      </c>
      <c r="C1575" s="408" t="s">
        <v>4278</v>
      </c>
      <c r="D1575" s="408" t="s">
        <v>4008</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4277</v>
      </c>
      <c r="B1576" s="408">
        <v>1</v>
      </c>
      <c r="C1576" s="408" t="s">
        <v>4278</v>
      </c>
      <c r="D1576" s="408" t="s">
        <v>481</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4277</v>
      </c>
      <c r="B1577" s="408">
        <v>1</v>
      </c>
      <c r="C1577" s="408" t="s">
        <v>4278</v>
      </c>
      <c r="D1577" s="408" t="s">
        <v>4011</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4277</v>
      </c>
      <c r="B1578" s="408">
        <v>1</v>
      </c>
      <c r="C1578" s="408" t="s">
        <v>4278</v>
      </c>
      <c r="D1578" s="408" t="s">
        <v>4013</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4277</v>
      </c>
      <c r="B1579" s="408">
        <v>1</v>
      </c>
      <c r="C1579" s="408" t="s">
        <v>4278</v>
      </c>
      <c r="D1579" s="408" t="s">
        <v>4014</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4277</v>
      </c>
      <c r="B1580" s="408">
        <v>1</v>
      </c>
      <c r="C1580" s="408" t="s">
        <v>4278</v>
      </c>
      <c r="D1580" s="408" t="s">
        <v>4016</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4277</v>
      </c>
      <c r="B1581" s="408">
        <v>1</v>
      </c>
      <c r="C1581" s="408" t="s">
        <v>4278</v>
      </c>
      <c r="D1581" s="408" t="s">
        <v>4018</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4277</v>
      </c>
      <c r="B1582" s="408">
        <v>1</v>
      </c>
      <c r="C1582" s="408" t="s">
        <v>4278</v>
      </c>
      <c r="D1582" s="408" t="s">
        <v>4225</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4277</v>
      </c>
      <c r="B1583" s="408">
        <v>1</v>
      </c>
      <c r="C1583" s="408" t="s">
        <v>4278</v>
      </c>
      <c r="D1583" s="408" t="s">
        <v>4020</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4277</v>
      </c>
      <c r="B1584" s="408">
        <v>1</v>
      </c>
      <c r="C1584" s="408" t="s">
        <v>4278</v>
      </c>
      <c r="D1584" s="408" t="s">
        <v>4022</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4277</v>
      </c>
      <c r="B1585" s="408">
        <v>1</v>
      </c>
      <c r="C1585" s="408" t="s">
        <v>4278</v>
      </c>
      <c r="D1585" s="408" t="s">
        <v>4024</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4277</v>
      </c>
      <c r="B1586" s="408">
        <v>1</v>
      </c>
      <c r="C1586" s="408" t="s">
        <v>4278</v>
      </c>
      <c r="D1586" s="408" t="s">
        <v>4026</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4277</v>
      </c>
      <c r="B1587" s="408">
        <v>1</v>
      </c>
      <c r="C1587" s="408" t="s">
        <v>4278</v>
      </c>
      <c r="D1587" s="408" t="s">
        <v>4028</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4277</v>
      </c>
      <c r="B1588" s="408">
        <v>1</v>
      </c>
      <c r="C1588" s="408" t="s">
        <v>4278</v>
      </c>
      <c r="D1588" s="408" t="s">
        <v>4030</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4277</v>
      </c>
      <c r="B1589" s="408">
        <v>1</v>
      </c>
      <c r="C1589" s="408" t="s">
        <v>4278</v>
      </c>
      <c r="D1589" s="408" t="s">
        <v>4032</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4277</v>
      </c>
      <c r="B1590" s="408">
        <v>1</v>
      </c>
      <c r="C1590" s="408" t="s">
        <v>4278</v>
      </c>
      <c r="D1590" s="408" t="s">
        <v>4034</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4277</v>
      </c>
      <c r="B1591" s="408">
        <v>1</v>
      </c>
      <c r="C1591" s="408" t="s">
        <v>4278</v>
      </c>
      <c r="D1591" s="408" t="s">
        <v>4036</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4277</v>
      </c>
      <c r="B1592" s="408">
        <v>1</v>
      </c>
      <c r="C1592" s="408" t="s">
        <v>4278</v>
      </c>
      <c r="D1592" s="408" t="s">
        <v>4038</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4277</v>
      </c>
      <c r="B1593" s="408">
        <v>1</v>
      </c>
      <c r="C1593" s="408" t="s">
        <v>4278</v>
      </c>
      <c r="D1593" s="408" t="s">
        <v>4040</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4277</v>
      </c>
      <c r="B1594" s="408">
        <v>1</v>
      </c>
      <c r="C1594" s="408" t="s">
        <v>4278</v>
      </c>
      <c r="D1594" s="408" t="s">
        <v>4042</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4277</v>
      </c>
      <c r="B1595" s="408">
        <v>1</v>
      </c>
      <c r="C1595" s="408" t="s">
        <v>4278</v>
      </c>
      <c r="D1595" s="408" t="s">
        <v>4044</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4277</v>
      </c>
      <c r="B1596" s="408">
        <v>1</v>
      </c>
      <c r="C1596" s="408" t="s">
        <v>4278</v>
      </c>
      <c r="D1596" s="408" t="s">
        <v>4046</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4277</v>
      </c>
      <c r="B1597" s="408">
        <v>1</v>
      </c>
      <c r="C1597" s="408" t="s">
        <v>4278</v>
      </c>
      <c r="D1597" s="408" t="s">
        <v>4226</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4277</v>
      </c>
      <c r="B1598" s="408">
        <v>1</v>
      </c>
      <c r="C1598" s="408" t="s">
        <v>4278</v>
      </c>
      <c r="D1598" s="408" t="s">
        <v>4048</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4277</v>
      </c>
      <c r="B1599" s="408">
        <v>1</v>
      </c>
      <c r="C1599" s="408" t="s">
        <v>4278</v>
      </c>
      <c r="D1599" s="408" t="s">
        <v>4050</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4277</v>
      </c>
      <c r="B1600" s="408">
        <v>1</v>
      </c>
      <c r="C1600" s="408" t="s">
        <v>4278</v>
      </c>
      <c r="D1600" s="408" t="s">
        <v>4052</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4277</v>
      </c>
      <c r="B1601" s="408">
        <v>1</v>
      </c>
      <c r="C1601" s="408" t="s">
        <v>4278</v>
      </c>
      <c r="D1601" s="408" t="s">
        <v>4054</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4277</v>
      </c>
      <c r="B1602" s="408">
        <v>1</v>
      </c>
      <c r="C1602" s="408" t="s">
        <v>4278</v>
      </c>
      <c r="D1602" s="408" t="s">
        <v>517</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4277</v>
      </c>
      <c r="B1603" s="408">
        <v>1</v>
      </c>
      <c r="C1603" s="408" t="s">
        <v>4278</v>
      </c>
      <c r="D1603" s="408" t="s">
        <v>4057</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4277</v>
      </c>
      <c r="B1604" s="408">
        <v>1</v>
      </c>
      <c r="C1604" s="408" t="s">
        <v>4278</v>
      </c>
      <c r="D1604" s="408" t="s">
        <v>4059</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4277</v>
      </c>
      <c r="B1605" s="408">
        <v>1</v>
      </c>
      <c r="C1605" s="408" t="s">
        <v>4278</v>
      </c>
      <c r="D1605" s="408" t="s">
        <v>4061</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4277</v>
      </c>
      <c r="B1606" s="408">
        <v>1</v>
      </c>
      <c r="C1606" s="408" t="s">
        <v>4278</v>
      </c>
      <c r="D1606" s="408" t="s">
        <v>4063</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4277</v>
      </c>
      <c r="B1607" s="408">
        <v>1</v>
      </c>
      <c r="C1607" s="408" t="s">
        <v>4278</v>
      </c>
      <c r="D1607" s="408" t="s">
        <v>4065</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4277</v>
      </c>
      <c r="B1608" s="408">
        <v>1</v>
      </c>
      <c r="C1608" s="408" t="s">
        <v>4278</v>
      </c>
      <c r="D1608" s="408" t="s">
        <v>4279</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4277</v>
      </c>
      <c r="B1609" s="408">
        <v>1</v>
      </c>
      <c r="C1609" s="408" t="s">
        <v>4278</v>
      </c>
      <c r="D1609" s="408" t="s">
        <v>4067</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4277</v>
      </c>
      <c r="B1610" s="408">
        <v>1</v>
      </c>
      <c r="C1610" s="408" t="s">
        <v>4278</v>
      </c>
      <c r="D1610" s="408" t="s">
        <v>4069</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4277</v>
      </c>
      <c r="B1611" s="408">
        <v>1</v>
      </c>
      <c r="C1611" s="408" t="s">
        <v>4278</v>
      </c>
      <c r="D1611" s="408" t="s">
        <v>4071</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4277</v>
      </c>
      <c r="B1612" s="408">
        <v>1</v>
      </c>
      <c r="C1612" s="408" t="s">
        <v>4278</v>
      </c>
      <c r="D1612" s="408" t="s">
        <v>4073</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4277</v>
      </c>
      <c r="B1613" s="408">
        <v>1</v>
      </c>
      <c r="C1613" s="408" t="s">
        <v>4278</v>
      </c>
      <c r="D1613" s="408" t="s">
        <v>4227</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4277</v>
      </c>
      <c r="B1614" s="408">
        <v>1</v>
      </c>
      <c r="C1614" s="408" t="s">
        <v>4278</v>
      </c>
      <c r="D1614" s="408" t="s">
        <v>4075</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4277</v>
      </c>
      <c r="B1615" s="408">
        <v>1</v>
      </c>
      <c r="C1615" s="408" t="s">
        <v>4278</v>
      </c>
      <c r="D1615" s="408" t="s">
        <v>4077</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4277</v>
      </c>
      <c r="B1616" s="408">
        <v>1</v>
      </c>
      <c r="C1616" s="408" t="s">
        <v>4278</v>
      </c>
      <c r="D1616" s="408" t="s">
        <v>4079</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4277</v>
      </c>
      <c r="B1617" s="408">
        <v>1</v>
      </c>
      <c r="C1617" s="408" t="s">
        <v>4278</v>
      </c>
      <c r="D1617" s="408" t="s">
        <v>4081</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4277</v>
      </c>
      <c r="B1618" s="408">
        <v>1</v>
      </c>
      <c r="C1618" s="408" t="s">
        <v>4278</v>
      </c>
      <c r="D1618" s="408" t="s">
        <v>4083</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4277</v>
      </c>
      <c r="B1619" s="408">
        <v>1</v>
      </c>
      <c r="C1619" s="408" t="s">
        <v>4278</v>
      </c>
      <c r="D1619" s="408" t="s">
        <v>4228</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4277</v>
      </c>
      <c r="B1620" s="408">
        <v>1</v>
      </c>
      <c r="C1620" s="408" t="s">
        <v>4278</v>
      </c>
      <c r="D1620" s="408" t="s">
        <v>4085</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4277</v>
      </c>
      <c r="B1621" s="408">
        <v>1</v>
      </c>
      <c r="C1621" s="408" t="s">
        <v>4278</v>
      </c>
      <c r="D1621" s="408" t="s">
        <v>4087</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4277</v>
      </c>
      <c r="B1622" s="408">
        <v>1</v>
      </c>
      <c r="C1622" s="408" t="s">
        <v>4278</v>
      </c>
      <c r="D1622" s="408" t="s">
        <v>4229</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4277</v>
      </c>
      <c r="B1623" s="408">
        <v>1</v>
      </c>
      <c r="C1623" s="408" t="s">
        <v>4278</v>
      </c>
      <c r="D1623" s="408" t="s">
        <v>4089</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4277</v>
      </c>
      <c r="B1624" s="408">
        <v>1</v>
      </c>
      <c r="C1624" s="408" t="s">
        <v>4278</v>
      </c>
      <c r="D1624" s="408" t="s">
        <v>4091</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4277</v>
      </c>
      <c r="B1625" s="408">
        <v>1</v>
      </c>
      <c r="C1625" s="408" t="s">
        <v>4278</v>
      </c>
      <c r="D1625" s="408" t="s">
        <v>4093</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4277</v>
      </c>
      <c r="B1626" s="408">
        <v>1</v>
      </c>
      <c r="C1626" s="408" t="s">
        <v>4278</v>
      </c>
      <c r="D1626" s="408" t="s">
        <v>4095</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4277</v>
      </c>
      <c r="B1627" s="408">
        <v>1</v>
      </c>
      <c r="C1627" s="408" t="s">
        <v>4278</v>
      </c>
      <c r="D1627" s="408" t="s">
        <v>4097</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4280</v>
      </c>
      <c r="B1628" s="408">
        <v>1</v>
      </c>
      <c r="C1628" s="408" t="s">
        <v>4281</v>
      </c>
      <c r="D1628" s="408" t="s">
        <v>4001</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4280</v>
      </c>
      <c r="B1629" s="408">
        <v>1</v>
      </c>
      <c r="C1629" s="408" t="s">
        <v>4281</v>
      </c>
      <c r="D1629" s="408" t="s">
        <v>4003</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4280</v>
      </c>
      <c r="B1630" s="408">
        <v>1</v>
      </c>
      <c r="C1630" s="408" t="s">
        <v>4281</v>
      </c>
      <c r="D1630" s="408" t="s">
        <v>4004</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4280</v>
      </c>
      <c r="B1631" s="408">
        <v>1</v>
      </c>
      <c r="C1631" s="408" t="s">
        <v>4281</v>
      </c>
      <c r="D1631" s="408" t="s">
        <v>4224</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4280</v>
      </c>
      <c r="B1632" s="408">
        <v>1</v>
      </c>
      <c r="C1632" s="408" t="s">
        <v>4281</v>
      </c>
      <c r="D1632" s="408" t="s">
        <v>4006</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4280</v>
      </c>
      <c r="B1633" s="408">
        <v>1</v>
      </c>
      <c r="C1633" s="408" t="s">
        <v>4281</v>
      </c>
      <c r="D1633" s="408" t="s">
        <v>4008</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4280</v>
      </c>
      <c r="B1634" s="408">
        <v>1</v>
      </c>
      <c r="C1634" s="408" t="s">
        <v>4281</v>
      </c>
      <c r="D1634" s="408" t="s">
        <v>481</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4280</v>
      </c>
      <c r="B1635" s="408">
        <v>1</v>
      </c>
      <c r="C1635" s="408" t="s">
        <v>4281</v>
      </c>
      <c r="D1635" s="408" t="s">
        <v>4011</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4280</v>
      </c>
      <c r="B1636" s="408">
        <v>1</v>
      </c>
      <c r="C1636" s="408" t="s">
        <v>4281</v>
      </c>
      <c r="D1636" s="408" t="s">
        <v>4013</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4280</v>
      </c>
      <c r="B1637" s="408">
        <v>1</v>
      </c>
      <c r="C1637" s="408" t="s">
        <v>4281</v>
      </c>
      <c r="D1637" s="408" t="s">
        <v>4014</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4280</v>
      </c>
      <c r="B1638" s="408">
        <v>1</v>
      </c>
      <c r="C1638" s="408" t="s">
        <v>4281</v>
      </c>
      <c r="D1638" s="408" t="s">
        <v>4016</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4280</v>
      </c>
      <c r="B1639" s="408">
        <v>1</v>
      </c>
      <c r="C1639" s="408" t="s">
        <v>4281</v>
      </c>
      <c r="D1639" s="408" t="s">
        <v>4018</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4280</v>
      </c>
      <c r="B1640" s="408">
        <v>1</v>
      </c>
      <c r="C1640" s="408" t="s">
        <v>4281</v>
      </c>
      <c r="D1640" s="408" t="s">
        <v>4225</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4280</v>
      </c>
      <c r="B1641" s="408">
        <v>1</v>
      </c>
      <c r="C1641" s="408" t="s">
        <v>4281</v>
      </c>
      <c r="D1641" s="408" t="s">
        <v>4020</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4280</v>
      </c>
      <c r="B1642" s="408">
        <v>1</v>
      </c>
      <c r="C1642" s="408" t="s">
        <v>4281</v>
      </c>
      <c r="D1642" s="408" t="s">
        <v>4022</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4280</v>
      </c>
      <c r="B1643" s="408">
        <v>1</v>
      </c>
      <c r="C1643" s="408" t="s">
        <v>4281</v>
      </c>
      <c r="D1643" s="408" t="s">
        <v>4024</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4280</v>
      </c>
      <c r="B1644" s="408">
        <v>1</v>
      </c>
      <c r="C1644" s="408" t="s">
        <v>4281</v>
      </c>
      <c r="D1644" s="408" t="s">
        <v>4026</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4280</v>
      </c>
      <c r="B1645" s="408">
        <v>1</v>
      </c>
      <c r="C1645" s="408" t="s">
        <v>4281</v>
      </c>
      <c r="D1645" s="408" t="s">
        <v>4028</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4280</v>
      </c>
      <c r="B1646" s="408">
        <v>1</v>
      </c>
      <c r="C1646" s="408" t="s">
        <v>4281</v>
      </c>
      <c r="D1646" s="408" t="s">
        <v>4030</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4280</v>
      </c>
      <c r="B1647" s="408">
        <v>1</v>
      </c>
      <c r="C1647" s="408" t="s">
        <v>4281</v>
      </c>
      <c r="D1647" s="408" t="s">
        <v>4032</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4280</v>
      </c>
      <c r="B1648" s="408">
        <v>1</v>
      </c>
      <c r="C1648" s="408" t="s">
        <v>4281</v>
      </c>
      <c r="D1648" s="408" t="s">
        <v>4034</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4280</v>
      </c>
      <c r="B1649" s="408">
        <v>1</v>
      </c>
      <c r="C1649" s="408" t="s">
        <v>4281</v>
      </c>
      <c r="D1649" s="408" t="s">
        <v>4036</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4280</v>
      </c>
      <c r="B1650" s="408">
        <v>1</v>
      </c>
      <c r="C1650" s="408" t="s">
        <v>4281</v>
      </c>
      <c r="D1650" s="408" t="s">
        <v>4038</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4280</v>
      </c>
      <c r="B1651" s="408">
        <v>1</v>
      </c>
      <c r="C1651" s="408" t="s">
        <v>4281</v>
      </c>
      <c r="D1651" s="408" t="s">
        <v>4040</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4280</v>
      </c>
      <c r="B1652" s="408">
        <v>1</v>
      </c>
      <c r="C1652" s="408" t="s">
        <v>4281</v>
      </c>
      <c r="D1652" s="408" t="s">
        <v>4042</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4280</v>
      </c>
      <c r="B1653" s="408">
        <v>1</v>
      </c>
      <c r="C1653" s="408" t="s">
        <v>4281</v>
      </c>
      <c r="D1653" s="408" t="s">
        <v>4044</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4280</v>
      </c>
      <c r="B1654" s="408">
        <v>1</v>
      </c>
      <c r="C1654" s="408" t="s">
        <v>4281</v>
      </c>
      <c r="D1654" s="408" t="s">
        <v>4046</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4280</v>
      </c>
      <c r="B1655" s="408">
        <v>1</v>
      </c>
      <c r="C1655" s="408" t="s">
        <v>4281</v>
      </c>
      <c r="D1655" s="408" t="s">
        <v>4226</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4280</v>
      </c>
      <c r="B1656" s="408">
        <v>1</v>
      </c>
      <c r="C1656" s="408" t="s">
        <v>4281</v>
      </c>
      <c r="D1656" s="408" t="s">
        <v>4048</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4280</v>
      </c>
      <c r="B1657" s="408">
        <v>1</v>
      </c>
      <c r="C1657" s="408" t="s">
        <v>4281</v>
      </c>
      <c r="D1657" s="408" t="s">
        <v>4050</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4280</v>
      </c>
      <c r="B1658" s="408">
        <v>1</v>
      </c>
      <c r="C1658" s="408" t="s">
        <v>4281</v>
      </c>
      <c r="D1658" s="408" t="s">
        <v>4052</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4280</v>
      </c>
      <c r="B1659" s="408">
        <v>1</v>
      </c>
      <c r="C1659" s="408" t="s">
        <v>4281</v>
      </c>
      <c r="D1659" s="408" t="s">
        <v>4054</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4280</v>
      </c>
      <c r="B1660" s="408">
        <v>1</v>
      </c>
      <c r="C1660" s="408" t="s">
        <v>4281</v>
      </c>
      <c r="D1660" s="408" t="s">
        <v>517</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4280</v>
      </c>
      <c r="B1661" s="408">
        <v>1</v>
      </c>
      <c r="C1661" s="408" t="s">
        <v>4281</v>
      </c>
      <c r="D1661" s="408" t="s">
        <v>4057</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4280</v>
      </c>
      <c r="B1662" s="408">
        <v>1</v>
      </c>
      <c r="C1662" s="408" t="s">
        <v>4281</v>
      </c>
      <c r="D1662" s="408" t="s">
        <v>4059</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4280</v>
      </c>
      <c r="B1663" s="408">
        <v>1</v>
      </c>
      <c r="C1663" s="408" t="s">
        <v>4281</v>
      </c>
      <c r="D1663" s="408" t="s">
        <v>4061</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4280</v>
      </c>
      <c r="B1664" s="408">
        <v>1</v>
      </c>
      <c r="C1664" s="408" t="s">
        <v>4281</v>
      </c>
      <c r="D1664" s="408" t="s">
        <v>4063</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4280</v>
      </c>
      <c r="B1665" s="408">
        <v>1</v>
      </c>
      <c r="C1665" s="408" t="s">
        <v>4281</v>
      </c>
      <c r="D1665" s="408" t="s">
        <v>4065</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4280</v>
      </c>
      <c r="B1666" s="408">
        <v>1</v>
      </c>
      <c r="C1666" s="408" t="s">
        <v>4281</v>
      </c>
      <c r="D1666" s="408" t="s">
        <v>4067</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4280</v>
      </c>
      <c r="B1667" s="408">
        <v>1</v>
      </c>
      <c r="C1667" s="408" t="s">
        <v>4281</v>
      </c>
      <c r="D1667" s="408" t="s">
        <v>4069</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4280</v>
      </c>
      <c r="B1668" s="408">
        <v>1</v>
      </c>
      <c r="C1668" s="408" t="s">
        <v>4281</v>
      </c>
      <c r="D1668" s="408" t="s">
        <v>4071</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4280</v>
      </c>
      <c r="B1669" s="408">
        <v>1</v>
      </c>
      <c r="C1669" s="408" t="s">
        <v>4281</v>
      </c>
      <c r="D1669" s="408" t="s">
        <v>4073</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4280</v>
      </c>
      <c r="B1670" s="408">
        <v>1</v>
      </c>
      <c r="C1670" s="408" t="s">
        <v>4281</v>
      </c>
      <c r="D1670" s="408" t="s">
        <v>4227</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4280</v>
      </c>
      <c r="B1671" s="408">
        <v>1</v>
      </c>
      <c r="C1671" s="408" t="s">
        <v>4281</v>
      </c>
      <c r="D1671" s="408" t="s">
        <v>4075</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4280</v>
      </c>
      <c r="B1672" s="408">
        <v>1</v>
      </c>
      <c r="C1672" s="408" t="s">
        <v>4281</v>
      </c>
      <c r="D1672" s="408" t="s">
        <v>4077</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4280</v>
      </c>
      <c r="B1673" s="408">
        <v>1</v>
      </c>
      <c r="C1673" s="408" t="s">
        <v>4281</v>
      </c>
      <c r="D1673" s="408" t="s">
        <v>4079</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4280</v>
      </c>
      <c r="B1674" s="408">
        <v>1</v>
      </c>
      <c r="C1674" s="408" t="s">
        <v>4281</v>
      </c>
      <c r="D1674" s="408" t="s">
        <v>4081</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4280</v>
      </c>
      <c r="B1675" s="408">
        <v>1</v>
      </c>
      <c r="C1675" s="408" t="s">
        <v>4281</v>
      </c>
      <c r="D1675" s="408" t="s">
        <v>4083</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4280</v>
      </c>
      <c r="B1676" s="408">
        <v>1</v>
      </c>
      <c r="C1676" s="408" t="s">
        <v>4281</v>
      </c>
      <c r="D1676" s="408" t="s">
        <v>4228</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4280</v>
      </c>
      <c r="B1677" s="408">
        <v>1</v>
      </c>
      <c r="C1677" s="408" t="s">
        <v>4281</v>
      </c>
      <c r="D1677" s="408" t="s">
        <v>4085</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4280</v>
      </c>
      <c r="B1678" s="408">
        <v>1</v>
      </c>
      <c r="C1678" s="408" t="s">
        <v>4281</v>
      </c>
      <c r="D1678" s="408" t="s">
        <v>4087</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4280</v>
      </c>
      <c r="B1679" s="408">
        <v>1</v>
      </c>
      <c r="C1679" s="408" t="s">
        <v>4281</v>
      </c>
      <c r="D1679" s="408" t="s">
        <v>4229</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4280</v>
      </c>
      <c r="B1680" s="408">
        <v>1</v>
      </c>
      <c r="C1680" s="408" t="s">
        <v>4281</v>
      </c>
      <c r="D1680" s="408" t="s">
        <v>4089</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4280</v>
      </c>
      <c r="B1681" s="408">
        <v>1</v>
      </c>
      <c r="C1681" s="408" t="s">
        <v>4281</v>
      </c>
      <c r="D1681" s="408" t="s">
        <v>4091</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4280</v>
      </c>
      <c r="B1682" s="408">
        <v>1</v>
      </c>
      <c r="C1682" s="408" t="s">
        <v>4281</v>
      </c>
      <c r="D1682" s="408" t="s">
        <v>4093</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4280</v>
      </c>
      <c r="B1683" s="408">
        <v>1</v>
      </c>
      <c r="C1683" s="408" t="s">
        <v>4281</v>
      </c>
      <c r="D1683" s="408" t="s">
        <v>4095</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4280</v>
      </c>
      <c r="B1684" s="408">
        <v>1</v>
      </c>
      <c r="C1684" s="408" t="s">
        <v>4281</v>
      </c>
      <c r="D1684" s="408" t="s">
        <v>4097</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4282</v>
      </c>
      <c r="B1685" s="408">
        <v>1</v>
      </c>
      <c r="C1685" s="408" t="s">
        <v>4283</v>
      </c>
      <c r="D1685" s="408" t="s">
        <v>4001</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4282</v>
      </c>
      <c r="B1686" s="408">
        <v>1</v>
      </c>
      <c r="C1686" s="408" t="s">
        <v>4283</v>
      </c>
      <c r="D1686" s="408" t="s">
        <v>4003</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4282</v>
      </c>
      <c r="B1687" s="408">
        <v>1</v>
      </c>
      <c r="C1687" s="408" t="s">
        <v>4283</v>
      </c>
      <c r="D1687" s="408" t="s">
        <v>4004</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4282</v>
      </c>
      <c r="B1688" s="408">
        <v>1</v>
      </c>
      <c r="C1688" s="408" t="s">
        <v>4283</v>
      </c>
      <c r="D1688" s="408" t="s">
        <v>4224</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4282</v>
      </c>
      <c r="B1689" s="408">
        <v>1</v>
      </c>
      <c r="C1689" s="408" t="s">
        <v>4283</v>
      </c>
      <c r="D1689" s="408" t="s">
        <v>4006</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4282</v>
      </c>
      <c r="B1690" s="408">
        <v>1</v>
      </c>
      <c r="C1690" s="408" t="s">
        <v>4283</v>
      </c>
      <c r="D1690" s="408" t="s">
        <v>4008</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4282</v>
      </c>
      <c r="B1691" s="408">
        <v>1</v>
      </c>
      <c r="C1691" s="408" t="s">
        <v>4283</v>
      </c>
      <c r="D1691" s="408" t="s">
        <v>481</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4282</v>
      </c>
      <c r="B1692" s="408">
        <v>1</v>
      </c>
      <c r="C1692" s="408" t="s">
        <v>4283</v>
      </c>
      <c r="D1692" s="408" t="s">
        <v>4011</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4282</v>
      </c>
      <c r="B1693" s="408">
        <v>1</v>
      </c>
      <c r="C1693" s="408" t="s">
        <v>4283</v>
      </c>
      <c r="D1693" s="408" t="s">
        <v>4013</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4282</v>
      </c>
      <c r="B1694" s="408">
        <v>1</v>
      </c>
      <c r="C1694" s="408" t="s">
        <v>4283</v>
      </c>
      <c r="D1694" s="408" t="s">
        <v>4014</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4282</v>
      </c>
      <c r="B1695" s="408">
        <v>1</v>
      </c>
      <c r="C1695" s="408" t="s">
        <v>4283</v>
      </c>
      <c r="D1695" s="408" t="s">
        <v>4016</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4282</v>
      </c>
      <c r="B1696" s="408">
        <v>1</v>
      </c>
      <c r="C1696" s="408" t="s">
        <v>4283</v>
      </c>
      <c r="D1696" s="408" t="s">
        <v>4284</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4282</v>
      </c>
      <c r="B1697" s="408">
        <v>1</v>
      </c>
      <c r="C1697" s="408" t="s">
        <v>4283</v>
      </c>
      <c r="D1697" s="408" t="s">
        <v>4018</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4282</v>
      </c>
      <c r="B1698" s="408">
        <v>1</v>
      </c>
      <c r="C1698" s="408" t="s">
        <v>4283</v>
      </c>
      <c r="D1698" s="408" t="s">
        <v>4225</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4282</v>
      </c>
      <c r="B1699" s="408">
        <v>1</v>
      </c>
      <c r="C1699" s="408" t="s">
        <v>4283</v>
      </c>
      <c r="D1699" s="408" t="s">
        <v>4020</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4282</v>
      </c>
      <c r="B1700" s="408">
        <v>1</v>
      </c>
      <c r="C1700" s="408" t="s">
        <v>4283</v>
      </c>
      <c r="D1700" s="408" t="s">
        <v>4022</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4282</v>
      </c>
      <c r="B1701" s="408">
        <v>1</v>
      </c>
      <c r="C1701" s="408" t="s">
        <v>4283</v>
      </c>
      <c r="D1701" s="408" t="s">
        <v>4024</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4282</v>
      </c>
      <c r="B1702" s="408">
        <v>1</v>
      </c>
      <c r="C1702" s="408" t="s">
        <v>4283</v>
      </c>
      <c r="D1702" s="408" t="s">
        <v>4026</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4282</v>
      </c>
      <c r="B1703" s="408">
        <v>1</v>
      </c>
      <c r="C1703" s="408" t="s">
        <v>4283</v>
      </c>
      <c r="D1703" s="408" t="s">
        <v>4028</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4282</v>
      </c>
      <c r="B1704" s="408">
        <v>1</v>
      </c>
      <c r="C1704" s="408" t="s">
        <v>4283</v>
      </c>
      <c r="D1704" s="408" t="s">
        <v>4030</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4282</v>
      </c>
      <c r="B1705" s="408">
        <v>1</v>
      </c>
      <c r="C1705" s="408" t="s">
        <v>4283</v>
      </c>
      <c r="D1705" s="408" t="s">
        <v>4032</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4282</v>
      </c>
      <c r="B1706" s="408">
        <v>1</v>
      </c>
      <c r="C1706" s="408" t="s">
        <v>4283</v>
      </c>
      <c r="D1706" s="408" t="s">
        <v>4034</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4282</v>
      </c>
      <c r="B1707" s="408">
        <v>1</v>
      </c>
      <c r="C1707" s="408" t="s">
        <v>4283</v>
      </c>
      <c r="D1707" s="408" t="s">
        <v>4036</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4282</v>
      </c>
      <c r="B1708" s="408">
        <v>1</v>
      </c>
      <c r="C1708" s="408" t="s">
        <v>4283</v>
      </c>
      <c r="D1708" s="408" t="s">
        <v>4038</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4282</v>
      </c>
      <c r="B1709" s="408">
        <v>1</v>
      </c>
      <c r="C1709" s="408" t="s">
        <v>4283</v>
      </c>
      <c r="D1709" s="408" t="s">
        <v>4040</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4282</v>
      </c>
      <c r="B1710" s="408">
        <v>1</v>
      </c>
      <c r="C1710" s="408" t="s">
        <v>4283</v>
      </c>
      <c r="D1710" s="408" t="s">
        <v>4285</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4282</v>
      </c>
      <c r="B1711" s="408">
        <v>1</v>
      </c>
      <c r="C1711" s="408" t="s">
        <v>4283</v>
      </c>
      <c r="D1711" s="408" t="s">
        <v>4042</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4282</v>
      </c>
      <c r="B1712" s="408">
        <v>1</v>
      </c>
      <c r="C1712" s="408" t="s">
        <v>4283</v>
      </c>
      <c r="D1712" s="408" t="s">
        <v>4044</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4282</v>
      </c>
      <c r="B1713" s="408">
        <v>1</v>
      </c>
      <c r="C1713" s="408" t="s">
        <v>4283</v>
      </c>
      <c r="D1713" s="408" t="s">
        <v>4046</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4282</v>
      </c>
      <c r="B1714" s="408">
        <v>1</v>
      </c>
      <c r="C1714" s="408" t="s">
        <v>4283</v>
      </c>
      <c r="D1714" s="408" t="s">
        <v>4226</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4282</v>
      </c>
      <c r="B1715" s="408">
        <v>1</v>
      </c>
      <c r="C1715" s="408" t="s">
        <v>4283</v>
      </c>
      <c r="D1715" s="408" t="s">
        <v>4048</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4282</v>
      </c>
      <c r="B1716" s="408">
        <v>1</v>
      </c>
      <c r="C1716" s="408" t="s">
        <v>4283</v>
      </c>
      <c r="D1716" s="408" t="s">
        <v>4050</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4282</v>
      </c>
      <c r="B1717" s="408">
        <v>1</v>
      </c>
      <c r="C1717" s="408" t="s">
        <v>4283</v>
      </c>
      <c r="D1717" s="408" t="s">
        <v>4052</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4282</v>
      </c>
      <c r="B1718" s="408">
        <v>1</v>
      </c>
      <c r="C1718" s="408" t="s">
        <v>4283</v>
      </c>
      <c r="D1718" s="408" t="s">
        <v>4054</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4282</v>
      </c>
      <c r="B1719" s="408">
        <v>1</v>
      </c>
      <c r="C1719" s="408" t="s">
        <v>4283</v>
      </c>
      <c r="D1719" s="408" t="s">
        <v>517</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4282</v>
      </c>
      <c r="B1720" s="408">
        <v>1</v>
      </c>
      <c r="C1720" s="408" t="s">
        <v>4283</v>
      </c>
      <c r="D1720" s="408" t="s">
        <v>4057</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4282</v>
      </c>
      <c r="B1721" s="408">
        <v>1</v>
      </c>
      <c r="C1721" s="408" t="s">
        <v>4283</v>
      </c>
      <c r="D1721" s="408" t="s">
        <v>4059</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4282</v>
      </c>
      <c r="B1722" s="408">
        <v>1</v>
      </c>
      <c r="C1722" s="408" t="s">
        <v>4283</v>
      </c>
      <c r="D1722" s="408" t="s">
        <v>4061</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4282</v>
      </c>
      <c r="B1723" s="408">
        <v>1</v>
      </c>
      <c r="C1723" s="408" t="s">
        <v>4283</v>
      </c>
      <c r="D1723" s="408" t="s">
        <v>4063</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4282</v>
      </c>
      <c r="B1724" s="408">
        <v>1</v>
      </c>
      <c r="C1724" s="408" t="s">
        <v>4283</v>
      </c>
      <c r="D1724" s="408" t="s">
        <v>4065</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4282</v>
      </c>
      <c r="B1725" s="408">
        <v>1</v>
      </c>
      <c r="C1725" s="408" t="s">
        <v>4283</v>
      </c>
      <c r="D1725" s="408" t="s">
        <v>4067</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4282</v>
      </c>
      <c r="B1726" s="408">
        <v>1</v>
      </c>
      <c r="C1726" s="408" t="s">
        <v>4283</v>
      </c>
      <c r="D1726" s="408" t="s">
        <v>4069</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4282</v>
      </c>
      <c r="B1727" s="408">
        <v>1</v>
      </c>
      <c r="C1727" s="408" t="s">
        <v>4283</v>
      </c>
      <c r="D1727" s="408" t="s">
        <v>4071</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4282</v>
      </c>
      <c r="B1728" s="408">
        <v>1</v>
      </c>
      <c r="C1728" s="408" t="s">
        <v>4283</v>
      </c>
      <c r="D1728" s="408" t="s">
        <v>4073</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4282</v>
      </c>
      <c r="B1729" s="408">
        <v>1</v>
      </c>
      <c r="C1729" s="408" t="s">
        <v>4283</v>
      </c>
      <c r="D1729" s="408" t="s">
        <v>4227</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4282</v>
      </c>
      <c r="B1730" s="408">
        <v>1</v>
      </c>
      <c r="C1730" s="408" t="s">
        <v>4283</v>
      </c>
      <c r="D1730" s="408" t="s">
        <v>4286</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4282</v>
      </c>
      <c r="B1731" s="408">
        <v>1</v>
      </c>
      <c r="C1731" s="408" t="s">
        <v>4283</v>
      </c>
      <c r="D1731" s="408" t="s">
        <v>4075</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4282</v>
      </c>
      <c r="B1732" s="408">
        <v>1</v>
      </c>
      <c r="C1732" s="408" t="s">
        <v>4283</v>
      </c>
      <c r="D1732" s="408" t="s">
        <v>4077</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4282</v>
      </c>
      <c r="B1733" s="408">
        <v>1</v>
      </c>
      <c r="C1733" s="408" t="s">
        <v>4283</v>
      </c>
      <c r="D1733" s="408" t="s">
        <v>4079</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4282</v>
      </c>
      <c r="B1734" s="408">
        <v>1</v>
      </c>
      <c r="C1734" s="408" t="s">
        <v>4283</v>
      </c>
      <c r="D1734" s="408" t="s">
        <v>4081</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4282</v>
      </c>
      <c r="B1735" s="408">
        <v>1</v>
      </c>
      <c r="C1735" s="408" t="s">
        <v>4283</v>
      </c>
      <c r="D1735" s="408" t="s">
        <v>4083</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4282</v>
      </c>
      <c r="B1736" s="408">
        <v>1</v>
      </c>
      <c r="C1736" s="408" t="s">
        <v>4283</v>
      </c>
      <c r="D1736" s="408" t="s">
        <v>4085</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4282</v>
      </c>
      <c r="B1737" s="408">
        <v>1</v>
      </c>
      <c r="C1737" s="408" t="s">
        <v>4283</v>
      </c>
      <c r="D1737" s="408" t="s">
        <v>4087</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4282</v>
      </c>
      <c r="B1738" s="408">
        <v>1</v>
      </c>
      <c r="C1738" s="408" t="s">
        <v>4283</v>
      </c>
      <c r="D1738" s="408" t="s">
        <v>4229</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4282</v>
      </c>
      <c r="B1739" s="408">
        <v>1</v>
      </c>
      <c r="C1739" s="408" t="s">
        <v>4283</v>
      </c>
      <c r="D1739" s="408" t="s">
        <v>4089</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4282</v>
      </c>
      <c r="B1740" s="408">
        <v>1</v>
      </c>
      <c r="C1740" s="408" t="s">
        <v>4283</v>
      </c>
      <c r="D1740" s="408" t="s">
        <v>4091</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4282</v>
      </c>
      <c r="B1741" s="408">
        <v>1</v>
      </c>
      <c r="C1741" s="408" t="s">
        <v>4283</v>
      </c>
      <c r="D1741" s="408" t="s">
        <v>4093</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4282</v>
      </c>
      <c r="B1742" s="408">
        <v>1</v>
      </c>
      <c r="C1742" s="408" t="s">
        <v>4283</v>
      </c>
      <c r="D1742" s="408" t="s">
        <v>4095</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4282</v>
      </c>
      <c r="B1743" s="408">
        <v>1</v>
      </c>
      <c r="C1743" s="408" t="s">
        <v>4283</v>
      </c>
      <c r="D1743" s="408" t="s">
        <v>4097</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4287</v>
      </c>
      <c r="B1744" s="408">
        <v>1</v>
      </c>
      <c r="C1744" s="408" t="s">
        <v>4288</v>
      </c>
      <c r="D1744" s="408" t="s">
        <v>4001</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4287</v>
      </c>
      <c r="B1745" s="408">
        <v>1</v>
      </c>
      <c r="C1745" s="408" t="s">
        <v>4288</v>
      </c>
      <c r="D1745" s="408" t="s">
        <v>4003</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4287</v>
      </c>
      <c r="B1746" s="408">
        <v>1</v>
      </c>
      <c r="C1746" s="408" t="s">
        <v>4288</v>
      </c>
      <c r="D1746" s="408" t="s">
        <v>4004</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4287</v>
      </c>
      <c r="B1747" s="408">
        <v>1</v>
      </c>
      <c r="C1747" s="408" t="s">
        <v>4288</v>
      </c>
      <c r="D1747" s="408" t="s">
        <v>4224</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4287</v>
      </c>
      <c r="B1748" s="408">
        <v>1</v>
      </c>
      <c r="C1748" s="408" t="s">
        <v>4288</v>
      </c>
      <c r="D1748" s="408" t="s">
        <v>4006</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4287</v>
      </c>
      <c r="B1749" s="408">
        <v>1</v>
      </c>
      <c r="C1749" s="408" t="s">
        <v>4288</v>
      </c>
      <c r="D1749" s="408" t="s">
        <v>4008</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4287</v>
      </c>
      <c r="B1750" s="408">
        <v>1</v>
      </c>
      <c r="C1750" s="408" t="s">
        <v>4288</v>
      </c>
      <c r="D1750" s="408" t="s">
        <v>481</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4287</v>
      </c>
      <c r="B1751" s="408">
        <v>1</v>
      </c>
      <c r="C1751" s="408" t="s">
        <v>4288</v>
      </c>
      <c r="D1751" s="408" t="s">
        <v>4011</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4287</v>
      </c>
      <c r="B1752" s="408">
        <v>1</v>
      </c>
      <c r="C1752" s="408" t="s">
        <v>4288</v>
      </c>
      <c r="D1752" s="408" t="s">
        <v>4013</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4287</v>
      </c>
      <c r="B1753" s="408">
        <v>1</v>
      </c>
      <c r="C1753" s="408" t="s">
        <v>4288</v>
      </c>
      <c r="D1753" s="408" t="s">
        <v>4014</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4287</v>
      </c>
      <c r="B1754" s="408">
        <v>1</v>
      </c>
      <c r="C1754" s="408" t="s">
        <v>4288</v>
      </c>
      <c r="D1754" s="408" t="s">
        <v>4016</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4287</v>
      </c>
      <c r="B1755" s="408">
        <v>1</v>
      </c>
      <c r="C1755" s="408" t="s">
        <v>4288</v>
      </c>
      <c r="D1755" s="408" t="s">
        <v>4018</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4287</v>
      </c>
      <c r="B1756" s="408">
        <v>1</v>
      </c>
      <c r="C1756" s="408" t="s">
        <v>4288</v>
      </c>
      <c r="D1756" s="408" t="s">
        <v>4225</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4287</v>
      </c>
      <c r="B1757" s="408">
        <v>1</v>
      </c>
      <c r="C1757" s="408" t="s">
        <v>4288</v>
      </c>
      <c r="D1757" s="408" t="s">
        <v>4020</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4287</v>
      </c>
      <c r="B1758" s="408">
        <v>1</v>
      </c>
      <c r="C1758" s="408" t="s">
        <v>4288</v>
      </c>
      <c r="D1758" s="408" t="s">
        <v>4022</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4287</v>
      </c>
      <c r="B1759" s="408">
        <v>1</v>
      </c>
      <c r="C1759" s="408" t="s">
        <v>4288</v>
      </c>
      <c r="D1759" s="408" t="s">
        <v>4024</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4287</v>
      </c>
      <c r="B1760" s="408">
        <v>1</v>
      </c>
      <c r="C1760" s="408" t="s">
        <v>4288</v>
      </c>
      <c r="D1760" s="408" t="s">
        <v>4026</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4287</v>
      </c>
      <c r="B1761" s="408">
        <v>1</v>
      </c>
      <c r="C1761" s="408" t="s">
        <v>4288</v>
      </c>
      <c r="D1761" s="408" t="s">
        <v>4028</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4287</v>
      </c>
      <c r="B1762" s="408">
        <v>1</v>
      </c>
      <c r="C1762" s="408" t="s">
        <v>4288</v>
      </c>
      <c r="D1762" s="408" t="s">
        <v>4030</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4287</v>
      </c>
      <c r="B1763" s="408">
        <v>1</v>
      </c>
      <c r="C1763" s="408" t="s">
        <v>4288</v>
      </c>
      <c r="D1763" s="408" t="s">
        <v>4032</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4287</v>
      </c>
      <c r="B1764" s="408">
        <v>1</v>
      </c>
      <c r="C1764" s="408" t="s">
        <v>4288</v>
      </c>
      <c r="D1764" s="408" t="s">
        <v>4034</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4287</v>
      </c>
      <c r="B1765" s="408">
        <v>1</v>
      </c>
      <c r="C1765" s="408" t="s">
        <v>4288</v>
      </c>
      <c r="D1765" s="408" t="s">
        <v>4036</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4287</v>
      </c>
      <c r="B1766" s="408">
        <v>1</v>
      </c>
      <c r="C1766" s="408" t="s">
        <v>4288</v>
      </c>
      <c r="D1766" s="408" t="s">
        <v>4038</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4287</v>
      </c>
      <c r="B1767" s="408">
        <v>1</v>
      </c>
      <c r="C1767" s="408" t="s">
        <v>4288</v>
      </c>
      <c r="D1767" s="408" t="s">
        <v>4040</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4287</v>
      </c>
      <c r="B1768" s="408">
        <v>1</v>
      </c>
      <c r="C1768" s="408" t="s">
        <v>4288</v>
      </c>
      <c r="D1768" s="408" t="s">
        <v>4042</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4287</v>
      </c>
      <c r="B1769" s="408">
        <v>1</v>
      </c>
      <c r="C1769" s="408" t="s">
        <v>4288</v>
      </c>
      <c r="D1769" s="408" t="s">
        <v>4044</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4287</v>
      </c>
      <c r="B1770" s="408">
        <v>1</v>
      </c>
      <c r="C1770" s="408" t="s">
        <v>4288</v>
      </c>
      <c r="D1770" s="408" t="s">
        <v>4046</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4287</v>
      </c>
      <c r="B1771" s="408">
        <v>1</v>
      </c>
      <c r="C1771" s="408" t="s">
        <v>4288</v>
      </c>
      <c r="D1771" s="408" t="s">
        <v>4226</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4287</v>
      </c>
      <c r="B1772" s="408">
        <v>1</v>
      </c>
      <c r="C1772" s="408" t="s">
        <v>4288</v>
      </c>
      <c r="D1772" s="408" t="s">
        <v>4048</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4287</v>
      </c>
      <c r="B1773" s="408">
        <v>1</v>
      </c>
      <c r="C1773" s="408" t="s">
        <v>4288</v>
      </c>
      <c r="D1773" s="408" t="s">
        <v>4050</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4287</v>
      </c>
      <c r="B1774" s="408">
        <v>1</v>
      </c>
      <c r="C1774" s="408" t="s">
        <v>4288</v>
      </c>
      <c r="D1774" s="408" t="s">
        <v>4052</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4287</v>
      </c>
      <c r="B1775" s="408">
        <v>1</v>
      </c>
      <c r="C1775" s="408" t="s">
        <v>4288</v>
      </c>
      <c r="D1775" s="408" t="s">
        <v>4054</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4287</v>
      </c>
      <c r="B1776" s="408">
        <v>1</v>
      </c>
      <c r="C1776" s="408" t="s">
        <v>4288</v>
      </c>
      <c r="D1776" s="408" t="s">
        <v>517</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4287</v>
      </c>
      <c r="B1777" s="408">
        <v>1</v>
      </c>
      <c r="C1777" s="408" t="s">
        <v>4288</v>
      </c>
      <c r="D1777" s="408" t="s">
        <v>4057</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4287</v>
      </c>
      <c r="B1778" s="408">
        <v>1</v>
      </c>
      <c r="C1778" s="408" t="s">
        <v>4288</v>
      </c>
      <c r="D1778" s="408" t="s">
        <v>4059</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4287</v>
      </c>
      <c r="B1779" s="408">
        <v>1</v>
      </c>
      <c r="C1779" s="408" t="s">
        <v>4288</v>
      </c>
      <c r="D1779" s="408" t="s">
        <v>4061</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4287</v>
      </c>
      <c r="B1780" s="408">
        <v>1</v>
      </c>
      <c r="C1780" s="408" t="s">
        <v>4288</v>
      </c>
      <c r="D1780" s="408" t="s">
        <v>4063</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4287</v>
      </c>
      <c r="B1781" s="408">
        <v>1</v>
      </c>
      <c r="C1781" s="408" t="s">
        <v>4288</v>
      </c>
      <c r="D1781" s="408" t="s">
        <v>4065</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4287</v>
      </c>
      <c r="B1782" s="408">
        <v>1</v>
      </c>
      <c r="C1782" s="408" t="s">
        <v>4288</v>
      </c>
      <c r="D1782" s="408" t="s">
        <v>4067</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4287</v>
      </c>
      <c r="B1783" s="408">
        <v>1</v>
      </c>
      <c r="C1783" s="408" t="s">
        <v>4288</v>
      </c>
      <c r="D1783" s="408" t="s">
        <v>4069</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4287</v>
      </c>
      <c r="B1784" s="408">
        <v>1</v>
      </c>
      <c r="C1784" s="408" t="s">
        <v>4288</v>
      </c>
      <c r="D1784" s="408" t="s">
        <v>4071</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4287</v>
      </c>
      <c r="B1785" s="408">
        <v>1</v>
      </c>
      <c r="C1785" s="408" t="s">
        <v>4288</v>
      </c>
      <c r="D1785" s="408" t="s">
        <v>4073</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4287</v>
      </c>
      <c r="B1786" s="408">
        <v>1</v>
      </c>
      <c r="C1786" s="408" t="s">
        <v>4288</v>
      </c>
      <c r="D1786" s="408" t="s">
        <v>4227</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4287</v>
      </c>
      <c r="B1787" s="408">
        <v>1</v>
      </c>
      <c r="C1787" s="408" t="s">
        <v>4288</v>
      </c>
      <c r="D1787" s="408" t="s">
        <v>4075</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4287</v>
      </c>
      <c r="B1788" s="408">
        <v>1</v>
      </c>
      <c r="C1788" s="408" t="s">
        <v>4288</v>
      </c>
      <c r="D1788" s="408" t="s">
        <v>4077</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4287</v>
      </c>
      <c r="B1789" s="408">
        <v>1</v>
      </c>
      <c r="C1789" s="408" t="s">
        <v>4288</v>
      </c>
      <c r="D1789" s="408" t="s">
        <v>4079</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4287</v>
      </c>
      <c r="B1790" s="408">
        <v>1</v>
      </c>
      <c r="C1790" s="408" t="s">
        <v>4288</v>
      </c>
      <c r="D1790" s="408" t="s">
        <v>4081</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4287</v>
      </c>
      <c r="B1791" s="408">
        <v>1</v>
      </c>
      <c r="C1791" s="408" t="s">
        <v>4288</v>
      </c>
      <c r="D1791" s="408" t="s">
        <v>4083</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4287</v>
      </c>
      <c r="B1792" s="408">
        <v>1</v>
      </c>
      <c r="C1792" s="408" t="s">
        <v>4288</v>
      </c>
      <c r="D1792" s="408" t="s">
        <v>4085</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4287</v>
      </c>
      <c r="B1793" s="408">
        <v>1</v>
      </c>
      <c r="C1793" s="408" t="s">
        <v>4288</v>
      </c>
      <c r="D1793" s="408" t="s">
        <v>4087</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4287</v>
      </c>
      <c r="B1794" s="408">
        <v>1</v>
      </c>
      <c r="C1794" s="408" t="s">
        <v>4288</v>
      </c>
      <c r="D1794" s="408" t="s">
        <v>4229</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4287</v>
      </c>
      <c r="B1795" s="408">
        <v>1</v>
      </c>
      <c r="C1795" s="408" t="s">
        <v>4288</v>
      </c>
      <c r="D1795" s="408" t="s">
        <v>4089</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4287</v>
      </c>
      <c r="B1796" s="408">
        <v>1</v>
      </c>
      <c r="C1796" s="408" t="s">
        <v>4288</v>
      </c>
      <c r="D1796" s="408" t="s">
        <v>4091</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4287</v>
      </c>
      <c r="B1797" s="408">
        <v>1</v>
      </c>
      <c r="C1797" s="408" t="s">
        <v>4288</v>
      </c>
      <c r="D1797" s="408" t="s">
        <v>4093</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4287</v>
      </c>
      <c r="B1798" s="408">
        <v>1</v>
      </c>
      <c r="C1798" s="408" t="s">
        <v>4288</v>
      </c>
      <c r="D1798" s="408" t="s">
        <v>4095</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4287</v>
      </c>
      <c r="B1799" s="408">
        <v>1</v>
      </c>
      <c r="C1799" s="408" t="s">
        <v>4288</v>
      </c>
      <c r="D1799" s="408" t="s">
        <v>4097</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4289</v>
      </c>
      <c r="B1800" s="408">
        <v>1</v>
      </c>
      <c r="C1800" s="408" t="s">
        <v>4290</v>
      </c>
      <c r="D1800" s="408" t="s">
        <v>4001</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4289</v>
      </c>
      <c r="B1801" s="408">
        <v>1</v>
      </c>
      <c r="C1801" s="408" t="s">
        <v>4290</v>
      </c>
      <c r="D1801" s="408" t="s">
        <v>4003</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4289</v>
      </c>
      <c r="B1802" s="408">
        <v>1</v>
      </c>
      <c r="C1802" s="408" t="s">
        <v>4290</v>
      </c>
      <c r="D1802" s="408" t="s">
        <v>4004</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4289</v>
      </c>
      <c r="B1803" s="408">
        <v>1</v>
      </c>
      <c r="C1803" s="408" t="s">
        <v>4290</v>
      </c>
      <c r="D1803" s="408" t="s">
        <v>4006</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4289</v>
      </c>
      <c r="B1804" s="408">
        <v>1</v>
      </c>
      <c r="C1804" s="408" t="s">
        <v>4290</v>
      </c>
      <c r="D1804" s="408" t="s">
        <v>4008</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4289</v>
      </c>
      <c r="B1805" s="408">
        <v>1</v>
      </c>
      <c r="C1805" s="408" t="s">
        <v>4290</v>
      </c>
      <c r="D1805" s="408" t="s">
        <v>481</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4289</v>
      </c>
      <c r="B1806" s="408">
        <v>1</v>
      </c>
      <c r="C1806" s="408" t="s">
        <v>4290</v>
      </c>
      <c r="D1806" s="408" t="s">
        <v>4011</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4289</v>
      </c>
      <c r="B1807" s="408">
        <v>1</v>
      </c>
      <c r="C1807" s="408" t="s">
        <v>4290</v>
      </c>
      <c r="D1807" s="408" t="s">
        <v>4013</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4289</v>
      </c>
      <c r="B1808" s="408">
        <v>1</v>
      </c>
      <c r="C1808" s="408" t="s">
        <v>4290</v>
      </c>
      <c r="D1808" s="408" t="s">
        <v>4014</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4289</v>
      </c>
      <c r="B1809" s="408">
        <v>1</v>
      </c>
      <c r="C1809" s="408" t="s">
        <v>4290</v>
      </c>
      <c r="D1809" s="408" t="s">
        <v>4016</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4289</v>
      </c>
      <c r="B1810" s="408">
        <v>1</v>
      </c>
      <c r="C1810" s="408" t="s">
        <v>4290</v>
      </c>
      <c r="D1810" s="408" t="s">
        <v>4018</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4289</v>
      </c>
      <c r="B1811" s="408">
        <v>1</v>
      </c>
      <c r="C1811" s="408" t="s">
        <v>4290</v>
      </c>
      <c r="D1811" s="408" t="s">
        <v>4020</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4289</v>
      </c>
      <c r="B1812" s="408">
        <v>1</v>
      </c>
      <c r="C1812" s="408" t="s">
        <v>4290</v>
      </c>
      <c r="D1812" s="408" t="s">
        <v>4022</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4289</v>
      </c>
      <c r="B1813" s="408">
        <v>1</v>
      </c>
      <c r="C1813" s="408" t="s">
        <v>4290</v>
      </c>
      <c r="D1813" s="408" t="s">
        <v>4024</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4289</v>
      </c>
      <c r="B1814" s="408">
        <v>1</v>
      </c>
      <c r="C1814" s="408" t="s">
        <v>4290</v>
      </c>
      <c r="D1814" s="408" t="s">
        <v>4026</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4289</v>
      </c>
      <c r="B1815" s="408">
        <v>1</v>
      </c>
      <c r="C1815" s="408" t="s">
        <v>4290</v>
      </c>
      <c r="D1815" s="408" t="s">
        <v>4028</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4289</v>
      </c>
      <c r="B1816" s="408">
        <v>1</v>
      </c>
      <c r="C1816" s="408" t="s">
        <v>4290</v>
      </c>
      <c r="D1816" s="408" t="s">
        <v>4030</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4289</v>
      </c>
      <c r="B1817" s="408">
        <v>1</v>
      </c>
      <c r="C1817" s="408" t="s">
        <v>4290</v>
      </c>
      <c r="D1817" s="408" t="s">
        <v>4032</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4289</v>
      </c>
      <c r="B1818" s="408">
        <v>1</v>
      </c>
      <c r="C1818" s="408" t="s">
        <v>4290</v>
      </c>
      <c r="D1818" s="408" t="s">
        <v>4034</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4289</v>
      </c>
      <c r="B1819" s="408">
        <v>1</v>
      </c>
      <c r="C1819" s="408" t="s">
        <v>4290</v>
      </c>
      <c r="D1819" s="408" t="s">
        <v>4036</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4289</v>
      </c>
      <c r="B1820" s="408">
        <v>1</v>
      </c>
      <c r="C1820" s="408" t="s">
        <v>4290</v>
      </c>
      <c r="D1820" s="408" t="s">
        <v>4038</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4289</v>
      </c>
      <c r="B1821" s="408">
        <v>1</v>
      </c>
      <c r="C1821" s="408" t="s">
        <v>4290</v>
      </c>
      <c r="D1821" s="408" t="s">
        <v>4040</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4289</v>
      </c>
      <c r="B1822" s="408">
        <v>1</v>
      </c>
      <c r="C1822" s="408" t="s">
        <v>4290</v>
      </c>
      <c r="D1822" s="408" t="s">
        <v>4042</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4289</v>
      </c>
      <c r="B1823" s="408">
        <v>1</v>
      </c>
      <c r="C1823" s="408" t="s">
        <v>4290</v>
      </c>
      <c r="D1823" s="408" t="s">
        <v>4044</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4289</v>
      </c>
      <c r="B1824" s="408">
        <v>1</v>
      </c>
      <c r="C1824" s="408" t="s">
        <v>4290</v>
      </c>
      <c r="D1824" s="408" t="s">
        <v>4046</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4289</v>
      </c>
      <c r="B1825" s="408">
        <v>1</v>
      </c>
      <c r="C1825" s="408" t="s">
        <v>4290</v>
      </c>
      <c r="D1825" s="408" t="s">
        <v>4048</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4289</v>
      </c>
      <c r="B1826" s="408">
        <v>1</v>
      </c>
      <c r="C1826" s="408" t="s">
        <v>4290</v>
      </c>
      <c r="D1826" s="408" t="s">
        <v>4050</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4289</v>
      </c>
      <c r="B1827" s="408">
        <v>1</v>
      </c>
      <c r="C1827" s="408" t="s">
        <v>4290</v>
      </c>
      <c r="D1827" s="408" t="s">
        <v>4052</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4289</v>
      </c>
      <c r="B1828" s="408">
        <v>1</v>
      </c>
      <c r="C1828" s="408" t="s">
        <v>4290</v>
      </c>
      <c r="D1828" s="408" t="s">
        <v>4054</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4289</v>
      </c>
      <c r="B1829" s="408">
        <v>1</v>
      </c>
      <c r="C1829" s="408" t="s">
        <v>4290</v>
      </c>
      <c r="D1829" s="408" t="s">
        <v>517</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4289</v>
      </c>
      <c r="B1830" s="408">
        <v>1</v>
      </c>
      <c r="C1830" s="408" t="s">
        <v>4290</v>
      </c>
      <c r="D1830" s="408" t="s">
        <v>4057</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4289</v>
      </c>
      <c r="B1831" s="408">
        <v>1</v>
      </c>
      <c r="C1831" s="408" t="s">
        <v>4290</v>
      </c>
      <c r="D1831" s="408" t="s">
        <v>4059</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4289</v>
      </c>
      <c r="B1832" s="408">
        <v>1</v>
      </c>
      <c r="C1832" s="408" t="s">
        <v>4290</v>
      </c>
      <c r="D1832" s="408" t="s">
        <v>4061</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4289</v>
      </c>
      <c r="B1833" s="408">
        <v>1</v>
      </c>
      <c r="C1833" s="408" t="s">
        <v>4290</v>
      </c>
      <c r="D1833" s="408" t="s">
        <v>4063</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4289</v>
      </c>
      <c r="B1834" s="408">
        <v>1</v>
      </c>
      <c r="C1834" s="408" t="s">
        <v>4290</v>
      </c>
      <c r="D1834" s="408" t="s">
        <v>4065</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4289</v>
      </c>
      <c r="B1835" s="408">
        <v>1</v>
      </c>
      <c r="C1835" s="408" t="s">
        <v>4290</v>
      </c>
      <c r="D1835" s="408" t="s">
        <v>4067</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4289</v>
      </c>
      <c r="B1836" s="408">
        <v>1</v>
      </c>
      <c r="C1836" s="408" t="s">
        <v>4290</v>
      </c>
      <c r="D1836" s="408" t="s">
        <v>4069</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4289</v>
      </c>
      <c r="B1837" s="408">
        <v>1</v>
      </c>
      <c r="C1837" s="408" t="s">
        <v>4290</v>
      </c>
      <c r="D1837" s="408" t="s">
        <v>4071</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4289</v>
      </c>
      <c r="B1838" s="408">
        <v>1</v>
      </c>
      <c r="C1838" s="408" t="s">
        <v>4290</v>
      </c>
      <c r="D1838" s="408" t="s">
        <v>4073</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4289</v>
      </c>
      <c r="B1839" s="408">
        <v>1</v>
      </c>
      <c r="C1839" s="408" t="s">
        <v>4290</v>
      </c>
      <c r="D1839" s="408" t="s">
        <v>4075</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4289</v>
      </c>
      <c r="B1840" s="408">
        <v>1</v>
      </c>
      <c r="C1840" s="408" t="s">
        <v>4290</v>
      </c>
      <c r="D1840" s="408" t="s">
        <v>4077</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4289</v>
      </c>
      <c r="B1841" s="408">
        <v>1</v>
      </c>
      <c r="C1841" s="408" t="s">
        <v>4290</v>
      </c>
      <c r="D1841" s="408" t="s">
        <v>4079</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4289</v>
      </c>
      <c r="B1842" s="408">
        <v>1</v>
      </c>
      <c r="C1842" s="408" t="s">
        <v>4290</v>
      </c>
      <c r="D1842" s="408" t="s">
        <v>4081</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4289</v>
      </c>
      <c r="B1843" s="408">
        <v>1</v>
      </c>
      <c r="C1843" s="408" t="s">
        <v>4290</v>
      </c>
      <c r="D1843" s="408" t="s">
        <v>4083</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4289</v>
      </c>
      <c r="B1844" s="408">
        <v>1</v>
      </c>
      <c r="C1844" s="408" t="s">
        <v>4290</v>
      </c>
      <c r="D1844" s="408" t="s">
        <v>4085</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4289</v>
      </c>
      <c r="B1845" s="408">
        <v>1</v>
      </c>
      <c r="C1845" s="408" t="s">
        <v>4290</v>
      </c>
      <c r="D1845" s="408" t="s">
        <v>4087</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4289</v>
      </c>
      <c r="B1846" s="408">
        <v>1</v>
      </c>
      <c r="C1846" s="408" t="s">
        <v>4290</v>
      </c>
      <c r="D1846" s="408" t="s">
        <v>4089</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4289</v>
      </c>
      <c r="B1847" s="408">
        <v>1</v>
      </c>
      <c r="C1847" s="408" t="s">
        <v>4290</v>
      </c>
      <c r="D1847" s="408" t="s">
        <v>4091</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4289</v>
      </c>
      <c r="B1848" s="408">
        <v>1</v>
      </c>
      <c r="C1848" s="408" t="s">
        <v>4290</v>
      </c>
      <c r="D1848" s="408" t="s">
        <v>4093</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4289</v>
      </c>
      <c r="B1849" s="408">
        <v>1</v>
      </c>
      <c r="C1849" s="408" t="s">
        <v>4290</v>
      </c>
      <c r="D1849" s="408" t="s">
        <v>4095</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4289</v>
      </c>
      <c r="B1850" s="408">
        <v>1</v>
      </c>
      <c r="C1850" s="408" t="s">
        <v>4290</v>
      </c>
      <c r="D1850" s="408" t="s">
        <v>4097</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4291</v>
      </c>
      <c r="B1851" s="408">
        <v>1</v>
      </c>
      <c r="C1851" s="408" t="s">
        <v>4292</v>
      </c>
      <c r="D1851" s="408" t="s">
        <v>4001</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4291</v>
      </c>
      <c r="B1852" s="408">
        <v>1</v>
      </c>
      <c r="C1852" s="408" t="s">
        <v>4292</v>
      </c>
      <c r="D1852" s="408" t="s">
        <v>4003</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4291</v>
      </c>
      <c r="B1853" s="408">
        <v>1</v>
      </c>
      <c r="C1853" s="408" t="s">
        <v>4292</v>
      </c>
      <c r="D1853" s="408" t="s">
        <v>4004</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4291</v>
      </c>
      <c r="B1854" s="408">
        <v>1</v>
      </c>
      <c r="C1854" s="408" t="s">
        <v>4292</v>
      </c>
      <c r="D1854" s="408" t="s">
        <v>4006</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4291</v>
      </c>
      <c r="B1855" s="408">
        <v>1</v>
      </c>
      <c r="C1855" s="408" t="s">
        <v>4292</v>
      </c>
      <c r="D1855" s="408" t="s">
        <v>4008</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4291</v>
      </c>
      <c r="B1856" s="408">
        <v>1</v>
      </c>
      <c r="C1856" s="408" t="s">
        <v>4292</v>
      </c>
      <c r="D1856" s="408" t="s">
        <v>481</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4291</v>
      </c>
      <c r="B1857" s="408">
        <v>1</v>
      </c>
      <c r="C1857" s="408" t="s">
        <v>4292</v>
      </c>
      <c r="D1857" s="408" t="s">
        <v>4011</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4291</v>
      </c>
      <c r="B1858" s="408">
        <v>1</v>
      </c>
      <c r="C1858" s="408" t="s">
        <v>4292</v>
      </c>
      <c r="D1858" s="408" t="s">
        <v>4013</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4291</v>
      </c>
      <c r="B1859" s="408">
        <v>1</v>
      </c>
      <c r="C1859" s="408" t="s">
        <v>4292</v>
      </c>
      <c r="D1859" s="408" t="s">
        <v>4014</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4291</v>
      </c>
      <c r="B1860" s="408">
        <v>1</v>
      </c>
      <c r="C1860" s="408" t="s">
        <v>4292</v>
      </c>
      <c r="D1860" s="408" t="s">
        <v>4016</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4291</v>
      </c>
      <c r="B1861" s="408">
        <v>1</v>
      </c>
      <c r="C1861" s="408" t="s">
        <v>4292</v>
      </c>
      <c r="D1861" s="408" t="s">
        <v>4018</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4291</v>
      </c>
      <c r="B1862" s="408">
        <v>1</v>
      </c>
      <c r="C1862" s="408" t="s">
        <v>4292</v>
      </c>
      <c r="D1862" s="408" t="s">
        <v>4020</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4291</v>
      </c>
      <c r="B1863" s="408">
        <v>1</v>
      </c>
      <c r="C1863" s="408" t="s">
        <v>4292</v>
      </c>
      <c r="D1863" s="408" t="s">
        <v>4022</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4291</v>
      </c>
      <c r="B1864" s="408">
        <v>1</v>
      </c>
      <c r="C1864" s="408" t="s">
        <v>4292</v>
      </c>
      <c r="D1864" s="408" t="s">
        <v>4024</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4291</v>
      </c>
      <c r="B1865" s="408">
        <v>1</v>
      </c>
      <c r="C1865" s="408" t="s">
        <v>4292</v>
      </c>
      <c r="D1865" s="408" t="s">
        <v>4026</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4291</v>
      </c>
      <c r="B1866" s="408">
        <v>1</v>
      </c>
      <c r="C1866" s="408" t="s">
        <v>4292</v>
      </c>
      <c r="D1866" s="408" t="s">
        <v>4028</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4291</v>
      </c>
      <c r="B1867" s="408">
        <v>1</v>
      </c>
      <c r="C1867" s="408" t="s">
        <v>4292</v>
      </c>
      <c r="D1867" s="408" t="s">
        <v>4030</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4291</v>
      </c>
      <c r="B1868" s="408">
        <v>1</v>
      </c>
      <c r="C1868" s="408" t="s">
        <v>4292</v>
      </c>
      <c r="D1868" s="408" t="s">
        <v>4032</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4291</v>
      </c>
      <c r="B1869" s="408">
        <v>1</v>
      </c>
      <c r="C1869" s="408" t="s">
        <v>4292</v>
      </c>
      <c r="D1869" s="408" t="s">
        <v>4034</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4291</v>
      </c>
      <c r="B1870" s="408">
        <v>1</v>
      </c>
      <c r="C1870" s="408" t="s">
        <v>4292</v>
      </c>
      <c r="D1870" s="408" t="s">
        <v>4036</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4291</v>
      </c>
      <c r="B1871" s="408">
        <v>1</v>
      </c>
      <c r="C1871" s="408" t="s">
        <v>4292</v>
      </c>
      <c r="D1871" s="408" t="s">
        <v>4038</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4291</v>
      </c>
      <c r="B1872" s="408">
        <v>1</v>
      </c>
      <c r="C1872" s="408" t="s">
        <v>4292</v>
      </c>
      <c r="D1872" s="408" t="s">
        <v>4040</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4291</v>
      </c>
      <c r="B1873" s="408">
        <v>1</v>
      </c>
      <c r="C1873" s="408" t="s">
        <v>4292</v>
      </c>
      <c r="D1873" s="408" t="s">
        <v>4042</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4291</v>
      </c>
      <c r="B1874" s="408">
        <v>1</v>
      </c>
      <c r="C1874" s="408" t="s">
        <v>4292</v>
      </c>
      <c r="D1874" s="408" t="s">
        <v>4044</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4291</v>
      </c>
      <c r="B1875" s="408">
        <v>1</v>
      </c>
      <c r="C1875" s="408" t="s">
        <v>4292</v>
      </c>
      <c r="D1875" s="408" t="s">
        <v>4046</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4291</v>
      </c>
      <c r="B1876" s="408">
        <v>1</v>
      </c>
      <c r="C1876" s="408" t="s">
        <v>4292</v>
      </c>
      <c r="D1876" s="408" t="s">
        <v>4048</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4291</v>
      </c>
      <c r="B1877" s="408">
        <v>1</v>
      </c>
      <c r="C1877" s="408" t="s">
        <v>4292</v>
      </c>
      <c r="D1877" s="408" t="s">
        <v>4050</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4291</v>
      </c>
      <c r="B1878" s="408">
        <v>1</v>
      </c>
      <c r="C1878" s="408" t="s">
        <v>4292</v>
      </c>
      <c r="D1878" s="408" t="s">
        <v>4052</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4291</v>
      </c>
      <c r="B1879" s="408">
        <v>1</v>
      </c>
      <c r="C1879" s="408" t="s">
        <v>4292</v>
      </c>
      <c r="D1879" s="408" t="s">
        <v>4054</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4291</v>
      </c>
      <c r="B1880" s="408">
        <v>1</v>
      </c>
      <c r="C1880" s="408" t="s">
        <v>4292</v>
      </c>
      <c r="D1880" s="408" t="s">
        <v>517</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4291</v>
      </c>
      <c r="B1881" s="408">
        <v>1</v>
      </c>
      <c r="C1881" s="408" t="s">
        <v>4292</v>
      </c>
      <c r="D1881" s="408" t="s">
        <v>4057</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4291</v>
      </c>
      <c r="B1882" s="408">
        <v>1</v>
      </c>
      <c r="C1882" s="408" t="s">
        <v>4292</v>
      </c>
      <c r="D1882" s="408" t="s">
        <v>4059</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4291</v>
      </c>
      <c r="B1883" s="408">
        <v>1</v>
      </c>
      <c r="C1883" s="408" t="s">
        <v>4292</v>
      </c>
      <c r="D1883" s="408" t="s">
        <v>4061</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4291</v>
      </c>
      <c r="B1884" s="408">
        <v>1</v>
      </c>
      <c r="C1884" s="408" t="s">
        <v>4292</v>
      </c>
      <c r="D1884" s="408" t="s">
        <v>4063</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4291</v>
      </c>
      <c r="B1885" s="408">
        <v>1</v>
      </c>
      <c r="C1885" s="408" t="s">
        <v>4292</v>
      </c>
      <c r="D1885" s="408" t="s">
        <v>4065</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4291</v>
      </c>
      <c r="B1886" s="408">
        <v>1</v>
      </c>
      <c r="C1886" s="408" t="s">
        <v>4292</v>
      </c>
      <c r="D1886" s="408" t="s">
        <v>4067</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4291</v>
      </c>
      <c r="B1887" s="408">
        <v>1</v>
      </c>
      <c r="C1887" s="408" t="s">
        <v>4292</v>
      </c>
      <c r="D1887" s="408" t="s">
        <v>4069</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4291</v>
      </c>
      <c r="B1888" s="408">
        <v>1</v>
      </c>
      <c r="C1888" s="408" t="s">
        <v>4292</v>
      </c>
      <c r="D1888" s="408" t="s">
        <v>4071</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4291</v>
      </c>
      <c r="B1889" s="408">
        <v>1</v>
      </c>
      <c r="C1889" s="408" t="s">
        <v>4292</v>
      </c>
      <c r="D1889" s="408" t="s">
        <v>4073</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4291</v>
      </c>
      <c r="B1890" s="408">
        <v>1</v>
      </c>
      <c r="C1890" s="408" t="s">
        <v>4292</v>
      </c>
      <c r="D1890" s="408" t="s">
        <v>4075</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4291</v>
      </c>
      <c r="B1891" s="408">
        <v>1</v>
      </c>
      <c r="C1891" s="408" t="s">
        <v>4292</v>
      </c>
      <c r="D1891" s="408" t="s">
        <v>4077</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4291</v>
      </c>
      <c r="B1892" s="408">
        <v>1</v>
      </c>
      <c r="C1892" s="408" t="s">
        <v>4292</v>
      </c>
      <c r="D1892" s="408" t="s">
        <v>4079</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4291</v>
      </c>
      <c r="B1893" s="408">
        <v>1</v>
      </c>
      <c r="C1893" s="408" t="s">
        <v>4292</v>
      </c>
      <c r="D1893" s="408" t="s">
        <v>4081</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4291</v>
      </c>
      <c r="B1894" s="408">
        <v>1</v>
      </c>
      <c r="C1894" s="408" t="s">
        <v>4292</v>
      </c>
      <c r="D1894" s="408" t="s">
        <v>4083</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4291</v>
      </c>
      <c r="B1895" s="408">
        <v>1</v>
      </c>
      <c r="C1895" s="408" t="s">
        <v>4292</v>
      </c>
      <c r="D1895" s="408" t="s">
        <v>4085</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4291</v>
      </c>
      <c r="B1896" s="408">
        <v>1</v>
      </c>
      <c r="C1896" s="408" t="s">
        <v>4292</v>
      </c>
      <c r="D1896" s="408" t="s">
        <v>4087</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4291</v>
      </c>
      <c r="B1897" s="408">
        <v>1</v>
      </c>
      <c r="C1897" s="408" t="s">
        <v>4292</v>
      </c>
      <c r="D1897" s="408" t="s">
        <v>4089</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4291</v>
      </c>
      <c r="B1898" s="408">
        <v>1</v>
      </c>
      <c r="C1898" s="408" t="s">
        <v>4292</v>
      </c>
      <c r="D1898" s="408" t="s">
        <v>4091</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4291</v>
      </c>
      <c r="B1899" s="408">
        <v>1</v>
      </c>
      <c r="C1899" s="408" t="s">
        <v>4292</v>
      </c>
      <c r="D1899" s="408" t="s">
        <v>4093</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4291</v>
      </c>
      <c r="B1900" s="408">
        <v>1</v>
      </c>
      <c r="C1900" s="408" t="s">
        <v>4292</v>
      </c>
      <c r="D1900" s="408" t="s">
        <v>4095</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4291</v>
      </c>
      <c r="B1901" s="408">
        <v>1</v>
      </c>
      <c r="C1901" s="408" t="s">
        <v>4292</v>
      </c>
      <c r="D1901" s="408" t="s">
        <v>4097</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4293</v>
      </c>
      <c r="B1902" s="408">
        <v>1</v>
      </c>
      <c r="C1902" s="408" t="s">
        <v>4294</v>
      </c>
      <c r="D1902" s="408" t="s">
        <v>4001</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4293</v>
      </c>
      <c r="B1903" s="408">
        <v>1</v>
      </c>
      <c r="C1903" s="408" t="s">
        <v>4294</v>
      </c>
      <c r="D1903" s="408" t="s">
        <v>4003</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4293</v>
      </c>
      <c r="B1904" s="408">
        <v>1</v>
      </c>
      <c r="C1904" s="408" t="s">
        <v>4294</v>
      </c>
      <c r="D1904" s="408" t="s">
        <v>4004</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4293</v>
      </c>
      <c r="B1905" s="408">
        <v>1</v>
      </c>
      <c r="C1905" s="408" t="s">
        <v>4294</v>
      </c>
      <c r="D1905" s="408" t="s">
        <v>4224</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4293</v>
      </c>
      <c r="B1906" s="408">
        <v>1</v>
      </c>
      <c r="C1906" s="408" t="s">
        <v>4294</v>
      </c>
      <c r="D1906" s="408" t="s">
        <v>4006</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4293</v>
      </c>
      <c r="B1907" s="408">
        <v>1</v>
      </c>
      <c r="C1907" s="408" t="s">
        <v>4294</v>
      </c>
      <c r="D1907" s="408" t="s">
        <v>4008</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4293</v>
      </c>
      <c r="B1908" s="408">
        <v>1</v>
      </c>
      <c r="C1908" s="408" t="s">
        <v>4294</v>
      </c>
      <c r="D1908" s="408" t="s">
        <v>481</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4293</v>
      </c>
      <c r="B1909" s="408">
        <v>1</v>
      </c>
      <c r="C1909" s="408" t="s">
        <v>4294</v>
      </c>
      <c r="D1909" s="408" t="s">
        <v>4011</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4293</v>
      </c>
      <c r="B1910" s="408">
        <v>1</v>
      </c>
      <c r="C1910" s="408" t="s">
        <v>4294</v>
      </c>
      <c r="D1910" s="408" t="s">
        <v>4013</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4293</v>
      </c>
      <c r="B1911" s="408">
        <v>1</v>
      </c>
      <c r="C1911" s="408" t="s">
        <v>4294</v>
      </c>
      <c r="D1911" s="408" t="s">
        <v>4014</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4293</v>
      </c>
      <c r="B1912" s="408">
        <v>1</v>
      </c>
      <c r="C1912" s="408" t="s">
        <v>4294</v>
      </c>
      <c r="D1912" s="408" t="s">
        <v>4016</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4293</v>
      </c>
      <c r="B1913" s="408">
        <v>1</v>
      </c>
      <c r="C1913" s="408" t="s">
        <v>4294</v>
      </c>
      <c r="D1913" s="408" t="s">
        <v>4018</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4293</v>
      </c>
      <c r="B1914" s="408">
        <v>1</v>
      </c>
      <c r="C1914" s="408" t="s">
        <v>4294</v>
      </c>
      <c r="D1914" s="408" t="s">
        <v>4225</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4293</v>
      </c>
      <c r="B1915" s="408">
        <v>1</v>
      </c>
      <c r="C1915" s="408" t="s">
        <v>4294</v>
      </c>
      <c r="D1915" s="408" t="s">
        <v>4020</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4293</v>
      </c>
      <c r="B1916" s="408">
        <v>1</v>
      </c>
      <c r="C1916" s="408" t="s">
        <v>4294</v>
      </c>
      <c r="D1916" s="408" t="s">
        <v>4022</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4293</v>
      </c>
      <c r="B1917" s="408">
        <v>1</v>
      </c>
      <c r="C1917" s="408" t="s">
        <v>4294</v>
      </c>
      <c r="D1917" s="408" t="s">
        <v>4024</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4293</v>
      </c>
      <c r="B1918" s="408">
        <v>1</v>
      </c>
      <c r="C1918" s="408" t="s">
        <v>4294</v>
      </c>
      <c r="D1918" s="408" t="s">
        <v>4026</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4293</v>
      </c>
      <c r="B1919" s="408">
        <v>1</v>
      </c>
      <c r="C1919" s="408" t="s">
        <v>4294</v>
      </c>
      <c r="D1919" s="408" t="s">
        <v>4028</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4293</v>
      </c>
      <c r="B1920" s="408">
        <v>1</v>
      </c>
      <c r="C1920" s="408" t="s">
        <v>4294</v>
      </c>
      <c r="D1920" s="408" t="s">
        <v>4030</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4293</v>
      </c>
      <c r="B1921" s="408">
        <v>1</v>
      </c>
      <c r="C1921" s="408" t="s">
        <v>4294</v>
      </c>
      <c r="D1921" s="408" t="s">
        <v>4032</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4293</v>
      </c>
      <c r="B1922" s="408">
        <v>1</v>
      </c>
      <c r="C1922" s="408" t="s">
        <v>4294</v>
      </c>
      <c r="D1922" s="408" t="s">
        <v>4034</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4293</v>
      </c>
      <c r="B1923" s="408">
        <v>1</v>
      </c>
      <c r="C1923" s="408" t="s">
        <v>4294</v>
      </c>
      <c r="D1923" s="408" t="s">
        <v>4036</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4293</v>
      </c>
      <c r="B1924" s="408">
        <v>1</v>
      </c>
      <c r="C1924" s="408" t="s">
        <v>4294</v>
      </c>
      <c r="D1924" s="408" t="s">
        <v>4038</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4293</v>
      </c>
      <c r="B1925" s="408">
        <v>1</v>
      </c>
      <c r="C1925" s="408" t="s">
        <v>4294</v>
      </c>
      <c r="D1925" s="408" t="s">
        <v>4040</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4293</v>
      </c>
      <c r="B1926" s="408">
        <v>1</v>
      </c>
      <c r="C1926" s="408" t="s">
        <v>4294</v>
      </c>
      <c r="D1926" s="408" t="s">
        <v>4042</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4293</v>
      </c>
      <c r="B1927" s="408">
        <v>1</v>
      </c>
      <c r="C1927" s="408" t="s">
        <v>4294</v>
      </c>
      <c r="D1927" s="408" t="s">
        <v>4044</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4293</v>
      </c>
      <c r="B1928" s="408">
        <v>1</v>
      </c>
      <c r="C1928" s="408" t="s">
        <v>4294</v>
      </c>
      <c r="D1928" s="408" t="s">
        <v>4046</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4293</v>
      </c>
      <c r="B1929" s="408">
        <v>1</v>
      </c>
      <c r="C1929" s="408" t="s">
        <v>4294</v>
      </c>
      <c r="D1929" s="408" t="s">
        <v>4226</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4293</v>
      </c>
      <c r="B1930" s="408">
        <v>1</v>
      </c>
      <c r="C1930" s="408" t="s">
        <v>4294</v>
      </c>
      <c r="D1930" s="408" t="s">
        <v>4048</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4293</v>
      </c>
      <c r="B1931" s="408">
        <v>1</v>
      </c>
      <c r="C1931" s="408" t="s">
        <v>4294</v>
      </c>
      <c r="D1931" s="408" t="s">
        <v>4050</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4293</v>
      </c>
      <c r="B1932" s="408">
        <v>1</v>
      </c>
      <c r="C1932" s="408" t="s">
        <v>4294</v>
      </c>
      <c r="D1932" s="408" t="s">
        <v>4052</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4293</v>
      </c>
      <c r="B1933" s="408">
        <v>1</v>
      </c>
      <c r="C1933" s="408" t="s">
        <v>4294</v>
      </c>
      <c r="D1933" s="408" t="s">
        <v>4054</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4293</v>
      </c>
      <c r="B1934" s="408">
        <v>1</v>
      </c>
      <c r="C1934" s="408" t="s">
        <v>4294</v>
      </c>
      <c r="D1934" s="408" t="s">
        <v>517</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4293</v>
      </c>
      <c r="B1935" s="408">
        <v>1</v>
      </c>
      <c r="C1935" s="408" t="s">
        <v>4294</v>
      </c>
      <c r="D1935" s="408" t="s">
        <v>4057</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4293</v>
      </c>
      <c r="B1936" s="408">
        <v>1</v>
      </c>
      <c r="C1936" s="408" t="s">
        <v>4294</v>
      </c>
      <c r="D1936" s="408" t="s">
        <v>4059</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4293</v>
      </c>
      <c r="B1937" s="408">
        <v>1</v>
      </c>
      <c r="C1937" s="408" t="s">
        <v>4294</v>
      </c>
      <c r="D1937" s="408" t="s">
        <v>4061</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4293</v>
      </c>
      <c r="B1938" s="408">
        <v>1</v>
      </c>
      <c r="C1938" s="408" t="s">
        <v>4294</v>
      </c>
      <c r="D1938" s="408" t="s">
        <v>4063</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4293</v>
      </c>
      <c r="B1939" s="408">
        <v>1</v>
      </c>
      <c r="C1939" s="408" t="s">
        <v>4294</v>
      </c>
      <c r="D1939" s="408" t="s">
        <v>4065</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4293</v>
      </c>
      <c r="B1940" s="408">
        <v>1</v>
      </c>
      <c r="C1940" s="408" t="s">
        <v>4294</v>
      </c>
      <c r="D1940" s="408" t="s">
        <v>4067</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4293</v>
      </c>
      <c r="B1941" s="408">
        <v>1</v>
      </c>
      <c r="C1941" s="408" t="s">
        <v>4294</v>
      </c>
      <c r="D1941" s="408" t="s">
        <v>4069</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4293</v>
      </c>
      <c r="B1942" s="408">
        <v>1</v>
      </c>
      <c r="C1942" s="408" t="s">
        <v>4294</v>
      </c>
      <c r="D1942" s="408" t="s">
        <v>4071</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4293</v>
      </c>
      <c r="B1943" s="408">
        <v>1</v>
      </c>
      <c r="C1943" s="408" t="s">
        <v>4294</v>
      </c>
      <c r="D1943" s="408" t="s">
        <v>4073</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4293</v>
      </c>
      <c r="B1944" s="408">
        <v>1</v>
      </c>
      <c r="C1944" s="408" t="s">
        <v>4294</v>
      </c>
      <c r="D1944" s="408" t="s">
        <v>4227</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4293</v>
      </c>
      <c r="B1945" s="408">
        <v>1</v>
      </c>
      <c r="C1945" s="408" t="s">
        <v>4294</v>
      </c>
      <c r="D1945" s="408" t="s">
        <v>4075</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4293</v>
      </c>
      <c r="B1946" s="408">
        <v>1</v>
      </c>
      <c r="C1946" s="408" t="s">
        <v>4294</v>
      </c>
      <c r="D1946" s="408" t="s">
        <v>4077</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4293</v>
      </c>
      <c r="B1947" s="408">
        <v>1</v>
      </c>
      <c r="C1947" s="408" t="s">
        <v>4294</v>
      </c>
      <c r="D1947" s="408" t="s">
        <v>4079</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4293</v>
      </c>
      <c r="B1948" s="408">
        <v>1</v>
      </c>
      <c r="C1948" s="408" t="s">
        <v>4294</v>
      </c>
      <c r="D1948" s="408" t="s">
        <v>4081</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4293</v>
      </c>
      <c r="B1949" s="408">
        <v>1</v>
      </c>
      <c r="C1949" s="408" t="s">
        <v>4294</v>
      </c>
      <c r="D1949" s="408" t="s">
        <v>4083</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4293</v>
      </c>
      <c r="B1950" s="408">
        <v>1</v>
      </c>
      <c r="C1950" s="408" t="s">
        <v>4294</v>
      </c>
      <c r="D1950" s="408" t="s">
        <v>4228</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4293</v>
      </c>
      <c r="B1951" s="408">
        <v>1</v>
      </c>
      <c r="C1951" s="408" t="s">
        <v>4294</v>
      </c>
      <c r="D1951" s="408" t="s">
        <v>4085</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4293</v>
      </c>
      <c r="B1952" s="408">
        <v>1</v>
      </c>
      <c r="C1952" s="408" t="s">
        <v>4294</v>
      </c>
      <c r="D1952" s="408" t="s">
        <v>4087</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4293</v>
      </c>
      <c r="B1953" s="408">
        <v>1</v>
      </c>
      <c r="C1953" s="408" t="s">
        <v>4294</v>
      </c>
      <c r="D1953" s="408" t="s">
        <v>4229</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4293</v>
      </c>
      <c r="B1954" s="408">
        <v>1</v>
      </c>
      <c r="C1954" s="408" t="s">
        <v>4294</v>
      </c>
      <c r="D1954" s="408" t="s">
        <v>4089</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4293</v>
      </c>
      <c r="B1955" s="408">
        <v>1</v>
      </c>
      <c r="C1955" s="408" t="s">
        <v>4294</v>
      </c>
      <c r="D1955" s="408" t="s">
        <v>4091</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4293</v>
      </c>
      <c r="B1956" s="408">
        <v>1</v>
      </c>
      <c r="C1956" s="408" t="s">
        <v>4294</v>
      </c>
      <c r="D1956" s="408" t="s">
        <v>4093</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4293</v>
      </c>
      <c r="B1957" s="408">
        <v>1</v>
      </c>
      <c r="C1957" s="408" t="s">
        <v>4294</v>
      </c>
      <c r="D1957" s="408" t="s">
        <v>4095</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4293</v>
      </c>
      <c r="B1958" s="408">
        <v>1</v>
      </c>
      <c r="C1958" s="408" t="s">
        <v>4294</v>
      </c>
      <c r="D1958" s="408" t="s">
        <v>4097</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4295</v>
      </c>
      <c r="B1959" s="408">
        <v>1</v>
      </c>
      <c r="C1959" s="408" t="s">
        <v>4296</v>
      </c>
      <c r="D1959" s="408" t="s">
        <v>4001</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4295</v>
      </c>
      <c r="B1960" s="408">
        <v>1</v>
      </c>
      <c r="C1960" s="408" t="s">
        <v>4296</v>
      </c>
      <c r="D1960" s="408" t="s">
        <v>4003</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4295</v>
      </c>
      <c r="B1961" s="408">
        <v>1</v>
      </c>
      <c r="C1961" s="408" t="s">
        <v>4296</v>
      </c>
      <c r="D1961" s="408" t="s">
        <v>4004</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4295</v>
      </c>
      <c r="B1962" s="408">
        <v>1</v>
      </c>
      <c r="C1962" s="408" t="s">
        <v>4296</v>
      </c>
      <c r="D1962" s="408" t="s">
        <v>4224</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4295</v>
      </c>
      <c r="B1963" s="408">
        <v>1</v>
      </c>
      <c r="C1963" s="408" t="s">
        <v>4296</v>
      </c>
      <c r="D1963" s="408" t="s">
        <v>4006</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4295</v>
      </c>
      <c r="B1964" s="408">
        <v>1</v>
      </c>
      <c r="C1964" s="408" t="s">
        <v>4296</v>
      </c>
      <c r="D1964" s="408" t="s">
        <v>4008</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4295</v>
      </c>
      <c r="B1965" s="408">
        <v>1</v>
      </c>
      <c r="C1965" s="408" t="s">
        <v>4296</v>
      </c>
      <c r="D1965" s="408" t="s">
        <v>481</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4295</v>
      </c>
      <c r="B1966" s="408">
        <v>1</v>
      </c>
      <c r="C1966" s="408" t="s">
        <v>4296</v>
      </c>
      <c r="D1966" s="408" t="s">
        <v>4011</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4295</v>
      </c>
      <c r="B1967" s="408">
        <v>1</v>
      </c>
      <c r="C1967" s="408" t="s">
        <v>4296</v>
      </c>
      <c r="D1967" s="408" t="s">
        <v>4013</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4295</v>
      </c>
      <c r="B1968" s="408">
        <v>1</v>
      </c>
      <c r="C1968" s="408" t="s">
        <v>4296</v>
      </c>
      <c r="D1968" s="408" t="s">
        <v>4014</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4295</v>
      </c>
      <c r="B1969" s="408">
        <v>1</v>
      </c>
      <c r="C1969" s="408" t="s">
        <v>4296</v>
      </c>
      <c r="D1969" s="408" t="s">
        <v>4016</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4295</v>
      </c>
      <c r="B1970" s="408">
        <v>1</v>
      </c>
      <c r="C1970" s="408" t="s">
        <v>4296</v>
      </c>
      <c r="D1970" s="408" t="s">
        <v>4238</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4295</v>
      </c>
      <c r="B1971" s="408">
        <v>1</v>
      </c>
      <c r="C1971" s="408" t="s">
        <v>4296</v>
      </c>
      <c r="D1971" s="408" t="s">
        <v>4018</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4295</v>
      </c>
      <c r="B1972" s="408">
        <v>1</v>
      </c>
      <c r="C1972" s="408" t="s">
        <v>4296</v>
      </c>
      <c r="D1972" s="408" t="s">
        <v>4225</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4295</v>
      </c>
      <c r="B1973" s="408">
        <v>1</v>
      </c>
      <c r="C1973" s="408" t="s">
        <v>4296</v>
      </c>
      <c r="D1973" s="408" t="s">
        <v>4020</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4295</v>
      </c>
      <c r="B1974" s="408">
        <v>1</v>
      </c>
      <c r="C1974" s="408" t="s">
        <v>4296</v>
      </c>
      <c r="D1974" s="408" t="s">
        <v>4022</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4295</v>
      </c>
      <c r="B1975" s="408">
        <v>1</v>
      </c>
      <c r="C1975" s="408" t="s">
        <v>4296</v>
      </c>
      <c r="D1975" s="408" t="s">
        <v>4024</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4295</v>
      </c>
      <c r="B1976" s="408">
        <v>1</v>
      </c>
      <c r="C1976" s="408" t="s">
        <v>4296</v>
      </c>
      <c r="D1976" s="408" t="s">
        <v>4026</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4295</v>
      </c>
      <c r="B1977" s="408">
        <v>1</v>
      </c>
      <c r="C1977" s="408" t="s">
        <v>4296</v>
      </c>
      <c r="D1977" s="408" t="s">
        <v>4028</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4295</v>
      </c>
      <c r="B1978" s="408">
        <v>1</v>
      </c>
      <c r="C1978" s="408" t="s">
        <v>4296</v>
      </c>
      <c r="D1978" s="408" t="s">
        <v>4030</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4295</v>
      </c>
      <c r="B1979" s="408">
        <v>1</v>
      </c>
      <c r="C1979" s="408" t="s">
        <v>4296</v>
      </c>
      <c r="D1979" s="408" t="s">
        <v>4032</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4295</v>
      </c>
      <c r="B1980" s="408">
        <v>1</v>
      </c>
      <c r="C1980" s="408" t="s">
        <v>4296</v>
      </c>
      <c r="D1980" s="408" t="s">
        <v>4034</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4295</v>
      </c>
      <c r="B1981" s="408">
        <v>1</v>
      </c>
      <c r="C1981" s="408" t="s">
        <v>4296</v>
      </c>
      <c r="D1981" s="408" t="s">
        <v>4036</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4295</v>
      </c>
      <c r="B1982" s="408">
        <v>1</v>
      </c>
      <c r="C1982" s="408" t="s">
        <v>4296</v>
      </c>
      <c r="D1982" s="408" t="s">
        <v>4038</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4295</v>
      </c>
      <c r="B1983" s="408">
        <v>1</v>
      </c>
      <c r="C1983" s="408" t="s">
        <v>4296</v>
      </c>
      <c r="D1983" s="408" t="s">
        <v>4040</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4295</v>
      </c>
      <c r="B1984" s="408">
        <v>1</v>
      </c>
      <c r="C1984" s="408" t="s">
        <v>4296</v>
      </c>
      <c r="D1984" s="408" t="s">
        <v>4042</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4295</v>
      </c>
      <c r="B1985" s="408">
        <v>1</v>
      </c>
      <c r="C1985" s="408" t="s">
        <v>4296</v>
      </c>
      <c r="D1985" s="408" t="s">
        <v>4044</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4295</v>
      </c>
      <c r="B1986" s="408">
        <v>1</v>
      </c>
      <c r="C1986" s="408" t="s">
        <v>4296</v>
      </c>
      <c r="D1986" s="408" t="s">
        <v>4046</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4295</v>
      </c>
      <c r="B1987" s="408">
        <v>1</v>
      </c>
      <c r="C1987" s="408" t="s">
        <v>4296</v>
      </c>
      <c r="D1987" s="408" t="s">
        <v>4226</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4295</v>
      </c>
      <c r="B1988" s="408">
        <v>1</v>
      </c>
      <c r="C1988" s="408" t="s">
        <v>4296</v>
      </c>
      <c r="D1988" s="408" t="s">
        <v>4048</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4295</v>
      </c>
      <c r="B1989" s="408">
        <v>1</v>
      </c>
      <c r="C1989" s="408" t="s">
        <v>4296</v>
      </c>
      <c r="D1989" s="408" t="s">
        <v>4050</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4295</v>
      </c>
      <c r="B1990" s="408">
        <v>1</v>
      </c>
      <c r="C1990" s="408" t="s">
        <v>4296</v>
      </c>
      <c r="D1990" s="408" t="s">
        <v>4052</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4295</v>
      </c>
      <c r="B1991" s="408">
        <v>1</v>
      </c>
      <c r="C1991" s="408" t="s">
        <v>4296</v>
      </c>
      <c r="D1991" s="408" t="s">
        <v>4054</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4295</v>
      </c>
      <c r="B1992" s="408">
        <v>1</v>
      </c>
      <c r="C1992" s="408" t="s">
        <v>4296</v>
      </c>
      <c r="D1992" s="408" t="s">
        <v>517</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4295</v>
      </c>
      <c r="B1993" s="408">
        <v>1</v>
      </c>
      <c r="C1993" s="408" t="s">
        <v>4296</v>
      </c>
      <c r="D1993" s="408" t="s">
        <v>4057</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4295</v>
      </c>
      <c r="B1994" s="408">
        <v>1</v>
      </c>
      <c r="C1994" s="408" t="s">
        <v>4296</v>
      </c>
      <c r="D1994" s="408" t="s">
        <v>4059</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4295</v>
      </c>
      <c r="B1995" s="408">
        <v>1</v>
      </c>
      <c r="C1995" s="408" t="s">
        <v>4296</v>
      </c>
      <c r="D1995" s="408" t="s">
        <v>4061</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4295</v>
      </c>
      <c r="B1996" s="408">
        <v>1</v>
      </c>
      <c r="C1996" s="408" t="s">
        <v>4296</v>
      </c>
      <c r="D1996" s="408" t="s">
        <v>4063</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4295</v>
      </c>
      <c r="B1997" s="408">
        <v>1</v>
      </c>
      <c r="C1997" s="408" t="s">
        <v>4296</v>
      </c>
      <c r="D1997" s="408" t="s">
        <v>4065</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4295</v>
      </c>
      <c r="B1998" s="408">
        <v>1</v>
      </c>
      <c r="C1998" s="408" t="s">
        <v>4296</v>
      </c>
      <c r="D1998" s="408" t="s">
        <v>4067</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4295</v>
      </c>
      <c r="B1999" s="408">
        <v>1</v>
      </c>
      <c r="C1999" s="408" t="s">
        <v>4296</v>
      </c>
      <c r="D1999" s="408" t="s">
        <v>4069</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4295</v>
      </c>
      <c r="B2000" s="408">
        <v>1</v>
      </c>
      <c r="C2000" s="408" t="s">
        <v>4296</v>
      </c>
      <c r="D2000" s="408" t="s">
        <v>4071</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4295</v>
      </c>
      <c r="B2001" s="408">
        <v>1</v>
      </c>
      <c r="C2001" s="408" t="s">
        <v>4296</v>
      </c>
      <c r="D2001" s="408" t="s">
        <v>4073</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4295</v>
      </c>
      <c r="B2002" s="408">
        <v>1</v>
      </c>
      <c r="C2002" s="408" t="s">
        <v>4296</v>
      </c>
      <c r="D2002" s="408" t="s">
        <v>4227</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4295</v>
      </c>
      <c r="B2003" s="408">
        <v>1</v>
      </c>
      <c r="C2003" s="408" t="s">
        <v>4296</v>
      </c>
      <c r="D2003" s="408" t="s">
        <v>4075</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4295</v>
      </c>
      <c r="B2004" s="408">
        <v>1</v>
      </c>
      <c r="C2004" s="408" t="s">
        <v>4296</v>
      </c>
      <c r="D2004" s="408" t="s">
        <v>4077</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4295</v>
      </c>
      <c r="B2005" s="408">
        <v>1</v>
      </c>
      <c r="C2005" s="408" t="s">
        <v>4296</v>
      </c>
      <c r="D2005" s="408" t="s">
        <v>4079</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4295</v>
      </c>
      <c r="B2006" s="408">
        <v>1</v>
      </c>
      <c r="C2006" s="408" t="s">
        <v>4296</v>
      </c>
      <c r="D2006" s="408" t="s">
        <v>4081</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4295</v>
      </c>
      <c r="B2007" s="408">
        <v>1</v>
      </c>
      <c r="C2007" s="408" t="s">
        <v>4296</v>
      </c>
      <c r="D2007" s="408" t="s">
        <v>4083</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4295</v>
      </c>
      <c r="B2008" s="408">
        <v>1</v>
      </c>
      <c r="C2008" s="408" t="s">
        <v>4296</v>
      </c>
      <c r="D2008" s="408" t="s">
        <v>4228</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4295</v>
      </c>
      <c r="B2009" s="408">
        <v>1</v>
      </c>
      <c r="C2009" s="408" t="s">
        <v>4296</v>
      </c>
      <c r="D2009" s="408" t="s">
        <v>4085</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4295</v>
      </c>
      <c r="B2010" s="408">
        <v>1</v>
      </c>
      <c r="C2010" s="408" t="s">
        <v>4296</v>
      </c>
      <c r="D2010" s="408" t="s">
        <v>4087</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4295</v>
      </c>
      <c r="B2011" s="408">
        <v>1</v>
      </c>
      <c r="C2011" s="408" t="s">
        <v>4296</v>
      </c>
      <c r="D2011" s="408" t="s">
        <v>4229</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4295</v>
      </c>
      <c r="B2012" s="408">
        <v>1</v>
      </c>
      <c r="C2012" s="408" t="s">
        <v>4296</v>
      </c>
      <c r="D2012" s="408" t="s">
        <v>4089</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4295</v>
      </c>
      <c r="B2013" s="408">
        <v>1</v>
      </c>
      <c r="C2013" s="408" t="s">
        <v>4296</v>
      </c>
      <c r="D2013" s="408" t="s">
        <v>4091</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4295</v>
      </c>
      <c r="B2014" s="408">
        <v>1</v>
      </c>
      <c r="C2014" s="408" t="s">
        <v>4296</v>
      </c>
      <c r="D2014" s="408" t="s">
        <v>4093</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4295</v>
      </c>
      <c r="B2015" s="408">
        <v>1</v>
      </c>
      <c r="C2015" s="408" t="s">
        <v>4296</v>
      </c>
      <c r="D2015" s="408" t="s">
        <v>4095</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4295</v>
      </c>
      <c r="B2016" s="408">
        <v>1</v>
      </c>
      <c r="C2016" s="408" t="s">
        <v>4296</v>
      </c>
      <c r="D2016" s="408" t="s">
        <v>4097</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4297</v>
      </c>
      <c r="B2017" s="408">
        <v>1</v>
      </c>
      <c r="C2017" s="408" t="s">
        <v>4298</v>
      </c>
      <c r="D2017" s="408" t="s">
        <v>4001</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4297</v>
      </c>
      <c r="B2018" s="408">
        <v>1</v>
      </c>
      <c r="C2018" s="408" t="s">
        <v>4298</v>
      </c>
      <c r="D2018" s="408" t="s">
        <v>4003</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4297</v>
      </c>
      <c r="B2019" s="408">
        <v>1</v>
      </c>
      <c r="C2019" s="408" t="s">
        <v>4298</v>
      </c>
      <c r="D2019" s="408" t="s">
        <v>4004</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4297</v>
      </c>
      <c r="B2020" s="408">
        <v>1</v>
      </c>
      <c r="C2020" s="408" t="s">
        <v>4298</v>
      </c>
      <c r="D2020" s="408" t="s">
        <v>4224</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4297</v>
      </c>
      <c r="B2021" s="408">
        <v>1</v>
      </c>
      <c r="C2021" s="408" t="s">
        <v>4298</v>
      </c>
      <c r="D2021" s="408" t="s">
        <v>4006</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4297</v>
      </c>
      <c r="B2022" s="408">
        <v>1</v>
      </c>
      <c r="C2022" s="408" t="s">
        <v>4298</v>
      </c>
      <c r="D2022" s="408" t="s">
        <v>4008</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4297</v>
      </c>
      <c r="B2023" s="408">
        <v>1</v>
      </c>
      <c r="C2023" s="408" t="s">
        <v>4298</v>
      </c>
      <c r="D2023" s="408" t="s">
        <v>481</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4297</v>
      </c>
      <c r="B2024" s="408">
        <v>1</v>
      </c>
      <c r="C2024" s="408" t="s">
        <v>4298</v>
      </c>
      <c r="D2024" s="408" t="s">
        <v>4011</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4297</v>
      </c>
      <c r="B2025" s="408">
        <v>1</v>
      </c>
      <c r="C2025" s="408" t="s">
        <v>4298</v>
      </c>
      <c r="D2025" s="408" t="s">
        <v>4013</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4297</v>
      </c>
      <c r="B2026" s="408">
        <v>1</v>
      </c>
      <c r="C2026" s="408" t="s">
        <v>4298</v>
      </c>
      <c r="D2026" s="408" t="s">
        <v>4014</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4297</v>
      </c>
      <c r="B2027" s="408">
        <v>1</v>
      </c>
      <c r="C2027" s="408" t="s">
        <v>4298</v>
      </c>
      <c r="D2027" s="408" t="s">
        <v>4016</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4297</v>
      </c>
      <c r="B2028" s="408">
        <v>1</v>
      </c>
      <c r="C2028" s="408" t="s">
        <v>4298</v>
      </c>
      <c r="D2028" s="408" t="s">
        <v>4284</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4297</v>
      </c>
      <c r="B2029" s="408">
        <v>1</v>
      </c>
      <c r="C2029" s="408" t="s">
        <v>4298</v>
      </c>
      <c r="D2029" s="408" t="s">
        <v>4018</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4297</v>
      </c>
      <c r="B2030" s="408">
        <v>1</v>
      </c>
      <c r="C2030" s="408" t="s">
        <v>4298</v>
      </c>
      <c r="D2030" s="408" t="s">
        <v>4225</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4297</v>
      </c>
      <c r="B2031" s="408">
        <v>1</v>
      </c>
      <c r="C2031" s="408" t="s">
        <v>4298</v>
      </c>
      <c r="D2031" s="408" t="s">
        <v>4020</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4297</v>
      </c>
      <c r="B2032" s="408">
        <v>1</v>
      </c>
      <c r="C2032" s="408" t="s">
        <v>4298</v>
      </c>
      <c r="D2032" s="408" t="s">
        <v>4022</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4297</v>
      </c>
      <c r="B2033" s="408">
        <v>1</v>
      </c>
      <c r="C2033" s="408" t="s">
        <v>4298</v>
      </c>
      <c r="D2033" s="408" t="s">
        <v>4024</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4297</v>
      </c>
      <c r="B2034" s="408">
        <v>1</v>
      </c>
      <c r="C2034" s="408" t="s">
        <v>4298</v>
      </c>
      <c r="D2034" s="408" t="s">
        <v>4026</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4297</v>
      </c>
      <c r="B2035" s="408">
        <v>1</v>
      </c>
      <c r="C2035" s="408" t="s">
        <v>4298</v>
      </c>
      <c r="D2035" s="408" t="s">
        <v>4028</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4297</v>
      </c>
      <c r="B2036" s="408">
        <v>1</v>
      </c>
      <c r="C2036" s="408" t="s">
        <v>4298</v>
      </c>
      <c r="D2036" s="408" t="s">
        <v>4030</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4297</v>
      </c>
      <c r="B2037" s="408">
        <v>1</v>
      </c>
      <c r="C2037" s="408" t="s">
        <v>4298</v>
      </c>
      <c r="D2037" s="408" t="s">
        <v>4032</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4297</v>
      </c>
      <c r="B2038" s="408">
        <v>1</v>
      </c>
      <c r="C2038" s="408" t="s">
        <v>4298</v>
      </c>
      <c r="D2038" s="408" t="s">
        <v>4034</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4297</v>
      </c>
      <c r="B2039" s="408">
        <v>1</v>
      </c>
      <c r="C2039" s="408" t="s">
        <v>4298</v>
      </c>
      <c r="D2039" s="408" t="s">
        <v>4036</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4297</v>
      </c>
      <c r="B2040" s="408">
        <v>1</v>
      </c>
      <c r="C2040" s="408" t="s">
        <v>4298</v>
      </c>
      <c r="D2040" s="408" t="s">
        <v>4038</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4297</v>
      </c>
      <c r="B2041" s="408">
        <v>1</v>
      </c>
      <c r="C2041" s="408" t="s">
        <v>4298</v>
      </c>
      <c r="D2041" s="408" t="s">
        <v>4040</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4297</v>
      </c>
      <c r="B2042" s="408">
        <v>1</v>
      </c>
      <c r="C2042" s="408" t="s">
        <v>4298</v>
      </c>
      <c r="D2042" s="408" t="s">
        <v>4285</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4297</v>
      </c>
      <c r="B2043" s="408">
        <v>1</v>
      </c>
      <c r="C2043" s="408" t="s">
        <v>4298</v>
      </c>
      <c r="D2043" s="408" t="s">
        <v>4042</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4297</v>
      </c>
      <c r="B2044" s="408">
        <v>1</v>
      </c>
      <c r="C2044" s="408" t="s">
        <v>4298</v>
      </c>
      <c r="D2044" s="408" t="s">
        <v>4044</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4297</v>
      </c>
      <c r="B2045" s="408">
        <v>1</v>
      </c>
      <c r="C2045" s="408" t="s">
        <v>4298</v>
      </c>
      <c r="D2045" s="408" t="s">
        <v>4046</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4297</v>
      </c>
      <c r="B2046" s="408">
        <v>1</v>
      </c>
      <c r="C2046" s="408" t="s">
        <v>4298</v>
      </c>
      <c r="D2046" s="408" t="s">
        <v>4226</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4297</v>
      </c>
      <c r="B2047" s="408">
        <v>1</v>
      </c>
      <c r="C2047" s="408" t="s">
        <v>4298</v>
      </c>
      <c r="D2047" s="408" t="s">
        <v>4048</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4297</v>
      </c>
      <c r="B2048" s="408">
        <v>1</v>
      </c>
      <c r="C2048" s="408" t="s">
        <v>4298</v>
      </c>
      <c r="D2048" s="408" t="s">
        <v>4050</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4297</v>
      </c>
      <c r="B2049" s="408">
        <v>1</v>
      </c>
      <c r="C2049" s="408" t="s">
        <v>4298</v>
      </c>
      <c r="D2049" s="408" t="s">
        <v>4052</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4297</v>
      </c>
      <c r="B2050" s="408">
        <v>1</v>
      </c>
      <c r="C2050" s="408" t="s">
        <v>4298</v>
      </c>
      <c r="D2050" s="408" t="s">
        <v>4054</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4297</v>
      </c>
      <c r="B2051" s="408">
        <v>1</v>
      </c>
      <c r="C2051" s="408" t="s">
        <v>4298</v>
      </c>
      <c r="D2051" s="408" t="s">
        <v>517</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4297</v>
      </c>
      <c r="B2052" s="408">
        <v>1</v>
      </c>
      <c r="C2052" s="408" t="s">
        <v>4298</v>
      </c>
      <c r="D2052" s="408" t="s">
        <v>4057</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4297</v>
      </c>
      <c r="B2053" s="408">
        <v>1</v>
      </c>
      <c r="C2053" s="408" t="s">
        <v>4298</v>
      </c>
      <c r="D2053" s="408" t="s">
        <v>4059</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4297</v>
      </c>
      <c r="B2054" s="408">
        <v>1</v>
      </c>
      <c r="C2054" s="408" t="s">
        <v>4298</v>
      </c>
      <c r="D2054" s="408" t="s">
        <v>4061</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4297</v>
      </c>
      <c r="B2055" s="408">
        <v>1</v>
      </c>
      <c r="C2055" s="408" t="s">
        <v>4298</v>
      </c>
      <c r="D2055" s="408" t="s">
        <v>4063</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4297</v>
      </c>
      <c r="B2056" s="408">
        <v>1</v>
      </c>
      <c r="C2056" s="408" t="s">
        <v>4298</v>
      </c>
      <c r="D2056" s="408" t="s">
        <v>4065</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4297</v>
      </c>
      <c r="B2057" s="408">
        <v>1</v>
      </c>
      <c r="C2057" s="408" t="s">
        <v>4298</v>
      </c>
      <c r="D2057" s="408" t="s">
        <v>4067</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4297</v>
      </c>
      <c r="B2058" s="408">
        <v>1</v>
      </c>
      <c r="C2058" s="408" t="s">
        <v>4298</v>
      </c>
      <c r="D2058" s="408" t="s">
        <v>4069</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4297</v>
      </c>
      <c r="B2059" s="408">
        <v>1</v>
      </c>
      <c r="C2059" s="408" t="s">
        <v>4298</v>
      </c>
      <c r="D2059" s="408" t="s">
        <v>4071</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4297</v>
      </c>
      <c r="B2060" s="408">
        <v>1</v>
      </c>
      <c r="C2060" s="408" t="s">
        <v>4298</v>
      </c>
      <c r="D2060" s="408" t="s">
        <v>4073</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4297</v>
      </c>
      <c r="B2061" s="408">
        <v>1</v>
      </c>
      <c r="C2061" s="408" t="s">
        <v>4298</v>
      </c>
      <c r="D2061" s="408" t="s">
        <v>4227</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4297</v>
      </c>
      <c r="B2062" s="408">
        <v>1</v>
      </c>
      <c r="C2062" s="408" t="s">
        <v>4298</v>
      </c>
      <c r="D2062" s="408" t="s">
        <v>4286</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4297</v>
      </c>
      <c r="B2063" s="408">
        <v>1</v>
      </c>
      <c r="C2063" s="408" t="s">
        <v>4298</v>
      </c>
      <c r="D2063" s="408" t="s">
        <v>4075</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4297</v>
      </c>
      <c r="B2064" s="408">
        <v>1</v>
      </c>
      <c r="C2064" s="408" t="s">
        <v>4298</v>
      </c>
      <c r="D2064" s="408" t="s">
        <v>4077</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4297</v>
      </c>
      <c r="B2065" s="408">
        <v>1</v>
      </c>
      <c r="C2065" s="408" t="s">
        <v>4298</v>
      </c>
      <c r="D2065" s="408" t="s">
        <v>4079</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4297</v>
      </c>
      <c r="B2066" s="408">
        <v>1</v>
      </c>
      <c r="C2066" s="408" t="s">
        <v>4298</v>
      </c>
      <c r="D2066" s="408" t="s">
        <v>4081</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4297</v>
      </c>
      <c r="B2067" s="408">
        <v>1</v>
      </c>
      <c r="C2067" s="408" t="s">
        <v>4298</v>
      </c>
      <c r="D2067" s="408" t="s">
        <v>4083</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4297</v>
      </c>
      <c r="B2068" s="408">
        <v>1</v>
      </c>
      <c r="C2068" s="408" t="s">
        <v>4298</v>
      </c>
      <c r="D2068" s="408" t="s">
        <v>4085</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4297</v>
      </c>
      <c r="B2069" s="408">
        <v>1</v>
      </c>
      <c r="C2069" s="408" t="s">
        <v>4298</v>
      </c>
      <c r="D2069" s="408" t="s">
        <v>4087</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4297</v>
      </c>
      <c r="B2070" s="408">
        <v>1</v>
      </c>
      <c r="C2070" s="408" t="s">
        <v>4298</v>
      </c>
      <c r="D2070" s="408" t="s">
        <v>4229</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4297</v>
      </c>
      <c r="B2071" s="408">
        <v>1</v>
      </c>
      <c r="C2071" s="408" t="s">
        <v>4298</v>
      </c>
      <c r="D2071" s="408" t="s">
        <v>4089</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4297</v>
      </c>
      <c r="B2072" s="408">
        <v>1</v>
      </c>
      <c r="C2072" s="408" t="s">
        <v>4298</v>
      </c>
      <c r="D2072" s="408" t="s">
        <v>4091</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4297</v>
      </c>
      <c r="B2073" s="408">
        <v>1</v>
      </c>
      <c r="C2073" s="408" t="s">
        <v>4298</v>
      </c>
      <c r="D2073" s="408" t="s">
        <v>4093</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4297</v>
      </c>
      <c r="B2074" s="408">
        <v>1</v>
      </c>
      <c r="C2074" s="408" t="s">
        <v>4298</v>
      </c>
      <c r="D2074" s="408" t="s">
        <v>4095</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4297</v>
      </c>
      <c r="B2075" s="408">
        <v>1</v>
      </c>
      <c r="C2075" s="408" t="s">
        <v>4298</v>
      </c>
      <c r="D2075" s="408" t="s">
        <v>4097</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4299</v>
      </c>
      <c r="B2076" s="408">
        <v>1</v>
      </c>
      <c r="C2076" s="408" t="s">
        <v>4300</v>
      </c>
      <c r="D2076" s="408" t="s">
        <v>4001</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4299</v>
      </c>
      <c r="B2077" s="408">
        <v>1</v>
      </c>
      <c r="C2077" s="408" t="s">
        <v>4300</v>
      </c>
      <c r="D2077" s="408" t="s">
        <v>4003</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4299</v>
      </c>
      <c r="B2078" s="408">
        <v>1</v>
      </c>
      <c r="C2078" s="408" t="s">
        <v>4300</v>
      </c>
      <c r="D2078" s="408" t="s">
        <v>4004</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4299</v>
      </c>
      <c r="B2079" s="408">
        <v>1</v>
      </c>
      <c r="C2079" s="408" t="s">
        <v>4300</v>
      </c>
      <c r="D2079" s="408" t="s">
        <v>4224</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4299</v>
      </c>
      <c r="B2080" s="408">
        <v>1</v>
      </c>
      <c r="C2080" s="408" t="s">
        <v>4300</v>
      </c>
      <c r="D2080" s="408" t="s">
        <v>4006</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4299</v>
      </c>
      <c r="B2081" s="408">
        <v>1</v>
      </c>
      <c r="C2081" s="408" t="s">
        <v>4300</v>
      </c>
      <c r="D2081" s="408" t="s">
        <v>4008</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4299</v>
      </c>
      <c r="B2082" s="408">
        <v>1</v>
      </c>
      <c r="C2082" s="408" t="s">
        <v>4300</v>
      </c>
      <c r="D2082" s="408" t="s">
        <v>481</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4299</v>
      </c>
      <c r="B2083" s="408">
        <v>1</v>
      </c>
      <c r="C2083" s="408" t="s">
        <v>4300</v>
      </c>
      <c r="D2083" s="408" t="s">
        <v>4011</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4299</v>
      </c>
      <c r="B2084" s="408">
        <v>1</v>
      </c>
      <c r="C2084" s="408" t="s">
        <v>4300</v>
      </c>
      <c r="D2084" s="408" t="s">
        <v>4014</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4299</v>
      </c>
      <c r="B2085" s="408">
        <v>1</v>
      </c>
      <c r="C2085" s="408" t="s">
        <v>4300</v>
      </c>
      <c r="D2085" s="408" t="s">
        <v>4016</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4299</v>
      </c>
      <c r="B2086" s="408">
        <v>1</v>
      </c>
      <c r="C2086" s="408" t="s">
        <v>4300</v>
      </c>
      <c r="D2086" s="408" t="s">
        <v>4018</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4299</v>
      </c>
      <c r="B2087" s="408">
        <v>1</v>
      </c>
      <c r="C2087" s="408" t="s">
        <v>4300</v>
      </c>
      <c r="D2087" s="408" t="s">
        <v>4225</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4299</v>
      </c>
      <c r="B2088" s="408">
        <v>1</v>
      </c>
      <c r="C2088" s="408" t="s">
        <v>4300</v>
      </c>
      <c r="D2088" s="408" t="s">
        <v>4020</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4299</v>
      </c>
      <c r="B2089" s="408">
        <v>1</v>
      </c>
      <c r="C2089" s="408" t="s">
        <v>4300</v>
      </c>
      <c r="D2089" s="408" t="s">
        <v>4022</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4299</v>
      </c>
      <c r="B2090" s="408">
        <v>1</v>
      </c>
      <c r="C2090" s="408" t="s">
        <v>4300</v>
      </c>
      <c r="D2090" s="408" t="s">
        <v>4024</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4299</v>
      </c>
      <c r="B2091" s="408">
        <v>1</v>
      </c>
      <c r="C2091" s="408" t="s">
        <v>4300</v>
      </c>
      <c r="D2091" s="408" t="s">
        <v>4026</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4299</v>
      </c>
      <c r="B2092" s="408">
        <v>1</v>
      </c>
      <c r="C2092" s="408" t="s">
        <v>4300</v>
      </c>
      <c r="D2092" s="408" t="s">
        <v>4028</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4299</v>
      </c>
      <c r="B2093" s="408">
        <v>1</v>
      </c>
      <c r="C2093" s="408" t="s">
        <v>4300</v>
      </c>
      <c r="D2093" s="408" t="s">
        <v>4030</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4299</v>
      </c>
      <c r="B2094" s="408">
        <v>1</v>
      </c>
      <c r="C2094" s="408" t="s">
        <v>4300</v>
      </c>
      <c r="D2094" s="408" t="s">
        <v>4032</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4299</v>
      </c>
      <c r="B2095" s="408">
        <v>1</v>
      </c>
      <c r="C2095" s="408" t="s">
        <v>4300</v>
      </c>
      <c r="D2095" s="408" t="s">
        <v>4034</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4299</v>
      </c>
      <c r="B2096" s="408">
        <v>1</v>
      </c>
      <c r="C2096" s="408" t="s">
        <v>4300</v>
      </c>
      <c r="D2096" s="408" t="s">
        <v>4036</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4299</v>
      </c>
      <c r="B2097" s="408">
        <v>1</v>
      </c>
      <c r="C2097" s="408" t="s">
        <v>4300</v>
      </c>
      <c r="D2097" s="408" t="s">
        <v>4038</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4299</v>
      </c>
      <c r="B2098" s="408">
        <v>1</v>
      </c>
      <c r="C2098" s="408" t="s">
        <v>4300</v>
      </c>
      <c r="D2098" s="408" t="s">
        <v>4040</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4299</v>
      </c>
      <c r="B2099" s="408">
        <v>1</v>
      </c>
      <c r="C2099" s="408" t="s">
        <v>4300</v>
      </c>
      <c r="D2099" s="408" t="s">
        <v>4042</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4299</v>
      </c>
      <c r="B2100" s="408">
        <v>1</v>
      </c>
      <c r="C2100" s="408" t="s">
        <v>4300</v>
      </c>
      <c r="D2100" s="408" t="s">
        <v>4044</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4299</v>
      </c>
      <c r="B2101" s="408">
        <v>1</v>
      </c>
      <c r="C2101" s="408" t="s">
        <v>4300</v>
      </c>
      <c r="D2101" s="408" t="s">
        <v>4046</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4299</v>
      </c>
      <c r="B2102" s="408">
        <v>1</v>
      </c>
      <c r="C2102" s="408" t="s">
        <v>4300</v>
      </c>
      <c r="D2102" s="408" t="s">
        <v>4226</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4299</v>
      </c>
      <c r="B2103" s="408">
        <v>1</v>
      </c>
      <c r="C2103" s="408" t="s">
        <v>4300</v>
      </c>
      <c r="D2103" s="408" t="s">
        <v>4048</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4299</v>
      </c>
      <c r="B2104" s="408">
        <v>1</v>
      </c>
      <c r="C2104" s="408" t="s">
        <v>4300</v>
      </c>
      <c r="D2104" s="408" t="s">
        <v>4050</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4299</v>
      </c>
      <c r="B2105" s="408">
        <v>1</v>
      </c>
      <c r="C2105" s="408" t="s">
        <v>4300</v>
      </c>
      <c r="D2105" s="408" t="s">
        <v>4052</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4299</v>
      </c>
      <c r="B2106" s="408">
        <v>1</v>
      </c>
      <c r="C2106" s="408" t="s">
        <v>4300</v>
      </c>
      <c r="D2106" s="408" t="s">
        <v>4054</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4299</v>
      </c>
      <c r="B2107" s="408">
        <v>1</v>
      </c>
      <c r="C2107" s="408" t="s">
        <v>4300</v>
      </c>
      <c r="D2107" s="408" t="s">
        <v>517</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4299</v>
      </c>
      <c r="B2108" s="408">
        <v>1</v>
      </c>
      <c r="C2108" s="408" t="s">
        <v>4300</v>
      </c>
      <c r="D2108" s="408" t="s">
        <v>4057</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4299</v>
      </c>
      <c r="B2109" s="408">
        <v>1</v>
      </c>
      <c r="C2109" s="408" t="s">
        <v>4300</v>
      </c>
      <c r="D2109" s="408" t="s">
        <v>4059</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4299</v>
      </c>
      <c r="B2110" s="408">
        <v>1</v>
      </c>
      <c r="C2110" s="408" t="s">
        <v>4300</v>
      </c>
      <c r="D2110" s="408" t="s">
        <v>4061</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4299</v>
      </c>
      <c r="B2111" s="408">
        <v>1</v>
      </c>
      <c r="C2111" s="408" t="s">
        <v>4300</v>
      </c>
      <c r="D2111" s="408" t="s">
        <v>4063</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4299</v>
      </c>
      <c r="B2112" s="408">
        <v>1</v>
      </c>
      <c r="C2112" s="408" t="s">
        <v>4300</v>
      </c>
      <c r="D2112" s="408" t="s">
        <v>4065</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4299</v>
      </c>
      <c r="B2113" s="408">
        <v>1</v>
      </c>
      <c r="C2113" s="408" t="s">
        <v>4300</v>
      </c>
      <c r="D2113" s="408" t="s">
        <v>4067</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4299</v>
      </c>
      <c r="B2114" s="408">
        <v>1</v>
      </c>
      <c r="C2114" s="408" t="s">
        <v>4300</v>
      </c>
      <c r="D2114" s="408" t="s">
        <v>4069</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4299</v>
      </c>
      <c r="B2115" s="408">
        <v>1</v>
      </c>
      <c r="C2115" s="408" t="s">
        <v>4300</v>
      </c>
      <c r="D2115" s="408" t="s">
        <v>4071</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4299</v>
      </c>
      <c r="B2116" s="408">
        <v>1</v>
      </c>
      <c r="C2116" s="408" t="s">
        <v>4300</v>
      </c>
      <c r="D2116" s="408" t="s">
        <v>4073</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4299</v>
      </c>
      <c r="B2117" s="408">
        <v>1</v>
      </c>
      <c r="C2117" s="408" t="s">
        <v>4300</v>
      </c>
      <c r="D2117" s="408" t="s">
        <v>4227</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4299</v>
      </c>
      <c r="B2118" s="408">
        <v>1</v>
      </c>
      <c r="C2118" s="408" t="s">
        <v>4300</v>
      </c>
      <c r="D2118" s="408" t="s">
        <v>4075</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4299</v>
      </c>
      <c r="B2119" s="408">
        <v>1</v>
      </c>
      <c r="C2119" s="408" t="s">
        <v>4300</v>
      </c>
      <c r="D2119" s="408" t="s">
        <v>4077</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4299</v>
      </c>
      <c r="B2120" s="408">
        <v>1</v>
      </c>
      <c r="C2120" s="408" t="s">
        <v>4300</v>
      </c>
      <c r="D2120" s="408" t="s">
        <v>4079</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4299</v>
      </c>
      <c r="B2121" s="408">
        <v>1</v>
      </c>
      <c r="C2121" s="408" t="s">
        <v>4300</v>
      </c>
      <c r="D2121" s="408" t="s">
        <v>4081</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4299</v>
      </c>
      <c r="B2122" s="408">
        <v>1</v>
      </c>
      <c r="C2122" s="408" t="s">
        <v>4300</v>
      </c>
      <c r="D2122" s="408" t="s">
        <v>4083</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4299</v>
      </c>
      <c r="B2123" s="408">
        <v>1</v>
      </c>
      <c r="C2123" s="408" t="s">
        <v>4300</v>
      </c>
      <c r="D2123" s="408" t="s">
        <v>4228</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4299</v>
      </c>
      <c r="B2124" s="408">
        <v>1</v>
      </c>
      <c r="C2124" s="408" t="s">
        <v>4300</v>
      </c>
      <c r="D2124" s="408" t="s">
        <v>4085</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4299</v>
      </c>
      <c r="B2125" s="408">
        <v>1</v>
      </c>
      <c r="C2125" s="408" t="s">
        <v>4300</v>
      </c>
      <c r="D2125" s="408" t="s">
        <v>4087</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4299</v>
      </c>
      <c r="B2126" s="408">
        <v>1</v>
      </c>
      <c r="C2126" s="408" t="s">
        <v>4300</v>
      </c>
      <c r="D2126" s="408" t="s">
        <v>4229</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4299</v>
      </c>
      <c r="B2127" s="408">
        <v>1</v>
      </c>
      <c r="C2127" s="408" t="s">
        <v>4300</v>
      </c>
      <c r="D2127" s="408" t="s">
        <v>4089</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4299</v>
      </c>
      <c r="B2128" s="408">
        <v>1</v>
      </c>
      <c r="C2128" s="408" t="s">
        <v>4300</v>
      </c>
      <c r="D2128" s="408" t="s">
        <v>4091</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4299</v>
      </c>
      <c r="B2129" s="408">
        <v>1</v>
      </c>
      <c r="C2129" s="408" t="s">
        <v>4300</v>
      </c>
      <c r="D2129" s="408" t="s">
        <v>4093</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4299</v>
      </c>
      <c r="B2130" s="408">
        <v>1</v>
      </c>
      <c r="C2130" s="408" t="s">
        <v>4300</v>
      </c>
      <c r="D2130" s="408" t="s">
        <v>4095</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4299</v>
      </c>
      <c r="B2131" s="408">
        <v>1</v>
      </c>
      <c r="C2131" s="408" t="s">
        <v>4300</v>
      </c>
      <c r="D2131" s="408" t="s">
        <v>4097</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4301</v>
      </c>
      <c r="B2132" s="408">
        <v>1</v>
      </c>
      <c r="C2132" s="408" t="s">
        <v>4302</v>
      </c>
      <c r="D2132" s="408" t="s">
        <v>4001</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4301</v>
      </c>
      <c r="B2133" s="408">
        <v>1</v>
      </c>
      <c r="C2133" s="408" t="s">
        <v>4302</v>
      </c>
      <c r="D2133" s="408" t="s">
        <v>4003</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4301</v>
      </c>
      <c r="B2134" s="408">
        <v>1</v>
      </c>
      <c r="C2134" s="408" t="s">
        <v>4302</v>
      </c>
      <c r="D2134" s="408" t="s">
        <v>4004</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4301</v>
      </c>
      <c r="B2135" s="408">
        <v>1</v>
      </c>
      <c r="C2135" s="408" t="s">
        <v>4302</v>
      </c>
      <c r="D2135" s="408" t="s">
        <v>4224</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4301</v>
      </c>
      <c r="B2136" s="408">
        <v>1</v>
      </c>
      <c r="C2136" s="408" t="s">
        <v>4302</v>
      </c>
      <c r="D2136" s="408" t="s">
        <v>4006</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4301</v>
      </c>
      <c r="B2137" s="408">
        <v>1</v>
      </c>
      <c r="C2137" s="408" t="s">
        <v>4302</v>
      </c>
      <c r="D2137" s="408" t="s">
        <v>4008</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4301</v>
      </c>
      <c r="B2138" s="408">
        <v>1</v>
      </c>
      <c r="C2138" s="408" t="s">
        <v>4302</v>
      </c>
      <c r="D2138" s="408" t="s">
        <v>481</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4301</v>
      </c>
      <c r="B2139" s="408">
        <v>1</v>
      </c>
      <c r="C2139" s="408" t="s">
        <v>4302</v>
      </c>
      <c r="D2139" s="408" t="s">
        <v>4011</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4301</v>
      </c>
      <c r="B2140" s="408">
        <v>1</v>
      </c>
      <c r="C2140" s="408" t="s">
        <v>4302</v>
      </c>
      <c r="D2140" s="408" t="s">
        <v>4013</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4301</v>
      </c>
      <c r="B2141" s="408">
        <v>1</v>
      </c>
      <c r="C2141" s="408" t="s">
        <v>4302</v>
      </c>
      <c r="D2141" s="408" t="s">
        <v>4014</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4301</v>
      </c>
      <c r="B2142" s="408">
        <v>1</v>
      </c>
      <c r="C2142" s="408" t="s">
        <v>4302</v>
      </c>
      <c r="D2142" s="408" t="s">
        <v>4016</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4301</v>
      </c>
      <c r="B2143" s="408">
        <v>1</v>
      </c>
      <c r="C2143" s="408" t="s">
        <v>4302</v>
      </c>
      <c r="D2143" s="408" t="s">
        <v>4018</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4301</v>
      </c>
      <c r="B2144" s="408">
        <v>1</v>
      </c>
      <c r="C2144" s="408" t="s">
        <v>4302</v>
      </c>
      <c r="D2144" s="408" t="s">
        <v>4225</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4301</v>
      </c>
      <c r="B2145" s="408">
        <v>1</v>
      </c>
      <c r="C2145" s="408" t="s">
        <v>4302</v>
      </c>
      <c r="D2145" s="408" t="s">
        <v>4020</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4301</v>
      </c>
      <c r="B2146" s="408">
        <v>1</v>
      </c>
      <c r="C2146" s="408" t="s">
        <v>4302</v>
      </c>
      <c r="D2146" s="408" t="s">
        <v>4022</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4301</v>
      </c>
      <c r="B2147" s="408">
        <v>1</v>
      </c>
      <c r="C2147" s="408" t="s">
        <v>4302</v>
      </c>
      <c r="D2147" s="408" t="s">
        <v>4024</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4301</v>
      </c>
      <c r="B2148" s="408">
        <v>1</v>
      </c>
      <c r="C2148" s="408" t="s">
        <v>4302</v>
      </c>
      <c r="D2148" s="408" t="s">
        <v>4026</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4301</v>
      </c>
      <c r="B2149" s="408">
        <v>1</v>
      </c>
      <c r="C2149" s="408" t="s">
        <v>4302</v>
      </c>
      <c r="D2149" s="408" t="s">
        <v>4028</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4301</v>
      </c>
      <c r="B2150" s="408">
        <v>1</v>
      </c>
      <c r="C2150" s="408" t="s">
        <v>4302</v>
      </c>
      <c r="D2150" s="408" t="s">
        <v>4030</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4301</v>
      </c>
      <c r="B2151" s="408">
        <v>1</v>
      </c>
      <c r="C2151" s="408" t="s">
        <v>4302</v>
      </c>
      <c r="D2151" s="408" t="s">
        <v>4032</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4301</v>
      </c>
      <c r="B2152" s="408">
        <v>1</v>
      </c>
      <c r="C2152" s="408" t="s">
        <v>4302</v>
      </c>
      <c r="D2152" s="408" t="s">
        <v>4034</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4301</v>
      </c>
      <c r="B2153" s="408">
        <v>1</v>
      </c>
      <c r="C2153" s="408" t="s">
        <v>4302</v>
      </c>
      <c r="D2153" s="408" t="s">
        <v>4036</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4301</v>
      </c>
      <c r="B2154" s="408">
        <v>1</v>
      </c>
      <c r="C2154" s="408" t="s">
        <v>4302</v>
      </c>
      <c r="D2154" s="408" t="s">
        <v>4038</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4301</v>
      </c>
      <c r="B2155" s="408">
        <v>1</v>
      </c>
      <c r="C2155" s="408" t="s">
        <v>4302</v>
      </c>
      <c r="D2155" s="408" t="s">
        <v>4040</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4301</v>
      </c>
      <c r="B2156" s="408">
        <v>1</v>
      </c>
      <c r="C2156" s="408" t="s">
        <v>4302</v>
      </c>
      <c r="D2156" s="408" t="s">
        <v>4042</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4301</v>
      </c>
      <c r="B2157" s="408">
        <v>1</v>
      </c>
      <c r="C2157" s="408" t="s">
        <v>4302</v>
      </c>
      <c r="D2157" s="408" t="s">
        <v>4044</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4301</v>
      </c>
      <c r="B2158" s="408">
        <v>1</v>
      </c>
      <c r="C2158" s="408" t="s">
        <v>4302</v>
      </c>
      <c r="D2158" s="408" t="s">
        <v>4046</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4301</v>
      </c>
      <c r="B2159" s="408">
        <v>1</v>
      </c>
      <c r="C2159" s="408" t="s">
        <v>4302</v>
      </c>
      <c r="D2159" s="408" t="s">
        <v>4226</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4301</v>
      </c>
      <c r="B2160" s="408">
        <v>1</v>
      </c>
      <c r="C2160" s="408" t="s">
        <v>4302</v>
      </c>
      <c r="D2160" s="408" t="s">
        <v>4048</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4301</v>
      </c>
      <c r="B2161" s="408">
        <v>1</v>
      </c>
      <c r="C2161" s="408" t="s">
        <v>4302</v>
      </c>
      <c r="D2161" s="408" t="s">
        <v>4050</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4301</v>
      </c>
      <c r="B2162" s="408">
        <v>1</v>
      </c>
      <c r="C2162" s="408" t="s">
        <v>4302</v>
      </c>
      <c r="D2162" s="408" t="s">
        <v>4052</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4301</v>
      </c>
      <c r="B2163" s="408">
        <v>1</v>
      </c>
      <c r="C2163" s="408" t="s">
        <v>4302</v>
      </c>
      <c r="D2163" s="408" t="s">
        <v>4054</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4301</v>
      </c>
      <c r="B2164" s="408">
        <v>1</v>
      </c>
      <c r="C2164" s="408" t="s">
        <v>4302</v>
      </c>
      <c r="D2164" s="408" t="s">
        <v>517</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4301</v>
      </c>
      <c r="B2165" s="408">
        <v>1</v>
      </c>
      <c r="C2165" s="408" t="s">
        <v>4302</v>
      </c>
      <c r="D2165" s="408" t="s">
        <v>4057</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4301</v>
      </c>
      <c r="B2166" s="408">
        <v>1</v>
      </c>
      <c r="C2166" s="408" t="s">
        <v>4302</v>
      </c>
      <c r="D2166" s="408" t="s">
        <v>4059</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4301</v>
      </c>
      <c r="B2167" s="408">
        <v>1</v>
      </c>
      <c r="C2167" s="408" t="s">
        <v>4302</v>
      </c>
      <c r="D2167" s="408" t="s">
        <v>4061</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4301</v>
      </c>
      <c r="B2168" s="408">
        <v>1</v>
      </c>
      <c r="C2168" s="408" t="s">
        <v>4302</v>
      </c>
      <c r="D2168" s="408" t="s">
        <v>4063</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4301</v>
      </c>
      <c r="B2169" s="408">
        <v>1</v>
      </c>
      <c r="C2169" s="408" t="s">
        <v>4302</v>
      </c>
      <c r="D2169" s="408" t="s">
        <v>4065</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4301</v>
      </c>
      <c r="B2170" s="408">
        <v>1</v>
      </c>
      <c r="C2170" s="408" t="s">
        <v>4302</v>
      </c>
      <c r="D2170" s="408" t="s">
        <v>4067</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4301</v>
      </c>
      <c r="B2171" s="408">
        <v>1</v>
      </c>
      <c r="C2171" s="408" t="s">
        <v>4302</v>
      </c>
      <c r="D2171" s="408" t="s">
        <v>4069</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4301</v>
      </c>
      <c r="B2172" s="408">
        <v>1</v>
      </c>
      <c r="C2172" s="408" t="s">
        <v>4302</v>
      </c>
      <c r="D2172" s="408" t="s">
        <v>4071</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4301</v>
      </c>
      <c r="B2173" s="408">
        <v>1</v>
      </c>
      <c r="C2173" s="408" t="s">
        <v>4302</v>
      </c>
      <c r="D2173" s="408" t="s">
        <v>4073</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4301</v>
      </c>
      <c r="B2174" s="408">
        <v>1</v>
      </c>
      <c r="C2174" s="408" t="s">
        <v>4302</v>
      </c>
      <c r="D2174" s="408" t="s">
        <v>4227</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4301</v>
      </c>
      <c r="B2175" s="408">
        <v>1</v>
      </c>
      <c r="C2175" s="408" t="s">
        <v>4302</v>
      </c>
      <c r="D2175" s="408" t="s">
        <v>4075</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4301</v>
      </c>
      <c r="B2176" s="408">
        <v>1</v>
      </c>
      <c r="C2176" s="408" t="s">
        <v>4302</v>
      </c>
      <c r="D2176" s="408" t="s">
        <v>4077</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4301</v>
      </c>
      <c r="B2177" s="408">
        <v>1</v>
      </c>
      <c r="C2177" s="408" t="s">
        <v>4302</v>
      </c>
      <c r="D2177" s="408" t="s">
        <v>4079</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4301</v>
      </c>
      <c r="B2178" s="408">
        <v>1</v>
      </c>
      <c r="C2178" s="408" t="s">
        <v>4302</v>
      </c>
      <c r="D2178" s="408" t="s">
        <v>4081</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4301</v>
      </c>
      <c r="B2179" s="408">
        <v>1</v>
      </c>
      <c r="C2179" s="408" t="s">
        <v>4302</v>
      </c>
      <c r="D2179" s="408" t="s">
        <v>4083</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4301</v>
      </c>
      <c r="B2180" s="408">
        <v>1</v>
      </c>
      <c r="C2180" s="408" t="s">
        <v>4302</v>
      </c>
      <c r="D2180" s="408" t="s">
        <v>4228</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4301</v>
      </c>
      <c r="B2181" s="408">
        <v>1</v>
      </c>
      <c r="C2181" s="408" t="s">
        <v>4302</v>
      </c>
      <c r="D2181" s="408" t="s">
        <v>4085</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4301</v>
      </c>
      <c r="B2182" s="408">
        <v>1</v>
      </c>
      <c r="C2182" s="408" t="s">
        <v>4302</v>
      </c>
      <c r="D2182" s="408" t="s">
        <v>4087</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4301</v>
      </c>
      <c r="B2183" s="408">
        <v>1</v>
      </c>
      <c r="C2183" s="408" t="s">
        <v>4302</v>
      </c>
      <c r="D2183" s="408" t="s">
        <v>4229</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4301</v>
      </c>
      <c r="B2184" s="408">
        <v>1</v>
      </c>
      <c r="C2184" s="408" t="s">
        <v>4302</v>
      </c>
      <c r="D2184" s="408" t="s">
        <v>4089</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4301</v>
      </c>
      <c r="B2185" s="408">
        <v>1</v>
      </c>
      <c r="C2185" s="408" t="s">
        <v>4302</v>
      </c>
      <c r="D2185" s="408" t="s">
        <v>4091</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4301</v>
      </c>
      <c r="B2186" s="408">
        <v>1</v>
      </c>
      <c r="C2186" s="408" t="s">
        <v>4302</v>
      </c>
      <c r="D2186" s="408" t="s">
        <v>4093</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4301</v>
      </c>
      <c r="B2187" s="408">
        <v>1</v>
      </c>
      <c r="C2187" s="408" t="s">
        <v>4302</v>
      </c>
      <c r="D2187" s="408" t="s">
        <v>4095</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4301</v>
      </c>
      <c r="B2188" s="408">
        <v>1</v>
      </c>
      <c r="C2188" s="408" t="s">
        <v>4302</v>
      </c>
      <c r="D2188" s="408" t="s">
        <v>4097</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4303</v>
      </c>
      <c r="B2189" s="408">
        <v>1</v>
      </c>
      <c r="C2189" s="408" t="s">
        <v>4304</v>
      </c>
      <c r="D2189" s="408" t="s">
        <v>4001</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4303</v>
      </c>
      <c r="B2190" s="408">
        <v>1</v>
      </c>
      <c r="C2190" s="408" t="s">
        <v>4304</v>
      </c>
      <c r="D2190" s="408" t="s">
        <v>4003</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4303</v>
      </c>
      <c r="B2191" s="408">
        <v>1</v>
      </c>
      <c r="C2191" s="408" t="s">
        <v>4304</v>
      </c>
      <c r="D2191" s="408" t="s">
        <v>4004</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4303</v>
      </c>
      <c r="B2192" s="408">
        <v>1</v>
      </c>
      <c r="C2192" s="408" t="s">
        <v>4304</v>
      </c>
      <c r="D2192" s="408" t="s">
        <v>4224</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4303</v>
      </c>
      <c r="B2193" s="408">
        <v>1</v>
      </c>
      <c r="C2193" s="408" t="s">
        <v>4304</v>
      </c>
      <c r="D2193" s="408" t="s">
        <v>4006</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4303</v>
      </c>
      <c r="B2194" s="408">
        <v>1</v>
      </c>
      <c r="C2194" s="408" t="s">
        <v>4304</v>
      </c>
      <c r="D2194" s="408" t="s">
        <v>4008</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4303</v>
      </c>
      <c r="B2195" s="408">
        <v>1</v>
      </c>
      <c r="C2195" s="408" t="s">
        <v>4304</v>
      </c>
      <c r="D2195" s="408" t="s">
        <v>481</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4303</v>
      </c>
      <c r="B2196" s="408">
        <v>1</v>
      </c>
      <c r="C2196" s="408" t="s">
        <v>4304</v>
      </c>
      <c r="D2196" s="408" t="s">
        <v>4011</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4303</v>
      </c>
      <c r="B2197" s="408">
        <v>1</v>
      </c>
      <c r="C2197" s="408" t="s">
        <v>4304</v>
      </c>
      <c r="D2197" s="408" t="s">
        <v>4013</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4303</v>
      </c>
      <c r="B2198" s="408">
        <v>1</v>
      </c>
      <c r="C2198" s="408" t="s">
        <v>4304</v>
      </c>
      <c r="D2198" s="408" t="s">
        <v>4014</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4303</v>
      </c>
      <c r="B2199" s="408">
        <v>1</v>
      </c>
      <c r="C2199" s="408" t="s">
        <v>4304</v>
      </c>
      <c r="D2199" s="408" t="s">
        <v>4016</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4303</v>
      </c>
      <c r="B2200" s="408">
        <v>1</v>
      </c>
      <c r="C2200" s="408" t="s">
        <v>4304</v>
      </c>
      <c r="D2200" s="408" t="s">
        <v>4238</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4303</v>
      </c>
      <c r="B2201" s="408">
        <v>1</v>
      </c>
      <c r="C2201" s="408" t="s">
        <v>4304</v>
      </c>
      <c r="D2201" s="408" t="s">
        <v>4018</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4303</v>
      </c>
      <c r="B2202" s="408">
        <v>1</v>
      </c>
      <c r="C2202" s="408" t="s">
        <v>4304</v>
      </c>
      <c r="D2202" s="408" t="s">
        <v>4225</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4303</v>
      </c>
      <c r="B2203" s="408">
        <v>1</v>
      </c>
      <c r="C2203" s="408" t="s">
        <v>4304</v>
      </c>
      <c r="D2203" s="408" t="s">
        <v>4020</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4303</v>
      </c>
      <c r="B2204" s="408">
        <v>1</v>
      </c>
      <c r="C2204" s="408" t="s">
        <v>4304</v>
      </c>
      <c r="D2204" s="408" t="s">
        <v>4022</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4303</v>
      </c>
      <c r="B2205" s="408">
        <v>1</v>
      </c>
      <c r="C2205" s="408" t="s">
        <v>4304</v>
      </c>
      <c r="D2205" s="408" t="s">
        <v>4024</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4303</v>
      </c>
      <c r="B2206" s="408">
        <v>1</v>
      </c>
      <c r="C2206" s="408" t="s">
        <v>4304</v>
      </c>
      <c r="D2206" s="408" t="s">
        <v>4026</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4303</v>
      </c>
      <c r="B2207" s="408">
        <v>1</v>
      </c>
      <c r="C2207" s="408" t="s">
        <v>4304</v>
      </c>
      <c r="D2207" s="408" t="s">
        <v>4028</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4303</v>
      </c>
      <c r="B2208" s="408">
        <v>1</v>
      </c>
      <c r="C2208" s="408" t="s">
        <v>4304</v>
      </c>
      <c r="D2208" s="408" t="s">
        <v>4030</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4303</v>
      </c>
      <c r="B2209" s="408">
        <v>1</v>
      </c>
      <c r="C2209" s="408" t="s">
        <v>4304</v>
      </c>
      <c r="D2209" s="408" t="s">
        <v>4032</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4303</v>
      </c>
      <c r="B2210" s="408">
        <v>1</v>
      </c>
      <c r="C2210" s="408" t="s">
        <v>4304</v>
      </c>
      <c r="D2210" s="408" t="s">
        <v>4034</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4303</v>
      </c>
      <c r="B2211" s="408">
        <v>1</v>
      </c>
      <c r="C2211" s="408" t="s">
        <v>4304</v>
      </c>
      <c r="D2211" s="408" t="s">
        <v>4036</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4303</v>
      </c>
      <c r="B2212" s="408">
        <v>1</v>
      </c>
      <c r="C2212" s="408" t="s">
        <v>4304</v>
      </c>
      <c r="D2212" s="408" t="s">
        <v>4038</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4303</v>
      </c>
      <c r="B2213" s="408">
        <v>1</v>
      </c>
      <c r="C2213" s="408" t="s">
        <v>4304</v>
      </c>
      <c r="D2213" s="408" t="s">
        <v>4040</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4303</v>
      </c>
      <c r="B2214" s="408">
        <v>1</v>
      </c>
      <c r="C2214" s="408" t="s">
        <v>4304</v>
      </c>
      <c r="D2214" s="408" t="s">
        <v>4042</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4303</v>
      </c>
      <c r="B2215" s="408">
        <v>1</v>
      </c>
      <c r="C2215" s="408" t="s">
        <v>4304</v>
      </c>
      <c r="D2215" s="408" t="s">
        <v>4044</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4303</v>
      </c>
      <c r="B2216" s="408">
        <v>1</v>
      </c>
      <c r="C2216" s="408" t="s">
        <v>4304</v>
      </c>
      <c r="D2216" s="408" t="s">
        <v>4046</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4303</v>
      </c>
      <c r="B2217" s="408">
        <v>1</v>
      </c>
      <c r="C2217" s="408" t="s">
        <v>4304</v>
      </c>
      <c r="D2217" s="408" t="s">
        <v>4226</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4303</v>
      </c>
      <c r="B2218" s="408">
        <v>1</v>
      </c>
      <c r="C2218" s="408" t="s">
        <v>4304</v>
      </c>
      <c r="D2218" s="408" t="s">
        <v>4048</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4303</v>
      </c>
      <c r="B2219" s="408">
        <v>1</v>
      </c>
      <c r="C2219" s="408" t="s">
        <v>4304</v>
      </c>
      <c r="D2219" s="408" t="s">
        <v>4050</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4303</v>
      </c>
      <c r="B2220" s="408">
        <v>1</v>
      </c>
      <c r="C2220" s="408" t="s">
        <v>4304</v>
      </c>
      <c r="D2220" s="408" t="s">
        <v>4052</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4303</v>
      </c>
      <c r="B2221" s="408">
        <v>1</v>
      </c>
      <c r="C2221" s="408" t="s">
        <v>4304</v>
      </c>
      <c r="D2221" s="408" t="s">
        <v>4054</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4303</v>
      </c>
      <c r="B2222" s="408">
        <v>1</v>
      </c>
      <c r="C2222" s="408" t="s">
        <v>4304</v>
      </c>
      <c r="D2222" s="408" t="s">
        <v>517</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4303</v>
      </c>
      <c r="B2223" s="408">
        <v>1</v>
      </c>
      <c r="C2223" s="408" t="s">
        <v>4304</v>
      </c>
      <c r="D2223" s="408" t="s">
        <v>4057</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4303</v>
      </c>
      <c r="B2224" s="408">
        <v>1</v>
      </c>
      <c r="C2224" s="408" t="s">
        <v>4304</v>
      </c>
      <c r="D2224" s="408" t="s">
        <v>4059</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4303</v>
      </c>
      <c r="B2225" s="408">
        <v>1</v>
      </c>
      <c r="C2225" s="408" t="s">
        <v>4304</v>
      </c>
      <c r="D2225" s="408" t="s">
        <v>4061</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4303</v>
      </c>
      <c r="B2226" s="408">
        <v>1</v>
      </c>
      <c r="C2226" s="408" t="s">
        <v>4304</v>
      </c>
      <c r="D2226" s="408" t="s">
        <v>4063</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4303</v>
      </c>
      <c r="B2227" s="408">
        <v>1</v>
      </c>
      <c r="C2227" s="408" t="s">
        <v>4304</v>
      </c>
      <c r="D2227" s="408" t="s">
        <v>4065</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4303</v>
      </c>
      <c r="B2228" s="408">
        <v>1</v>
      </c>
      <c r="C2228" s="408" t="s">
        <v>4304</v>
      </c>
      <c r="D2228" s="408" t="s">
        <v>4067</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4303</v>
      </c>
      <c r="B2229" s="408">
        <v>1</v>
      </c>
      <c r="C2229" s="408" t="s">
        <v>4304</v>
      </c>
      <c r="D2229" s="408" t="s">
        <v>4069</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4303</v>
      </c>
      <c r="B2230" s="408">
        <v>1</v>
      </c>
      <c r="C2230" s="408" t="s">
        <v>4304</v>
      </c>
      <c r="D2230" s="408" t="s">
        <v>4071</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4303</v>
      </c>
      <c r="B2231" s="408">
        <v>1</v>
      </c>
      <c r="C2231" s="408" t="s">
        <v>4304</v>
      </c>
      <c r="D2231" s="408" t="s">
        <v>4073</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4303</v>
      </c>
      <c r="B2232" s="408">
        <v>1</v>
      </c>
      <c r="C2232" s="408" t="s">
        <v>4304</v>
      </c>
      <c r="D2232" s="408" t="s">
        <v>4227</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4303</v>
      </c>
      <c r="B2233" s="408">
        <v>1</v>
      </c>
      <c r="C2233" s="408" t="s">
        <v>4304</v>
      </c>
      <c r="D2233" s="408" t="s">
        <v>4075</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4303</v>
      </c>
      <c r="B2234" s="408">
        <v>1</v>
      </c>
      <c r="C2234" s="408" t="s">
        <v>4304</v>
      </c>
      <c r="D2234" s="408" t="s">
        <v>4077</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4303</v>
      </c>
      <c r="B2235" s="408">
        <v>1</v>
      </c>
      <c r="C2235" s="408" t="s">
        <v>4304</v>
      </c>
      <c r="D2235" s="408" t="s">
        <v>4079</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4303</v>
      </c>
      <c r="B2236" s="408">
        <v>1</v>
      </c>
      <c r="C2236" s="408" t="s">
        <v>4304</v>
      </c>
      <c r="D2236" s="408" t="s">
        <v>4081</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4303</v>
      </c>
      <c r="B2237" s="408">
        <v>1</v>
      </c>
      <c r="C2237" s="408" t="s">
        <v>4304</v>
      </c>
      <c r="D2237" s="408" t="s">
        <v>4083</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4303</v>
      </c>
      <c r="B2238" s="408">
        <v>1</v>
      </c>
      <c r="C2238" s="408" t="s">
        <v>4304</v>
      </c>
      <c r="D2238" s="408" t="s">
        <v>4228</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4303</v>
      </c>
      <c r="B2239" s="408">
        <v>1</v>
      </c>
      <c r="C2239" s="408" t="s">
        <v>4304</v>
      </c>
      <c r="D2239" s="408" t="s">
        <v>4085</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4303</v>
      </c>
      <c r="B2240" s="408">
        <v>1</v>
      </c>
      <c r="C2240" s="408" t="s">
        <v>4304</v>
      </c>
      <c r="D2240" s="408" t="s">
        <v>4087</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4303</v>
      </c>
      <c r="B2241" s="408">
        <v>1</v>
      </c>
      <c r="C2241" s="408" t="s">
        <v>4304</v>
      </c>
      <c r="D2241" s="408" t="s">
        <v>4229</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4303</v>
      </c>
      <c r="B2242" s="408">
        <v>1</v>
      </c>
      <c r="C2242" s="408" t="s">
        <v>4304</v>
      </c>
      <c r="D2242" s="408" t="s">
        <v>4089</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4303</v>
      </c>
      <c r="B2243" s="408">
        <v>1</v>
      </c>
      <c r="C2243" s="408" t="s">
        <v>4304</v>
      </c>
      <c r="D2243" s="408" t="s">
        <v>4091</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4303</v>
      </c>
      <c r="B2244" s="408">
        <v>1</v>
      </c>
      <c r="C2244" s="408" t="s">
        <v>4304</v>
      </c>
      <c r="D2244" s="408" t="s">
        <v>4093</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4303</v>
      </c>
      <c r="B2245" s="408">
        <v>1</v>
      </c>
      <c r="C2245" s="408" t="s">
        <v>4304</v>
      </c>
      <c r="D2245" s="408" t="s">
        <v>4095</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4303</v>
      </c>
      <c r="B2246" s="408">
        <v>1</v>
      </c>
      <c r="C2246" s="408" t="s">
        <v>4304</v>
      </c>
      <c r="D2246" s="408" t="s">
        <v>4097</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4305</v>
      </c>
      <c r="B2247" s="408">
        <v>1</v>
      </c>
      <c r="C2247" s="408" t="s">
        <v>4306</v>
      </c>
      <c r="D2247" s="408" t="s">
        <v>4001</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4305</v>
      </c>
      <c r="B2248" s="408">
        <v>1</v>
      </c>
      <c r="C2248" s="408" t="s">
        <v>4306</v>
      </c>
      <c r="D2248" s="408" t="s">
        <v>4003</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4305</v>
      </c>
      <c r="B2249" s="408">
        <v>1</v>
      </c>
      <c r="C2249" s="408" t="s">
        <v>4306</v>
      </c>
      <c r="D2249" s="408" t="s">
        <v>4004</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4305</v>
      </c>
      <c r="B2250" s="408">
        <v>1</v>
      </c>
      <c r="C2250" s="408" t="s">
        <v>4306</v>
      </c>
      <c r="D2250" s="408" t="s">
        <v>4224</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4305</v>
      </c>
      <c r="B2251" s="408">
        <v>1</v>
      </c>
      <c r="C2251" s="408" t="s">
        <v>4306</v>
      </c>
      <c r="D2251" s="408" t="s">
        <v>4006</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4305</v>
      </c>
      <c r="B2252" s="408">
        <v>1</v>
      </c>
      <c r="C2252" s="408" t="s">
        <v>4306</v>
      </c>
      <c r="D2252" s="408" t="s">
        <v>4008</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4305</v>
      </c>
      <c r="B2253" s="408">
        <v>1</v>
      </c>
      <c r="C2253" s="408" t="s">
        <v>4306</v>
      </c>
      <c r="D2253" s="408" t="s">
        <v>481</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4305</v>
      </c>
      <c r="B2254" s="408">
        <v>1</v>
      </c>
      <c r="C2254" s="408" t="s">
        <v>4306</v>
      </c>
      <c r="D2254" s="408" t="s">
        <v>4011</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4305</v>
      </c>
      <c r="B2255" s="408">
        <v>1</v>
      </c>
      <c r="C2255" s="408" t="s">
        <v>4306</v>
      </c>
      <c r="D2255" s="408" t="s">
        <v>4013</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4305</v>
      </c>
      <c r="B2256" s="408">
        <v>1</v>
      </c>
      <c r="C2256" s="408" t="s">
        <v>4306</v>
      </c>
      <c r="D2256" s="408" t="s">
        <v>4014</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4305</v>
      </c>
      <c r="B2257" s="408">
        <v>1</v>
      </c>
      <c r="C2257" s="408" t="s">
        <v>4306</v>
      </c>
      <c r="D2257" s="408" t="s">
        <v>4016</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4305</v>
      </c>
      <c r="B2258" s="408">
        <v>1</v>
      </c>
      <c r="C2258" s="408" t="s">
        <v>4306</v>
      </c>
      <c r="D2258" s="408" t="s">
        <v>4018</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4305</v>
      </c>
      <c r="B2259" s="408">
        <v>1</v>
      </c>
      <c r="C2259" s="408" t="s">
        <v>4306</v>
      </c>
      <c r="D2259" s="408" t="s">
        <v>4225</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4305</v>
      </c>
      <c r="B2260" s="408">
        <v>1</v>
      </c>
      <c r="C2260" s="408" t="s">
        <v>4306</v>
      </c>
      <c r="D2260" s="408" t="s">
        <v>4020</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4305</v>
      </c>
      <c r="B2261" s="408">
        <v>1</v>
      </c>
      <c r="C2261" s="408" t="s">
        <v>4306</v>
      </c>
      <c r="D2261" s="408" t="s">
        <v>4022</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4305</v>
      </c>
      <c r="B2262" s="408">
        <v>1</v>
      </c>
      <c r="C2262" s="408" t="s">
        <v>4306</v>
      </c>
      <c r="D2262" s="408" t="s">
        <v>4024</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4305</v>
      </c>
      <c r="B2263" s="408">
        <v>1</v>
      </c>
      <c r="C2263" s="408" t="s">
        <v>4306</v>
      </c>
      <c r="D2263" s="408" t="s">
        <v>4026</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4305</v>
      </c>
      <c r="B2264" s="408">
        <v>1</v>
      </c>
      <c r="C2264" s="408" t="s">
        <v>4306</v>
      </c>
      <c r="D2264" s="408" t="s">
        <v>4028</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4305</v>
      </c>
      <c r="B2265" s="408">
        <v>1</v>
      </c>
      <c r="C2265" s="408" t="s">
        <v>4306</v>
      </c>
      <c r="D2265" s="408" t="s">
        <v>4030</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4305</v>
      </c>
      <c r="B2266" s="408">
        <v>1</v>
      </c>
      <c r="C2266" s="408" t="s">
        <v>4306</v>
      </c>
      <c r="D2266" s="408" t="s">
        <v>4032</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4305</v>
      </c>
      <c r="B2267" s="408">
        <v>1</v>
      </c>
      <c r="C2267" s="408" t="s">
        <v>4306</v>
      </c>
      <c r="D2267" s="408" t="s">
        <v>4034</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4305</v>
      </c>
      <c r="B2268" s="408">
        <v>1</v>
      </c>
      <c r="C2268" s="408" t="s">
        <v>4306</v>
      </c>
      <c r="D2268" s="408" t="s">
        <v>4036</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4305</v>
      </c>
      <c r="B2269" s="408">
        <v>1</v>
      </c>
      <c r="C2269" s="408" t="s">
        <v>4306</v>
      </c>
      <c r="D2269" s="408" t="s">
        <v>4038</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4305</v>
      </c>
      <c r="B2270" s="408">
        <v>1</v>
      </c>
      <c r="C2270" s="408" t="s">
        <v>4306</v>
      </c>
      <c r="D2270" s="408" t="s">
        <v>4040</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4305</v>
      </c>
      <c r="B2271" s="408">
        <v>1</v>
      </c>
      <c r="C2271" s="408" t="s">
        <v>4306</v>
      </c>
      <c r="D2271" s="408" t="s">
        <v>4042</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4305</v>
      </c>
      <c r="B2272" s="408">
        <v>1</v>
      </c>
      <c r="C2272" s="408" t="s">
        <v>4306</v>
      </c>
      <c r="D2272" s="408" t="s">
        <v>4044</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4305</v>
      </c>
      <c r="B2273" s="408">
        <v>1</v>
      </c>
      <c r="C2273" s="408" t="s">
        <v>4306</v>
      </c>
      <c r="D2273" s="408" t="s">
        <v>4046</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4305</v>
      </c>
      <c r="B2274" s="408">
        <v>1</v>
      </c>
      <c r="C2274" s="408" t="s">
        <v>4306</v>
      </c>
      <c r="D2274" s="408" t="s">
        <v>4226</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4305</v>
      </c>
      <c r="B2275" s="408">
        <v>1</v>
      </c>
      <c r="C2275" s="408" t="s">
        <v>4306</v>
      </c>
      <c r="D2275" s="408" t="s">
        <v>4048</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4305</v>
      </c>
      <c r="B2276" s="408">
        <v>1</v>
      </c>
      <c r="C2276" s="408" t="s">
        <v>4306</v>
      </c>
      <c r="D2276" s="408" t="s">
        <v>4050</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4305</v>
      </c>
      <c r="B2277" s="408">
        <v>1</v>
      </c>
      <c r="C2277" s="408" t="s">
        <v>4306</v>
      </c>
      <c r="D2277" s="408" t="s">
        <v>4052</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4305</v>
      </c>
      <c r="B2278" s="408">
        <v>1</v>
      </c>
      <c r="C2278" s="408" t="s">
        <v>4306</v>
      </c>
      <c r="D2278" s="408" t="s">
        <v>4054</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4305</v>
      </c>
      <c r="B2279" s="408">
        <v>1</v>
      </c>
      <c r="C2279" s="408" t="s">
        <v>4306</v>
      </c>
      <c r="D2279" s="408" t="s">
        <v>517</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4305</v>
      </c>
      <c r="B2280" s="408">
        <v>1</v>
      </c>
      <c r="C2280" s="408" t="s">
        <v>4306</v>
      </c>
      <c r="D2280" s="408" t="s">
        <v>4057</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4305</v>
      </c>
      <c r="B2281" s="408">
        <v>1</v>
      </c>
      <c r="C2281" s="408" t="s">
        <v>4306</v>
      </c>
      <c r="D2281" s="408" t="s">
        <v>4059</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4305</v>
      </c>
      <c r="B2282" s="408">
        <v>1</v>
      </c>
      <c r="C2282" s="408" t="s">
        <v>4306</v>
      </c>
      <c r="D2282" s="408" t="s">
        <v>4061</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4305</v>
      </c>
      <c r="B2283" s="408">
        <v>1</v>
      </c>
      <c r="C2283" s="408" t="s">
        <v>4306</v>
      </c>
      <c r="D2283" s="408" t="s">
        <v>4063</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4305</v>
      </c>
      <c r="B2284" s="408">
        <v>1</v>
      </c>
      <c r="C2284" s="408" t="s">
        <v>4306</v>
      </c>
      <c r="D2284" s="408" t="s">
        <v>4065</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4305</v>
      </c>
      <c r="B2285" s="408">
        <v>1</v>
      </c>
      <c r="C2285" s="408" t="s">
        <v>4306</v>
      </c>
      <c r="D2285" s="408" t="s">
        <v>4067</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4305</v>
      </c>
      <c r="B2286" s="408">
        <v>1</v>
      </c>
      <c r="C2286" s="408" t="s">
        <v>4306</v>
      </c>
      <c r="D2286" s="408" t="s">
        <v>4069</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4305</v>
      </c>
      <c r="B2287" s="408">
        <v>1</v>
      </c>
      <c r="C2287" s="408" t="s">
        <v>4306</v>
      </c>
      <c r="D2287" s="408" t="s">
        <v>4071</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4305</v>
      </c>
      <c r="B2288" s="408">
        <v>1</v>
      </c>
      <c r="C2288" s="408" t="s">
        <v>4306</v>
      </c>
      <c r="D2288" s="408" t="s">
        <v>4073</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4305</v>
      </c>
      <c r="B2289" s="408">
        <v>1</v>
      </c>
      <c r="C2289" s="408" t="s">
        <v>4306</v>
      </c>
      <c r="D2289" s="408" t="s">
        <v>4227</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4305</v>
      </c>
      <c r="B2290" s="408">
        <v>1</v>
      </c>
      <c r="C2290" s="408" t="s">
        <v>4306</v>
      </c>
      <c r="D2290" s="408" t="s">
        <v>4075</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4305</v>
      </c>
      <c r="B2291" s="408">
        <v>1</v>
      </c>
      <c r="C2291" s="408" t="s">
        <v>4306</v>
      </c>
      <c r="D2291" s="408" t="s">
        <v>4077</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4305</v>
      </c>
      <c r="B2292" s="408">
        <v>1</v>
      </c>
      <c r="C2292" s="408" t="s">
        <v>4306</v>
      </c>
      <c r="D2292" s="408" t="s">
        <v>4079</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4305</v>
      </c>
      <c r="B2293" s="408">
        <v>1</v>
      </c>
      <c r="C2293" s="408" t="s">
        <v>4306</v>
      </c>
      <c r="D2293" s="408" t="s">
        <v>4081</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4305</v>
      </c>
      <c r="B2294" s="408">
        <v>1</v>
      </c>
      <c r="C2294" s="408" t="s">
        <v>4306</v>
      </c>
      <c r="D2294" s="408" t="s">
        <v>4083</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4305</v>
      </c>
      <c r="B2295" s="408">
        <v>1</v>
      </c>
      <c r="C2295" s="408" t="s">
        <v>4306</v>
      </c>
      <c r="D2295" s="408" t="s">
        <v>4228</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4305</v>
      </c>
      <c r="B2296" s="408">
        <v>1</v>
      </c>
      <c r="C2296" s="408" t="s">
        <v>4306</v>
      </c>
      <c r="D2296" s="408" t="s">
        <v>4085</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4305</v>
      </c>
      <c r="B2297" s="408">
        <v>1</v>
      </c>
      <c r="C2297" s="408" t="s">
        <v>4306</v>
      </c>
      <c r="D2297" s="408" t="s">
        <v>4087</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4305</v>
      </c>
      <c r="B2298" s="408">
        <v>1</v>
      </c>
      <c r="C2298" s="408" t="s">
        <v>4306</v>
      </c>
      <c r="D2298" s="408" t="s">
        <v>4229</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4305</v>
      </c>
      <c r="B2299" s="408">
        <v>1</v>
      </c>
      <c r="C2299" s="408" t="s">
        <v>4306</v>
      </c>
      <c r="D2299" s="408" t="s">
        <v>4089</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4305</v>
      </c>
      <c r="B2300" s="408">
        <v>1</v>
      </c>
      <c r="C2300" s="408" t="s">
        <v>4306</v>
      </c>
      <c r="D2300" s="408" t="s">
        <v>4091</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4305</v>
      </c>
      <c r="B2301" s="408">
        <v>1</v>
      </c>
      <c r="C2301" s="408" t="s">
        <v>4306</v>
      </c>
      <c r="D2301" s="408" t="s">
        <v>4093</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4305</v>
      </c>
      <c r="B2302" s="408">
        <v>1</v>
      </c>
      <c r="C2302" s="408" t="s">
        <v>4306</v>
      </c>
      <c r="D2302" s="408" t="s">
        <v>4095</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4305</v>
      </c>
      <c r="B2303" s="408">
        <v>1</v>
      </c>
      <c r="C2303" s="408" t="s">
        <v>4306</v>
      </c>
      <c r="D2303" s="408" t="s">
        <v>4097</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4307</v>
      </c>
      <c r="B2304" s="408">
        <v>1</v>
      </c>
      <c r="C2304" s="408" t="s">
        <v>4308</v>
      </c>
      <c r="D2304" s="408" t="s">
        <v>4001</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4307</v>
      </c>
      <c r="B2305" s="408">
        <v>1</v>
      </c>
      <c r="C2305" s="408" t="s">
        <v>4308</v>
      </c>
      <c r="D2305" s="408" t="s">
        <v>4003</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4307</v>
      </c>
      <c r="B2306" s="408">
        <v>1</v>
      </c>
      <c r="C2306" s="408" t="s">
        <v>4308</v>
      </c>
      <c r="D2306" s="408" t="s">
        <v>4004</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4307</v>
      </c>
      <c r="B2307" s="408">
        <v>1</v>
      </c>
      <c r="C2307" s="408" t="s">
        <v>4308</v>
      </c>
      <c r="D2307" s="408" t="s">
        <v>4224</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4307</v>
      </c>
      <c r="B2308" s="408">
        <v>1</v>
      </c>
      <c r="C2308" s="408" t="s">
        <v>4308</v>
      </c>
      <c r="D2308" s="408" t="s">
        <v>4006</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4307</v>
      </c>
      <c r="B2309" s="408">
        <v>1</v>
      </c>
      <c r="C2309" s="408" t="s">
        <v>4308</v>
      </c>
      <c r="D2309" s="408" t="s">
        <v>4008</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4307</v>
      </c>
      <c r="B2310" s="408">
        <v>1</v>
      </c>
      <c r="C2310" s="408" t="s">
        <v>4308</v>
      </c>
      <c r="D2310" s="408" t="s">
        <v>481</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4307</v>
      </c>
      <c r="B2311" s="408">
        <v>1</v>
      </c>
      <c r="C2311" s="408" t="s">
        <v>4308</v>
      </c>
      <c r="D2311" s="408" t="s">
        <v>4011</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4307</v>
      </c>
      <c r="B2312" s="408">
        <v>1</v>
      </c>
      <c r="C2312" s="408" t="s">
        <v>4308</v>
      </c>
      <c r="D2312" s="408" t="s">
        <v>4013</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4307</v>
      </c>
      <c r="B2313" s="408">
        <v>1</v>
      </c>
      <c r="C2313" s="408" t="s">
        <v>4308</v>
      </c>
      <c r="D2313" s="408" t="s">
        <v>4014</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4307</v>
      </c>
      <c r="B2314" s="408">
        <v>1</v>
      </c>
      <c r="C2314" s="408" t="s">
        <v>4308</v>
      </c>
      <c r="D2314" s="408" t="s">
        <v>4016</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4307</v>
      </c>
      <c r="B2315" s="408">
        <v>1</v>
      </c>
      <c r="C2315" s="408" t="s">
        <v>4308</v>
      </c>
      <c r="D2315" s="408" t="s">
        <v>4018</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4307</v>
      </c>
      <c r="B2316" s="408">
        <v>1</v>
      </c>
      <c r="C2316" s="408" t="s">
        <v>4308</v>
      </c>
      <c r="D2316" s="408" t="s">
        <v>4225</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4307</v>
      </c>
      <c r="B2317" s="408">
        <v>1</v>
      </c>
      <c r="C2317" s="408" t="s">
        <v>4308</v>
      </c>
      <c r="D2317" s="408" t="s">
        <v>4020</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4307</v>
      </c>
      <c r="B2318" s="408">
        <v>1</v>
      </c>
      <c r="C2318" s="408" t="s">
        <v>4308</v>
      </c>
      <c r="D2318" s="408" t="s">
        <v>4022</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4307</v>
      </c>
      <c r="B2319" s="408">
        <v>1</v>
      </c>
      <c r="C2319" s="408" t="s">
        <v>4308</v>
      </c>
      <c r="D2319" s="408" t="s">
        <v>4024</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4307</v>
      </c>
      <c r="B2320" s="408">
        <v>1</v>
      </c>
      <c r="C2320" s="408" t="s">
        <v>4308</v>
      </c>
      <c r="D2320" s="408" t="s">
        <v>4026</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4307</v>
      </c>
      <c r="B2321" s="408">
        <v>1</v>
      </c>
      <c r="C2321" s="408" t="s">
        <v>4308</v>
      </c>
      <c r="D2321" s="408" t="s">
        <v>4028</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4307</v>
      </c>
      <c r="B2322" s="408">
        <v>1</v>
      </c>
      <c r="C2322" s="408" t="s">
        <v>4308</v>
      </c>
      <c r="D2322" s="408" t="s">
        <v>4030</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4307</v>
      </c>
      <c r="B2323" s="408">
        <v>1</v>
      </c>
      <c r="C2323" s="408" t="s">
        <v>4308</v>
      </c>
      <c r="D2323" s="408" t="s">
        <v>4032</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4307</v>
      </c>
      <c r="B2324" s="408">
        <v>1</v>
      </c>
      <c r="C2324" s="408" t="s">
        <v>4308</v>
      </c>
      <c r="D2324" s="408" t="s">
        <v>4034</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4307</v>
      </c>
      <c r="B2325" s="408">
        <v>1</v>
      </c>
      <c r="C2325" s="408" t="s">
        <v>4308</v>
      </c>
      <c r="D2325" s="408" t="s">
        <v>4036</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4307</v>
      </c>
      <c r="B2326" s="408">
        <v>1</v>
      </c>
      <c r="C2326" s="408" t="s">
        <v>4308</v>
      </c>
      <c r="D2326" s="408" t="s">
        <v>4038</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4307</v>
      </c>
      <c r="B2327" s="408">
        <v>1</v>
      </c>
      <c r="C2327" s="408" t="s">
        <v>4308</v>
      </c>
      <c r="D2327" s="408" t="s">
        <v>4040</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4307</v>
      </c>
      <c r="B2328" s="408">
        <v>1</v>
      </c>
      <c r="C2328" s="408" t="s">
        <v>4308</v>
      </c>
      <c r="D2328" s="408" t="s">
        <v>4042</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4307</v>
      </c>
      <c r="B2329" s="408">
        <v>1</v>
      </c>
      <c r="C2329" s="408" t="s">
        <v>4308</v>
      </c>
      <c r="D2329" s="408" t="s">
        <v>4044</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4307</v>
      </c>
      <c r="B2330" s="408">
        <v>1</v>
      </c>
      <c r="C2330" s="408" t="s">
        <v>4308</v>
      </c>
      <c r="D2330" s="408" t="s">
        <v>4046</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4307</v>
      </c>
      <c r="B2331" s="408">
        <v>1</v>
      </c>
      <c r="C2331" s="408" t="s">
        <v>4308</v>
      </c>
      <c r="D2331" s="408" t="s">
        <v>4226</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4307</v>
      </c>
      <c r="B2332" s="408">
        <v>1</v>
      </c>
      <c r="C2332" s="408" t="s">
        <v>4308</v>
      </c>
      <c r="D2332" s="408" t="s">
        <v>4048</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4307</v>
      </c>
      <c r="B2333" s="408">
        <v>1</v>
      </c>
      <c r="C2333" s="408" t="s">
        <v>4308</v>
      </c>
      <c r="D2333" s="408" t="s">
        <v>4050</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4307</v>
      </c>
      <c r="B2334" s="408">
        <v>1</v>
      </c>
      <c r="C2334" s="408" t="s">
        <v>4308</v>
      </c>
      <c r="D2334" s="408" t="s">
        <v>4052</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4307</v>
      </c>
      <c r="B2335" s="408">
        <v>1</v>
      </c>
      <c r="C2335" s="408" t="s">
        <v>4308</v>
      </c>
      <c r="D2335" s="408" t="s">
        <v>4054</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4307</v>
      </c>
      <c r="B2336" s="408">
        <v>1</v>
      </c>
      <c r="C2336" s="408" t="s">
        <v>4308</v>
      </c>
      <c r="D2336" s="408" t="s">
        <v>517</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4307</v>
      </c>
      <c r="B2337" s="408">
        <v>1</v>
      </c>
      <c r="C2337" s="408" t="s">
        <v>4308</v>
      </c>
      <c r="D2337" s="408" t="s">
        <v>4057</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4307</v>
      </c>
      <c r="B2338" s="408">
        <v>1</v>
      </c>
      <c r="C2338" s="408" t="s">
        <v>4308</v>
      </c>
      <c r="D2338" s="408" t="s">
        <v>4059</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4307</v>
      </c>
      <c r="B2339" s="408">
        <v>1</v>
      </c>
      <c r="C2339" s="408" t="s">
        <v>4308</v>
      </c>
      <c r="D2339" s="408" t="s">
        <v>4061</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4307</v>
      </c>
      <c r="B2340" s="408">
        <v>1</v>
      </c>
      <c r="C2340" s="408" t="s">
        <v>4308</v>
      </c>
      <c r="D2340" s="408" t="s">
        <v>4063</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4307</v>
      </c>
      <c r="B2341" s="408">
        <v>1</v>
      </c>
      <c r="C2341" s="408" t="s">
        <v>4308</v>
      </c>
      <c r="D2341" s="408" t="s">
        <v>4065</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4307</v>
      </c>
      <c r="B2342" s="408">
        <v>1</v>
      </c>
      <c r="C2342" s="408" t="s">
        <v>4308</v>
      </c>
      <c r="D2342" s="408" t="s">
        <v>4067</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4307</v>
      </c>
      <c r="B2343" s="408">
        <v>1</v>
      </c>
      <c r="C2343" s="408" t="s">
        <v>4308</v>
      </c>
      <c r="D2343" s="408" t="s">
        <v>4069</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4307</v>
      </c>
      <c r="B2344" s="408">
        <v>1</v>
      </c>
      <c r="C2344" s="408" t="s">
        <v>4308</v>
      </c>
      <c r="D2344" s="408" t="s">
        <v>4071</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4307</v>
      </c>
      <c r="B2345" s="408">
        <v>1</v>
      </c>
      <c r="C2345" s="408" t="s">
        <v>4308</v>
      </c>
      <c r="D2345" s="408" t="s">
        <v>4073</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4307</v>
      </c>
      <c r="B2346" s="408">
        <v>1</v>
      </c>
      <c r="C2346" s="408" t="s">
        <v>4308</v>
      </c>
      <c r="D2346" s="408" t="s">
        <v>4227</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4307</v>
      </c>
      <c r="B2347" s="408">
        <v>1</v>
      </c>
      <c r="C2347" s="408" t="s">
        <v>4308</v>
      </c>
      <c r="D2347" s="408" t="s">
        <v>4075</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4307</v>
      </c>
      <c r="B2348" s="408">
        <v>1</v>
      </c>
      <c r="C2348" s="408" t="s">
        <v>4308</v>
      </c>
      <c r="D2348" s="408" t="s">
        <v>4077</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4307</v>
      </c>
      <c r="B2349" s="408">
        <v>1</v>
      </c>
      <c r="C2349" s="408" t="s">
        <v>4308</v>
      </c>
      <c r="D2349" s="408" t="s">
        <v>4079</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4307</v>
      </c>
      <c r="B2350" s="408">
        <v>1</v>
      </c>
      <c r="C2350" s="408" t="s">
        <v>4308</v>
      </c>
      <c r="D2350" s="408" t="s">
        <v>4081</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4307</v>
      </c>
      <c r="B2351" s="408">
        <v>1</v>
      </c>
      <c r="C2351" s="408" t="s">
        <v>4308</v>
      </c>
      <c r="D2351" s="408" t="s">
        <v>4083</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4307</v>
      </c>
      <c r="B2352" s="408">
        <v>1</v>
      </c>
      <c r="C2352" s="408" t="s">
        <v>4308</v>
      </c>
      <c r="D2352" s="408" t="s">
        <v>4228</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4307</v>
      </c>
      <c r="B2353" s="408">
        <v>1</v>
      </c>
      <c r="C2353" s="408" t="s">
        <v>4308</v>
      </c>
      <c r="D2353" s="408" t="s">
        <v>4085</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4307</v>
      </c>
      <c r="B2354" s="408">
        <v>1</v>
      </c>
      <c r="C2354" s="408" t="s">
        <v>4308</v>
      </c>
      <c r="D2354" s="408" t="s">
        <v>4087</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4307</v>
      </c>
      <c r="B2355" s="408">
        <v>1</v>
      </c>
      <c r="C2355" s="408" t="s">
        <v>4308</v>
      </c>
      <c r="D2355" s="408" t="s">
        <v>4229</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4307</v>
      </c>
      <c r="B2356" s="408">
        <v>1</v>
      </c>
      <c r="C2356" s="408" t="s">
        <v>4308</v>
      </c>
      <c r="D2356" s="408" t="s">
        <v>4089</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4307</v>
      </c>
      <c r="B2357" s="408">
        <v>1</v>
      </c>
      <c r="C2357" s="408" t="s">
        <v>4308</v>
      </c>
      <c r="D2357" s="408" t="s">
        <v>4091</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4307</v>
      </c>
      <c r="B2358" s="408">
        <v>1</v>
      </c>
      <c r="C2358" s="408" t="s">
        <v>4308</v>
      </c>
      <c r="D2358" s="408" t="s">
        <v>4093</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4307</v>
      </c>
      <c r="B2359" s="408">
        <v>1</v>
      </c>
      <c r="C2359" s="408" t="s">
        <v>4308</v>
      </c>
      <c r="D2359" s="408" t="s">
        <v>4095</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4307</v>
      </c>
      <c r="B2360" s="408">
        <v>1</v>
      </c>
      <c r="C2360" s="408" t="s">
        <v>4308</v>
      </c>
      <c r="D2360" s="408" t="s">
        <v>4097</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4309</v>
      </c>
      <c r="B2361" s="408">
        <v>1</v>
      </c>
      <c r="C2361" s="408" t="s">
        <v>4310</v>
      </c>
      <c r="D2361" s="408" t="s">
        <v>4001</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4309</v>
      </c>
      <c r="B2362" s="408">
        <v>1</v>
      </c>
      <c r="C2362" s="408" t="s">
        <v>4310</v>
      </c>
      <c r="D2362" s="408" t="s">
        <v>4003</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4309</v>
      </c>
      <c r="B2363" s="408">
        <v>1</v>
      </c>
      <c r="C2363" s="408" t="s">
        <v>4310</v>
      </c>
      <c r="D2363" s="408" t="s">
        <v>4004</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4309</v>
      </c>
      <c r="B2364" s="408">
        <v>1</v>
      </c>
      <c r="C2364" s="408" t="s">
        <v>4310</v>
      </c>
      <c r="D2364" s="408" t="s">
        <v>4224</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4309</v>
      </c>
      <c r="B2365" s="408">
        <v>1</v>
      </c>
      <c r="C2365" s="408" t="s">
        <v>4310</v>
      </c>
      <c r="D2365" s="408" t="s">
        <v>4006</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4309</v>
      </c>
      <c r="B2366" s="408">
        <v>1</v>
      </c>
      <c r="C2366" s="408" t="s">
        <v>4310</v>
      </c>
      <c r="D2366" s="408" t="s">
        <v>4008</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4309</v>
      </c>
      <c r="B2367" s="408">
        <v>1</v>
      </c>
      <c r="C2367" s="408" t="s">
        <v>4310</v>
      </c>
      <c r="D2367" s="408" t="s">
        <v>481</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4309</v>
      </c>
      <c r="B2368" s="408">
        <v>1</v>
      </c>
      <c r="C2368" s="408" t="s">
        <v>4310</v>
      </c>
      <c r="D2368" s="408" t="s">
        <v>4011</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4309</v>
      </c>
      <c r="B2369" s="408">
        <v>1</v>
      </c>
      <c r="C2369" s="408" t="s">
        <v>4310</v>
      </c>
      <c r="D2369" s="408" t="s">
        <v>4013</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4309</v>
      </c>
      <c r="B2370" s="408">
        <v>1</v>
      </c>
      <c r="C2370" s="408" t="s">
        <v>4310</v>
      </c>
      <c r="D2370" s="408" t="s">
        <v>4014</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4309</v>
      </c>
      <c r="B2371" s="408">
        <v>1</v>
      </c>
      <c r="C2371" s="408" t="s">
        <v>4310</v>
      </c>
      <c r="D2371" s="408" t="s">
        <v>4016</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4309</v>
      </c>
      <c r="B2372" s="408">
        <v>1</v>
      </c>
      <c r="C2372" s="408" t="s">
        <v>4310</v>
      </c>
      <c r="D2372" s="408" t="s">
        <v>4018</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4309</v>
      </c>
      <c r="B2373" s="408">
        <v>1</v>
      </c>
      <c r="C2373" s="408" t="s">
        <v>4310</v>
      </c>
      <c r="D2373" s="408" t="s">
        <v>4225</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4309</v>
      </c>
      <c r="B2374" s="408">
        <v>1</v>
      </c>
      <c r="C2374" s="408" t="s">
        <v>4310</v>
      </c>
      <c r="D2374" s="408" t="s">
        <v>4020</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4309</v>
      </c>
      <c r="B2375" s="408">
        <v>1</v>
      </c>
      <c r="C2375" s="408" t="s">
        <v>4310</v>
      </c>
      <c r="D2375" s="408" t="s">
        <v>4022</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4309</v>
      </c>
      <c r="B2376" s="408">
        <v>1</v>
      </c>
      <c r="C2376" s="408" t="s">
        <v>4310</v>
      </c>
      <c r="D2376" s="408" t="s">
        <v>4024</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4309</v>
      </c>
      <c r="B2377" s="408">
        <v>1</v>
      </c>
      <c r="C2377" s="408" t="s">
        <v>4310</v>
      </c>
      <c r="D2377" s="408" t="s">
        <v>4026</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4309</v>
      </c>
      <c r="B2378" s="408">
        <v>1</v>
      </c>
      <c r="C2378" s="408" t="s">
        <v>4310</v>
      </c>
      <c r="D2378" s="408" t="s">
        <v>4028</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4309</v>
      </c>
      <c r="B2379" s="408">
        <v>1</v>
      </c>
      <c r="C2379" s="408" t="s">
        <v>4310</v>
      </c>
      <c r="D2379" s="408" t="s">
        <v>4030</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4309</v>
      </c>
      <c r="B2380" s="408">
        <v>1</v>
      </c>
      <c r="C2380" s="408" t="s">
        <v>4310</v>
      </c>
      <c r="D2380" s="408" t="s">
        <v>4032</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4309</v>
      </c>
      <c r="B2381" s="408">
        <v>1</v>
      </c>
      <c r="C2381" s="408" t="s">
        <v>4310</v>
      </c>
      <c r="D2381" s="408" t="s">
        <v>4034</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4309</v>
      </c>
      <c r="B2382" s="408">
        <v>1</v>
      </c>
      <c r="C2382" s="408" t="s">
        <v>4310</v>
      </c>
      <c r="D2382" s="408" t="s">
        <v>4036</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4309</v>
      </c>
      <c r="B2383" s="408">
        <v>1</v>
      </c>
      <c r="C2383" s="408" t="s">
        <v>4310</v>
      </c>
      <c r="D2383" s="408" t="s">
        <v>4038</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4309</v>
      </c>
      <c r="B2384" s="408">
        <v>1</v>
      </c>
      <c r="C2384" s="408" t="s">
        <v>4310</v>
      </c>
      <c r="D2384" s="408" t="s">
        <v>4040</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4309</v>
      </c>
      <c r="B2385" s="408">
        <v>1</v>
      </c>
      <c r="C2385" s="408" t="s">
        <v>4310</v>
      </c>
      <c r="D2385" s="408" t="s">
        <v>4042</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4309</v>
      </c>
      <c r="B2386" s="408">
        <v>1</v>
      </c>
      <c r="C2386" s="408" t="s">
        <v>4310</v>
      </c>
      <c r="D2386" s="408" t="s">
        <v>4044</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4309</v>
      </c>
      <c r="B2387" s="408">
        <v>1</v>
      </c>
      <c r="C2387" s="408" t="s">
        <v>4310</v>
      </c>
      <c r="D2387" s="408" t="s">
        <v>4046</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4309</v>
      </c>
      <c r="B2388" s="408">
        <v>1</v>
      </c>
      <c r="C2388" s="408" t="s">
        <v>4310</v>
      </c>
      <c r="D2388" s="408" t="s">
        <v>4226</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4309</v>
      </c>
      <c r="B2389" s="408">
        <v>1</v>
      </c>
      <c r="C2389" s="408" t="s">
        <v>4310</v>
      </c>
      <c r="D2389" s="408" t="s">
        <v>4048</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4309</v>
      </c>
      <c r="B2390" s="408">
        <v>1</v>
      </c>
      <c r="C2390" s="408" t="s">
        <v>4310</v>
      </c>
      <c r="D2390" s="408" t="s">
        <v>4050</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4309</v>
      </c>
      <c r="B2391" s="408">
        <v>1</v>
      </c>
      <c r="C2391" s="408" t="s">
        <v>4310</v>
      </c>
      <c r="D2391" s="408" t="s">
        <v>4052</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4309</v>
      </c>
      <c r="B2392" s="408">
        <v>1</v>
      </c>
      <c r="C2392" s="408" t="s">
        <v>4310</v>
      </c>
      <c r="D2392" s="408" t="s">
        <v>4054</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4309</v>
      </c>
      <c r="B2393" s="408">
        <v>1</v>
      </c>
      <c r="C2393" s="408" t="s">
        <v>4310</v>
      </c>
      <c r="D2393" s="408" t="s">
        <v>517</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4309</v>
      </c>
      <c r="B2394" s="408">
        <v>1</v>
      </c>
      <c r="C2394" s="408" t="s">
        <v>4310</v>
      </c>
      <c r="D2394" s="408" t="s">
        <v>4057</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4309</v>
      </c>
      <c r="B2395" s="408">
        <v>1</v>
      </c>
      <c r="C2395" s="408" t="s">
        <v>4310</v>
      </c>
      <c r="D2395" s="408" t="s">
        <v>4059</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4309</v>
      </c>
      <c r="B2396" s="408">
        <v>1</v>
      </c>
      <c r="C2396" s="408" t="s">
        <v>4310</v>
      </c>
      <c r="D2396" s="408" t="s">
        <v>4061</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4309</v>
      </c>
      <c r="B2397" s="408">
        <v>1</v>
      </c>
      <c r="C2397" s="408" t="s">
        <v>4310</v>
      </c>
      <c r="D2397" s="408" t="s">
        <v>4063</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4309</v>
      </c>
      <c r="B2398" s="408">
        <v>1</v>
      </c>
      <c r="C2398" s="408" t="s">
        <v>4310</v>
      </c>
      <c r="D2398" s="408" t="s">
        <v>4065</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4309</v>
      </c>
      <c r="B2399" s="408">
        <v>1</v>
      </c>
      <c r="C2399" s="408" t="s">
        <v>4310</v>
      </c>
      <c r="D2399" s="408" t="s">
        <v>4067</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4309</v>
      </c>
      <c r="B2400" s="408">
        <v>1</v>
      </c>
      <c r="C2400" s="408" t="s">
        <v>4310</v>
      </c>
      <c r="D2400" s="408" t="s">
        <v>4069</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4309</v>
      </c>
      <c r="B2401" s="408">
        <v>1</v>
      </c>
      <c r="C2401" s="408" t="s">
        <v>4310</v>
      </c>
      <c r="D2401" s="408" t="s">
        <v>4071</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4309</v>
      </c>
      <c r="B2402" s="408">
        <v>1</v>
      </c>
      <c r="C2402" s="408" t="s">
        <v>4310</v>
      </c>
      <c r="D2402" s="408" t="s">
        <v>4073</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4309</v>
      </c>
      <c r="B2403" s="408">
        <v>1</v>
      </c>
      <c r="C2403" s="408" t="s">
        <v>4310</v>
      </c>
      <c r="D2403" s="408" t="s">
        <v>4227</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4309</v>
      </c>
      <c r="B2404" s="408">
        <v>1</v>
      </c>
      <c r="C2404" s="408" t="s">
        <v>4310</v>
      </c>
      <c r="D2404" s="408" t="s">
        <v>4075</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4309</v>
      </c>
      <c r="B2405" s="408">
        <v>1</v>
      </c>
      <c r="C2405" s="408" t="s">
        <v>4310</v>
      </c>
      <c r="D2405" s="408" t="s">
        <v>4077</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4309</v>
      </c>
      <c r="B2406" s="408">
        <v>1</v>
      </c>
      <c r="C2406" s="408" t="s">
        <v>4310</v>
      </c>
      <c r="D2406" s="408" t="s">
        <v>4079</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4309</v>
      </c>
      <c r="B2407" s="408">
        <v>1</v>
      </c>
      <c r="C2407" s="408" t="s">
        <v>4310</v>
      </c>
      <c r="D2407" s="408" t="s">
        <v>4081</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4309</v>
      </c>
      <c r="B2408" s="408">
        <v>1</v>
      </c>
      <c r="C2408" s="408" t="s">
        <v>4310</v>
      </c>
      <c r="D2408" s="408" t="s">
        <v>4083</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4309</v>
      </c>
      <c r="B2409" s="408">
        <v>1</v>
      </c>
      <c r="C2409" s="408" t="s">
        <v>4310</v>
      </c>
      <c r="D2409" s="408" t="s">
        <v>4228</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4309</v>
      </c>
      <c r="B2410" s="408">
        <v>1</v>
      </c>
      <c r="C2410" s="408" t="s">
        <v>4310</v>
      </c>
      <c r="D2410" s="408" t="s">
        <v>4085</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4309</v>
      </c>
      <c r="B2411" s="408">
        <v>1</v>
      </c>
      <c r="C2411" s="408" t="s">
        <v>4310</v>
      </c>
      <c r="D2411" s="408" t="s">
        <v>4087</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4309</v>
      </c>
      <c r="B2412" s="408">
        <v>1</v>
      </c>
      <c r="C2412" s="408" t="s">
        <v>4310</v>
      </c>
      <c r="D2412" s="408" t="s">
        <v>4229</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4309</v>
      </c>
      <c r="B2413" s="408">
        <v>1</v>
      </c>
      <c r="C2413" s="408" t="s">
        <v>4310</v>
      </c>
      <c r="D2413" s="408" t="s">
        <v>4089</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4309</v>
      </c>
      <c r="B2414" s="408">
        <v>1</v>
      </c>
      <c r="C2414" s="408" t="s">
        <v>4310</v>
      </c>
      <c r="D2414" s="408" t="s">
        <v>4091</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4309</v>
      </c>
      <c r="B2415" s="408">
        <v>1</v>
      </c>
      <c r="C2415" s="408" t="s">
        <v>4310</v>
      </c>
      <c r="D2415" s="408" t="s">
        <v>4093</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4309</v>
      </c>
      <c r="B2416" s="408">
        <v>1</v>
      </c>
      <c r="C2416" s="408" t="s">
        <v>4310</v>
      </c>
      <c r="D2416" s="408" t="s">
        <v>4095</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4309</v>
      </c>
      <c r="B2417" s="408">
        <v>1</v>
      </c>
      <c r="C2417" s="408" t="s">
        <v>4310</v>
      </c>
      <c r="D2417" s="408" t="s">
        <v>4097</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4309</v>
      </c>
      <c r="B2418" s="408">
        <v>-1</v>
      </c>
      <c r="C2418" s="408" t="s">
        <v>4311</v>
      </c>
      <c r="D2418" s="408" t="s">
        <v>4001</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4309</v>
      </c>
      <c r="B2419" s="408">
        <v>-1</v>
      </c>
      <c r="C2419" s="408" t="s">
        <v>4311</v>
      </c>
      <c r="D2419" s="408" t="s">
        <v>4003</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4309</v>
      </c>
      <c r="B2420" s="408">
        <v>-1</v>
      </c>
      <c r="C2420" s="408" t="s">
        <v>4311</v>
      </c>
      <c r="D2420" s="408" t="s">
        <v>4004</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4309</v>
      </c>
      <c r="B2421" s="408">
        <v>-1</v>
      </c>
      <c r="C2421" s="408" t="s">
        <v>4311</v>
      </c>
      <c r="D2421" s="408" t="s">
        <v>4006</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4309</v>
      </c>
      <c r="B2422" s="408">
        <v>-1</v>
      </c>
      <c r="C2422" s="408" t="s">
        <v>4311</v>
      </c>
      <c r="D2422" s="408" t="s">
        <v>4008</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4309</v>
      </c>
      <c r="B2423" s="408">
        <v>-1</v>
      </c>
      <c r="C2423" s="408" t="s">
        <v>4311</v>
      </c>
      <c r="D2423" s="408" t="s">
        <v>481</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4309</v>
      </c>
      <c r="B2424" s="408">
        <v>-1</v>
      </c>
      <c r="C2424" s="408" t="s">
        <v>4311</v>
      </c>
      <c r="D2424" s="408" t="s">
        <v>4011</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4309</v>
      </c>
      <c r="B2425" s="408">
        <v>-1</v>
      </c>
      <c r="C2425" s="408" t="s">
        <v>4311</v>
      </c>
      <c r="D2425" s="408" t="s">
        <v>4013</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4309</v>
      </c>
      <c r="B2426" s="408">
        <v>-1</v>
      </c>
      <c r="C2426" s="408" t="s">
        <v>4311</v>
      </c>
      <c r="D2426" s="408" t="s">
        <v>4014</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4309</v>
      </c>
      <c r="B2427" s="408">
        <v>-1</v>
      </c>
      <c r="C2427" s="408" t="s">
        <v>4311</v>
      </c>
      <c r="D2427" s="408" t="s">
        <v>4016</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4309</v>
      </c>
      <c r="B2428" s="408">
        <v>-1</v>
      </c>
      <c r="C2428" s="408" t="s">
        <v>4311</v>
      </c>
      <c r="D2428" s="408" t="s">
        <v>4018</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4309</v>
      </c>
      <c r="B2429" s="408">
        <v>-1</v>
      </c>
      <c r="C2429" s="408" t="s">
        <v>4311</v>
      </c>
      <c r="D2429" s="408" t="s">
        <v>4020</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4309</v>
      </c>
      <c r="B2430" s="408">
        <v>-1</v>
      </c>
      <c r="C2430" s="408" t="s">
        <v>4311</v>
      </c>
      <c r="D2430" s="408" t="s">
        <v>4022</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4309</v>
      </c>
      <c r="B2431" s="408">
        <v>-1</v>
      </c>
      <c r="C2431" s="408" t="s">
        <v>4311</v>
      </c>
      <c r="D2431" s="408" t="s">
        <v>4024</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4309</v>
      </c>
      <c r="B2432" s="408">
        <v>-1</v>
      </c>
      <c r="C2432" s="408" t="s">
        <v>4311</v>
      </c>
      <c r="D2432" s="408" t="s">
        <v>4026</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4309</v>
      </c>
      <c r="B2433" s="408">
        <v>-1</v>
      </c>
      <c r="C2433" s="408" t="s">
        <v>4311</v>
      </c>
      <c r="D2433" s="408" t="s">
        <v>4028</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4309</v>
      </c>
      <c r="B2434" s="408">
        <v>-1</v>
      </c>
      <c r="C2434" s="408" t="s">
        <v>4311</v>
      </c>
      <c r="D2434" s="408" t="s">
        <v>4030</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4309</v>
      </c>
      <c r="B2435" s="408">
        <v>-1</v>
      </c>
      <c r="C2435" s="408" t="s">
        <v>4311</v>
      </c>
      <c r="D2435" s="408" t="s">
        <v>4032</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4309</v>
      </c>
      <c r="B2436" s="408">
        <v>-1</v>
      </c>
      <c r="C2436" s="408" t="s">
        <v>4311</v>
      </c>
      <c r="D2436" s="408" t="s">
        <v>4034</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4309</v>
      </c>
      <c r="B2437" s="408">
        <v>-1</v>
      </c>
      <c r="C2437" s="408" t="s">
        <v>4311</v>
      </c>
      <c r="D2437" s="408" t="s">
        <v>4036</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4309</v>
      </c>
      <c r="B2438" s="408">
        <v>-1</v>
      </c>
      <c r="C2438" s="408" t="s">
        <v>4311</v>
      </c>
      <c r="D2438" s="408" t="s">
        <v>4038</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4309</v>
      </c>
      <c r="B2439" s="408">
        <v>-1</v>
      </c>
      <c r="C2439" s="408" t="s">
        <v>4311</v>
      </c>
      <c r="D2439" s="408" t="s">
        <v>4040</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4309</v>
      </c>
      <c r="B2440" s="408">
        <v>-1</v>
      </c>
      <c r="C2440" s="408" t="s">
        <v>4311</v>
      </c>
      <c r="D2440" s="408" t="s">
        <v>4042</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4309</v>
      </c>
      <c r="B2441" s="408">
        <v>-1</v>
      </c>
      <c r="C2441" s="408" t="s">
        <v>4311</v>
      </c>
      <c r="D2441" s="408" t="s">
        <v>4044</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4309</v>
      </c>
      <c r="B2442" s="408">
        <v>-1</v>
      </c>
      <c r="C2442" s="408" t="s">
        <v>4311</v>
      </c>
      <c r="D2442" s="408" t="s">
        <v>4046</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4309</v>
      </c>
      <c r="B2443" s="408">
        <v>-1</v>
      </c>
      <c r="C2443" s="408" t="s">
        <v>4311</v>
      </c>
      <c r="D2443" s="408" t="s">
        <v>4048</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4309</v>
      </c>
      <c r="B2444" s="408">
        <v>-1</v>
      </c>
      <c r="C2444" s="408" t="s">
        <v>4311</v>
      </c>
      <c r="D2444" s="408" t="s">
        <v>4050</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4309</v>
      </c>
      <c r="B2445" s="408">
        <v>-1</v>
      </c>
      <c r="C2445" s="408" t="s">
        <v>4311</v>
      </c>
      <c r="D2445" s="408" t="s">
        <v>4052</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4309</v>
      </c>
      <c r="B2446" s="408">
        <v>-1</v>
      </c>
      <c r="C2446" s="408" t="s">
        <v>4311</v>
      </c>
      <c r="D2446" s="408" t="s">
        <v>4054</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4309</v>
      </c>
      <c r="B2447" s="408">
        <v>-1</v>
      </c>
      <c r="C2447" s="408" t="s">
        <v>4311</v>
      </c>
      <c r="D2447" s="408" t="s">
        <v>517</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4309</v>
      </c>
      <c r="B2448" s="408">
        <v>-1</v>
      </c>
      <c r="C2448" s="408" t="s">
        <v>4311</v>
      </c>
      <c r="D2448" s="408" t="s">
        <v>4057</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4309</v>
      </c>
      <c r="B2449" s="408">
        <v>-1</v>
      </c>
      <c r="C2449" s="408" t="s">
        <v>4311</v>
      </c>
      <c r="D2449" s="408" t="s">
        <v>4059</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4309</v>
      </c>
      <c r="B2450" s="408">
        <v>-1</v>
      </c>
      <c r="C2450" s="408" t="s">
        <v>4311</v>
      </c>
      <c r="D2450" s="408" t="s">
        <v>4061</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4309</v>
      </c>
      <c r="B2451" s="408">
        <v>-1</v>
      </c>
      <c r="C2451" s="408" t="s">
        <v>4311</v>
      </c>
      <c r="D2451" s="408" t="s">
        <v>4063</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4309</v>
      </c>
      <c r="B2452" s="408">
        <v>-1</v>
      </c>
      <c r="C2452" s="408" t="s">
        <v>4311</v>
      </c>
      <c r="D2452" s="408" t="s">
        <v>4065</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4309</v>
      </c>
      <c r="B2453" s="408">
        <v>-1</v>
      </c>
      <c r="C2453" s="408" t="s">
        <v>4311</v>
      </c>
      <c r="D2453" s="408" t="s">
        <v>4067</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4309</v>
      </c>
      <c r="B2454" s="408">
        <v>-1</v>
      </c>
      <c r="C2454" s="408" t="s">
        <v>4311</v>
      </c>
      <c r="D2454" s="408" t="s">
        <v>4069</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4309</v>
      </c>
      <c r="B2455" s="408">
        <v>-1</v>
      </c>
      <c r="C2455" s="408" t="s">
        <v>4311</v>
      </c>
      <c r="D2455" s="408" t="s">
        <v>4071</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4309</v>
      </c>
      <c r="B2456" s="408">
        <v>-1</v>
      </c>
      <c r="C2456" s="408" t="s">
        <v>4311</v>
      </c>
      <c r="D2456" s="408" t="s">
        <v>4073</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4309</v>
      </c>
      <c r="B2457" s="408">
        <v>-1</v>
      </c>
      <c r="C2457" s="408" t="s">
        <v>4311</v>
      </c>
      <c r="D2457" s="408" t="s">
        <v>4075</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4309</v>
      </c>
      <c r="B2458" s="408">
        <v>-1</v>
      </c>
      <c r="C2458" s="408" t="s">
        <v>4311</v>
      </c>
      <c r="D2458" s="408" t="s">
        <v>4077</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4309</v>
      </c>
      <c r="B2459" s="408">
        <v>-1</v>
      </c>
      <c r="C2459" s="408" t="s">
        <v>4311</v>
      </c>
      <c r="D2459" s="408" t="s">
        <v>4079</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4309</v>
      </c>
      <c r="B2460" s="408">
        <v>-1</v>
      </c>
      <c r="C2460" s="408" t="s">
        <v>4311</v>
      </c>
      <c r="D2460" s="408" t="s">
        <v>4081</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4309</v>
      </c>
      <c r="B2461" s="408">
        <v>-1</v>
      </c>
      <c r="C2461" s="408" t="s">
        <v>4311</v>
      </c>
      <c r="D2461" s="408" t="s">
        <v>4083</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4309</v>
      </c>
      <c r="B2462" s="408">
        <v>-1</v>
      </c>
      <c r="C2462" s="408" t="s">
        <v>4311</v>
      </c>
      <c r="D2462" s="408" t="s">
        <v>4085</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4309</v>
      </c>
      <c r="B2463" s="408">
        <v>-1</v>
      </c>
      <c r="C2463" s="408" t="s">
        <v>4311</v>
      </c>
      <c r="D2463" s="408" t="s">
        <v>4087</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4309</v>
      </c>
      <c r="B2464" s="408">
        <v>-1</v>
      </c>
      <c r="C2464" s="408" t="s">
        <v>4311</v>
      </c>
      <c r="D2464" s="408" t="s">
        <v>4089</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4309</v>
      </c>
      <c r="B2465" s="408">
        <v>-1</v>
      </c>
      <c r="C2465" s="408" t="s">
        <v>4311</v>
      </c>
      <c r="D2465" s="408" t="s">
        <v>4091</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4309</v>
      </c>
      <c r="B2466" s="408">
        <v>-1</v>
      </c>
      <c r="C2466" s="408" t="s">
        <v>4311</v>
      </c>
      <c r="D2466" s="408" t="s">
        <v>4093</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4309</v>
      </c>
      <c r="B2467" s="408">
        <v>-1</v>
      </c>
      <c r="C2467" s="408" t="s">
        <v>4311</v>
      </c>
      <c r="D2467" s="408" t="s">
        <v>4095</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4309</v>
      </c>
      <c r="B2468" s="408">
        <v>-1</v>
      </c>
      <c r="C2468" s="408" t="s">
        <v>4311</v>
      </c>
      <c r="D2468" s="408" t="s">
        <v>4097</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4312</v>
      </c>
      <c r="B2469" s="408">
        <v>1</v>
      </c>
      <c r="C2469" s="408" t="s">
        <v>4313</v>
      </c>
      <c r="D2469" s="408" t="s">
        <v>4001</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4312</v>
      </c>
      <c r="B2470" s="408">
        <v>1</v>
      </c>
      <c r="C2470" s="408" t="s">
        <v>4313</v>
      </c>
      <c r="D2470" s="408" t="s">
        <v>4003</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4312</v>
      </c>
      <c r="B2471" s="408">
        <v>1</v>
      </c>
      <c r="C2471" s="408" t="s">
        <v>4313</v>
      </c>
      <c r="D2471" s="408" t="s">
        <v>4004</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4312</v>
      </c>
      <c r="B2472" s="408">
        <v>1</v>
      </c>
      <c r="C2472" s="408" t="s">
        <v>4313</v>
      </c>
      <c r="D2472" s="408" t="s">
        <v>4224</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4312</v>
      </c>
      <c r="B2473" s="408">
        <v>1</v>
      </c>
      <c r="C2473" s="408" t="s">
        <v>4313</v>
      </c>
      <c r="D2473" s="408" t="s">
        <v>4006</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4312</v>
      </c>
      <c r="B2474" s="408">
        <v>1</v>
      </c>
      <c r="C2474" s="408" t="s">
        <v>4313</v>
      </c>
      <c r="D2474" s="408" t="s">
        <v>4008</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4312</v>
      </c>
      <c r="B2475" s="408">
        <v>1</v>
      </c>
      <c r="C2475" s="408" t="s">
        <v>4313</v>
      </c>
      <c r="D2475" s="408" t="s">
        <v>481</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4312</v>
      </c>
      <c r="B2476" s="408">
        <v>1</v>
      </c>
      <c r="C2476" s="408" t="s">
        <v>4313</v>
      </c>
      <c r="D2476" s="408" t="s">
        <v>4011</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4312</v>
      </c>
      <c r="B2477" s="408">
        <v>1</v>
      </c>
      <c r="C2477" s="408" t="s">
        <v>4313</v>
      </c>
      <c r="D2477" s="408" t="s">
        <v>4013</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4312</v>
      </c>
      <c r="B2478" s="408">
        <v>1</v>
      </c>
      <c r="C2478" s="408" t="s">
        <v>4313</v>
      </c>
      <c r="D2478" s="408" t="s">
        <v>4014</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4312</v>
      </c>
      <c r="B2479" s="408">
        <v>1</v>
      </c>
      <c r="C2479" s="408" t="s">
        <v>4313</v>
      </c>
      <c r="D2479" s="408" t="s">
        <v>4016</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4312</v>
      </c>
      <c r="B2480" s="408">
        <v>1</v>
      </c>
      <c r="C2480" s="408" t="s">
        <v>4313</v>
      </c>
      <c r="D2480" s="408" t="s">
        <v>4018</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4312</v>
      </c>
      <c r="B2481" s="408">
        <v>1</v>
      </c>
      <c r="C2481" s="408" t="s">
        <v>4313</v>
      </c>
      <c r="D2481" s="408" t="s">
        <v>4225</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4312</v>
      </c>
      <c r="B2482" s="408">
        <v>1</v>
      </c>
      <c r="C2482" s="408" t="s">
        <v>4313</v>
      </c>
      <c r="D2482" s="408" t="s">
        <v>4020</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4312</v>
      </c>
      <c r="B2483" s="408">
        <v>1</v>
      </c>
      <c r="C2483" s="408" t="s">
        <v>4313</v>
      </c>
      <c r="D2483" s="408" t="s">
        <v>4022</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4312</v>
      </c>
      <c r="B2484" s="408">
        <v>1</v>
      </c>
      <c r="C2484" s="408" t="s">
        <v>4313</v>
      </c>
      <c r="D2484" s="408" t="s">
        <v>4024</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4312</v>
      </c>
      <c r="B2485" s="408">
        <v>1</v>
      </c>
      <c r="C2485" s="408" t="s">
        <v>4313</v>
      </c>
      <c r="D2485" s="408" t="s">
        <v>4026</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4312</v>
      </c>
      <c r="B2486" s="408">
        <v>1</v>
      </c>
      <c r="C2486" s="408" t="s">
        <v>4313</v>
      </c>
      <c r="D2486" s="408" t="s">
        <v>4028</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4312</v>
      </c>
      <c r="B2487" s="408">
        <v>1</v>
      </c>
      <c r="C2487" s="408" t="s">
        <v>4313</v>
      </c>
      <c r="D2487" s="408" t="s">
        <v>4030</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4312</v>
      </c>
      <c r="B2488" s="408">
        <v>1</v>
      </c>
      <c r="C2488" s="408" t="s">
        <v>4313</v>
      </c>
      <c r="D2488" s="408" t="s">
        <v>4032</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4312</v>
      </c>
      <c r="B2489" s="408">
        <v>1</v>
      </c>
      <c r="C2489" s="408" t="s">
        <v>4313</v>
      </c>
      <c r="D2489" s="408" t="s">
        <v>4034</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4312</v>
      </c>
      <c r="B2490" s="408">
        <v>1</v>
      </c>
      <c r="C2490" s="408" t="s">
        <v>4313</v>
      </c>
      <c r="D2490" s="408" t="s">
        <v>4036</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4312</v>
      </c>
      <c r="B2491" s="408">
        <v>1</v>
      </c>
      <c r="C2491" s="408" t="s">
        <v>4313</v>
      </c>
      <c r="D2491" s="408" t="s">
        <v>4038</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4312</v>
      </c>
      <c r="B2492" s="408">
        <v>1</v>
      </c>
      <c r="C2492" s="408" t="s">
        <v>4313</v>
      </c>
      <c r="D2492" s="408" t="s">
        <v>4040</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4312</v>
      </c>
      <c r="B2493" s="408">
        <v>1</v>
      </c>
      <c r="C2493" s="408" t="s">
        <v>4313</v>
      </c>
      <c r="D2493" s="408" t="s">
        <v>4042</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4312</v>
      </c>
      <c r="B2494" s="408">
        <v>1</v>
      </c>
      <c r="C2494" s="408" t="s">
        <v>4313</v>
      </c>
      <c r="D2494" s="408" t="s">
        <v>4044</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4312</v>
      </c>
      <c r="B2495" s="408">
        <v>1</v>
      </c>
      <c r="C2495" s="408" t="s">
        <v>4313</v>
      </c>
      <c r="D2495" s="408" t="s">
        <v>4046</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4312</v>
      </c>
      <c r="B2496" s="408">
        <v>1</v>
      </c>
      <c r="C2496" s="408" t="s">
        <v>4313</v>
      </c>
      <c r="D2496" s="408" t="s">
        <v>4226</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4312</v>
      </c>
      <c r="B2497" s="408">
        <v>1</v>
      </c>
      <c r="C2497" s="408" t="s">
        <v>4313</v>
      </c>
      <c r="D2497" s="408" t="s">
        <v>4048</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4312</v>
      </c>
      <c r="B2498" s="408">
        <v>1</v>
      </c>
      <c r="C2498" s="408" t="s">
        <v>4313</v>
      </c>
      <c r="D2498" s="408" t="s">
        <v>4050</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4312</v>
      </c>
      <c r="B2499" s="408">
        <v>1</v>
      </c>
      <c r="C2499" s="408" t="s">
        <v>4313</v>
      </c>
      <c r="D2499" s="408" t="s">
        <v>4052</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4312</v>
      </c>
      <c r="B2500" s="408">
        <v>1</v>
      </c>
      <c r="C2500" s="408" t="s">
        <v>4313</v>
      </c>
      <c r="D2500" s="408" t="s">
        <v>4054</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4312</v>
      </c>
      <c r="B2501" s="408">
        <v>1</v>
      </c>
      <c r="C2501" s="408" t="s">
        <v>4313</v>
      </c>
      <c r="D2501" s="408" t="s">
        <v>517</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4312</v>
      </c>
      <c r="B2502" s="408">
        <v>1</v>
      </c>
      <c r="C2502" s="408" t="s">
        <v>4313</v>
      </c>
      <c r="D2502" s="408" t="s">
        <v>4057</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4312</v>
      </c>
      <c r="B2503" s="408">
        <v>1</v>
      </c>
      <c r="C2503" s="408" t="s">
        <v>4313</v>
      </c>
      <c r="D2503" s="408" t="s">
        <v>4059</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4312</v>
      </c>
      <c r="B2504" s="408">
        <v>1</v>
      </c>
      <c r="C2504" s="408" t="s">
        <v>4313</v>
      </c>
      <c r="D2504" s="408" t="s">
        <v>4061</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4312</v>
      </c>
      <c r="B2505" s="408">
        <v>1</v>
      </c>
      <c r="C2505" s="408" t="s">
        <v>4313</v>
      </c>
      <c r="D2505" s="408" t="s">
        <v>4063</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4312</v>
      </c>
      <c r="B2506" s="408">
        <v>1</v>
      </c>
      <c r="C2506" s="408" t="s">
        <v>4313</v>
      </c>
      <c r="D2506" s="408" t="s">
        <v>4065</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4312</v>
      </c>
      <c r="B2507" s="408">
        <v>1</v>
      </c>
      <c r="C2507" s="408" t="s">
        <v>4313</v>
      </c>
      <c r="D2507" s="408" t="s">
        <v>4067</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4312</v>
      </c>
      <c r="B2508" s="408">
        <v>1</v>
      </c>
      <c r="C2508" s="408" t="s">
        <v>4313</v>
      </c>
      <c r="D2508" s="408" t="s">
        <v>4069</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4312</v>
      </c>
      <c r="B2509" s="408">
        <v>1</v>
      </c>
      <c r="C2509" s="408" t="s">
        <v>4313</v>
      </c>
      <c r="D2509" s="408" t="s">
        <v>4071</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4312</v>
      </c>
      <c r="B2510" s="408">
        <v>1</v>
      </c>
      <c r="C2510" s="408" t="s">
        <v>4313</v>
      </c>
      <c r="D2510" s="408" t="s">
        <v>4073</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4312</v>
      </c>
      <c r="B2511" s="408">
        <v>1</v>
      </c>
      <c r="C2511" s="408" t="s">
        <v>4313</v>
      </c>
      <c r="D2511" s="408" t="s">
        <v>4227</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4312</v>
      </c>
      <c r="B2512" s="408">
        <v>1</v>
      </c>
      <c r="C2512" s="408" t="s">
        <v>4313</v>
      </c>
      <c r="D2512" s="408" t="s">
        <v>4075</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4312</v>
      </c>
      <c r="B2513" s="408">
        <v>1</v>
      </c>
      <c r="C2513" s="408" t="s">
        <v>4313</v>
      </c>
      <c r="D2513" s="408" t="s">
        <v>4077</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4312</v>
      </c>
      <c r="B2514" s="408">
        <v>1</v>
      </c>
      <c r="C2514" s="408" t="s">
        <v>4313</v>
      </c>
      <c r="D2514" s="408" t="s">
        <v>4079</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4312</v>
      </c>
      <c r="B2515" s="408">
        <v>1</v>
      </c>
      <c r="C2515" s="408" t="s">
        <v>4313</v>
      </c>
      <c r="D2515" s="408" t="s">
        <v>4081</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4312</v>
      </c>
      <c r="B2516" s="408">
        <v>1</v>
      </c>
      <c r="C2516" s="408" t="s">
        <v>4313</v>
      </c>
      <c r="D2516" s="408" t="s">
        <v>4083</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4312</v>
      </c>
      <c r="B2517" s="408">
        <v>1</v>
      </c>
      <c r="C2517" s="408" t="s">
        <v>4313</v>
      </c>
      <c r="D2517" s="408" t="s">
        <v>4228</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4312</v>
      </c>
      <c r="B2518" s="408">
        <v>1</v>
      </c>
      <c r="C2518" s="408" t="s">
        <v>4313</v>
      </c>
      <c r="D2518" s="408" t="s">
        <v>4085</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4312</v>
      </c>
      <c r="B2519" s="408">
        <v>1</v>
      </c>
      <c r="C2519" s="408" t="s">
        <v>4313</v>
      </c>
      <c r="D2519" s="408" t="s">
        <v>4087</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4312</v>
      </c>
      <c r="B2520" s="408">
        <v>1</v>
      </c>
      <c r="C2520" s="408" t="s">
        <v>4313</v>
      </c>
      <c r="D2520" s="408" t="s">
        <v>4229</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4312</v>
      </c>
      <c r="B2521" s="408">
        <v>1</v>
      </c>
      <c r="C2521" s="408" t="s">
        <v>4313</v>
      </c>
      <c r="D2521" s="408" t="s">
        <v>4089</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4312</v>
      </c>
      <c r="B2522" s="408">
        <v>1</v>
      </c>
      <c r="C2522" s="408" t="s">
        <v>4313</v>
      </c>
      <c r="D2522" s="408" t="s">
        <v>4091</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4312</v>
      </c>
      <c r="B2523" s="408">
        <v>1</v>
      </c>
      <c r="C2523" s="408" t="s">
        <v>4313</v>
      </c>
      <c r="D2523" s="408" t="s">
        <v>4093</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4312</v>
      </c>
      <c r="B2524" s="408">
        <v>1</v>
      </c>
      <c r="C2524" s="408" t="s">
        <v>4313</v>
      </c>
      <c r="D2524" s="408" t="s">
        <v>4095</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4312</v>
      </c>
      <c r="B2525" s="408">
        <v>1</v>
      </c>
      <c r="C2525" s="408" t="s">
        <v>4313</v>
      </c>
      <c r="D2525" s="408" t="s">
        <v>4097</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4314</v>
      </c>
      <c r="B2526" s="408">
        <v>1</v>
      </c>
      <c r="C2526" s="408" t="s">
        <v>4315</v>
      </c>
      <c r="D2526" s="408" t="s">
        <v>4001</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4314</v>
      </c>
      <c r="B2527" s="408">
        <v>1</v>
      </c>
      <c r="C2527" s="408" t="s">
        <v>4315</v>
      </c>
      <c r="D2527" s="408" t="s">
        <v>4003</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4314</v>
      </c>
      <c r="B2528" s="408">
        <v>1</v>
      </c>
      <c r="C2528" s="408" t="s">
        <v>4315</v>
      </c>
      <c r="D2528" s="408" t="s">
        <v>4004</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4314</v>
      </c>
      <c r="B2529" s="408">
        <v>1</v>
      </c>
      <c r="C2529" s="408" t="s">
        <v>4315</v>
      </c>
      <c r="D2529" s="408" t="s">
        <v>4224</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4314</v>
      </c>
      <c r="B2530" s="408">
        <v>1</v>
      </c>
      <c r="C2530" s="408" t="s">
        <v>4315</v>
      </c>
      <c r="D2530" s="408" t="s">
        <v>4006</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4314</v>
      </c>
      <c r="B2531" s="408">
        <v>1</v>
      </c>
      <c r="C2531" s="408" t="s">
        <v>4315</v>
      </c>
      <c r="D2531" s="408" t="s">
        <v>4008</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4314</v>
      </c>
      <c r="B2532" s="408">
        <v>1</v>
      </c>
      <c r="C2532" s="408" t="s">
        <v>4315</v>
      </c>
      <c r="D2532" s="408" t="s">
        <v>481</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4314</v>
      </c>
      <c r="B2533" s="408">
        <v>1</v>
      </c>
      <c r="C2533" s="408" t="s">
        <v>4315</v>
      </c>
      <c r="D2533" s="408" t="s">
        <v>4011</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4314</v>
      </c>
      <c r="B2534" s="408">
        <v>1</v>
      </c>
      <c r="C2534" s="408" t="s">
        <v>4315</v>
      </c>
      <c r="D2534" s="408" t="s">
        <v>4013</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4314</v>
      </c>
      <c r="B2535" s="408">
        <v>1</v>
      </c>
      <c r="C2535" s="408" t="s">
        <v>4315</v>
      </c>
      <c r="D2535" s="408" t="s">
        <v>4014</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4314</v>
      </c>
      <c r="B2536" s="408">
        <v>1</v>
      </c>
      <c r="C2536" s="408" t="s">
        <v>4315</v>
      </c>
      <c r="D2536" s="408" t="s">
        <v>4016</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4314</v>
      </c>
      <c r="B2537" s="408">
        <v>1</v>
      </c>
      <c r="C2537" s="408" t="s">
        <v>4315</v>
      </c>
      <c r="D2537" s="408" t="s">
        <v>4018</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4314</v>
      </c>
      <c r="B2538" s="408">
        <v>1</v>
      </c>
      <c r="C2538" s="408" t="s">
        <v>4315</v>
      </c>
      <c r="D2538" s="408" t="s">
        <v>4225</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4314</v>
      </c>
      <c r="B2539" s="408">
        <v>1</v>
      </c>
      <c r="C2539" s="408" t="s">
        <v>4315</v>
      </c>
      <c r="D2539" s="408" t="s">
        <v>4020</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4314</v>
      </c>
      <c r="B2540" s="408">
        <v>1</v>
      </c>
      <c r="C2540" s="408" t="s">
        <v>4315</v>
      </c>
      <c r="D2540" s="408" t="s">
        <v>4022</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4314</v>
      </c>
      <c r="B2541" s="408">
        <v>1</v>
      </c>
      <c r="C2541" s="408" t="s">
        <v>4315</v>
      </c>
      <c r="D2541" s="408" t="s">
        <v>4024</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4314</v>
      </c>
      <c r="B2542" s="408">
        <v>1</v>
      </c>
      <c r="C2542" s="408" t="s">
        <v>4315</v>
      </c>
      <c r="D2542" s="408" t="s">
        <v>4026</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4314</v>
      </c>
      <c r="B2543" s="408">
        <v>1</v>
      </c>
      <c r="C2543" s="408" t="s">
        <v>4315</v>
      </c>
      <c r="D2543" s="408" t="s">
        <v>4028</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4314</v>
      </c>
      <c r="B2544" s="408">
        <v>1</v>
      </c>
      <c r="C2544" s="408" t="s">
        <v>4315</v>
      </c>
      <c r="D2544" s="408" t="s">
        <v>4030</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4314</v>
      </c>
      <c r="B2545" s="408">
        <v>1</v>
      </c>
      <c r="C2545" s="408" t="s">
        <v>4315</v>
      </c>
      <c r="D2545" s="408" t="s">
        <v>4032</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4314</v>
      </c>
      <c r="B2546" s="408">
        <v>1</v>
      </c>
      <c r="C2546" s="408" t="s">
        <v>4315</v>
      </c>
      <c r="D2546" s="408" t="s">
        <v>4034</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4314</v>
      </c>
      <c r="B2547" s="408">
        <v>1</v>
      </c>
      <c r="C2547" s="408" t="s">
        <v>4315</v>
      </c>
      <c r="D2547" s="408" t="s">
        <v>4036</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4314</v>
      </c>
      <c r="B2548" s="408">
        <v>1</v>
      </c>
      <c r="C2548" s="408" t="s">
        <v>4315</v>
      </c>
      <c r="D2548" s="408" t="s">
        <v>4038</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4314</v>
      </c>
      <c r="B2549" s="408">
        <v>1</v>
      </c>
      <c r="C2549" s="408" t="s">
        <v>4315</v>
      </c>
      <c r="D2549" s="408" t="s">
        <v>4040</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4314</v>
      </c>
      <c r="B2550" s="408">
        <v>1</v>
      </c>
      <c r="C2550" s="408" t="s">
        <v>4315</v>
      </c>
      <c r="D2550" s="408" t="s">
        <v>4042</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4314</v>
      </c>
      <c r="B2551" s="408">
        <v>1</v>
      </c>
      <c r="C2551" s="408" t="s">
        <v>4315</v>
      </c>
      <c r="D2551" s="408" t="s">
        <v>4044</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4314</v>
      </c>
      <c r="B2552" s="408">
        <v>1</v>
      </c>
      <c r="C2552" s="408" t="s">
        <v>4315</v>
      </c>
      <c r="D2552" s="408" t="s">
        <v>4046</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4314</v>
      </c>
      <c r="B2553" s="408">
        <v>1</v>
      </c>
      <c r="C2553" s="408" t="s">
        <v>4315</v>
      </c>
      <c r="D2553" s="408" t="s">
        <v>4226</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4314</v>
      </c>
      <c r="B2554" s="408">
        <v>1</v>
      </c>
      <c r="C2554" s="408" t="s">
        <v>4315</v>
      </c>
      <c r="D2554" s="408" t="s">
        <v>4048</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4314</v>
      </c>
      <c r="B2555" s="408">
        <v>1</v>
      </c>
      <c r="C2555" s="408" t="s">
        <v>4315</v>
      </c>
      <c r="D2555" s="408" t="s">
        <v>4050</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4314</v>
      </c>
      <c r="B2556" s="408">
        <v>1</v>
      </c>
      <c r="C2556" s="408" t="s">
        <v>4315</v>
      </c>
      <c r="D2556" s="408" t="s">
        <v>4052</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4314</v>
      </c>
      <c r="B2557" s="408">
        <v>1</v>
      </c>
      <c r="C2557" s="408" t="s">
        <v>4315</v>
      </c>
      <c r="D2557" s="408" t="s">
        <v>4054</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4314</v>
      </c>
      <c r="B2558" s="408">
        <v>1</v>
      </c>
      <c r="C2558" s="408" t="s">
        <v>4315</v>
      </c>
      <c r="D2558" s="408" t="s">
        <v>517</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4314</v>
      </c>
      <c r="B2559" s="408">
        <v>1</v>
      </c>
      <c r="C2559" s="408" t="s">
        <v>4315</v>
      </c>
      <c r="D2559" s="408" t="s">
        <v>4057</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4314</v>
      </c>
      <c r="B2560" s="408">
        <v>1</v>
      </c>
      <c r="C2560" s="408" t="s">
        <v>4315</v>
      </c>
      <c r="D2560" s="408" t="s">
        <v>4059</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4314</v>
      </c>
      <c r="B2561" s="408">
        <v>1</v>
      </c>
      <c r="C2561" s="408" t="s">
        <v>4315</v>
      </c>
      <c r="D2561" s="408" t="s">
        <v>4061</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4314</v>
      </c>
      <c r="B2562" s="408">
        <v>1</v>
      </c>
      <c r="C2562" s="408" t="s">
        <v>4315</v>
      </c>
      <c r="D2562" s="408" t="s">
        <v>4063</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4314</v>
      </c>
      <c r="B2563" s="408">
        <v>1</v>
      </c>
      <c r="C2563" s="408" t="s">
        <v>4315</v>
      </c>
      <c r="D2563" s="408" t="s">
        <v>4065</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4314</v>
      </c>
      <c r="B2564" s="408">
        <v>1</v>
      </c>
      <c r="C2564" s="408" t="s">
        <v>4315</v>
      </c>
      <c r="D2564" s="408" t="s">
        <v>4067</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4314</v>
      </c>
      <c r="B2565" s="408">
        <v>1</v>
      </c>
      <c r="C2565" s="408" t="s">
        <v>4315</v>
      </c>
      <c r="D2565" s="408" t="s">
        <v>4069</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4314</v>
      </c>
      <c r="B2566" s="408">
        <v>1</v>
      </c>
      <c r="C2566" s="408" t="s">
        <v>4315</v>
      </c>
      <c r="D2566" s="408" t="s">
        <v>4071</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4314</v>
      </c>
      <c r="B2567" s="408">
        <v>1</v>
      </c>
      <c r="C2567" s="408" t="s">
        <v>4315</v>
      </c>
      <c r="D2567" s="408" t="s">
        <v>4073</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4314</v>
      </c>
      <c r="B2568" s="408">
        <v>1</v>
      </c>
      <c r="C2568" s="408" t="s">
        <v>4315</v>
      </c>
      <c r="D2568" s="408" t="s">
        <v>4227</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4314</v>
      </c>
      <c r="B2569" s="408">
        <v>1</v>
      </c>
      <c r="C2569" s="408" t="s">
        <v>4315</v>
      </c>
      <c r="D2569" s="408" t="s">
        <v>4075</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4314</v>
      </c>
      <c r="B2570" s="408">
        <v>1</v>
      </c>
      <c r="C2570" s="408" t="s">
        <v>4315</v>
      </c>
      <c r="D2570" s="408" t="s">
        <v>4077</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4314</v>
      </c>
      <c r="B2571" s="408">
        <v>1</v>
      </c>
      <c r="C2571" s="408" t="s">
        <v>4315</v>
      </c>
      <c r="D2571" s="408" t="s">
        <v>4079</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4314</v>
      </c>
      <c r="B2572" s="408">
        <v>1</v>
      </c>
      <c r="C2572" s="408" t="s">
        <v>4315</v>
      </c>
      <c r="D2572" s="408" t="s">
        <v>4081</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4314</v>
      </c>
      <c r="B2573" s="408">
        <v>1</v>
      </c>
      <c r="C2573" s="408" t="s">
        <v>4315</v>
      </c>
      <c r="D2573" s="408" t="s">
        <v>4083</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4314</v>
      </c>
      <c r="B2574" s="408">
        <v>1</v>
      </c>
      <c r="C2574" s="408" t="s">
        <v>4315</v>
      </c>
      <c r="D2574" s="408" t="s">
        <v>4228</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4314</v>
      </c>
      <c r="B2575" s="408">
        <v>1</v>
      </c>
      <c r="C2575" s="408" t="s">
        <v>4315</v>
      </c>
      <c r="D2575" s="408" t="s">
        <v>4085</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4314</v>
      </c>
      <c r="B2576" s="408">
        <v>1</v>
      </c>
      <c r="C2576" s="408" t="s">
        <v>4315</v>
      </c>
      <c r="D2576" s="408" t="s">
        <v>4087</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4314</v>
      </c>
      <c r="B2577" s="408">
        <v>1</v>
      </c>
      <c r="C2577" s="408" t="s">
        <v>4315</v>
      </c>
      <c r="D2577" s="408" t="s">
        <v>4229</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4314</v>
      </c>
      <c r="B2578" s="408">
        <v>1</v>
      </c>
      <c r="C2578" s="408" t="s">
        <v>4315</v>
      </c>
      <c r="D2578" s="408" t="s">
        <v>4089</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4314</v>
      </c>
      <c r="B2579" s="408">
        <v>1</v>
      </c>
      <c r="C2579" s="408" t="s">
        <v>4315</v>
      </c>
      <c r="D2579" s="408" t="s">
        <v>4091</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4314</v>
      </c>
      <c r="B2580" s="408">
        <v>1</v>
      </c>
      <c r="C2580" s="408" t="s">
        <v>4315</v>
      </c>
      <c r="D2580" s="408" t="s">
        <v>4093</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4314</v>
      </c>
      <c r="B2581" s="408">
        <v>1</v>
      </c>
      <c r="C2581" s="408" t="s">
        <v>4315</v>
      </c>
      <c r="D2581" s="408" t="s">
        <v>4095</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4314</v>
      </c>
      <c r="B2582" s="408">
        <v>1</v>
      </c>
      <c r="C2582" s="408" t="s">
        <v>4315</v>
      </c>
      <c r="D2582" s="408" t="s">
        <v>4097</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4316</v>
      </c>
      <c r="B2583" s="408">
        <v>1</v>
      </c>
      <c r="C2583" s="408" t="s">
        <v>4311</v>
      </c>
      <c r="D2583" s="408" t="s">
        <v>4001</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4316</v>
      </c>
      <c r="B2584" s="408">
        <v>1</v>
      </c>
      <c r="C2584" s="408" t="s">
        <v>4311</v>
      </c>
      <c r="D2584" s="408" t="s">
        <v>4003</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4316</v>
      </c>
      <c r="B2585" s="408">
        <v>1</v>
      </c>
      <c r="C2585" s="408" t="s">
        <v>4311</v>
      </c>
      <c r="D2585" s="408" t="s">
        <v>4004</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4316</v>
      </c>
      <c r="B2586" s="408">
        <v>1</v>
      </c>
      <c r="C2586" s="408" t="s">
        <v>4311</v>
      </c>
      <c r="D2586" s="408" t="s">
        <v>4006</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4316</v>
      </c>
      <c r="B2587" s="408">
        <v>1</v>
      </c>
      <c r="C2587" s="408" t="s">
        <v>4311</v>
      </c>
      <c r="D2587" s="408" t="s">
        <v>4008</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4316</v>
      </c>
      <c r="B2588" s="408">
        <v>1</v>
      </c>
      <c r="C2588" s="408" t="s">
        <v>4311</v>
      </c>
      <c r="D2588" s="408" t="s">
        <v>481</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4316</v>
      </c>
      <c r="B2589" s="408">
        <v>1</v>
      </c>
      <c r="C2589" s="408" t="s">
        <v>4311</v>
      </c>
      <c r="D2589" s="408" t="s">
        <v>4011</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4316</v>
      </c>
      <c r="B2590" s="408">
        <v>1</v>
      </c>
      <c r="C2590" s="408" t="s">
        <v>4311</v>
      </c>
      <c r="D2590" s="408" t="s">
        <v>4013</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4316</v>
      </c>
      <c r="B2591" s="408">
        <v>1</v>
      </c>
      <c r="C2591" s="408" t="s">
        <v>4311</v>
      </c>
      <c r="D2591" s="408" t="s">
        <v>4014</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4316</v>
      </c>
      <c r="B2592" s="408">
        <v>1</v>
      </c>
      <c r="C2592" s="408" t="s">
        <v>4311</v>
      </c>
      <c r="D2592" s="408" t="s">
        <v>4016</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4316</v>
      </c>
      <c r="B2593" s="408">
        <v>1</v>
      </c>
      <c r="C2593" s="408" t="s">
        <v>4311</v>
      </c>
      <c r="D2593" s="408" t="s">
        <v>4018</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4316</v>
      </c>
      <c r="B2594" s="408">
        <v>1</v>
      </c>
      <c r="C2594" s="408" t="s">
        <v>4311</v>
      </c>
      <c r="D2594" s="408" t="s">
        <v>4020</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4316</v>
      </c>
      <c r="B2595" s="408">
        <v>1</v>
      </c>
      <c r="C2595" s="408" t="s">
        <v>4311</v>
      </c>
      <c r="D2595" s="408" t="s">
        <v>4022</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4316</v>
      </c>
      <c r="B2596" s="408">
        <v>1</v>
      </c>
      <c r="C2596" s="408" t="s">
        <v>4311</v>
      </c>
      <c r="D2596" s="408" t="s">
        <v>4024</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4316</v>
      </c>
      <c r="B2597" s="408">
        <v>1</v>
      </c>
      <c r="C2597" s="408" t="s">
        <v>4311</v>
      </c>
      <c r="D2597" s="408" t="s">
        <v>4026</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4316</v>
      </c>
      <c r="B2598" s="408">
        <v>1</v>
      </c>
      <c r="C2598" s="408" t="s">
        <v>4311</v>
      </c>
      <c r="D2598" s="408" t="s">
        <v>4028</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4316</v>
      </c>
      <c r="B2599" s="408">
        <v>1</v>
      </c>
      <c r="C2599" s="408" t="s">
        <v>4311</v>
      </c>
      <c r="D2599" s="408" t="s">
        <v>4030</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4316</v>
      </c>
      <c r="B2600" s="408">
        <v>1</v>
      </c>
      <c r="C2600" s="408" t="s">
        <v>4311</v>
      </c>
      <c r="D2600" s="408" t="s">
        <v>4032</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4316</v>
      </c>
      <c r="B2601" s="408">
        <v>1</v>
      </c>
      <c r="C2601" s="408" t="s">
        <v>4311</v>
      </c>
      <c r="D2601" s="408" t="s">
        <v>4034</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4316</v>
      </c>
      <c r="B2602" s="408">
        <v>1</v>
      </c>
      <c r="C2602" s="408" t="s">
        <v>4311</v>
      </c>
      <c r="D2602" s="408" t="s">
        <v>4036</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4316</v>
      </c>
      <c r="B2603" s="408">
        <v>1</v>
      </c>
      <c r="C2603" s="408" t="s">
        <v>4311</v>
      </c>
      <c r="D2603" s="408" t="s">
        <v>4038</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4316</v>
      </c>
      <c r="B2604" s="408">
        <v>1</v>
      </c>
      <c r="C2604" s="408" t="s">
        <v>4311</v>
      </c>
      <c r="D2604" s="408" t="s">
        <v>4040</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4316</v>
      </c>
      <c r="B2605" s="408">
        <v>1</v>
      </c>
      <c r="C2605" s="408" t="s">
        <v>4311</v>
      </c>
      <c r="D2605" s="408" t="s">
        <v>4042</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4316</v>
      </c>
      <c r="B2606" s="408">
        <v>1</v>
      </c>
      <c r="C2606" s="408" t="s">
        <v>4311</v>
      </c>
      <c r="D2606" s="408" t="s">
        <v>4044</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4316</v>
      </c>
      <c r="B2607" s="408">
        <v>1</v>
      </c>
      <c r="C2607" s="408" t="s">
        <v>4311</v>
      </c>
      <c r="D2607" s="408" t="s">
        <v>4046</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4316</v>
      </c>
      <c r="B2608" s="408">
        <v>1</v>
      </c>
      <c r="C2608" s="408" t="s">
        <v>4311</v>
      </c>
      <c r="D2608" s="408" t="s">
        <v>4048</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4316</v>
      </c>
      <c r="B2609" s="408">
        <v>1</v>
      </c>
      <c r="C2609" s="408" t="s">
        <v>4311</v>
      </c>
      <c r="D2609" s="408" t="s">
        <v>4050</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4316</v>
      </c>
      <c r="B2610" s="408">
        <v>1</v>
      </c>
      <c r="C2610" s="408" t="s">
        <v>4311</v>
      </c>
      <c r="D2610" s="408" t="s">
        <v>4052</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4316</v>
      </c>
      <c r="B2611" s="408">
        <v>1</v>
      </c>
      <c r="C2611" s="408" t="s">
        <v>4311</v>
      </c>
      <c r="D2611" s="408" t="s">
        <v>4054</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4316</v>
      </c>
      <c r="B2612" s="408">
        <v>1</v>
      </c>
      <c r="C2612" s="408" t="s">
        <v>4311</v>
      </c>
      <c r="D2612" s="408" t="s">
        <v>517</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4316</v>
      </c>
      <c r="B2613" s="408">
        <v>1</v>
      </c>
      <c r="C2613" s="408" t="s">
        <v>4311</v>
      </c>
      <c r="D2613" s="408" t="s">
        <v>4057</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4316</v>
      </c>
      <c r="B2614" s="408">
        <v>1</v>
      </c>
      <c r="C2614" s="408" t="s">
        <v>4311</v>
      </c>
      <c r="D2614" s="408" t="s">
        <v>4059</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4316</v>
      </c>
      <c r="B2615" s="408">
        <v>1</v>
      </c>
      <c r="C2615" s="408" t="s">
        <v>4311</v>
      </c>
      <c r="D2615" s="408" t="s">
        <v>4061</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4316</v>
      </c>
      <c r="B2616" s="408">
        <v>1</v>
      </c>
      <c r="C2616" s="408" t="s">
        <v>4311</v>
      </c>
      <c r="D2616" s="408" t="s">
        <v>4063</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4316</v>
      </c>
      <c r="B2617" s="408">
        <v>1</v>
      </c>
      <c r="C2617" s="408" t="s">
        <v>4311</v>
      </c>
      <c r="D2617" s="408" t="s">
        <v>4065</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4316</v>
      </c>
      <c r="B2618" s="408">
        <v>1</v>
      </c>
      <c r="C2618" s="408" t="s">
        <v>4311</v>
      </c>
      <c r="D2618" s="408" t="s">
        <v>4067</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4316</v>
      </c>
      <c r="B2619" s="408">
        <v>1</v>
      </c>
      <c r="C2619" s="408" t="s">
        <v>4311</v>
      </c>
      <c r="D2619" s="408" t="s">
        <v>4069</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4316</v>
      </c>
      <c r="B2620" s="408">
        <v>1</v>
      </c>
      <c r="C2620" s="408" t="s">
        <v>4311</v>
      </c>
      <c r="D2620" s="408" t="s">
        <v>4071</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4316</v>
      </c>
      <c r="B2621" s="408">
        <v>1</v>
      </c>
      <c r="C2621" s="408" t="s">
        <v>4311</v>
      </c>
      <c r="D2621" s="408" t="s">
        <v>4073</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4316</v>
      </c>
      <c r="B2622" s="408">
        <v>1</v>
      </c>
      <c r="C2622" s="408" t="s">
        <v>4311</v>
      </c>
      <c r="D2622" s="408" t="s">
        <v>4075</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4316</v>
      </c>
      <c r="B2623" s="408">
        <v>1</v>
      </c>
      <c r="C2623" s="408" t="s">
        <v>4311</v>
      </c>
      <c r="D2623" s="408" t="s">
        <v>4077</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4316</v>
      </c>
      <c r="B2624" s="408">
        <v>1</v>
      </c>
      <c r="C2624" s="408" t="s">
        <v>4311</v>
      </c>
      <c r="D2624" s="408" t="s">
        <v>4079</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4316</v>
      </c>
      <c r="B2625" s="408">
        <v>1</v>
      </c>
      <c r="C2625" s="408" t="s">
        <v>4311</v>
      </c>
      <c r="D2625" s="408" t="s">
        <v>4081</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4316</v>
      </c>
      <c r="B2626" s="408">
        <v>1</v>
      </c>
      <c r="C2626" s="408" t="s">
        <v>4311</v>
      </c>
      <c r="D2626" s="408" t="s">
        <v>4083</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4316</v>
      </c>
      <c r="B2627" s="408">
        <v>1</v>
      </c>
      <c r="C2627" s="408" t="s">
        <v>4311</v>
      </c>
      <c r="D2627" s="408" t="s">
        <v>4085</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4316</v>
      </c>
      <c r="B2628" s="408">
        <v>1</v>
      </c>
      <c r="C2628" s="408" t="s">
        <v>4311</v>
      </c>
      <c r="D2628" s="408" t="s">
        <v>4087</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4316</v>
      </c>
      <c r="B2629" s="408">
        <v>1</v>
      </c>
      <c r="C2629" s="408" t="s">
        <v>4311</v>
      </c>
      <c r="D2629" s="408" t="s">
        <v>4089</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4316</v>
      </c>
      <c r="B2630" s="408">
        <v>1</v>
      </c>
      <c r="C2630" s="408" t="s">
        <v>4311</v>
      </c>
      <c r="D2630" s="408" t="s">
        <v>4091</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4316</v>
      </c>
      <c r="B2631" s="408">
        <v>1</v>
      </c>
      <c r="C2631" s="408" t="s">
        <v>4311</v>
      </c>
      <c r="D2631" s="408" t="s">
        <v>4093</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4316</v>
      </c>
      <c r="B2632" s="408">
        <v>1</v>
      </c>
      <c r="C2632" s="408" t="s">
        <v>4311</v>
      </c>
      <c r="D2632" s="408" t="s">
        <v>4095</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4316</v>
      </c>
      <c r="B2633" s="408">
        <v>1</v>
      </c>
      <c r="C2633" s="408" t="s">
        <v>4311</v>
      </c>
      <c r="D2633" s="408" t="s">
        <v>4097</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4317</v>
      </c>
      <c r="B2634" s="408">
        <v>1</v>
      </c>
      <c r="C2634" s="408" t="s">
        <v>4318</v>
      </c>
      <c r="D2634" s="408" t="s">
        <v>4001</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4317</v>
      </c>
      <c r="B2635" s="408">
        <v>1</v>
      </c>
      <c r="C2635" s="408" t="s">
        <v>4318</v>
      </c>
      <c r="D2635" s="408" t="s">
        <v>4003</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4317</v>
      </c>
      <c r="B2636" s="408">
        <v>1</v>
      </c>
      <c r="C2636" s="408" t="s">
        <v>4318</v>
      </c>
      <c r="D2636" s="408" t="s">
        <v>4004</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4317</v>
      </c>
      <c r="B2637" s="408">
        <v>1</v>
      </c>
      <c r="C2637" s="408" t="s">
        <v>4318</v>
      </c>
      <c r="D2637" s="408" t="s">
        <v>4224</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4317</v>
      </c>
      <c r="B2638" s="408">
        <v>1</v>
      </c>
      <c r="C2638" s="408" t="s">
        <v>4318</v>
      </c>
      <c r="D2638" s="408" t="s">
        <v>4006</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4317</v>
      </c>
      <c r="B2639" s="408">
        <v>1</v>
      </c>
      <c r="C2639" s="408" t="s">
        <v>4318</v>
      </c>
      <c r="D2639" s="408" t="s">
        <v>4008</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4317</v>
      </c>
      <c r="B2640" s="408">
        <v>1</v>
      </c>
      <c r="C2640" s="408" t="s">
        <v>4318</v>
      </c>
      <c r="D2640" s="408" t="s">
        <v>481</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4317</v>
      </c>
      <c r="B2641" s="408">
        <v>1</v>
      </c>
      <c r="C2641" s="408" t="s">
        <v>4318</v>
      </c>
      <c r="D2641" s="408" t="s">
        <v>4011</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4317</v>
      </c>
      <c r="B2642" s="408">
        <v>1</v>
      </c>
      <c r="C2642" s="408" t="s">
        <v>4318</v>
      </c>
      <c r="D2642" s="408" t="s">
        <v>4013</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4317</v>
      </c>
      <c r="B2643" s="408">
        <v>1</v>
      </c>
      <c r="C2643" s="408" t="s">
        <v>4318</v>
      </c>
      <c r="D2643" s="408" t="s">
        <v>4014</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4317</v>
      </c>
      <c r="B2644" s="408">
        <v>1</v>
      </c>
      <c r="C2644" s="408" t="s">
        <v>4318</v>
      </c>
      <c r="D2644" s="408" t="s">
        <v>4016</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4317</v>
      </c>
      <c r="B2645" s="408">
        <v>1</v>
      </c>
      <c r="C2645" s="408" t="s">
        <v>4318</v>
      </c>
      <c r="D2645" s="408" t="s">
        <v>4284</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4317</v>
      </c>
      <c r="B2646" s="408">
        <v>1</v>
      </c>
      <c r="C2646" s="408" t="s">
        <v>4318</v>
      </c>
      <c r="D2646" s="408" t="s">
        <v>4018</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4317</v>
      </c>
      <c r="B2647" s="408">
        <v>1</v>
      </c>
      <c r="C2647" s="408" t="s">
        <v>4318</v>
      </c>
      <c r="D2647" s="408" t="s">
        <v>4225</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4317</v>
      </c>
      <c r="B2648" s="408">
        <v>1</v>
      </c>
      <c r="C2648" s="408" t="s">
        <v>4318</v>
      </c>
      <c r="D2648" s="408" t="s">
        <v>4020</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4317</v>
      </c>
      <c r="B2649" s="408">
        <v>1</v>
      </c>
      <c r="C2649" s="408" t="s">
        <v>4318</v>
      </c>
      <c r="D2649" s="408" t="s">
        <v>4022</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4317</v>
      </c>
      <c r="B2650" s="408">
        <v>1</v>
      </c>
      <c r="C2650" s="408" t="s">
        <v>4318</v>
      </c>
      <c r="D2650" s="408" t="s">
        <v>4024</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4317</v>
      </c>
      <c r="B2651" s="408">
        <v>1</v>
      </c>
      <c r="C2651" s="408" t="s">
        <v>4318</v>
      </c>
      <c r="D2651" s="408" t="s">
        <v>4026</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4317</v>
      </c>
      <c r="B2652" s="408">
        <v>1</v>
      </c>
      <c r="C2652" s="408" t="s">
        <v>4318</v>
      </c>
      <c r="D2652" s="408" t="s">
        <v>4028</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4317</v>
      </c>
      <c r="B2653" s="408">
        <v>1</v>
      </c>
      <c r="C2653" s="408" t="s">
        <v>4318</v>
      </c>
      <c r="D2653" s="408" t="s">
        <v>4030</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4317</v>
      </c>
      <c r="B2654" s="408">
        <v>1</v>
      </c>
      <c r="C2654" s="408" t="s">
        <v>4318</v>
      </c>
      <c r="D2654" s="408" t="s">
        <v>4032</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4317</v>
      </c>
      <c r="B2655" s="408">
        <v>1</v>
      </c>
      <c r="C2655" s="408" t="s">
        <v>4318</v>
      </c>
      <c r="D2655" s="408" t="s">
        <v>4034</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4317</v>
      </c>
      <c r="B2656" s="408">
        <v>1</v>
      </c>
      <c r="C2656" s="408" t="s">
        <v>4318</v>
      </c>
      <c r="D2656" s="408" t="s">
        <v>4036</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4317</v>
      </c>
      <c r="B2657" s="408">
        <v>1</v>
      </c>
      <c r="C2657" s="408" t="s">
        <v>4318</v>
      </c>
      <c r="D2657" s="408" t="s">
        <v>4038</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4317</v>
      </c>
      <c r="B2658" s="408">
        <v>1</v>
      </c>
      <c r="C2658" s="408" t="s">
        <v>4318</v>
      </c>
      <c r="D2658" s="408" t="s">
        <v>4040</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4317</v>
      </c>
      <c r="B2659" s="408">
        <v>1</v>
      </c>
      <c r="C2659" s="408" t="s">
        <v>4318</v>
      </c>
      <c r="D2659" s="408" t="s">
        <v>4285</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4317</v>
      </c>
      <c r="B2660" s="408">
        <v>1</v>
      </c>
      <c r="C2660" s="408" t="s">
        <v>4318</v>
      </c>
      <c r="D2660" s="408" t="s">
        <v>4042</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4317</v>
      </c>
      <c r="B2661" s="408">
        <v>1</v>
      </c>
      <c r="C2661" s="408" t="s">
        <v>4318</v>
      </c>
      <c r="D2661" s="408" t="s">
        <v>4044</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4317</v>
      </c>
      <c r="B2662" s="408">
        <v>1</v>
      </c>
      <c r="C2662" s="408" t="s">
        <v>4318</v>
      </c>
      <c r="D2662" s="408" t="s">
        <v>4046</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4317</v>
      </c>
      <c r="B2663" s="408">
        <v>1</v>
      </c>
      <c r="C2663" s="408" t="s">
        <v>4318</v>
      </c>
      <c r="D2663" s="408" t="s">
        <v>4226</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4317</v>
      </c>
      <c r="B2664" s="408">
        <v>1</v>
      </c>
      <c r="C2664" s="408" t="s">
        <v>4318</v>
      </c>
      <c r="D2664" s="408" t="s">
        <v>4048</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4317</v>
      </c>
      <c r="B2665" s="408">
        <v>1</v>
      </c>
      <c r="C2665" s="408" t="s">
        <v>4318</v>
      </c>
      <c r="D2665" s="408" t="s">
        <v>4050</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4317</v>
      </c>
      <c r="B2666" s="408">
        <v>1</v>
      </c>
      <c r="C2666" s="408" t="s">
        <v>4318</v>
      </c>
      <c r="D2666" s="408" t="s">
        <v>4052</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4317</v>
      </c>
      <c r="B2667" s="408">
        <v>1</v>
      </c>
      <c r="C2667" s="408" t="s">
        <v>4318</v>
      </c>
      <c r="D2667" s="408" t="s">
        <v>4054</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4317</v>
      </c>
      <c r="B2668" s="408">
        <v>1</v>
      </c>
      <c r="C2668" s="408" t="s">
        <v>4318</v>
      </c>
      <c r="D2668" s="408" t="s">
        <v>517</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4317</v>
      </c>
      <c r="B2669" s="408">
        <v>1</v>
      </c>
      <c r="C2669" s="408" t="s">
        <v>4318</v>
      </c>
      <c r="D2669" s="408" t="s">
        <v>4057</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4317</v>
      </c>
      <c r="B2670" s="408">
        <v>1</v>
      </c>
      <c r="C2670" s="408" t="s">
        <v>4318</v>
      </c>
      <c r="D2670" s="408" t="s">
        <v>4059</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4317</v>
      </c>
      <c r="B2671" s="408">
        <v>1</v>
      </c>
      <c r="C2671" s="408" t="s">
        <v>4318</v>
      </c>
      <c r="D2671" s="408" t="s">
        <v>4061</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4317</v>
      </c>
      <c r="B2672" s="408">
        <v>1</v>
      </c>
      <c r="C2672" s="408" t="s">
        <v>4318</v>
      </c>
      <c r="D2672" s="408" t="s">
        <v>4063</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4317</v>
      </c>
      <c r="B2673" s="408">
        <v>1</v>
      </c>
      <c r="C2673" s="408" t="s">
        <v>4318</v>
      </c>
      <c r="D2673" s="408" t="s">
        <v>4065</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4317</v>
      </c>
      <c r="B2674" s="408">
        <v>1</v>
      </c>
      <c r="C2674" s="408" t="s">
        <v>4318</v>
      </c>
      <c r="D2674" s="408" t="s">
        <v>4067</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4317</v>
      </c>
      <c r="B2675" s="408">
        <v>1</v>
      </c>
      <c r="C2675" s="408" t="s">
        <v>4318</v>
      </c>
      <c r="D2675" s="408" t="s">
        <v>4069</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4317</v>
      </c>
      <c r="B2676" s="408">
        <v>1</v>
      </c>
      <c r="C2676" s="408" t="s">
        <v>4318</v>
      </c>
      <c r="D2676" s="408" t="s">
        <v>4071</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4317</v>
      </c>
      <c r="B2677" s="408">
        <v>1</v>
      </c>
      <c r="C2677" s="408" t="s">
        <v>4318</v>
      </c>
      <c r="D2677" s="408" t="s">
        <v>4073</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4317</v>
      </c>
      <c r="B2678" s="408">
        <v>1</v>
      </c>
      <c r="C2678" s="408" t="s">
        <v>4318</v>
      </c>
      <c r="D2678" s="408" t="s">
        <v>4227</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4317</v>
      </c>
      <c r="B2679" s="408">
        <v>1</v>
      </c>
      <c r="C2679" s="408" t="s">
        <v>4318</v>
      </c>
      <c r="D2679" s="408" t="s">
        <v>4286</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4317</v>
      </c>
      <c r="B2680" s="408">
        <v>1</v>
      </c>
      <c r="C2680" s="408" t="s">
        <v>4318</v>
      </c>
      <c r="D2680" s="408" t="s">
        <v>4075</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4317</v>
      </c>
      <c r="B2681" s="408">
        <v>1</v>
      </c>
      <c r="C2681" s="408" t="s">
        <v>4318</v>
      </c>
      <c r="D2681" s="408" t="s">
        <v>4077</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4317</v>
      </c>
      <c r="B2682" s="408">
        <v>1</v>
      </c>
      <c r="C2682" s="408" t="s">
        <v>4318</v>
      </c>
      <c r="D2682" s="408" t="s">
        <v>4079</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4317</v>
      </c>
      <c r="B2683" s="408">
        <v>1</v>
      </c>
      <c r="C2683" s="408" t="s">
        <v>4318</v>
      </c>
      <c r="D2683" s="408" t="s">
        <v>4081</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4317</v>
      </c>
      <c r="B2684" s="408">
        <v>1</v>
      </c>
      <c r="C2684" s="408" t="s">
        <v>4318</v>
      </c>
      <c r="D2684" s="408" t="s">
        <v>4083</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4317</v>
      </c>
      <c r="B2685" s="408">
        <v>1</v>
      </c>
      <c r="C2685" s="408" t="s">
        <v>4318</v>
      </c>
      <c r="D2685" s="408" t="s">
        <v>4085</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4317</v>
      </c>
      <c r="B2686" s="408">
        <v>1</v>
      </c>
      <c r="C2686" s="408" t="s">
        <v>4318</v>
      </c>
      <c r="D2686" s="408" t="s">
        <v>4087</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4317</v>
      </c>
      <c r="B2687" s="408">
        <v>1</v>
      </c>
      <c r="C2687" s="408" t="s">
        <v>4318</v>
      </c>
      <c r="D2687" s="408" t="s">
        <v>4229</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4317</v>
      </c>
      <c r="B2688" s="408">
        <v>1</v>
      </c>
      <c r="C2688" s="408" t="s">
        <v>4318</v>
      </c>
      <c r="D2688" s="408" t="s">
        <v>4089</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4317</v>
      </c>
      <c r="B2689" s="408">
        <v>1</v>
      </c>
      <c r="C2689" s="408" t="s">
        <v>4318</v>
      </c>
      <c r="D2689" s="408" t="s">
        <v>4091</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4317</v>
      </c>
      <c r="B2690" s="408">
        <v>1</v>
      </c>
      <c r="C2690" s="408" t="s">
        <v>4318</v>
      </c>
      <c r="D2690" s="408" t="s">
        <v>4093</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4317</v>
      </c>
      <c r="B2691" s="408">
        <v>1</v>
      </c>
      <c r="C2691" s="408" t="s">
        <v>4318</v>
      </c>
      <c r="D2691" s="408" t="s">
        <v>4095</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4317</v>
      </c>
      <c r="B2692" s="408">
        <v>1</v>
      </c>
      <c r="C2692" s="408" t="s">
        <v>4318</v>
      </c>
      <c r="D2692" s="408" t="s">
        <v>4097</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4319</v>
      </c>
      <c r="B2693" s="408">
        <v>1</v>
      </c>
      <c r="C2693" s="408" t="s">
        <v>4320</v>
      </c>
      <c r="D2693" s="408" t="s">
        <v>4003</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4319</v>
      </c>
      <c r="B2694" s="408">
        <v>1</v>
      </c>
      <c r="C2694" s="408" t="s">
        <v>4320</v>
      </c>
      <c r="D2694" s="408" t="s">
        <v>4004</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4319</v>
      </c>
      <c r="B2695" s="408">
        <v>1</v>
      </c>
      <c r="C2695" s="408" t="s">
        <v>4320</v>
      </c>
      <c r="D2695" s="408" t="s">
        <v>4224</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4319</v>
      </c>
      <c r="B2696" s="408">
        <v>1</v>
      </c>
      <c r="C2696" s="408" t="s">
        <v>4320</v>
      </c>
      <c r="D2696" s="408" t="s">
        <v>4006</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4319</v>
      </c>
      <c r="B2697" s="408">
        <v>1</v>
      </c>
      <c r="C2697" s="408" t="s">
        <v>4320</v>
      </c>
      <c r="D2697" s="408" t="s">
        <v>4008</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4319</v>
      </c>
      <c r="B2698" s="408">
        <v>1</v>
      </c>
      <c r="C2698" s="408" t="s">
        <v>4320</v>
      </c>
      <c r="D2698" s="408" t="s">
        <v>481</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4319</v>
      </c>
      <c r="B2699" s="408">
        <v>1</v>
      </c>
      <c r="C2699" s="408" t="s">
        <v>4320</v>
      </c>
      <c r="D2699" s="408" t="s">
        <v>4011</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4319</v>
      </c>
      <c r="B2700" s="408">
        <v>1</v>
      </c>
      <c r="C2700" s="408" t="s">
        <v>4320</v>
      </c>
      <c r="D2700" s="408" t="s">
        <v>4014</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4319</v>
      </c>
      <c r="B2701" s="408">
        <v>1</v>
      </c>
      <c r="C2701" s="408" t="s">
        <v>4320</v>
      </c>
      <c r="D2701" s="408" t="s">
        <v>4016</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4319</v>
      </c>
      <c r="B2702" s="408">
        <v>1</v>
      </c>
      <c r="C2702" s="408" t="s">
        <v>4320</v>
      </c>
      <c r="D2702" s="408" t="s">
        <v>4018</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4319</v>
      </c>
      <c r="B2703" s="408">
        <v>1</v>
      </c>
      <c r="C2703" s="408" t="s">
        <v>4320</v>
      </c>
      <c r="D2703" s="408" t="s">
        <v>4225</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4319</v>
      </c>
      <c r="B2704" s="408">
        <v>1</v>
      </c>
      <c r="C2704" s="408" t="s">
        <v>4320</v>
      </c>
      <c r="D2704" s="408" t="s">
        <v>4022</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4319</v>
      </c>
      <c r="B2705" s="408">
        <v>1</v>
      </c>
      <c r="C2705" s="408" t="s">
        <v>4320</v>
      </c>
      <c r="D2705" s="408" t="s">
        <v>4024</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4319</v>
      </c>
      <c r="B2706" s="408">
        <v>1</v>
      </c>
      <c r="C2706" s="408" t="s">
        <v>4320</v>
      </c>
      <c r="D2706" s="408" t="s">
        <v>4026</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4319</v>
      </c>
      <c r="B2707" s="408">
        <v>1</v>
      </c>
      <c r="C2707" s="408" t="s">
        <v>4320</v>
      </c>
      <c r="D2707" s="408" t="s">
        <v>4028</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4319</v>
      </c>
      <c r="B2708" s="408">
        <v>1</v>
      </c>
      <c r="C2708" s="408" t="s">
        <v>4320</v>
      </c>
      <c r="D2708" s="408" t="s">
        <v>4030</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4319</v>
      </c>
      <c r="B2709" s="408">
        <v>1</v>
      </c>
      <c r="C2709" s="408" t="s">
        <v>4320</v>
      </c>
      <c r="D2709" s="408" t="s">
        <v>4032</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4319</v>
      </c>
      <c r="B2710" s="408">
        <v>1</v>
      </c>
      <c r="C2710" s="408" t="s">
        <v>4320</v>
      </c>
      <c r="D2710" s="408" t="s">
        <v>4034</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4319</v>
      </c>
      <c r="B2711" s="408">
        <v>1</v>
      </c>
      <c r="C2711" s="408" t="s">
        <v>4320</v>
      </c>
      <c r="D2711" s="408" t="s">
        <v>4036</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4319</v>
      </c>
      <c r="B2712" s="408">
        <v>1</v>
      </c>
      <c r="C2712" s="408" t="s">
        <v>4320</v>
      </c>
      <c r="D2712" s="408" t="s">
        <v>4038</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4319</v>
      </c>
      <c r="B2713" s="408">
        <v>1</v>
      </c>
      <c r="C2713" s="408" t="s">
        <v>4320</v>
      </c>
      <c r="D2713" s="408" t="s">
        <v>4040</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4319</v>
      </c>
      <c r="B2714" s="408">
        <v>1</v>
      </c>
      <c r="C2714" s="408" t="s">
        <v>4320</v>
      </c>
      <c r="D2714" s="408" t="s">
        <v>4042</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4319</v>
      </c>
      <c r="B2715" s="408">
        <v>1</v>
      </c>
      <c r="C2715" s="408" t="s">
        <v>4320</v>
      </c>
      <c r="D2715" s="408" t="s">
        <v>4044</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4319</v>
      </c>
      <c r="B2716" s="408">
        <v>1</v>
      </c>
      <c r="C2716" s="408" t="s">
        <v>4320</v>
      </c>
      <c r="D2716" s="408" t="s">
        <v>4046</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4319</v>
      </c>
      <c r="B2717" s="408">
        <v>1</v>
      </c>
      <c r="C2717" s="408" t="s">
        <v>4320</v>
      </c>
      <c r="D2717" s="408" t="s">
        <v>4226</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4319</v>
      </c>
      <c r="B2718" s="408">
        <v>1</v>
      </c>
      <c r="C2718" s="408" t="s">
        <v>4320</v>
      </c>
      <c r="D2718" s="408" t="s">
        <v>4048</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4319</v>
      </c>
      <c r="B2719" s="408">
        <v>1</v>
      </c>
      <c r="C2719" s="408" t="s">
        <v>4320</v>
      </c>
      <c r="D2719" s="408" t="s">
        <v>4050</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4319</v>
      </c>
      <c r="B2720" s="408">
        <v>1</v>
      </c>
      <c r="C2720" s="408" t="s">
        <v>4320</v>
      </c>
      <c r="D2720" s="408" t="s">
        <v>4052</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4319</v>
      </c>
      <c r="B2721" s="408">
        <v>1</v>
      </c>
      <c r="C2721" s="408" t="s">
        <v>4320</v>
      </c>
      <c r="D2721" s="408" t="s">
        <v>4054</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4319</v>
      </c>
      <c r="B2722" s="408">
        <v>1</v>
      </c>
      <c r="C2722" s="408" t="s">
        <v>4320</v>
      </c>
      <c r="D2722" s="408" t="s">
        <v>517</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4319</v>
      </c>
      <c r="B2723" s="408">
        <v>1</v>
      </c>
      <c r="C2723" s="408" t="s">
        <v>4320</v>
      </c>
      <c r="D2723" s="408" t="s">
        <v>4057</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4319</v>
      </c>
      <c r="B2724" s="408">
        <v>1</v>
      </c>
      <c r="C2724" s="408" t="s">
        <v>4320</v>
      </c>
      <c r="D2724" s="408" t="s">
        <v>4059</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4319</v>
      </c>
      <c r="B2725" s="408">
        <v>1</v>
      </c>
      <c r="C2725" s="408" t="s">
        <v>4320</v>
      </c>
      <c r="D2725" s="408" t="s">
        <v>4061</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4319</v>
      </c>
      <c r="B2726" s="408">
        <v>1</v>
      </c>
      <c r="C2726" s="408" t="s">
        <v>4320</v>
      </c>
      <c r="D2726" s="408" t="s">
        <v>4063</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4319</v>
      </c>
      <c r="B2727" s="408">
        <v>1</v>
      </c>
      <c r="C2727" s="408" t="s">
        <v>4320</v>
      </c>
      <c r="D2727" s="408" t="s">
        <v>4065</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4319</v>
      </c>
      <c r="B2728" s="408">
        <v>1</v>
      </c>
      <c r="C2728" s="408" t="s">
        <v>4320</v>
      </c>
      <c r="D2728" s="408" t="s">
        <v>4067</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4319</v>
      </c>
      <c r="B2729" s="408">
        <v>1</v>
      </c>
      <c r="C2729" s="408" t="s">
        <v>4320</v>
      </c>
      <c r="D2729" s="408" t="s">
        <v>4069</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4319</v>
      </c>
      <c r="B2730" s="408">
        <v>1</v>
      </c>
      <c r="C2730" s="408" t="s">
        <v>4320</v>
      </c>
      <c r="D2730" s="408" t="s">
        <v>4071</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4319</v>
      </c>
      <c r="B2731" s="408">
        <v>1</v>
      </c>
      <c r="C2731" s="408" t="s">
        <v>4320</v>
      </c>
      <c r="D2731" s="408" t="s">
        <v>4073</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4319</v>
      </c>
      <c r="B2732" s="408">
        <v>1</v>
      </c>
      <c r="C2732" s="408" t="s">
        <v>4320</v>
      </c>
      <c r="D2732" s="408" t="s">
        <v>4227</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4319</v>
      </c>
      <c r="B2733" s="408">
        <v>1</v>
      </c>
      <c r="C2733" s="408" t="s">
        <v>4320</v>
      </c>
      <c r="D2733" s="408" t="s">
        <v>4075</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4319</v>
      </c>
      <c r="B2734" s="408">
        <v>1</v>
      </c>
      <c r="C2734" s="408" t="s">
        <v>4320</v>
      </c>
      <c r="D2734" s="408" t="s">
        <v>4077</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4319</v>
      </c>
      <c r="B2735" s="408">
        <v>1</v>
      </c>
      <c r="C2735" s="408" t="s">
        <v>4320</v>
      </c>
      <c r="D2735" s="408" t="s">
        <v>4079</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4319</v>
      </c>
      <c r="B2736" s="408">
        <v>1</v>
      </c>
      <c r="C2736" s="408" t="s">
        <v>4320</v>
      </c>
      <c r="D2736" s="408" t="s">
        <v>4081</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4319</v>
      </c>
      <c r="B2737" s="408">
        <v>1</v>
      </c>
      <c r="C2737" s="408" t="s">
        <v>4320</v>
      </c>
      <c r="D2737" s="408" t="s">
        <v>4083</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4319</v>
      </c>
      <c r="B2738" s="408">
        <v>1</v>
      </c>
      <c r="C2738" s="408" t="s">
        <v>4320</v>
      </c>
      <c r="D2738" s="408" t="s">
        <v>4228</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4319</v>
      </c>
      <c r="B2739" s="408">
        <v>1</v>
      </c>
      <c r="C2739" s="408" t="s">
        <v>4320</v>
      </c>
      <c r="D2739" s="408" t="s">
        <v>4085</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4319</v>
      </c>
      <c r="B2740" s="408">
        <v>1</v>
      </c>
      <c r="C2740" s="408" t="s">
        <v>4320</v>
      </c>
      <c r="D2740" s="408" t="s">
        <v>4087</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4319</v>
      </c>
      <c r="B2741" s="408">
        <v>1</v>
      </c>
      <c r="C2741" s="408" t="s">
        <v>4320</v>
      </c>
      <c r="D2741" s="408" t="s">
        <v>4229</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4319</v>
      </c>
      <c r="B2742" s="408">
        <v>1</v>
      </c>
      <c r="C2742" s="408" t="s">
        <v>4320</v>
      </c>
      <c r="D2742" s="408" t="s">
        <v>4089</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4319</v>
      </c>
      <c r="B2743" s="408">
        <v>1</v>
      </c>
      <c r="C2743" s="408" t="s">
        <v>4320</v>
      </c>
      <c r="D2743" s="408" t="s">
        <v>4091</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4319</v>
      </c>
      <c r="B2744" s="408">
        <v>1</v>
      </c>
      <c r="C2744" s="408" t="s">
        <v>4320</v>
      </c>
      <c r="D2744" s="408" t="s">
        <v>4093</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4319</v>
      </c>
      <c r="B2745" s="408">
        <v>1</v>
      </c>
      <c r="C2745" s="408" t="s">
        <v>4320</v>
      </c>
      <c r="D2745" s="408" t="s">
        <v>4095</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4319</v>
      </c>
      <c r="B2746" s="408">
        <v>1</v>
      </c>
      <c r="C2746" s="408" t="s">
        <v>4320</v>
      </c>
      <c r="D2746" s="408" t="s">
        <v>4097</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4321</v>
      </c>
      <c r="B2747" s="408">
        <v>1</v>
      </c>
      <c r="C2747" s="408" t="s">
        <v>4322</v>
      </c>
      <c r="D2747" s="408" t="s">
        <v>4001</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4321</v>
      </c>
      <c r="B2748" s="408">
        <v>1</v>
      </c>
      <c r="C2748" s="408" t="s">
        <v>4322</v>
      </c>
      <c r="D2748" s="408" t="s">
        <v>4003</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4321</v>
      </c>
      <c r="B2749" s="408">
        <v>1</v>
      </c>
      <c r="C2749" s="408" t="s">
        <v>4322</v>
      </c>
      <c r="D2749" s="408" t="s">
        <v>4004</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4321</v>
      </c>
      <c r="B2750" s="408">
        <v>1</v>
      </c>
      <c r="C2750" s="408" t="s">
        <v>4322</v>
      </c>
      <c r="D2750" s="408" t="s">
        <v>4224</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4321</v>
      </c>
      <c r="B2751" s="408">
        <v>1</v>
      </c>
      <c r="C2751" s="408" t="s">
        <v>4322</v>
      </c>
      <c r="D2751" s="408" t="s">
        <v>4006</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4321</v>
      </c>
      <c r="B2752" s="408">
        <v>1</v>
      </c>
      <c r="C2752" s="408" t="s">
        <v>4322</v>
      </c>
      <c r="D2752" s="408" t="s">
        <v>4008</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4321</v>
      </c>
      <c r="B2753" s="408">
        <v>1</v>
      </c>
      <c r="C2753" s="408" t="s">
        <v>4322</v>
      </c>
      <c r="D2753" s="408" t="s">
        <v>481</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4321</v>
      </c>
      <c r="B2754" s="408">
        <v>1</v>
      </c>
      <c r="C2754" s="408" t="s">
        <v>4322</v>
      </c>
      <c r="D2754" s="408" t="s">
        <v>4011</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4321</v>
      </c>
      <c r="B2755" s="408">
        <v>1</v>
      </c>
      <c r="C2755" s="408" t="s">
        <v>4322</v>
      </c>
      <c r="D2755" s="408" t="s">
        <v>4013</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4321</v>
      </c>
      <c r="B2756" s="408">
        <v>1</v>
      </c>
      <c r="C2756" s="408" t="s">
        <v>4322</v>
      </c>
      <c r="D2756" s="408" t="s">
        <v>4014</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4321</v>
      </c>
      <c r="B2757" s="408">
        <v>1</v>
      </c>
      <c r="C2757" s="408" t="s">
        <v>4322</v>
      </c>
      <c r="D2757" s="408" t="s">
        <v>4016</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4321</v>
      </c>
      <c r="B2758" s="408">
        <v>1</v>
      </c>
      <c r="C2758" s="408" t="s">
        <v>4322</v>
      </c>
      <c r="D2758" s="408" t="s">
        <v>4018</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4321</v>
      </c>
      <c r="B2759" s="408">
        <v>1</v>
      </c>
      <c r="C2759" s="408" t="s">
        <v>4322</v>
      </c>
      <c r="D2759" s="408" t="s">
        <v>4225</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4321</v>
      </c>
      <c r="B2760" s="408">
        <v>1</v>
      </c>
      <c r="C2760" s="408" t="s">
        <v>4322</v>
      </c>
      <c r="D2760" s="408" t="s">
        <v>4020</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4321</v>
      </c>
      <c r="B2761" s="408">
        <v>1</v>
      </c>
      <c r="C2761" s="408" t="s">
        <v>4322</v>
      </c>
      <c r="D2761" s="408" t="s">
        <v>4022</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4321</v>
      </c>
      <c r="B2762" s="408">
        <v>1</v>
      </c>
      <c r="C2762" s="408" t="s">
        <v>4322</v>
      </c>
      <c r="D2762" s="408" t="s">
        <v>4024</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4321</v>
      </c>
      <c r="B2763" s="408">
        <v>1</v>
      </c>
      <c r="C2763" s="408" t="s">
        <v>4322</v>
      </c>
      <c r="D2763" s="408" t="s">
        <v>4026</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4321</v>
      </c>
      <c r="B2764" s="408">
        <v>1</v>
      </c>
      <c r="C2764" s="408" t="s">
        <v>4322</v>
      </c>
      <c r="D2764" s="408" t="s">
        <v>4028</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4321</v>
      </c>
      <c r="B2765" s="408">
        <v>1</v>
      </c>
      <c r="C2765" s="408" t="s">
        <v>4322</v>
      </c>
      <c r="D2765" s="408" t="s">
        <v>4030</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4321</v>
      </c>
      <c r="B2766" s="408">
        <v>1</v>
      </c>
      <c r="C2766" s="408" t="s">
        <v>4322</v>
      </c>
      <c r="D2766" s="408" t="s">
        <v>4032</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4321</v>
      </c>
      <c r="B2767" s="408">
        <v>1</v>
      </c>
      <c r="C2767" s="408" t="s">
        <v>4322</v>
      </c>
      <c r="D2767" s="408" t="s">
        <v>4034</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4321</v>
      </c>
      <c r="B2768" s="408">
        <v>1</v>
      </c>
      <c r="C2768" s="408" t="s">
        <v>4322</v>
      </c>
      <c r="D2768" s="408" t="s">
        <v>4036</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4321</v>
      </c>
      <c r="B2769" s="408">
        <v>1</v>
      </c>
      <c r="C2769" s="408" t="s">
        <v>4322</v>
      </c>
      <c r="D2769" s="408" t="s">
        <v>4038</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4321</v>
      </c>
      <c r="B2770" s="408">
        <v>1</v>
      </c>
      <c r="C2770" s="408" t="s">
        <v>4322</v>
      </c>
      <c r="D2770" s="408" t="s">
        <v>4040</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4321</v>
      </c>
      <c r="B2771" s="408">
        <v>1</v>
      </c>
      <c r="C2771" s="408" t="s">
        <v>4322</v>
      </c>
      <c r="D2771" s="408" t="s">
        <v>4042</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4321</v>
      </c>
      <c r="B2772" s="408">
        <v>1</v>
      </c>
      <c r="C2772" s="408" t="s">
        <v>4322</v>
      </c>
      <c r="D2772" s="408" t="s">
        <v>4044</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4321</v>
      </c>
      <c r="B2773" s="408">
        <v>1</v>
      </c>
      <c r="C2773" s="408" t="s">
        <v>4322</v>
      </c>
      <c r="D2773" s="408" t="s">
        <v>4046</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4321</v>
      </c>
      <c r="B2774" s="408">
        <v>1</v>
      </c>
      <c r="C2774" s="408" t="s">
        <v>4322</v>
      </c>
      <c r="D2774" s="408" t="s">
        <v>4226</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4321</v>
      </c>
      <c r="B2775" s="408">
        <v>1</v>
      </c>
      <c r="C2775" s="408" t="s">
        <v>4322</v>
      </c>
      <c r="D2775" s="408" t="s">
        <v>4048</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4321</v>
      </c>
      <c r="B2776" s="408">
        <v>1</v>
      </c>
      <c r="C2776" s="408" t="s">
        <v>4322</v>
      </c>
      <c r="D2776" s="408" t="s">
        <v>4050</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4321</v>
      </c>
      <c r="B2777" s="408">
        <v>1</v>
      </c>
      <c r="C2777" s="408" t="s">
        <v>4322</v>
      </c>
      <c r="D2777" s="408" t="s">
        <v>4052</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4321</v>
      </c>
      <c r="B2778" s="408">
        <v>1</v>
      </c>
      <c r="C2778" s="408" t="s">
        <v>4322</v>
      </c>
      <c r="D2778" s="408" t="s">
        <v>4054</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4321</v>
      </c>
      <c r="B2779" s="408">
        <v>1</v>
      </c>
      <c r="C2779" s="408" t="s">
        <v>4322</v>
      </c>
      <c r="D2779" s="408" t="s">
        <v>517</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4321</v>
      </c>
      <c r="B2780" s="408">
        <v>1</v>
      </c>
      <c r="C2780" s="408" t="s">
        <v>4322</v>
      </c>
      <c r="D2780" s="408" t="s">
        <v>4057</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4321</v>
      </c>
      <c r="B2781" s="408">
        <v>1</v>
      </c>
      <c r="C2781" s="408" t="s">
        <v>4322</v>
      </c>
      <c r="D2781" s="408" t="s">
        <v>4059</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4321</v>
      </c>
      <c r="B2782" s="408">
        <v>1</v>
      </c>
      <c r="C2782" s="408" t="s">
        <v>4322</v>
      </c>
      <c r="D2782" s="408" t="s">
        <v>4061</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4321</v>
      </c>
      <c r="B2783" s="408">
        <v>1</v>
      </c>
      <c r="C2783" s="408" t="s">
        <v>4322</v>
      </c>
      <c r="D2783" s="408" t="s">
        <v>4063</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4321</v>
      </c>
      <c r="B2784" s="408">
        <v>1</v>
      </c>
      <c r="C2784" s="408" t="s">
        <v>4322</v>
      </c>
      <c r="D2784" s="408" t="s">
        <v>4065</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4321</v>
      </c>
      <c r="B2785" s="408">
        <v>1</v>
      </c>
      <c r="C2785" s="408" t="s">
        <v>4322</v>
      </c>
      <c r="D2785" s="408" t="s">
        <v>4067</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4321</v>
      </c>
      <c r="B2786" s="408">
        <v>1</v>
      </c>
      <c r="C2786" s="408" t="s">
        <v>4322</v>
      </c>
      <c r="D2786" s="408" t="s">
        <v>4069</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4321</v>
      </c>
      <c r="B2787" s="408">
        <v>1</v>
      </c>
      <c r="C2787" s="408" t="s">
        <v>4322</v>
      </c>
      <c r="D2787" s="408" t="s">
        <v>4071</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4321</v>
      </c>
      <c r="B2788" s="408">
        <v>1</v>
      </c>
      <c r="C2788" s="408" t="s">
        <v>4322</v>
      </c>
      <c r="D2788" s="408" t="s">
        <v>4073</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4321</v>
      </c>
      <c r="B2789" s="408">
        <v>1</v>
      </c>
      <c r="C2789" s="408" t="s">
        <v>4322</v>
      </c>
      <c r="D2789" s="408" t="s">
        <v>4227</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4321</v>
      </c>
      <c r="B2790" s="408">
        <v>1</v>
      </c>
      <c r="C2790" s="408" t="s">
        <v>4322</v>
      </c>
      <c r="D2790" s="408" t="s">
        <v>4075</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4321</v>
      </c>
      <c r="B2791" s="408">
        <v>1</v>
      </c>
      <c r="C2791" s="408" t="s">
        <v>4322</v>
      </c>
      <c r="D2791" s="408" t="s">
        <v>4077</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4321</v>
      </c>
      <c r="B2792" s="408">
        <v>1</v>
      </c>
      <c r="C2792" s="408" t="s">
        <v>4322</v>
      </c>
      <c r="D2792" s="408" t="s">
        <v>4079</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4321</v>
      </c>
      <c r="B2793" s="408">
        <v>1</v>
      </c>
      <c r="C2793" s="408" t="s">
        <v>4322</v>
      </c>
      <c r="D2793" s="408" t="s">
        <v>4081</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4321</v>
      </c>
      <c r="B2794" s="408">
        <v>1</v>
      </c>
      <c r="C2794" s="408" t="s">
        <v>4322</v>
      </c>
      <c r="D2794" s="408" t="s">
        <v>4083</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4321</v>
      </c>
      <c r="B2795" s="408">
        <v>1</v>
      </c>
      <c r="C2795" s="408" t="s">
        <v>4322</v>
      </c>
      <c r="D2795" s="408" t="s">
        <v>4228</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4321</v>
      </c>
      <c r="B2796" s="408">
        <v>1</v>
      </c>
      <c r="C2796" s="408" t="s">
        <v>4322</v>
      </c>
      <c r="D2796" s="408" t="s">
        <v>4085</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4321</v>
      </c>
      <c r="B2797" s="408">
        <v>1</v>
      </c>
      <c r="C2797" s="408" t="s">
        <v>4322</v>
      </c>
      <c r="D2797" s="408" t="s">
        <v>4087</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4321</v>
      </c>
      <c r="B2798" s="408">
        <v>1</v>
      </c>
      <c r="C2798" s="408" t="s">
        <v>4322</v>
      </c>
      <c r="D2798" s="408" t="s">
        <v>4229</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4321</v>
      </c>
      <c r="B2799" s="408">
        <v>1</v>
      </c>
      <c r="C2799" s="408" t="s">
        <v>4322</v>
      </c>
      <c r="D2799" s="408" t="s">
        <v>4089</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4321</v>
      </c>
      <c r="B2800" s="408">
        <v>1</v>
      </c>
      <c r="C2800" s="408" t="s">
        <v>4322</v>
      </c>
      <c r="D2800" s="408" t="s">
        <v>4091</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4321</v>
      </c>
      <c r="B2801" s="408">
        <v>1</v>
      </c>
      <c r="C2801" s="408" t="s">
        <v>4322</v>
      </c>
      <c r="D2801" s="408" t="s">
        <v>4093</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4321</v>
      </c>
      <c r="B2802" s="408">
        <v>1</v>
      </c>
      <c r="C2802" s="408" t="s">
        <v>4322</v>
      </c>
      <c r="D2802" s="408" t="s">
        <v>4095</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4321</v>
      </c>
      <c r="B2803" s="408">
        <v>1</v>
      </c>
      <c r="C2803" s="408" t="s">
        <v>4322</v>
      </c>
      <c r="D2803" s="408" t="s">
        <v>4097</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4323</v>
      </c>
      <c r="B2804" s="408">
        <v>1</v>
      </c>
      <c r="C2804" s="408" t="s">
        <v>4324</v>
      </c>
      <c r="D2804" s="408" t="s">
        <v>4001</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4323</v>
      </c>
      <c r="B2805" s="408">
        <v>1</v>
      </c>
      <c r="C2805" s="408" t="s">
        <v>4324</v>
      </c>
      <c r="D2805" s="408" t="s">
        <v>4003</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4323</v>
      </c>
      <c r="B2806" s="408">
        <v>1</v>
      </c>
      <c r="C2806" s="408" t="s">
        <v>4324</v>
      </c>
      <c r="D2806" s="408" t="s">
        <v>4004</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4323</v>
      </c>
      <c r="B2807" s="408">
        <v>1</v>
      </c>
      <c r="C2807" s="408" t="s">
        <v>4324</v>
      </c>
      <c r="D2807" s="408" t="s">
        <v>4224</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4323</v>
      </c>
      <c r="B2808" s="408">
        <v>1</v>
      </c>
      <c r="C2808" s="408" t="s">
        <v>4324</v>
      </c>
      <c r="D2808" s="408" t="s">
        <v>4006</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4323</v>
      </c>
      <c r="B2809" s="408">
        <v>1</v>
      </c>
      <c r="C2809" s="408" t="s">
        <v>4324</v>
      </c>
      <c r="D2809" s="408" t="s">
        <v>4008</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4323</v>
      </c>
      <c r="B2810" s="408">
        <v>1</v>
      </c>
      <c r="C2810" s="408" t="s">
        <v>4324</v>
      </c>
      <c r="D2810" s="408" t="s">
        <v>481</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4323</v>
      </c>
      <c r="B2811" s="408">
        <v>1</v>
      </c>
      <c r="C2811" s="408" t="s">
        <v>4324</v>
      </c>
      <c r="D2811" s="408" t="s">
        <v>4011</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4323</v>
      </c>
      <c r="B2812" s="408">
        <v>1</v>
      </c>
      <c r="C2812" s="408" t="s">
        <v>4324</v>
      </c>
      <c r="D2812" s="408" t="s">
        <v>4013</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4323</v>
      </c>
      <c r="B2813" s="408">
        <v>1</v>
      </c>
      <c r="C2813" s="408" t="s">
        <v>4324</v>
      </c>
      <c r="D2813" s="408" t="s">
        <v>4014</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4323</v>
      </c>
      <c r="B2814" s="408">
        <v>1</v>
      </c>
      <c r="C2814" s="408" t="s">
        <v>4324</v>
      </c>
      <c r="D2814" s="408" t="s">
        <v>4016</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4323</v>
      </c>
      <c r="B2815" s="408">
        <v>1</v>
      </c>
      <c r="C2815" s="408" t="s">
        <v>4324</v>
      </c>
      <c r="D2815" s="408" t="s">
        <v>4018</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4323</v>
      </c>
      <c r="B2816" s="408">
        <v>1</v>
      </c>
      <c r="C2816" s="408" t="s">
        <v>4324</v>
      </c>
      <c r="D2816" s="408" t="s">
        <v>4225</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4323</v>
      </c>
      <c r="B2817" s="408">
        <v>1</v>
      </c>
      <c r="C2817" s="408" t="s">
        <v>4324</v>
      </c>
      <c r="D2817" s="408" t="s">
        <v>4020</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4323</v>
      </c>
      <c r="B2818" s="408">
        <v>1</v>
      </c>
      <c r="C2818" s="408" t="s">
        <v>4324</v>
      </c>
      <c r="D2818" s="408" t="s">
        <v>4022</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4323</v>
      </c>
      <c r="B2819" s="408">
        <v>1</v>
      </c>
      <c r="C2819" s="408" t="s">
        <v>4324</v>
      </c>
      <c r="D2819" s="408" t="s">
        <v>4024</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4323</v>
      </c>
      <c r="B2820" s="408">
        <v>1</v>
      </c>
      <c r="C2820" s="408" t="s">
        <v>4324</v>
      </c>
      <c r="D2820" s="408" t="s">
        <v>4026</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4323</v>
      </c>
      <c r="B2821" s="408">
        <v>1</v>
      </c>
      <c r="C2821" s="408" t="s">
        <v>4324</v>
      </c>
      <c r="D2821" s="408" t="s">
        <v>4028</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4323</v>
      </c>
      <c r="B2822" s="408">
        <v>1</v>
      </c>
      <c r="C2822" s="408" t="s">
        <v>4324</v>
      </c>
      <c r="D2822" s="408" t="s">
        <v>4030</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4323</v>
      </c>
      <c r="B2823" s="408">
        <v>1</v>
      </c>
      <c r="C2823" s="408" t="s">
        <v>4324</v>
      </c>
      <c r="D2823" s="408" t="s">
        <v>4032</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4323</v>
      </c>
      <c r="B2824" s="408">
        <v>1</v>
      </c>
      <c r="C2824" s="408" t="s">
        <v>4324</v>
      </c>
      <c r="D2824" s="408" t="s">
        <v>4034</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4323</v>
      </c>
      <c r="B2825" s="408">
        <v>1</v>
      </c>
      <c r="C2825" s="408" t="s">
        <v>4324</v>
      </c>
      <c r="D2825" s="408" t="s">
        <v>4036</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4323</v>
      </c>
      <c r="B2826" s="408">
        <v>1</v>
      </c>
      <c r="C2826" s="408" t="s">
        <v>4324</v>
      </c>
      <c r="D2826" s="408" t="s">
        <v>4038</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4323</v>
      </c>
      <c r="B2827" s="408">
        <v>1</v>
      </c>
      <c r="C2827" s="408" t="s">
        <v>4324</v>
      </c>
      <c r="D2827" s="408" t="s">
        <v>4040</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4323</v>
      </c>
      <c r="B2828" s="408">
        <v>1</v>
      </c>
      <c r="C2828" s="408" t="s">
        <v>4324</v>
      </c>
      <c r="D2828" s="408" t="s">
        <v>4042</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4323</v>
      </c>
      <c r="B2829" s="408">
        <v>1</v>
      </c>
      <c r="C2829" s="408" t="s">
        <v>4324</v>
      </c>
      <c r="D2829" s="408" t="s">
        <v>4044</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4323</v>
      </c>
      <c r="B2830" s="408">
        <v>1</v>
      </c>
      <c r="C2830" s="408" t="s">
        <v>4324</v>
      </c>
      <c r="D2830" s="408" t="s">
        <v>4046</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4323</v>
      </c>
      <c r="B2831" s="408">
        <v>1</v>
      </c>
      <c r="C2831" s="408" t="s">
        <v>4324</v>
      </c>
      <c r="D2831" s="408" t="s">
        <v>4226</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4323</v>
      </c>
      <c r="B2832" s="408">
        <v>1</v>
      </c>
      <c r="C2832" s="408" t="s">
        <v>4324</v>
      </c>
      <c r="D2832" s="408" t="s">
        <v>4048</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4323</v>
      </c>
      <c r="B2833" s="408">
        <v>1</v>
      </c>
      <c r="C2833" s="408" t="s">
        <v>4324</v>
      </c>
      <c r="D2833" s="408" t="s">
        <v>4050</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4323</v>
      </c>
      <c r="B2834" s="408">
        <v>1</v>
      </c>
      <c r="C2834" s="408" t="s">
        <v>4324</v>
      </c>
      <c r="D2834" s="408" t="s">
        <v>4052</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4323</v>
      </c>
      <c r="B2835" s="408">
        <v>1</v>
      </c>
      <c r="C2835" s="408" t="s">
        <v>4324</v>
      </c>
      <c r="D2835" s="408" t="s">
        <v>4054</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4323</v>
      </c>
      <c r="B2836" s="408">
        <v>1</v>
      </c>
      <c r="C2836" s="408" t="s">
        <v>4324</v>
      </c>
      <c r="D2836" s="408" t="s">
        <v>517</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4323</v>
      </c>
      <c r="B2837" s="408">
        <v>1</v>
      </c>
      <c r="C2837" s="408" t="s">
        <v>4324</v>
      </c>
      <c r="D2837" s="408" t="s">
        <v>4057</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4323</v>
      </c>
      <c r="B2838" s="408">
        <v>1</v>
      </c>
      <c r="C2838" s="408" t="s">
        <v>4324</v>
      </c>
      <c r="D2838" s="408" t="s">
        <v>4059</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4323</v>
      </c>
      <c r="B2839" s="408">
        <v>1</v>
      </c>
      <c r="C2839" s="408" t="s">
        <v>4324</v>
      </c>
      <c r="D2839" s="408" t="s">
        <v>4061</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4323</v>
      </c>
      <c r="B2840" s="408">
        <v>1</v>
      </c>
      <c r="C2840" s="408" t="s">
        <v>4324</v>
      </c>
      <c r="D2840" s="408" t="s">
        <v>4063</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4323</v>
      </c>
      <c r="B2841" s="408">
        <v>1</v>
      </c>
      <c r="C2841" s="408" t="s">
        <v>4324</v>
      </c>
      <c r="D2841" s="408" t="s">
        <v>4065</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4323</v>
      </c>
      <c r="B2842" s="408">
        <v>1</v>
      </c>
      <c r="C2842" s="408" t="s">
        <v>4324</v>
      </c>
      <c r="D2842" s="408" t="s">
        <v>4067</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4323</v>
      </c>
      <c r="B2843" s="408">
        <v>1</v>
      </c>
      <c r="C2843" s="408" t="s">
        <v>4324</v>
      </c>
      <c r="D2843" s="408" t="s">
        <v>4069</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4323</v>
      </c>
      <c r="B2844" s="408">
        <v>1</v>
      </c>
      <c r="C2844" s="408" t="s">
        <v>4324</v>
      </c>
      <c r="D2844" s="408" t="s">
        <v>4071</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4323</v>
      </c>
      <c r="B2845" s="408">
        <v>1</v>
      </c>
      <c r="C2845" s="408" t="s">
        <v>4324</v>
      </c>
      <c r="D2845" s="408" t="s">
        <v>4073</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4323</v>
      </c>
      <c r="B2846" s="408">
        <v>1</v>
      </c>
      <c r="C2846" s="408" t="s">
        <v>4324</v>
      </c>
      <c r="D2846" s="408" t="s">
        <v>4227</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4323</v>
      </c>
      <c r="B2847" s="408">
        <v>1</v>
      </c>
      <c r="C2847" s="408" t="s">
        <v>4324</v>
      </c>
      <c r="D2847" s="408" t="s">
        <v>4075</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4323</v>
      </c>
      <c r="B2848" s="408">
        <v>1</v>
      </c>
      <c r="C2848" s="408" t="s">
        <v>4324</v>
      </c>
      <c r="D2848" s="408" t="s">
        <v>4077</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4323</v>
      </c>
      <c r="B2849" s="408">
        <v>1</v>
      </c>
      <c r="C2849" s="408" t="s">
        <v>4324</v>
      </c>
      <c r="D2849" s="408" t="s">
        <v>4079</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4323</v>
      </c>
      <c r="B2850" s="408">
        <v>1</v>
      </c>
      <c r="C2850" s="408" t="s">
        <v>4324</v>
      </c>
      <c r="D2850" s="408" t="s">
        <v>4081</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4323</v>
      </c>
      <c r="B2851" s="408">
        <v>1</v>
      </c>
      <c r="C2851" s="408" t="s">
        <v>4324</v>
      </c>
      <c r="D2851" s="408" t="s">
        <v>4083</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4323</v>
      </c>
      <c r="B2852" s="408">
        <v>1</v>
      </c>
      <c r="C2852" s="408" t="s">
        <v>4324</v>
      </c>
      <c r="D2852" s="408" t="s">
        <v>4228</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4323</v>
      </c>
      <c r="B2853" s="408">
        <v>1</v>
      </c>
      <c r="C2853" s="408" t="s">
        <v>4324</v>
      </c>
      <c r="D2853" s="408" t="s">
        <v>4085</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4323</v>
      </c>
      <c r="B2854" s="408">
        <v>1</v>
      </c>
      <c r="C2854" s="408" t="s">
        <v>4324</v>
      </c>
      <c r="D2854" s="408" t="s">
        <v>4087</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4323</v>
      </c>
      <c r="B2855" s="408">
        <v>1</v>
      </c>
      <c r="C2855" s="408" t="s">
        <v>4324</v>
      </c>
      <c r="D2855" s="408" t="s">
        <v>4229</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4323</v>
      </c>
      <c r="B2856" s="408">
        <v>1</v>
      </c>
      <c r="C2856" s="408" t="s">
        <v>4324</v>
      </c>
      <c r="D2856" s="408" t="s">
        <v>4089</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4323</v>
      </c>
      <c r="B2857" s="408">
        <v>1</v>
      </c>
      <c r="C2857" s="408" t="s">
        <v>4324</v>
      </c>
      <c r="D2857" s="408" t="s">
        <v>4091</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4323</v>
      </c>
      <c r="B2858" s="408">
        <v>1</v>
      </c>
      <c r="C2858" s="408" t="s">
        <v>4324</v>
      </c>
      <c r="D2858" s="408" t="s">
        <v>4093</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4323</v>
      </c>
      <c r="B2859" s="408">
        <v>1</v>
      </c>
      <c r="C2859" s="408" t="s">
        <v>4324</v>
      </c>
      <c r="D2859" s="408" t="s">
        <v>4095</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4323</v>
      </c>
      <c r="B2860" s="408">
        <v>1</v>
      </c>
      <c r="C2860" s="408" t="s">
        <v>4324</v>
      </c>
      <c r="D2860" s="408" t="s">
        <v>4097</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4325</v>
      </c>
      <c r="B2861" s="408">
        <v>1</v>
      </c>
      <c r="C2861" s="408" t="s">
        <v>4326</v>
      </c>
      <c r="D2861" s="408" t="s">
        <v>4001</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4325</v>
      </c>
      <c r="B2862" s="408">
        <v>1</v>
      </c>
      <c r="C2862" s="408" t="s">
        <v>4326</v>
      </c>
      <c r="D2862" s="408" t="s">
        <v>4003</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4325</v>
      </c>
      <c r="B2863" s="408">
        <v>1</v>
      </c>
      <c r="C2863" s="408" t="s">
        <v>4326</v>
      </c>
      <c r="D2863" s="408" t="s">
        <v>4004</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4325</v>
      </c>
      <c r="B2864" s="408">
        <v>1</v>
      </c>
      <c r="C2864" s="408" t="s">
        <v>4326</v>
      </c>
      <c r="D2864" s="408" t="s">
        <v>4224</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4325</v>
      </c>
      <c r="B2865" s="408">
        <v>1</v>
      </c>
      <c r="C2865" s="408" t="s">
        <v>4326</v>
      </c>
      <c r="D2865" s="408" t="s">
        <v>4006</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4325</v>
      </c>
      <c r="B2866" s="408">
        <v>1</v>
      </c>
      <c r="C2866" s="408" t="s">
        <v>4326</v>
      </c>
      <c r="D2866" s="408" t="s">
        <v>4008</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4325</v>
      </c>
      <c r="B2867" s="408">
        <v>1</v>
      </c>
      <c r="C2867" s="408" t="s">
        <v>4326</v>
      </c>
      <c r="D2867" s="408" t="s">
        <v>481</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4325</v>
      </c>
      <c r="B2868" s="408">
        <v>1</v>
      </c>
      <c r="C2868" s="408" t="s">
        <v>4326</v>
      </c>
      <c r="D2868" s="408" t="s">
        <v>4011</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4325</v>
      </c>
      <c r="B2869" s="408">
        <v>1</v>
      </c>
      <c r="C2869" s="408" t="s">
        <v>4326</v>
      </c>
      <c r="D2869" s="408" t="s">
        <v>4013</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4325</v>
      </c>
      <c r="B2870" s="408">
        <v>1</v>
      </c>
      <c r="C2870" s="408" t="s">
        <v>4326</v>
      </c>
      <c r="D2870" s="408" t="s">
        <v>4014</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4325</v>
      </c>
      <c r="B2871" s="408">
        <v>1</v>
      </c>
      <c r="C2871" s="408" t="s">
        <v>4326</v>
      </c>
      <c r="D2871" s="408" t="s">
        <v>4016</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4325</v>
      </c>
      <c r="B2872" s="408">
        <v>1</v>
      </c>
      <c r="C2872" s="408" t="s">
        <v>4326</v>
      </c>
      <c r="D2872" s="408" t="s">
        <v>4018</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4325</v>
      </c>
      <c r="B2873" s="408">
        <v>1</v>
      </c>
      <c r="C2873" s="408" t="s">
        <v>4326</v>
      </c>
      <c r="D2873" s="408" t="s">
        <v>4225</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4325</v>
      </c>
      <c r="B2874" s="408">
        <v>1</v>
      </c>
      <c r="C2874" s="408" t="s">
        <v>4326</v>
      </c>
      <c r="D2874" s="408" t="s">
        <v>4020</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4325</v>
      </c>
      <c r="B2875" s="408">
        <v>1</v>
      </c>
      <c r="C2875" s="408" t="s">
        <v>4326</v>
      </c>
      <c r="D2875" s="408" t="s">
        <v>4022</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4325</v>
      </c>
      <c r="B2876" s="408">
        <v>1</v>
      </c>
      <c r="C2876" s="408" t="s">
        <v>4326</v>
      </c>
      <c r="D2876" s="408" t="s">
        <v>4024</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4325</v>
      </c>
      <c r="B2877" s="408">
        <v>1</v>
      </c>
      <c r="C2877" s="408" t="s">
        <v>4326</v>
      </c>
      <c r="D2877" s="408" t="s">
        <v>4026</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4325</v>
      </c>
      <c r="B2878" s="408">
        <v>1</v>
      </c>
      <c r="C2878" s="408" t="s">
        <v>4326</v>
      </c>
      <c r="D2878" s="408" t="s">
        <v>4028</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4325</v>
      </c>
      <c r="B2879" s="408">
        <v>1</v>
      </c>
      <c r="C2879" s="408" t="s">
        <v>4326</v>
      </c>
      <c r="D2879" s="408" t="s">
        <v>4030</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4325</v>
      </c>
      <c r="B2880" s="408">
        <v>1</v>
      </c>
      <c r="C2880" s="408" t="s">
        <v>4326</v>
      </c>
      <c r="D2880" s="408" t="s">
        <v>4032</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4325</v>
      </c>
      <c r="B2881" s="408">
        <v>1</v>
      </c>
      <c r="C2881" s="408" t="s">
        <v>4326</v>
      </c>
      <c r="D2881" s="408" t="s">
        <v>4034</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4325</v>
      </c>
      <c r="B2882" s="408">
        <v>1</v>
      </c>
      <c r="C2882" s="408" t="s">
        <v>4326</v>
      </c>
      <c r="D2882" s="408" t="s">
        <v>4036</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4325</v>
      </c>
      <c r="B2883" s="408">
        <v>1</v>
      </c>
      <c r="C2883" s="408" t="s">
        <v>4326</v>
      </c>
      <c r="D2883" s="408" t="s">
        <v>4038</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4325</v>
      </c>
      <c r="B2884" s="408">
        <v>1</v>
      </c>
      <c r="C2884" s="408" t="s">
        <v>4326</v>
      </c>
      <c r="D2884" s="408" t="s">
        <v>4040</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4325</v>
      </c>
      <c r="B2885" s="408">
        <v>1</v>
      </c>
      <c r="C2885" s="408" t="s">
        <v>4326</v>
      </c>
      <c r="D2885" s="408" t="s">
        <v>4042</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4325</v>
      </c>
      <c r="B2886" s="408">
        <v>1</v>
      </c>
      <c r="C2886" s="408" t="s">
        <v>4326</v>
      </c>
      <c r="D2886" s="408" t="s">
        <v>4044</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4325</v>
      </c>
      <c r="B2887" s="408">
        <v>1</v>
      </c>
      <c r="C2887" s="408" t="s">
        <v>4326</v>
      </c>
      <c r="D2887" s="408" t="s">
        <v>4046</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4325</v>
      </c>
      <c r="B2888" s="408">
        <v>1</v>
      </c>
      <c r="C2888" s="408" t="s">
        <v>4326</v>
      </c>
      <c r="D2888" s="408" t="s">
        <v>4226</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4325</v>
      </c>
      <c r="B2889" s="408">
        <v>1</v>
      </c>
      <c r="C2889" s="408" t="s">
        <v>4326</v>
      </c>
      <c r="D2889" s="408" t="s">
        <v>4048</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4325</v>
      </c>
      <c r="B2890" s="408">
        <v>1</v>
      </c>
      <c r="C2890" s="408" t="s">
        <v>4326</v>
      </c>
      <c r="D2890" s="408" t="s">
        <v>4050</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4325</v>
      </c>
      <c r="B2891" s="408">
        <v>1</v>
      </c>
      <c r="C2891" s="408" t="s">
        <v>4326</v>
      </c>
      <c r="D2891" s="408" t="s">
        <v>4052</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4325</v>
      </c>
      <c r="B2892" s="408">
        <v>1</v>
      </c>
      <c r="C2892" s="408" t="s">
        <v>4326</v>
      </c>
      <c r="D2892" s="408" t="s">
        <v>4054</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4325</v>
      </c>
      <c r="B2893" s="408">
        <v>1</v>
      </c>
      <c r="C2893" s="408" t="s">
        <v>4326</v>
      </c>
      <c r="D2893" s="408" t="s">
        <v>517</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4325</v>
      </c>
      <c r="B2894" s="408">
        <v>1</v>
      </c>
      <c r="C2894" s="408" t="s">
        <v>4326</v>
      </c>
      <c r="D2894" s="408" t="s">
        <v>4057</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4325</v>
      </c>
      <c r="B2895" s="408">
        <v>1</v>
      </c>
      <c r="C2895" s="408" t="s">
        <v>4326</v>
      </c>
      <c r="D2895" s="408" t="s">
        <v>4059</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4325</v>
      </c>
      <c r="B2896" s="408">
        <v>1</v>
      </c>
      <c r="C2896" s="408" t="s">
        <v>4326</v>
      </c>
      <c r="D2896" s="408" t="s">
        <v>4061</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4325</v>
      </c>
      <c r="B2897" s="408">
        <v>1</v>
      </c>
      <c r="C2897" s="408" t="s">
        <v>4326</v>
      </c>
      <c r="D2897" s="408" t="s">
        <v>4063</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4325</v>
      </c>
      <c r="B2898" s="408">
        <v>1</v>
      </c>
      <c r="C2898" s="408" t="s">
        <v>4326</v>
      </c>
      <c r="D2898" s="408" t="s">
        <v>4065</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4325</v>
      </c>
      <c r="B2899" s="408">
        <v>1</v>
      </c>
      <c r="C2899" s="408" t="s">
        <v>4326</v>
      </c>
      <c r="D2899" s="408" t="s">
        <v>4067</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4325</v>
      </c>
      <c r="B2900" s="408">
        <v>1</v>
      </c>
      <c r="C2900" s="408" t="s">
        <v>4326</v>
      </c>
      <c r="D2900" s="408" t="s">
        <v>4069</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4325</v>
      </c>
      <c r="B2901" s="408">
        <v>1</v>
      </c>
      <c r="C2901" s="408" t="s">
        <v>4326</v>
      </c>
      <c r="D2901" s="408" t="s">
        <v>4071</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4325</v>
      </c>
      <c r="B2902" s="408">
        <v>1</v>
      </c>
      <c r="C2902" s="408" t="s">
        <v>4326</v>
      </c>
      <c r="D2902" s="408" t="s">
        <v>4073</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4325</v>
      </c>
      <c r="B2903" s="408">
        <v>1</v>
      </c>
      <c r="C2903" s="408" t="s">
        <v>4326</v>
      </c>
      <c r="D2903" s="408" t="s">
        <v>4227</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4325</v>
      </c>
      <c r="B2904" s="408">
        <v>1</v>
      </c>
      <c r="C2904" s="408" t="s">
        <v>4326</v>
      </c>
      <c r="D2904" s="408" t="s">
        <v>4075</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4325</v>
      </c>
      <c r="B2905" s="408">
        <v>1</v>
      </c>
      <c r="C2905" s="408" t="s">
        <v>4326</v>
      </c>
      <c r="D2905" s="408" t="s">
        <v>4077</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4325</v>
      </c>
      <c r="B2906" s="408">
        <v>1</v>
      </c>
      <c r="C2906" s="408" t="s">
        <v>4326</v>
      </c>
      <c r="D2906" s="408" t="s">
        <v>4079</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4325</v>
      </c>
      <c r="B2907" s="408">
        <v>1</v>
      </c>
      <c r="C2907" s="408" t="s">
        <v>4326</v>
      </c>
      <c r="D2907" s="408" t="s">
        <v>4081</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4325</v>
      </c>
      <c r="B2908" s="408">
        <v>1</v>
      </c>
      <c r="C2908" s="408" t="s">
        <v>4326</v>
      </c>
      <c r="D2908" s="408" t="s">
        <v>4083</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4325</v>
      </c>
      <c r="B2909" s="408">
        <v>1</v>
      </c>
      <c r="C2909" s="408" t="s">
        <v>4326</v>
      </c>
      <c r="D2909" s="408" t="s">
        <v>4228</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4325</v>
      </c>
      <c r="B2910" s="408">
        <v>1</v>
      </c>
      <c r="C2910" s="408" t="s">
        <v>4326</v>
      </c>
      <c r="D2910" s="408" t="s">
        <v>4085</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4325</v>
      </c>
      <c r="B2911" s="408">
        <v>1</v>
      </c>
      <c r="C2911" s="408" t="s">
        <v>4326</v>
      </c>
      <c r="D2911" s="408" t="s">
        <v>4087</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4325</v>
      </c>
      <c r="B2912" s="408">
        <v>1</v>
      </c>
      <c r="C2912" s="408" t="s">
        <v>4326</v>
      </c>
      <c r="D2912" s="408" t="s">
        <v>4229</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4325</v>
      </c>
      <c r="B2913" s="408">
        <v>1</v>
      </c>
      <c r="C2913" s="408" t="s">
        <v>4326</v>
      </c>
      <c r="D2913" s="408" t="s">
        <v>4089</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4325</v>
      </c>
      <c r="B2914" s="408">
        <v>1</v>
      </c>
      <c r="C2914" s="408" t="s">
        <v>4326</v>
      </c>
      <c r="D2914" s="408" t="s">
        <v>4091</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4325</v>
      </c>
      <c r="B2915" s="408">
        <v>1</v>
      </c>
      <c r="C2915" s="408" t="s">
        <v>4326</v>
      </c>
      <c r="D2915" s="408" t="s">
        <v>4093</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4325</v>
      </c>
      <c r="B2916" s="408">
        <v>1</v>
      </c>
      <c r="C2916" s="408" t="s">
        <v>4326</v>
      </c>
      <c r="D2916" s="408" t="s">
        <v>4095</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4325</v>
      </c>
      <c r="B2917" s="408">
        <v>1</v>
      </c>
      <c r="C2917" s="408" t="s">
        <v>4326</v>
      </c>
      <c r="D2917" s="408" t="s">
        <v>4097</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4327</v>
      </c>
      <c r="B2918" s="408">
        <v>1</v>
      </c>
      <c r="C2918" s="408" t="s">
        <v>4328</v>
      </c>
      <c r="D2918" s="408" t="s">
        <v>4001</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4327</v>
      </c>
      <c r="B2919" s="408">
        <v>1</v>
      </c>
      <c r="C2919" s="408" t="s">
        <v>4328</v>
      </c>
      <c r="D2919" s="408" t="s">
        <v>4003</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4327</v>
      </c>
      <c r="B2920" s="408">
        <v>1</v>
      </c>
      <c r="C2920" s="408" t="s">
        <v>4328</v>
      </c>
      <c r="D2920" s="408" t="s">
        <v>4004</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4327</v>
      </c>
      <c r="B2921" s="408">
        <v>1</v>
      </c>
      <c r="C2921" s="408" t="s">
        <v>4328</v>
      </c>
      <c r="D2921" s="408" t="s">
        <v>4224</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4327</v>
      </c>
      <c r="B2922" s="408">
        <v>1</v>
      </c>
      <c r="C2922" s="408" t="s">
        <v>4328</v>
      </c>
      <c r="D2922" s="408" t="s">
        <v>4006</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4327</v>
      </c>
      <c r="B2923" s="408">
        <v>1</v>
      </c>
      <c r="C2923" s="408" t="s">
        <v>4328</v>
      </c>
      <c r="D2923" s="408" t="s">
        <v>4008</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4327</v>
      </c>
      <c r="B2924" s="408">
        <v>1</v>
      </c>
      <c r="C2924" s="408" t="s">
        <v>4328</v>
      </c>
      <c r="D2924" s="408" t="s">
        <v>481</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4327</v>
      </c>
      <c r="B2925" s="408">
        <v>1</v>
      </c>
      <c r="C2925" s="408" t="s">
        <v>4328</v>
      </c>
      <c r="D2925" s="408" t="s">
        <v>4011</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4327</v>
      </c>
      <c r="B2926" s="408">
        <v>1</v>
      </c>
      <c r="C2926" s="408" t="s">
        <v>4328</v>
      </c>
      <c r="D2926" s="408" t="s">
        <v>4013</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4327</v>
      </c>
      <c r="B2927" s="408">
        <v>1</v>
      </c>
      <c r="C2927" s="408" t="s">
        <v>4328</v>
      </c>
      <c r="D2927" s="408" t="s">
        <v>4014</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4327</v>
      </c>
      <c r="B2928" s="408">
        <v>1</v>
      </c>
      <c r="C2928" s="408" t="s">
        <v>4328</v>
      </c>
      <c r="D2928" s="408" t="s">
        <v>4016</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4327</v>
      </c>
      <c r="B2929" s="408">
        <v>1</v>
      </c>
      <c r="C2929" s="408" t="s">
        <v>4328</v>
      </c>
      <c r="D2929" s="408" t="s">
        <v>4018</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4327</v>
      </c>
      <c r="B2930" s="408">
        <v>1</v>
      </c>
      <c r="C2930" s="408" t="s">
        <v>4328</v>
      </c>
      <c r="D2930" s="408" t="s">
        <v>4225</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4327</v>
      </c>
      <c r="B2931" s="408">
        <v>1</v>
      </c>
      <c r="C2931" s="408" t="s">
        <v>4328</v>
      </c>
      <c r="D2931" s="408" t="s">
        <v>4020</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4327</v>
      </c>
      <c r="B2932" s="408">
        <v>1</v>
      </c>
      <c r="C2932" s="408" t="s">
        <v>4328</v>
      </c>
      <c r="D2932" s="408" t="s">
        <v>4022</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4327</v>
      </c>
      <c r="B2933" s="408">
        <v>1</v>
      </c>
      <c r="C2933" s="408" t="s">
        <v>4328</v>
      </c>
      <c r="D2933" s="408" t="s">
        <v>4024</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4327</v>
      </c>
      <c r="B2934" s="408">
        <v>1</v>
      </c>
      <c r="C2934" s="408" t="s">
        <v>4328</v>
      </c>
      <c r="D2934" s="408" t="s">
        <v>4026</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4327</v>
      </c>
      <c r="B2935" s="408">
        <v>1</v>
      </c>
      <c r="C2935" s="408" t="s">
        <v>4328</v>
      </c>
      <c r="D2935" s="408" t="s">
        <v>4028</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4327</v>
      </c>
      <c r="B2936" s="408">
        <v>1</v>
      </c>
      <c r="C2936" s="408" t="s">
        <v>4328</v>
      </c>
      <c r="D2936" s="408" t="s">
        <v>4030</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4327</v>
      </c>
      <c r="B2937" s="408">
        <v>1</v>
      </c>
      <c r="C2937" s="408" t="s">
        <v>4328</v>
      </c>
      <c r="D2937" s="408" t="s">
        <v>4032</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4327</v>
      </c>
      <c r="B2938" s="408">
        <v>1</v>
      </c>
      <c r="C2938" s="408" t="s">
        <v>4328</v>
      </c>
      <c r="D2938" s="408" t="s">
        <v>4034</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4327</v>
      </c>
      <c r="B2939" s="408">
        <v>1</v>
      </c>
      <c r="C2939" s="408" t="s">
        <v>4328</v>
      </c>
      <c r="D2939" s="408" t="s">
        <v>4036</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4327</v>
      </c>
      <c r="B2940" s="408">
        <v>1</v>
      </c>
      <c r="C2940" s="408" t="s">
        <v>4328</v>
      </c>
      <c r="D2940" s="408" t="s">
        <v>4038</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4327</v>
      </c>
      <c r="B2941" s="408">
        <v>1</v>
      </c>
      <c r="C2941" s="408" t="s">
        <v>4328</v>
      </c>
      <c r="D2941" s="408" t="s">
        <v>4040</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4327</v>
      </c>
      <c r="B2942" s="408">
        <v>1</v>
      </c>
      <c r="C2942" s="408" t="s">
        <v>4328</v>
      </c>
      <c r="D2942" s="408" t="s">
        <v>4042</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4327</v>
      </c>
      <c r="B2943" s="408">
        <v>1</v>
      </c>
      <c r="C2943" s="408" t="s">
        <v>4328</v>
      </c>
      <c r="D2943" s="408" t="s">
        <v>4044</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4327</v>
      </c>
      <c r="B2944" s="408">
        <v>1</v>
      </c>
      <c r="C2944" s="408" t="s">
        <v>4328</v>
      </c>
      <c r="D2944" s="408" t="s">
        <v>4046</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4327</v>
      </c>
      <c r="B2945" s="408">
        <v>1</v>
      </c>
      <c r="C2945" s="408" t="s">
        <v>4328</v>
      </c>
      <c r="D2945" s="408" t="s">
        <v>4226</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4327</v>
      </c>
      <c r="B2946" s="408">
        <v>1</v>
      </c>
      <c r="C2946" s="408" t="s">
        <v>4328</v>
      </c>
      <c r="D2946" s="408" t="s">
        <v>4048</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4327</v>
      </c>
      <c r="B2947" s="408">
        <v>1</v>
      </c>
      <c r="C2947" s="408" t="s">
        <v>4328</v>
      </c>
      <c r="D2947" s="408" t="s">
        <v>4050</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4327</v>
      </c>
      <c r="B2948" s="408">
        <v>1</v>
      </c>
      <c r="C2948" s="408" t="s">
        <v>4328</v>
      </c>
      <c r="D2948" s="408" t="s">
        <v>4052</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4327</v>
      </c>
      <c r="B2949" s="408">
        <v>1</v>
      </c>
      <c r="C2949" s="408" t="s">
        <v>4328</v>
      </c>
      <c r="D2949" s="408" t="s">
        <v>4054</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4327</v>
      </c>
      <c r="B2950" s="408">
        <v>1</v>
      </c>
      <c r="C2950" s="408" t="s">
        <v>4328</v>
      </c>
      <c r="D2950" s="408" t="s">
        <v>517</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4327</v>
      </c>
      <c r="B2951" s="408">
        <v>1</v>
      </c>
      <c r="C2951" s="408" t="s">
        <v>4328</v>
      </c>
      <c r="D2951" s="408" t="s">
        <v>4057</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4327</v>
      </c>
      <c r="B2952" s="408">
        <v>1</v>
      </c>
      <c r="C2952" s="408" t="s">
        <v>4328</v>
      </c>
      <c r="D2952" s="408" t="s">
        <v>4059</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4327</v>
      </c>
      <c r="B2953" s="408">
        <v>1</v>
      </c>
      <c r="C2953" s="408" t="s">
        <v>4328</v>
      </c>
      <c r="D2953" s="408" t="s">
        <v>4061</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4327</v>
      </c>
      <c r="B2954" s="408">
        <v>1</v>
      </c>
      <c r="C2954" s="408" t="s">
        <v>4328</v>
      </c>
      <c r="D2954" s="408" t="s">
        <v>4063</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4327</v>
      </c>
      <c r="B2955" s="408">
        <v>1</v>
      </c>
      <c r="C2955" s="408" t="s">
        <v>4328</v>
      </c>
      <c r="D2955" s="408" t="s">
        <v>4065</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4327</v>
      </c>
      <c r="B2956" s="408">
        <v>1</v>
      </c>
      <c r="C2956" s="408" t="s">
        <v>4328</v>
      </c>
      <c r="D2956" s="408" t="s">
        <v>4067</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4327</v>
      </c>
      <c r="B2957" s="408">
        <v>1</v>
      </c>
      <c r="C2957" s="408" t="s">
        <v>4328</v>
      </c>
      <c r="D2957" s="408" t="s">
        <v>4069</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4327</v>
      </c>
      <c r="B2958" s="408">
        <v>1</v>
      </c>
      <c r="C2958" s="408" t="s">
        <v>4328</v>
      </c>
      <c r="D2958" s="408" t="s">
        <v>4071</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4327</v>
      </c>
      <c r="B2959" s="408">
        <v>1</v>
      </c>
      <c r="C2959" s="408" t="s">
        <v>4328</v>
      </c>
      <c r="D2959" s="408" t="s">
        <v>4073</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4327</v>
      </c>
      <c r="B2960" s="408">
        <v>1</v>
      </c>
      <c r="C2960" s="408" t="s">
        <v>4328</v>
      </c>
      <c r="D2960" s="408" t="s">
        <v>4227</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4327</v>
      </c>
      <c r="B2961" s="408">
        <v>1</v>
      </c>
      <c r="C2961" s="408" t="s">
        <v>4328</v>
      </c>
      <c r="D2961" s="408" t="s">
        <v>4075</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4327</v>
      </c>
      <c r="B2962" s="408">
        <v>1</v>
      </c>
      <c r="C2962" s="408" t="s">
        <v>4328</v>
      </c>
      <c r="D2962" s="408" t="s">
        <v>4077</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4327</v>
      </c>
      <c r="B2963" s="408">
        <v>1</v>
      </c>
      <c r="C2963" s="408" t="s">
        <v>4328</v>
      </c>
      <c r="D2963" s="408" t="s">
        <v>4079</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4327</v>
      </c>
      <c r="B2964" s="408">
        <v>1</v>
      </c>
      <c r="C2964" s="408" t="s">
        <v>4328</v>
      </c>
      <c r="D2964" s="408" t="s">
        <v>4081</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4327</v>
      </c>
      <c r="B2965" s="408">
        <v>1</v>
      </c>
      <c r="C2965" s="408" t="s">
        <v>4328</v>
      </c>
      <c r="D2965" s="408" t="s">
        <v>4083</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4327</v>
      </c>
      <c r="B2966" s="408">
        <v>1</v>
      </c>
      <c r="C2966" s="408" t="s">
        <v>4328</v>
      </c>
      <c r="D2966" s="408" t="s">
        <v>4228</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4327</v>
      </c>
      <c r="B2967" s="408">
        <v>1</v>
      </c>
      <c r="C2967" s="408" t="s">
        <v>4328</v>
      </c>
      <c r="D2967" s="408" t="s">
        <v>4085</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4327</v>
      </c>
      <c r="B2968" s="408">
        <v>1</v>
      </c>
      <c r="C2968" s="408" t="s">
        <v>4328</v>
      </c>
      <c r="D2968" s="408" t="s">
        <v>4087</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4327</v>
      </c>
      <c r="B2969" s="408">
        <v>1</v>
      </c>
      <c r="C2969" s="408" t="s">
        <v>4328</v>
      </c>
      <c r="D2969" s="408" t="s">
        <v>4229</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4327</v>
      </c>
      <c r="B2970" s="408">
        <v>1</v>
      </c>
      <c r="C2970" s="408" t="s">
        <v>4328</v>
      </c>
      <c r="D2970" s="408" t="s">
        <v>4089</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4327</v>
      </c>
      <c r="B2971" s="408">
        <v>1</v>
      </c>
      <c r="C2971" s="408" t="s">
        <v>4328</v>
      </c>
      <c r="D2971" s="408" t="s">
        <v>4091</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4327</v>
      </c>
      <c r="B2972" s="408">
        <v>1</v>
      </c>
      <c r="C2972" s="408" t="s">
        <v>4328</v>
      </c>
      <c r="D2972" s="408" t="s">
        <v>4093</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4327</v>
      </c>
      <c r="B2973" s="408">
        <v>1</v>
      </c>
      <c r="C2973" s="408" t="s">
        <v>4328</v>
      </c>
      <c r="D2973" s="408" t="s">
        <v>4095</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4327</v>
      </c>
      <c r="B2974" s="408">
        <v>1</v>
      </c>
      <c r="C2974" s="408" t="s">
        <v>4328</v>
      </c>
      <c r="D2974" s="408" t="s">
        <v>4097</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4329</v>
      </c>
      <c r="B2975" s="408">
        <v>1</v>
      </c>
      <c r="C2975" s="408" t="s">
        <v>4330</v>
      </c>
      <c r="D2975" s="408" t="s">
        <v>4001</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4329</v>
      </c>
      <c r="B2976" s="408">
        <v>1</v>
      </c>
      <c r="C2976" s="408" t="s">
        <v>4330</v>
      </c>
      <c r="D2976" s="408" t="s">
        <v>4003</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4329</v>
      </c>
      <c r="B2977" s="408">
        <v>1</v>
      </c>
      <c r="C2977" s="408" t="s">
        <v>4330</v>
      </c>
      <c r="D2977" s="408" t="s">
        <v>4004</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4329</v>
      </c>
      <c r="B2978" s="408">
        <v>1</v>
      </c>
      <c r="C2978" s="408" t="s">
        <v>4330</v>
      </c>
      <c r="D2978" s="408" t="s">
        <v>4224</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4329</v>
      </c>
      <c r="B2979" s="408">
        <v>1</v>
      </c>
      <c r="C2979" s="408" t="s">
        <v>4330</v>
      </c>
      <c r="D2979" s="408" t="s">
        <v>4006</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4329</v>
      </c>
      <c r="B2980" s="408">
        <v>1</v>
      </c>
      <c r="C2980" s="408" t="s">
        <v>4330</v>
      </c>
      <c r="D2980" s="408" t="s">
        <v>4008</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4329</v>
      </c>
      <c r="B2981" s="408">
        <v>1</v>
      </c>
      <c r="C2981" s="408" t="s">
        <v>4330</v>
      </c>
      <c r="D2981" s="408" t="s">
        <v>481</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4329</v>
      </c>
      <c r="B2982" s="408">
        <v>1</v>
      </c>
      <c r="C2982" s="408" t="s">
        <v>4330</v>
      </c>
      <c r="D2982" s="408" t="s">
        <v>4011</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4329</v>
      </c>
      <c r="B2983" s="408">
        <v>1</v>
      </c>
      <c r="C2983" s="408" t="s">
        <v>4330</v>
      </c>
      <c r="D2983" s="408" t="s">
        <v>4013</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4329</v>
      </c>
      <c r="B2984" s="408">
        <v>1</v>
      </c>
      <c r="C2984" s="408" t="s">
        <v>4330</v>
      </c>
      <c r="D2984" s="408" t="s">
        <v>4014</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4329</v>
      </c>
      <c r="B2985" s="408">
        <v>1</v>
      </c>
      <c r="C2985" s="408" t="s">
        <v>4330</v>
      </c>
      <c r="D2985" s="408" t="s">
        <v>4016</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4329</v>
      </c>
      <c r="B2986" s="408">
        <v>1</v>
      </c>
      <c r="C2986" s="408" t="s">
        <v>4330</v>
      </c>
      <c r="D2986" s="408" t="s">
        <v>4284</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4329</v>
      </c>
      <c r="B2987" s="408">
        <v>1</v>
      </c>
      <c r="C2987" s="408" t="s">
        <v>4330</v>
      </c>
      <c r="D2987" s="408" t="s">
        <v>4018</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4329</v>
      </c>
      <c r="B2988" s="408">
        <v>1</v>
      </c>
      <c r="C2988" s="408" t="s">
        <v>4330</v>
      </c>
      <c r="D2988" s="408" t="s">
        <v>4225</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4329</v>
      </c>
      <c r="B2989" s="408">
        <v>1</v>
      </c>
      <c r="C2989" s="408" t="s">
        <v>4330</v>
      </c>
      <c r="D2989" s="408" t="s">
        <v>4020</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4329</v>
      </c>
      <c r="B2990" s="408">
        <v>1</v>
      </c>
      <c r="C2990" s="408" t="s">
        <v>4330</v>
      </c>
      <c r="D2990" s="408" t="s">
        <v>4022</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4329</v>
      </c>
      <c r="B2991" s="408">
        <v>1</v>
      </c>
      <c r="C2991" s="408" t="s">
        <v>4330</v>
      </c>
      <c r="D2991" s="408" t="s">
        <v>4024</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4329</v>
      </c>
      <c r="B2992" s="408">
        <v>1</v>
      </c>
      <c r="C2992" s="408" t="s">
        <v>4330</v>
      </c>
      <c r="D2992" s="408" t="s">
        <v>4026</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4329</v>
      </c>
      <c r="B2993" s="408">
        <v>1</v>
      </c>
      <c r="C2993" s="408" t="s">
        <v>4330</v>
      </c>
      <c r="D2993" s="408" t="s">
        <v>4028</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4329</v>
      </c>
      <c r="B2994" s="408">
        <v>1</v>
      </c>
      <c r="C2994" s="408" t="s">
        <v>4330</v>
      </c>
      <c r="D2994" s="408" t="s">
        <v>4030</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4329</v>
      </c>
      <c r="B2995" s="408">
        <v>1</v>
      </c>
      <c r="C2995" s="408" t="s">
        <v>4330</v>
      </c>
      <c r="D2995" s="408" t="s">
        <v>4032</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4329</v>
      </c>
      <c r="B2996" s="408">
        <v>1</v>
      </c>
      <c r="C2996" s="408" t="s">
        <v>4330</v>
      </c>
      <c r="D2996" s="408" t="s">
        <v>4034</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4329</v>
      </c>
      <c r="B2997" s="408">
        <v>1</v>
      </c>
      <c r="C2997" s="408" t="s">
        <v>4330</v>
      </c>
      <c r="D2997" s="408" t="s">
        <v>4036</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4329</v>
      </c>
      <c r="B2998" s="408">
        <v>1</v>
      </c>
      <c r="C2998" s="408" t="s">
        <v>4330</v>
      </c>
      <c r="D2998" s="408" t="s">
        <v>4038</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4329</v>
      </c>
      <c r="B2999" s="408">
        <v>1</v>
      </c>
      <c r="C2999" s="408" t="s">
        <v>4330</v>
      </c>
      <c r="D2999" s="408" t="s">
        <v>4040</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4329</v>
      </c>
      <c r="B3000" s="408">
        <v>1</v>
      </c>
      <c r="C3000" s="408" t="s">
        <v>4330</v>
      </c>
      <c r="D3000" s="408" t="s">
        <v>4285</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4329</v>
      </c>
      <c r="B3001" s="408">
        <v>1</v>
      </c>
      <c r="C3001" s="408" t="s">
        <v>4330</v>
      </c>
      <c r="D3001" s="408" t="s">
        <v>4042</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4329</v>
      </c>
      <c r="B3002" s="408">
        <v>1</v>
      </c>
      <c r="C3002" s="408" t="s">
        <v>4330</v>
      </c>
      <c r="D3002" s="408" t="s">
        <v>4044</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4329</v>
      </c>
      <c r="B3003" s="408">
        <v>1</v>
      </c>
      <c r="C3003" s="408" t="s">
        <v>4330</v>
      </c>
      <c r="D3003" s="408" t="s">
        <v>4046</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4329</v>
      </c>
      <c r="B3004" s="408">
        <v>1</v>
      </c>
      <c r="C3004" s="408" t="s">
        <v>4330</v>
      </c>
      <c r="D3004" s="408" t="s">
        <v>4226</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4329</v>
      </c>
      <c r="B3005" s="408">
        <v>1</v>
      </c>
      <c r="C3005" s="408" t="s">
        <v>4330</v>
      </c>
      <c r="D3005" s="408" t="s">
        <v>4048</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4329</v>
      </c>
      <c r="B3006" s="408">
        <v>1</v>
      </c>
      <c r="C3006" s="408" t="s">
        <v>4330</v>
      </c>
      <c r="D3006" s="408" t="s">
        <v>4050</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4329</v>
      </c>
      <c r="B3007" s="408">
        <v>1</v>
      </c>
      <c r="C3007" s="408" t="s">
        <v>4330</v>
      </c>
      <c r="D3007" s="408" t="s">
        <v>4052</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4329</v>
      </c>
      <c r="B3008" s="408">
        <v>1</v>
      </c>
      <c r="C3008" s="408" t="s">
        <v>4330</v>
      </c>
      <c r="D3008" s="408" t="s">
        <v>4054</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4329</v>
      </c>
      <c r="B3009" s="408">
        <v>1</v>
      </c>
      <c r="C3009" s="408" t="s">
        <v>4330</v>
      </c>
      <c r="D3009" s="408" t="s">
        <v>517</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4329</v>
      </c>
      <c r="B3010" s="408">
        <v>1</v>
      </c>
      <c r="C3010" s="408" t="s">
        <v>4330</v>
      </c>
      <c r="D3010" s="408" t="s">
        <v>4057</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4329</v>
      </c>
      <c r="B3011" s="408">
        <v>1</v>
      </c>
      <c r="C3011" s="408" t="s">
        <v>4330</v>
      </c>
      <c r="D3011" s="408" t="s">
        <v>4059</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4329</v>
      </c>
      <c r="B3012" s="408">
        <v>1</v>
      </c>
      <c r="C3012" s="408" t="s">
        <v>4330</v>
      </c>
      <c r="D3012" s="408" t="s">
        <v>4061</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4329</v>
      </c>
      <c r="B3013" s="408">
        <v>1</v>
      </c>
      <c r="C3013" s="408" t="s">
        <v>4330</v>
      </c>
      <c r="D3013" s="408" t="s">
        <v>4063</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4329</v>
      </c>
      <c r="B3014" s="408">
        <v>1</v>
      </c>
      <c r="C3014" s="408" t="s">
        <v>4330</v>
      </c>
      <c r="D3014" s="408" t="s">
        <v>4065</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4329</v>
      </c>
      <c r="B3015" s="408">
        <v>1</v>
      </c>
      <c r="C3015" s="408" t="s">
        <v>4330</v>
      </c>
      <c r="D3015" s="408" t="s">
        <v>4067</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4329</v>
      </c>
      <c r="B3016" s="408">
        <v>1</v>
      </c>
      <c r="C3016" s="408" t="s">
        <v>4330</v>
      </c>
      <c r="D3016" s="408" t="s">
        <v>4069</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4329</v>
      </c>
      <c r="B3017" s="408">
        <v>1</v>
      </c>
      <c r="C3017" s="408" t="s">
        <v>4330</v>
      </c>
      <c r="D3017" s="408" t="s">
        <v>4071</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4329</v>
      </c>
      <c r="B3018" s="408">
        <v>1</v>
      </c>
      <c r="C3018" s="408" t="s">
        <v>4330</v>
      </c>
      <c r="D3018" s="408" t="s">
        <v>4073</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4329</v>
      </c>
      <c r="B3019" s="408">
        <v>1</v>
      </c>
      <c r="C3019" s="408" t="s">
        <v>4330</v>
      </c>
      <c r="D3019" s="408" t="s">
        <v>4227</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4329</v>
      </c>
      <c r="B3020" s="408">
        <v>1</v>
      </c>
      <c r="C3020" s="408" t="s">
        <v>4330</v>
      </c>
      <c r="D3020" s="408" t="s">
        <v>4286</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4329</v>
      </c>
      <c r="B3021" s="408">
        <v>1</v>
      </c>
      <c r="C3021" s="408" t="s">
        <v>4330</v>
      </c>
      <c r="D3021" s="408" t="s">
        <v>4075</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4329</v>
      </c>
      <c r="B3022" s="408">
        <v>1</v>
      </c>
      <c r="C3022" s="408" t="s">
        <v>4330</v>
      </c>
      <c r="D3022" s="408" t="s">
        <v>4077</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4329</v>
      </c>
      <c r="B3023" s="408">
        <v>1</v>
      </c>
      <c r="C3023" s="408" t="s">
        <v>4330</v>
      </c>
      <c r="D3023" s="408" t="s">
        <v>4079</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4329</v>
      </c>
      <c r="B3024" s="408">
        <v>1</v>
      </c>
      <c r="C3024" s="408" t="s">
        <v>4330</v>
      </c>
      <c r="D3024" s="408" t="s">
        <v>4081</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4329</v>
      </c>
      <c r="B3025" s="408">
        <v>1</v>
      </c>
      <c r="C3025" s="408" t="s">
        <v>4330</v>
      </c>
      <c r="D3025" s="408" t="s">
        <v>4083</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4329</v>
      </c>
      <c r="B3026" s="408">
        <v>1</v>
      </c>
      <c r="C3026" s="408" t="s">
        <v>4330</v>
      </c>
      <c r="D3026" s="408" t="s">
        <v>4085</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4329</v>
      </c>
      <c r="B3027" s="408">
        <v>1</v>
      </c>
      <c r="C3027" s="408" t="s">
        <v>4330</v>
      </c>
      <c r="D3027" s="408" t="s">
        <v>4087</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4329</v>
      </c>
      <c r="B3028" s="408">
        <v>1</v>
      </c>
      <c r="C3028" s="408" t="s">
        <v>4330</v>
      </c>
      <c r="D3028" s="408" t="s">
        <v>4229</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4329</v>
      </c>
      <c r="B3029" s="408">
        <v>1</v>
      </c>
      <c r="C3029" s="408" t="s">
        <v>4330</v>
      </c>
      <c r="D3029" s="408" t="s">
        <v>4089</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4329</v>
      </c>
      <c r="B3030" s="408">
        <v>1</v>
      </c>
      <c r="C3030" s="408" t="s">
        <v>4330</v>
      </c>
      <c r="D3030" s="408" t="s">
        <v>4091</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4329</v>
      </c>
      <c r="B3031" s="408">
        <v>1</v>
      </c>
      <c r="C3031" s="408" t="s">
        <v>4330</v>
      </c>
      <c r="D3031" s="408" t="s">
        <v>4093</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4329</v>
      </c>
      <c r="B3032" s="408">
        <v>1</v>
      </c>
      <c r="C3032" s="408" t="s">
        <v>4330</v>
      </c>
      <c r="D3032" s="408" t="s">
        <v>4095</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4329</v>
      </c>
      <c r="B3033" s="408">
        <v>1</v>
      </c>
      <c r="C3033" s="408" t="s">
        <v>4330</v>
      </c>
      <c r="D3033" s="408" t="s">
        <v>4097</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4331</v>
      </c>
      <c r="B3034" s="408">
        <v>1</v>
      </c>
      <c r="C3034" s="408" t="s">
        <v>4332</v>
      </c>
      <c r="D3034" s="408" t="s">
        <v>4001</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4331</v>
      </c>
      <c r="B3035" s="408">
        <v>1</v>
      </c>
      <c r="C3035" s="408" t="s">
        <v>4332</v>
      </c>
      <c r="D3035" s="408" t="s">
        <v>4003</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4331</v>
      </c>
      <c r="B3036" s="408">
        <v>1</v>
      </c>
      <c r="C3036" s="408" t="s">
        <v>4332</v>
      </c>
      <c r="D3036" s="408" t="s">
        <v>4004</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4331</v>
      </c>
      <c r="B3037" s="408">
        <v>1</v>
      </c>
      <c r="C3037" s="408" t="s">
        <v>4332</v>
      </c>
      <c r="D3037" s="408" t="s">
        <v>4006</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4331</v>
      </c>
      <c r="B3038" s="408">
        <v>1</v>
      </c>
      <c r="C3038" s="408" t="s">
        <v>4332</v>
      </c>
      <c r="D3038" s="408" t="s">
        <v>4008</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4331</v>
      </c>
      <c r="B3039" s="408">
        <v>1</v>
      </c>
      <c r="C3039" s="408" t="s">
        <v>4332</v>
      </c>
      <c r="D3039" s="408" t="s">
        <v>481</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4331</v>
      </c>
      <c r="B3040" s="408">
        <v>1</v>
      </c>
      <c r="C3040" s="408" t="s">
        <v>4332</v>
      </c>
      <c r="D3040" s="408" t="s">
        <v>4011</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4331</v>
      </c>
      <c r="B3041" s="408">
        <v>1</v>
      </c>
      <c r="C3041" s="408" t="s">
        <v>4332</v>
      </c>
      <c r="D3041" s="408" t="s">
        <v>4013</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4331</v>
      </c>
      <c r="B3042" s="408">
        <v>1</v>
      </c>
      <c r="C3042" s="408" t="s">
        <v>4332</v>
      </c>
      <c r="D3042" s="408" t="s">
        <v>4014</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4331</v>
      </c>
      <c r="B3043" s="408">
        <v>1</v>
      </c>
      <c r="C3043" s="408" t="s">
        <v>4332</v>
      </c>
      <c r="D3043" s="408" t="s">
        <v>4016</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4331</v>
      </c>
      <c r="B3044" s="408">
        <v>1</v>
      </c>
      <c r="C3044" s="408" t="s">
        <v>4332</v>
      </c>
      <c r="D3044" s="408" t="s">
        <v>4018</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4331</v>
      </c>
      <c r="B3045" s="408">
        <v>1</v>
      </c>
      <c r="C3045" s="408" t="s">
        <v>4332</v>
      </c>
      <c r="D3045" s="408" t="s">
        <v>4020</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4331</v>
      </c>
      <c r="B3046" s="408">
        <v>1</v>
      </c>
      <c r="C3046" s="408" t="s">
        <v>4332</v>
      </c>
      <c r="D3046" s="408" t="s">
        <v>4022</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4331</v>
      </c>
      <c r="B3047" s="408">
        <v>1</v>
      </c>
      <c r="C3047" s="408" t="s">
        <v>4332</v>
      </c>
      <c r="D3047" s="408" t="s">
        <v>4024</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4331</v>
      </c>
      <c r="B3048" s="408">
        <v>1</v>
      </c>
      <c r="C3048" s="408" t="s">
        <v>4332</v>
      </c>
      <c r="D3048" s="408" t="s">
        <v>4026</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4331</v>
      </c>
      <c r="B3049" s="408">
        <v>1</v>
      </c>
      <c r="C3049" s="408" t="s">
        <v>4332</v>
      </c>
      <c r="D3049" s="408" t="s">
        <v>4028</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4331</v>
      </c>
      <c r="B3050" s="408">
        <v>1</v>
      </c>
      <c r="C3050" s="408" t="s">
        <v>4332</v>
      </c>
      <c r="D3050" s="408" t="s">
        <v>4030</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4331</v>
      </c>
      <c r="B3051" s="408">
        <v>1</v>
      </c>
      <c r="C3051" s="408" t="s">
        <v>4332</v>
      </c>
      <c r="D3051" s="408" t="s">
        <v>4032</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4331</v>
      </c>
      <c r="B3052" s="408">
        <v>1</v>
      </c>
      <c r="C3052" s="408" t="s">
        <v>4332</v>
      </c>
      <c r="D3052" s="408" t="s">
        <v>4034</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4331</v>
      </c>
      <c r="B3053" s="408">
        <v>1</v>
      </c>
      <c r="C3053" s="408" t="s">
        <v>4332</v>
      </c>
      <c r="D3053" s="408" t="s">
        <v>4036</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4331</v>
      </c>
      <c r="B3054" s="408">
        <v>1</v>
      </c>
      <c r="C3054" s="408" t="s">
        <v>4332</v>
      </c>
      <c r="D3054" s="408" t="s">
        <v>4038</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4331</v>
      </c>
      <c r="B3055" s="408">
        <v>1</v>
      </c>
      <c r="C3055" s="408" t="s">
        <v>4332</v>
      </c>
      <c r="D3055" s="408" t="s">
        <v>4040</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4331</v>
      </c>
      <c r="B3056" s="408">
        <v>1</v>
      </c>
      <c r="C3056" s="408" t="s">
        <v>4332</v>
      </c>
      <c r="D3056" s="408" t="s">
        <v>4042</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4331</v>
      </c>
      <c r="B3057" s="408">
        <v>1</v>
      </c>
      <c r="C3057" s="408" t="s">
        <v>4332</v>
      </c>
      <c r="D3057" s="408" t="s">
        <v>4044</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4331</v>
      </c>
      <c r="B3058" s="408">
        <v>1</v>
      </c>
      <c r="C3058" s="408" t="s">
        <v>4332</v>
      </c>
      <c r="D3058" s="408" t="s">
        <v>4046</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4331</v>
      </c>
      <c r="B3059" s="408">
        <v>1</v>
      </c>
      <c r="C3059" s="408" t="s">
        <v>4332</v>
      </c>
      <c r="D3059" s="408" t="s">
        <v>4048</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4331</v>
      </c>
      <c r="B3060" s="408">
        <v>1</v>
      </c>
      <c r="C3060" s="408" t="s">
        <v>4332</v>
      </c>
      <c r="D3060" s="408" t="s">
        <v>4050</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4331</v>
      </c>
      <c r="B3061" s="408">
        <v>1</v>
      </c>
      <c r="C3061" s="408" t="s">
        <v>4332</v>
      </c>
      <c r="D3061" s="408" t="s">
        <v>4052</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4331</v>
      </c>
      <c r="B3062" s="408">
        <v>1</v>
      </c>
      <c r="C3062" s="408" t="s">
        <v>4332</v>
      </c>
      <c r="D3062" s="408" t="s">
        <v>4054</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4331</v>
      </c>
      <c r="B3063" s="408">
        <v>1</v>
      </c>
      <c r="C3063" s="408" t="s">
        <v>4332</v>
      </c>
      <c r="D3063" s="408" t="s">
        <v>517</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4331</v>
      </c>
      <c r="B3064" s="408">
        <v>1</v>
      </c>
      <c r="C3064" s="408" t="s">
        <v>4332</v>
      </c>
      <c r="D3064" s="408" t="s">
        <v>4057</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4331</v>
      </c>
      <c r="B3065" s="408">
        <v>1</v>
      </c>
      <c r="C3065" s="408" t="s">
        <v>4332</v>
      </c>
      <c r="D3065" s="408" t="s">
        <v>4059</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4331</v>
      </c>
      <c r="B3066" s="408">
        <v>1</v>
      </c>
      <c r="C3066" s="408" t="s">
        <v>4332</v>
      </c>
      <c r="D3066" s="408" t="s">
        <v>4061</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4331</v>
      </c>
      <c r="B3067" s="408">
        <v>1</v>
      </c>
      <c r="C3067" s="408" t="s">
        <v>4332</v>
      </c>
      <c r="D3067" s="408" t="s">
        <v>4063</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4331</v>
      </c>
      <c r="B3068" s="408">
        <v>1</v>
      </c>
      <c r="C3068" s="408" t="s">
        <v>4332</v>
      </c>
      <c r="D3068" s="408" t="s">
        <v>4065</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4331</v>
      </c>
      <c r="B3069" s="408">
        <v>1</v>
      </c>
      <c r="C3069" s="408" t="s">
        <v>4332</v>
      </c>
      <c r="D3069" s="408" t="s">
        <v>4067</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4331</v>
      </c>
      <c r="B3070" s="408">
        <v>1</v>
      </c>
      <c r="C3070" s="408" t="s">
        <v>4332</v>
      </c>
      <c r="D3070" s="408" t="s">
        <v>4069</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4331</v>
      </c>
      <c r="B3071" s="408">
        <v>1</v>
      </c>
      <c r="C3071" s="408" t="s">
        <v>4332</v>
      </c>
      <c r="D3071" s="408" t="s">
        <v>4071</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4331</v>
      </c>
      <c r="B3072" s="408">
        <v>1</v>
      </c>
      <c r="C3072" s="408" t="s">
        <v>4332</v>
      </c>
      <c r="D3072" s="408" t="s">
        <v>4073</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4331</v>
      </c>
      <c r="B3073" s="408">
        <v>1</v>
      </c>
      <c r="C3073" s="408" t="s">
        <v>4332</v>
      </c>
      <c r="D3073" s="408" t="s">
        <v>4075</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4331</v>
      </c>
      <c r="B3074" s="408">
        <v>1</v>
      </c>
      <c r="C3074" s="408" t="s">
        <v>4332</v>
      </c>
      <c r="D3074" s="408" t="s">
        <v>4077</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4331</v>
      </c>
      <c r="B3075" s="408">
        <v>1</v>
      </c>
      <c r="C3075" s="408" t="s">
        <v>4332</v>
      </c>
      <c r="D3075" s="408" t="s">
        <v>4079</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4331</v>
      </c>
      <c r="B3076" s="408">
        <v>1</v>
      </c>
      <c r="C3076" s="408" t="s">
        <v>4332</v>
      </c>
      <c r="D3076" s="408" t="s">
        <v>4081</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4331</v>
      </c>
      <c r="B3077" s="408">
        <v>1</v>
      </c>
      <c r="C3077" s="408" t="s">
        <v>4332</v>
      </c>
      <c r="D3077" s="408" t="s">
        <v>4083</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4331</v>
      </c>
      <c r="B3078" s="408">
        <v>1</v>
      </c>
      <c r="C3078" s="408" t="s">
        <v>4332</v>
      </c>
      <c r="D3078" s="408" t="s">
        <v>4085</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4331</v>
      </c>
      <c r="B3079" s="408">
        <v>1</v>
      </c>
      <c r="C3079" s="408" t="s">
        <v>4332</v>
      </c>
      <c r="D3079" s="408" t="s">
        <v>4087</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4331</v>
      </c>
      <c r="B3080" s="408">
        <v>1</v>
      </c>
      <c r="C3080" s="408" t="s">
        <v>4332</v>
      </c>
      <c r="D3080" s="408" t="s">
        <v>4089</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4331</v>
      </c>
      <c r="B3081" s="408">
        <v>1</v>
      </c>
      <c r="C3081" s="408" t="s">
        <v>4332</v>
      </c>
      <c r="D3081" s="408" t="s">
        <v>4091</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4331</v>
      </c>
      <c r="B3082" s="408">
        <v>1</v>
      </c>
      <c r="C3082" s="408" t="s">
        <v>4332</v>
      </c>
      <c r="D3082" s="408" t="s">
        <v>4093</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4331</v>
      </c>
      <c r="B3083" s="408">
        <v>1</v>
      </c>
      <c r="C3083" s="408" t="s">
        <v>4332</v>
      </c>
      <c r="D3083" s="408" t="s">
        <v>4095</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4331</v>
      </c>
      <c r="B3084" s="408">
        <v>1</v>
      </c>
      <c r="C3084" s="408" t="s">
        <v>4332</v>
      </c>
      <c r="D3084" s="408" t="s">
        <v>4097</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4333</v>
      </c>
      <c r="B3085" s="408">
        <v>1</v>
      </c>
      <c r="C3085" s="408" t="s">
        <v>4334</v>
      </c>
      <c r="D3085" s="408" t="s">
        <v>4001</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4333</v>
      </c>
      <c r="B3086" s="408">
        <v>1</v>
      </c>
      <c r="C3086" s="408" t="s">
        <v>4334</v>
      </c>
      <c r="D3086" s="408" t="s">
        <v>4003</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4333</v>
      </c>
      <c r="B3087" s="408">
        <v>1</v>
      </c>
      <c r="C3087" s="408" t="s">
        <v>4334</v>
      </c>
      <c r="D3087" s="408" t="s">
        <v>4004</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4333</v>
      </c>
      <c r="B3088" s="408">
        <v>1</v>
      </c>
      <c r="C3088" s="408" t="s">
        <v>4334</v>
      </c>
      <c r="D3088" s="408" t="s">
        <v>4006</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4333</v>
      </c>
      <c r="B3089" s="408">
        <v>1</v>
      </c>
      <c r="C3089" s="408" t="s">
        <v>4334</v>
      </c>
      <c r="D3089" s="408" t="s">
        <v>4008</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4333</v>
      </c>
      <c r="B3090" s="408">
        <v>1</v>
      </c>
      <c r="C3090" s="408" t="s">
        <v>4334</v>
      </c>
      <c r="D3090" s="408" t="s">
        <v>481</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4333</v>
      </c>
      <c r="B3091" s="408">
        <v>1</v>
      </c>
      <c r="C3091" s="408" t="s">
        <v>4334</v>
      </c>
      <c r="D3091" s="408" t="s">
        <v>4011</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4333</v>
      </c>
      <c r="B3092" s="408">
        <v>1</v>
      </c>
      <c r="C3092" s="408" t="s">
        <v>4334</v>
      </c>
      <c r="D3092" s="408" t="s">
        <v>4013</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4333</v>
      </c>
      <c r="B3093" s="408">
        <v>1</v>
      </c>
      <c r="C3093" s="408" t="s">
        <v>4334</v>
      </c>
      <c r="D3093" s="408" t="s">
        <v>4014</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4333</v>
      </c>
      <c r="B3094" s="408">
        <v>1</v>
      </c>
      <c r="C3094" s="408" t="s">
        <v>4334</v>
      </c>
      <c r="D3094" s="408" t="s">
        <v>4016</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4333</v>
      </c>
      <c r="B3095" s="408">
        <v>1</v>
      </c>
      <c r="C3095" s="408" t="s">
        <v>4334</v>
      </c>
      <c r="D3095" s="408" t="s">
        <v>4018</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4333</v>
      </c>
      <c r="B3096" s="408">
        <v>1</v>
      </c>
      <c r="C3096" s="408" t="s">
        <v>4334</v>
      </c>
      <c r="D3096" s="408" t="s">
        <v>4020</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4333</v>
      </c>
      <c r="B3097" s="408">
        <v>1</v>
      </c>
      <c r="C3097" s="408" t="s">
        <v>4334</v>
      </c>
      <c r="D3097" s="408" t="s">
        <v>4022</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4333</v>
      </c>
      <c r="B3098" s="408">
        <v>1</v>
      </c>
      <c r="C3098" s="408" t="s">
        <v>4334</v>
      </c>
      <c r="D3098" s="408" t="s">
        <v>4024</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4333</v>
      </c>
      <c r="B3099" s="408">
        <v>1</v>
      </c>
      <c r="C3099" s="408" t="s">
        <v>4334</v>
      </c>
      <c r="D3099" s="408" t="s">
        <v>4026</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4333</v>
      </c>
      <c r="B3100" s="408">
        <v>1</v>
      </c>
      <c r="C3100" s="408" t="s">
        <v>4334</v>
      </c>
      <c r="D3100" s="408" t="s">
        <v>4028</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4333</v>
      </c>
      <c r="B3101" s="408">
        <v>1</v>
      </c>
      <c r="C3101" s="408" t="s">
        <v>4334</v>
      </c>
      <c r="D3101" s="408" t="s">
        <v>4030</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4333</v>
      </c>
      <c r="B3102" s="408">
        <v>1</v>
      </c>
      <c r="C3102" s="408" t="s">
        <v>4334</v>
      </c>
      <c r="D3102" s="408" t="s">
        <v>4032</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4333</v>
      </c>
      <c r="B3103" s="408">
        <v>1</v>
      </c>
      <c r="C3103" s="408" t="s">
        <v>4334</v>
      </c>
      <c r="D3103" s="408" t="s">
        <v>4034</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4333</v>
      </c>
      <c r="B3104" s="408">
        <v>1</v>
      </c>
      <c r="C3104" s="408" t="s">
        <v>4334</v>
      </c>
      <c r="D3104" s="408" t="s">
        <v>4036</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4333</v>
      </c>
      <c r="B3105" s="408">
        <v>1</v>
      </c>
      <c r="C3105" s="408" t="s">
        <v>4334</v>
      </c>
      <c r="D3105" s="408" t="s">
        <v>4038</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4333</v>
      </c>
      <c r="B3106" s="408">
        <v>1</v>
      </c>
      <c r="C3106" s="408" t="s">
        <v>4334</v>
      </c>
      <c r="D3106" s="408" t="s">
        <v>4040</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4333</v>
      </c>
      <c r="B3107" s="408">
        <v>1</v>
      </c>
      <c r="C3107" s="408" t="s">
        <v>4334</v>
      </c>
      <c r="D3107" s="408" t="s">
        <v>4042</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4333</v>
      </c>
      <c r="B3108" s="408">
        <v>1</v>
      </c>
      <c r="C3108" s="408" t="s">
        <v>4334</v>
      </c>
      <c r="D3108" s="408" t="s">
        <v>4044</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4333</v>
      </c>
      <c r="B3109" s="408">
        <v>1</v>
      </c>
      <c r="C3109" s="408" t="s">
        <v>4334</v>
      </c>
      <c r="D3109" s="408" t="s">
        <v>4046</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4333</v>
      </c>
      <c r="B3110" s="408">
        <v>1</v>
      </c>
      <c r="C3110" s="408" t="s">
        <v>4334</v>
      </c>
      <c r="D3110" s="408" t="s">
        <v>4048</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4333</v>
      </c>
      <c r="B3111" s="408">
        <v>1</v>
      </c>
      <c r="C3111" s="408" t="s">
        <v>4334</v>
      </c>
      <c r="D3111" s="408" t="s">
        <v>4050</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4333</v>
      </c>
      <c r="B3112" s="408">
        <v>1</v>
      </c>
      <c r="C3112" s="408" t="s">
        <v>4334</v>
      </c>
      <c r="D3112" s="408" t="s">
        <v>4052</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4333</v>
      </c>
      <c r="B3113" s="408">
        <v>1</v>
      </c>
      <c r="C3113" s="408" t="s">
        <v>4334</v>
      </c>
      <c r="D3113" s="408" t="s">
        <v>4054</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4333</v>
      </c>
      <c r="B3114" s="408">
        <v>1</v>
      </c>
      <c r="C3114" s="408" t="s">
        <v>4334</v>
      </c>
      <c r="D3114" s="408" t="s">
        <v>517</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4333</v>
      </c>
      <c r="B3115" s="408">
        <v>1</v>
      </c>
      <c r="C3115" s="408" t="s">
        <v>4334</v>
      </c>
      <c r="D3115" s="408" t="s">
        <v>4057</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4333</v>
      </c>
      <c r="B3116" s="408">
        <v>1</v>
      </c>
      <c r="C3116" s="408" t="s">
        <v>4334</v>
      </c>
      <c r="D3116" s="408" t="s">
        <v>4059</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4333</v>
      </c>
      <c r="B3117" s="408">
        <v>1</v>
      </c>
      <c r="C3117" s="408" t="s">
        <v>4334</v>
      </c>
      <c r="D3117" s="408" t="s">
        <v>4061</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4333</v>
      </c>
      <c r="B3118" s="408">
        <v>1</v>
      </c>
      <c r="C3118" s="408" t="s">
        <v>4334</v>
      </c>
      <c r="D3118" s="408" t="s">
        <v>4063</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4333</v>
      </c>
      <c r="B3119" s="408">
        <v>1</v>
      </c>
      <c r="C3119" s="408" t="s">
        <v>4334</v>
      </c>
      <c r="D3119" s="408" t="s">
        <v>4065</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4333</v>
      </c>
      <c r="B3120" s="408">
        <v>1</v>
      </c>
      <c r="C3120" s="408" t="s">
        <v>4334</v>
      </c>
      <c r="D3120" s="408" t="s">
        <v>4067</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4333</v>
      </c>
      <c r="B3121" s="408">
        <v>1</v>
      </c>
      <c r="C3121" s="408" t="s">
        <v>4334</v>
      </c>
      <c r="D3121" s="408" t="s">
        <v>4069</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4333</v>
      </c>
      <c r="B3122" s="408">
        <v>1</v>
      </c>
      <c r="C3122" s="408" t="s">
        <v>4334</v>
      </c>
      <c r="D3122" s="408" t="s">
        <v>4071</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4333</v>
      </c>
      <c r="B3123" s="408">
        <v>1</v>
      </c>
      <c r="C3123" s="408" t="s">
        <v>4334</v>
      </c>
      <c r="D3123" s="408" t="s">
        <v>4073</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4333</v>
      </c>
      <c r="B3124" s="408">
        <v>1</v>
      </c>
      <c r="C3124" s="408" t="s">
        <v>4334</v>
      </c>
      <c r="D3124" s="408" t="s">
        <v>4075</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4333</v>
      </c>
      <c r="B3125" s="408">
        <v>1</v>
      </c>
      <c r="C3125" s="408" t="s">
        <v>4334</v>
      </c>
      <c r="D3125" s="408" t="s">
        <v>4077</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4333</v>
      </c>
      <c r="B3126" s="408">
        <v>1</v>
      </c>
      <c r="C3126" s="408" t="s">
        <v>4334</v>
      </c>
      <c r="D3126" s="408" t="s">
        <v>4079</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4333</v>
      </c>
      <c r="B3127" s="408">
        <v>1</v>
      </c>
      <c r="C3127" s="408" t="s">
        <v>4334</v>
      </c>
      <c r="D3127" s="408" t="s">
        <v>4081</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4333</v>
      </c>
      <c r="B3128" s="408">
        <v>1</v>
      </c>
      <c r="C3128" s="408" t="s">
        <v>4334</v>
      </c>
      <c r="D3128" s="408" t="s">
        <v>4083</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4333</v>
      </c>
      <c r="B3129" s="408">
        <v>1</v>
      </c>
      <c r="C3129" s="408" t="s">
        <v>4334</v>
      </c>
      <c r="D3129" s="408" t="s">
        <v>4085</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4333</v>
      </c>
      <c r="B3130" s="408">
        <v>1</v>
      </c>
      <c r="C3130" s="408" t="s">
        <v>4334</v>
      </c>
      <c r="D3130" s="408" t="s">
        <v>4087</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4333</v>
      </c>
      <c r="B3131" s="408">
        <v>1</v>
      </c>
      <c r="C3131" s="408" t="s">
        <v>4334</v>
      </c>
      <c r="D3131" s="408" t="s">
        <v>4089</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4333</v>
      </c>
      <c r="B3132" s="408">
        <v>1</v>
      </c>
      <c r="C3132" s="408" t="s">
        <v>4334</v>
      </c>
      <c r="D3132" s="408" t="s">
        <v>4091</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4333</v>
      </c>
      <c r="B3133" s="408">
        <v>1</v>
      </c>
      <c r="C3133" s="408" t="s">
        <v>4334</v>
      </c>
      <c r="D3133" s="408" t="s">
        <v>4093</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4333</v>
      </c>
      <c r="B3134" s="408">
        <v>1</v>
      </c>
      <c r="C3134" s="408" t="s">
        <v>4334</v>
      </c>
      <c r="D3134" s="408" t="s">
        <v>4095</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4333</v>
      </c>
      <c r="B3135" s="408">
        <v>1</v>
      </c>
      <c r="C3135" s="408" t="s">
        <v>4334</v>
      </c>
      <c r="D3135" s="408" t="s">
        <v>4097</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4335</v>
      </c>
      <c r="B3136" s="408">
        <v>1</v>
      </c>
      <c r="C3136" s="408" t="s">
        <v>4336</v>
      </c>
      <c r="D3136" s="408" t="s">
        <v>4001</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4335</v>
      </c>
      <c r="B3137" s="408">
        <v>1</v>
      </c>
      <c r="C3137" s="408" t="s">
        <v>4336</v>
      </c>
      <c r="D3137" s="408" t="s">
        <v>4003</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4335</v>
      </c>
      <c r="B3138" s="408">
        <v>1</v>
      </c>
      <c r="C3138" s="408" t="s">
        <v>4336</v>
      </c>
      <c r="D3138" s="408" t="s">
        <v>4004</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4335</v>
      </c>
      <c r="B3139" s="408">
        <v>1</v>
      </c>
      <c r="C3139" s="408" t="s">
        <v>4336</v>
      </c>
      <c r="D3139" s="408" t="s">
        <v>4224</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4335</v>
      </c>
      <c r="B3140" s="408">
        <v>1</v>
      </c>
      <c r="C3140" s="408" t="s">
        <v>4336</v>
      </c>
      <c r="D3140" s="408" t="s">
        <v>4006</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4335</v>
      </c>
      <c r="B3141" s="408">
        <v>1</v>
      </c>
      <c r="C3141" s="408" t="s">
        <v>4336</v>
      </c>
      <c r="D3141" s="408" t="s">
        <v>4008</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4335</v>
      </c>
      <c r="B3142" s="408">
        <v>1</v>
      </c>
      <c r="C3142" s="408" t="s">
        <v>4336</v>
      </c>
      <c r="D3142" s="408" t="s">
        <v>481</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4335</v>
      </c>
      <c r="B3143" s="408">
        <v>1</v>
      </c>
      <c r="C3143" s="408" t="s">
        <v>4336</v>
      </c>
      <c r="D3143" s="408" t="s">
        <v>4011</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4335</v>
      </c>
      <c r="B3144" s="408">
        <v>1</v>
      </c>
      <c r="C3144" s="408" t="s">
        <v>4336</v>
      </c>
      <c r="D3144" s="408" t="s">
        <v>4013</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4335</v>
      </c>
      <c r="B3145" s="408">
        <v>1</v>
      </c>
      <c r="C3145" s="408" t="s">
        <v>4336</v>
      </c>
      <c r="D3145" s="408" t="s">
        <v>4014</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4335</v>
      </c>
      <c r="B3146" s="408">
        <v>1</v>
      </c>
      <c r="C3146" s="408" t="s">
        <v>4336</v>
      </c>
      <c r="D3146" s="408" t="s">
        <v>4016</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4335</v>
      </c>
      <c r="B3147" s="408">
        <v>1</v>
      </c>
      <c r="C3147" s="408" t="s">
        <v>4336</v>
      </c>
      <c r="D3147" s="408" t="s">
        <v>4018</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4335</v>
      </c>
      <c r="B3148" s="408">
        <v>1</v>
      </c>
      <c r="C3148" s="408" t="s">
        <v>4336</v>
      </c>
      <c r="D3148" s="408" t="s">
        <v>4225</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4335</v>
      </c>
      <c r="B3149" s="408">
        <v>1</v>
      </c>
      <c r="C3149" s="408" t="s">
        <v>4336</v>
      </c>
      <c r="D3149" s="408" t="s">
        <v>4020</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4335</v>
      </c>
      <c r="B3150" s="408">
        <v>1</v>
      </c>
      <c r="C3150" s="408" t="s">
        <v>4336</v>
      </c>
      <c r="D3150" s="408" t="s">
        <v>4022</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4335</v>
      </c>
      <c r="B3151" s="408">
        <v>1</v>
      </c>
      <c r="C3151" s="408" t="s">
        <v>4336</v>
      </c>
      <c r="D3151" s="408" t="s">
        <v>4024</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4335</v>
      </c>
      <c r="B3152" s="408">
        <v>1</v>
      </c>
      <c r="C3152" s="408" t="s">
        <v>4336</v>
      </c>
      <c r="D3152" s="408" t="s">
        <v>4026</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4335</v>
      </c>
      <c r="B3153" s="408">
        <v>1</v>
      </c>
      <c r="C3153" s="408" t="s">
        <v>4336</v>
      </c>
      <c r="D3153" s="408" t="s">
        <v>4028</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4335</v>
      </c>
      <c r="B3154" s="408">
        <v>1</v>
      </c>
      <c r="C3154" s="408" t="s">
        <v>4336</v>
      </c>
      <c r="D3154" s="408" t="s">
        <v>4030</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4335</v>
      </c>
      <c r="B3155" s="408">
        <v>1</v>
      </c>
      <c r="C3155" s="408" t="s">
        <v>4336</v>
      </c>
      <c r="D3155" s="408" t="s">
        <v>4032</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4335</v>
      </c>
      <c r="B3156" s="408">
        <v>1</v>
      </c>
      <c r="C3156" s="408" t="s">
        <v>4336</v>
      </c>
      <c r="D3156" s="408" t="s">
        <v>4034</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4335</v>
      </c>
      <c r="B3157" s="408">
        <v>1</v>
      </c>
      <c r="C3157" s="408" t="s">
        <v>4336</v>
      </c>
      <c r="D3157" s="408" t="s">
        <v>4036</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4335</v>
      </c>
      <c r="B3158" s="408">
        <v>1</v>
      </c>
      <c r="C3158" s="408" t="s">
        <v>4336</v>
      </c>
      <c r="D3158" s="408" t="s">
        <v>4038</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4335</v>
      </c>
      <c r="B3159" s="408">
        <v>1</v>
      </c>
      <c r="C3159" s="408" t="s">
        <v>4336</v>
      </c>
      <c r="D3159" s="408" t="s">
        <v>4040</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4335</v>
      </c>
      <c r="B3160" s="408">
        <v>1</v>
      </c>
      <c r="C3160" s="408" t="s">
        <v>4336</v>
      </c>
      <c r="D3160" s="408" t="s">
        <v>4042</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4335</v>
      </c>
      <c r="B3161" s="408">
        <v>1</v>
      </c>
      <c r="C3161" s="408" t="s">
        <v>4336</v>
      </c>
      <c r="D3161" s="408" t="s">
        <v>4044</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4335</v>
      </c>
      <c r="B3162" s="408">
        <v>1</v>
      </c>
      <c r="C3162" s="408" t="s">
        <v>4336</v>
      </c>
      <c r="D3162" s="408" t="s">
        <v>4046</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4335</v>
      </c>
      <c r="B3163" s="408">
        <v>1</v>
      </c>
      <c r="C3163" s="408" t="s">
        <v>4336</v>
      </c>
      <c r="D3163" s="408" t="s">
        <v>4226</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4335</v>
      </c>
      <c r="B3164" s="408">
        <v>1</v>
      </c>
      <c r="C3164" s="408" t="s">
        <v>4336</v>
      </c>
      <c r="D3164" s="408" t="s">
        <v>4048</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4335</v>
      </c>
      <c r="B3165" s="408">
        <v>1</v>
      </c>
      <c r="C3165" s="408" t="s">
        <v>4336</v>
      </c>
      <c r="D3165" s="408" t="s">
        <v>4050</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4335</v>
      </c>
      <c r="B3166" s="408">
        <v>1</v>
      </c>
      <c r="C3166" s="408" t="s">
        <v>4336</v>
      </c>
      <c r="D3166" s="408" t="s">
        <v>4052</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4335</v>
      </c>
      <c r="B3167" s="408">
        <v>1</v>
      </c>
      <c r="C3167" s="408" t="s">
        <v>4336</v>
      </c>
      <c r="D3167" s="408" t="s">
        <v>4054</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4335</v>
      </c>
      <c r="B3168" s="408">
        <v>1</v>
      </c>
      <c r="C3168" s="408" t="s">
        <v>4336</v>
      </c>
      <c r="D3168" s="408" t="s">
        <v>517</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4335</v>
      </c>
      <c r="B3169" s="408">
        <v>1</v>
      </c>
      <c r="C3169" s="408" t="s">
        <v>4336</v>
      </c>
      <c r="D3169" s="408" t="s">
        <v>4057</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4335</v>
      </c>
      <c r="B3170" s="408">
        <v>1</v>
      </c>
      <c r="C3170" s="408" t="s">
        <v>4336</v>
      </c>
      <c r="D3170" s="408" t="s">
        <v>4059</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4335</v>
      </c>
      <c r="B3171" s="408">
        <v>1</v>
      </c>
      <c r="C3171" s="408" t="s">
        <v>4336</v>
      </c>
      <c r="D3171" s="408" t="s">
        <v>4061</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4335</v>
      </c>
      <c r="B3172" s="408">
        <v>1</v>
      </c>
      <c r="C3172" s="408" t="s">
        <v>4336</v>
      </c>
      <c r="D3172" s="408" t="s">
        <v>4063</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4335</v>
      </c>
      <c r="B3173" s="408">
        <v>1</v>
      </c>
      <c r="C3173" s="408" t="s">
        <v>4336</v>
      </c>
      <c r="D3173" s="408" t="s">
        <v>4065</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4335</v>
      </c>
      <c r="B3174" s="408">
        <v>1</v>
      </c>
      <c r="C3174" s="408" t="s">
        <v>4336</v>
      </c>
      <c r="D3174" s="408" t="s">
        <v>4067</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4335</v>
      </c>
      <c r="B3175" s="408">
        <v>1</v>
      </c>
      <c r="C3175" s="408" t="s">
        <v>4336</v>
      </c>
      <c r="D3175" s="408" t="s">
        <v>4069</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4335</v>
      </c>
      <c r="B3176" s="408">
        <v>1</v>
      </c>
      <c r="C3176" s="408" t="s">
        <v>4336</v>
      </c>
      <c r="D3176" s="408" t="s">
        <v>4071</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4335</v>
      </c>
      <c r="B3177" s="408">
        <v>1</v>
      </c>
      <c r="C3177" s="408" t="s">
        <v>4336</v>
      </c>
      <c r="D3177" s="408" t="s">
        <v>4073</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4335</v>
      </c>
      <c r="B3178" s="408">
        <v>1</v>
      </c>
      <c r="C3178" s="408" t="s">
        <v>4336</v>
      </c>
      <c r="D3178" s="408" t="s">
        <v>4227</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4335</v>
      </c>
      <c r="B3179" s="408">
        <v>1</v>
      </c>
      <c r="C3179" s="408" t="s">
        <v>4336</v>
      </c>
      <c r="D3179" s="408" t="s">
        <v>4075</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4335</v>
      </c>
      <c r="B3180" s="408">
        <v>1</v>
      </c>
      <c r="C3180" s="408" t="s">
        <v>4336</v>
      </c>
      <c r="D3180" s="408" t="s">
        <v>4077</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4335</v>
      </c>
      <c r="B3181" s="408">
        <v>1</v>
      </c>
      <c r="C3181" s="408" t="s">
        <v>4336</v>
      </c>
      <c r="D3181" s="408" t="s">
        <v>4079</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4335</v>
      </c>
      <c r="B3182" s="408">
        <v>1</v>
      </c>
      <c r="C3182" s="408" t="s">
        <v>4336</v>
      </c>
      <c r="D3182" s="408" t="s">
        <v>4081</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4335</v>
      </c>
      <c r="B3183" s="408">
        <v>1</v>
      </c>
      <c r="C3183" s="408" t="s">
        <v>4336</v>
      </c>
      <c r="D3183" s="408" t="s">
        <v>4083</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4335</v>
      </c>
      <c r="B3184" s="408">
        <v>1</v>
      </c>
      <c r="C3184" s="408" t="s">
        <v>4336</v>
      </c>
      <c r="D3184" s="408" t="s">
        <v>4228</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4335</v>
      </c>
      <c r="B3185" s="408">
        <v>1</v>
      </c>
      <c r="C3185" s="408" t="s">
        <v>4336</v>
      </c>
      <c r="D3185" s="408" t="s">
        <v>4085</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4335</v>
      </c>
      <c r="B3186" s="408">
        <v>1</v>
      </c>
      <c r="C3186" s="408" t="s">
        <v>4336</v>
      </c>
      <c r="D3186" s="408" t="s">
        <v>4087</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4335</v>
      </c>
      <c r="B3187" s="408">
        <v>1</v>
      </c>
      <c r="C3187" s="408" t="s">
        <v>4336</v>
      </c>
      <c r="D3187" s="408" t="s">
        <v>4229</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4335</v>
      </c>
      <c r="B3188" s="408">
        <v>1</v>
      </c>
      <c r="C3188" s="408" t="s">
        <v>4336</v>
      </c>
      <c r="D3188" s="408" t="s">
        <v>4089</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4335</v>
      </c>
      <c r="B3189" s="408">
        <v>1</v>
      </c>
      <c r="C3189" s="408" t="s">
        <v>4336</v>
      </c>
      <c r="D3189" s="408" t="s">
        <v>4091</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4335</v>
      </c>
      <c r="B3190" s="408">
        <v>1</v>
      </c>
      <c r="C3190" s="408" t="s">
        <v>4336</v>
      </c>
      <c r="D3190" s="408" t="s">
        <v>4093</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4335</v>
      </c>
      <c r="B3191" s="408">
        <v>1</v>
      </c>
      <c r="C3191" s="408" t="s">
        <v>4336</v>
      </c>
      <c r="D3191" s="408" t="s">
        <v>4095</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4335</v>
      </c>
      <c r="B3192" s="408">
        <v>1</v>
      </c>
      <c r="C3192" s="408" t="s">
        <v>4336</v>
      </c>
      <c r="D3192" s="408" t="s">
        <v>4097</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4337</v>
      </c>
      <c r="B3193" s="408">
        <v>1</v>
      </c>
      <c r="C3193" s="408" t="s">
        <v>4338</v>
      </c>
      <c r="D3193" s="408" t="s">
        <v>4001</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4337</v>
      </c>
      <c r="B3194" s="408">
        <v>1</v>
      </c>
      <c r="C3194" s="408" t="s">
        <v>4338</v>
      </c>
      <c r="D3194" s="408" t="s">
        <v>4003</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4337</v>
      </c>
      <c r="B3195" s="408">
        <v>1</v>
      </c>
      <c r="C3195" s="408" t="s">
        <v>4338</v>
      </c>
      <c r="D3195" s="408" t="s">
        <v>4004</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4337</v>
      </c>
      <c r="B3196" s="408">
        <v>1</v>
      </c>
      <c r="C3196" s="408" t="s">
        <v>4338</v>
      </c>
      <c r="D3196" s="408" t="s">
        <v>4224</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4337</v>
      </c>
      <c r="B3197" s="408">
        <v>1</v>
      </c>
      <c r="C3197" s="408" t="s">
        <v>4338</v>
      </c>
      <c r="D3197" s="408" t="s">
        <v>4006</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4337</v>
      </c>
      <c r="B3198" s="408">
        <v>1</v>
      </c>
      <c r="C3198" s="408" t="s">
        <v>4338</v>
      </c>
      <c r="D3198" s="408" t="s">
        <v>4008</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4337</v>
      </c>
      <c r="B3199" s="408">
        <v>1</v>
      </c>
      <c r="C3199" s="408" t="s">
        <v>4338</v>
      </c>
      <c r="D3199" s="408" t="s">
        <v>481</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4337</v>
      </c>
      <c r="B3200" s="408">
        <v>1</v>
      </c>
      <c r="C3200" s="408" t="s">
        <v>4338</v>
      </c>
      <c r="D3200" s="408" t="s">
        <v>4011</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4337</v>
      </c>
      <c r="B3201" s="408">
        <v>1</v>
      </c>
      <c r="C3201" s="408" t="s">
        <v>4338</v>
      </c>
      <c r="D3201" s="408" t="s">
        <v>4013</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4337</v>
      </c>
      <c r="B3202" s="408">
        <v>1</v>
      </c>
      <c r="C3202" s="408" t="s">
        <v>4338</v>
      </c>
      <c r="D3202" s="408" t="s">
        <v>4014</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4337</v>
      </c>
      <c r="B3203" s="408">
        <v>1</v>
      </c>
      <c r="C3203" s="408" t="s">
        <v>4338</v>
      </c>
      <c r="D3203" s="408" t="s">
        <v>4016</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4337</v>
      </c>
      <c r="B3204" s="408">
        <v>1</v>
      </c>
      <c r="C3204" s="408" t="s">
        <v>4338</v>
      </c>
      <c r="D3204" s="408" t="s">
        <v>4018</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4337</v>
      </c>
      <c r="B3205" s="408">
        <v>1</v>
      </c>
      <c r="C3205" s="408" t="s">
        <v>4338</v>
      </c>
      <c r="D3205" s="408" t="s">
        <v>4225</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4337</v>
      </c>
      <c r="B3206" s="408">
        <v>1</v>
      </c>
      <c r="C3206" s="408" t="s">
        <v>4338</v>
      </c>
      <c r="D3206" s="408" t="s">
        <v>4020</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4337</v>
      </c>
      <c r="B3207" s="408">
        <v>1</v>
      </c>
      <c r="C3207" s="408" t="s">
        <v>4338</v>
      </c>
      <c r="D3207" s="408" t="s">
        <v>4022</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4337</v>
      </c>
      <c r="B3208" s="408">
        <v>1</v>
      </c>
      <c r="C3208" s="408" t="s">
        <v>4338</v>
      </c>
      <c r="D3208" s="408" t="s">
        <v>4024</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4337</v>
      </c>
      <c r="B3209" s="408">
        <v>1</v>
      </c>
      <c r="C3209" s="408" t="s">
        <v>4338</v>
      </c>
      <c r="D3209" s="408" t="s">
        <v>4026</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4337</v>
      </c>
      <c r="B3210" s="408">
        <v>1</v>
      </c>
      <c r="C3210" s="408" t="s">
        <v>4338</v>
      </c>
      <c r="D3210" s="408" t="s">
        <v>4028</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4337</v>
      </c>
      <c r="B3211" s="408">
        <v>1</v>
      </c>
      <c r="C3211" s="408" t="s">
        <v>4338</v>
      </c>
      <c r="D3211" s="408" t="s">
        <v>4030</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4337</v>
      </c>
      <c r="B3212" s="408">
        <v>1</v>
      </c>
      <c r="C3212" s="408" t="s">
        <v>4338</v>
      </c>
      <c r="D3212" s="408" t="s">
        <v>4032</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4337</v>
      </c>
      <c r="B3213" s="408">
        <v>1</v>
      </c>
      <c r="C3213" s="408" t="s">
        <v>4338</v>
      </c>
      <c r="D3213" s="408" t="s">
        <v>4034</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4337</v>
      </c>
      <c r="B3214" s="408">
        <v>1</v>
      </c>
      <c r="C3214" s="408" t="s">
        <v>4338</v>
      </c>
      <c r="D3214" s="408" t="s">
        <v>4036</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4337</v>
      </c>
      <c r="B3215" s="408">
        <v>1</v>
      </c>
      <c r="C3215" s="408" t="s">
        <v>4338</v>
      </c>
      <c r="D3215" s="408" t="s">
        <v>4038</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4337</v>
      </c>
      <c r="B3216" s="408">
        <v>1</v>
      </c>
      <c r="C3216" s="408" t="s">
        <v>4338</v>
      </c>
      <c r="D3216" s="408" t="s">
        <v>4040</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4337</v>
      </c>
      <c r="B3217" s="408">
        <v>1</v>
      </c>
      <c r="C3217" s="408" t="s">
        <v>4338</v>
      </c>
      <c r="D3217" s="408" t="s">
        <v>4042</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4337</v>
      </c>
      <c r="B3218" s="408">
        <v>1</v>
      </c>
      <c r="C3218" s="408" t="s">
        <v>4338</v>
      </c>
      <c r="D3218" s="408" t="s">
        <v>4044</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4337</v>
      </c>
      <c r="B3219" s="408">
        <v>1</v>
      </c>
      <c r="C3219" s="408" t="s">
        <v>4338</v>
      </c>
      <c r="D3219" s="408" t="s">
        <v>4046</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4337</v>
      </c>
      <c r="B3220" s="408">
        <v>1</v>
      </c>
      <c r="C3220" s="408" t="s">
        <v>4338</v>
      </c>
      <c r="D3220" s="408" t="s">
        <v>4226</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4337</v>
      </c>
      <c r="B3221" s="408">
        <v>1</v>
      </c>
      <c r="C3221" s="408" t="s">
        <v>4338</v>
      </c>
      <c r="D3221" s="408" t="s">
        <v>4048</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4337</v>
      </c>
      <c r="B3222" s="408">
        <v>1</v>
      </c>
      <c r="C3222" s="408" t="s">
        <v>4338</v>
      </c>
      <c r="D3222" s="408" t="s">
        <v>4050</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4337</v>
      </c>
      <c r="B3223" s="408">
        <v>1</v>
      </c>
      <c r="C3223" s="408" t="s">
        <v>4338</v>
      </c>
      <c r="D3223" s="408" t="s">
        <v>4052</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4337</v>
      </c>
      <c r="B3224" s="408">
        <v>1</v>
      </c>
      <c r="C3224" s="408" t="s">
        <v>4338</v>
      </c>
      <c r="D3224" s="408" t="s">
        <v>4054</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4337</v>
      </c>
      <c r="B3225" s="408">
        <v>1</v>
      </c>
      <c r="C3225" s="408" t="s">
        <v>4338</v>
      </c>
      <c r="D3225" s="408" t="s">
        <v>517</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4337</v>
      </c>
      <c r="B3226" s="408">
        <v>1</v>
      </c>
      <c r="C3226" s="408" t="s">
        <v>4338</v>
      </c>
      <c r="D3226" s="408" t="s">
        <v>4057</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4337</v>
      </c>
      <c r="B3227" s="408">
        <v>1</v>
      </c>
      <c r="C3227" s="408" t="s">
        <v>4338</v>
      </c>
      <c r="D3227" s="408" t="s">
        <v>4059</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4337</v>
      </c>
      <c r="B3228" s="408">
        <v>1</v>
      </c>
      <c r="C3228" s="408" t="s">
        <v>4338</v>
      </c>
      <c r="D3228" s="408" t="s">
        <v>4061</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4337</v>
      </c>
      <c r="B3229" s="408">
        <v>1</v>
      </c>
      <c r="C3229" s="408" t="s">
        <v>4338</v>
      </c>
      <c r="D3229" s="408" t="s">
        <v>4063</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4337</v>
      </c>
      <c r="B3230" s="408">
        <v>1</v>
      </c>
      <c r="C3230" s="408" t="s">
        <v>4338</v>
      </c>
      <c r="D3230" s="408" t="s">
        <v>4065</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4337</v>
      </c>
      <c r="B3231" s="408">
        <v>1</v>
      </c>
      <c r="C3231" s="408" t="s">
        <v>4338</v>
      </c>
      <c r="D3231" s="408" t="s">
        <v>4067</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4337</v>
      </c>
      <c r="B3232" s="408">
        <v>1</v>
      </c>
      <c r="C3232" s="408" t="s">
        <v>4338</v>
      </c>
      <c r="D3232" s="408" t="s">
        <v>4069</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4337</v>
      </c>
      <c r="B3233" s="408">
        <v>1</v>
      </c>
      <c r="C3233" s="408" t="s">
        <v>4338</v>
      </c>
      <c r="D3233" s="408" t="s">
        <v>4071</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4337</v>
      </c>
      <c r="B3234" s="408">
        <v>1</v>
      </c>
      <c r="C3234" s="408" t="s">
        <v>4338</v>
      </c>
      <c r="D3234" s="408" t="s">
        <v>4073</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4337</v>
      </c>
      <c r="B3235" s="408">
        <v>1</v>
      </c>
      <c r="C3235" s="408" t="s">
        <v>4338</v>
      </c>
      <c r="D3235" s="408" t="s">
        <v>4227</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4337</v>
      </c>
      <c r="B3236" s="408">
        <v>1</v>
      </c>
      <c r="C3236" s="408" t="s">
        <v>4338</v>
      </c>
      <c r="D3236" s="408" t="s">
        <v>4075</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4337</v>
      </c>
      <c r="B3237" s="408">
        <v>1</v>
      </c>
      <c r="C3237" s="408" t="s">
        <v>4338</v>
      </c>
      <c r="D3237" s="408" t="s">
        <v>4077</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4337</v>
      </c>
      <c r="B3238" s="408">
        <v>1</v>
      </c>
      <c r="C3238" s="408" t="s">
        <v>4338</v>
      </c>
      <c r="D3238" s="408" t="s">
        <v>4079</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4337</v>
      </c>
      <c r="B3239" s="408">
        <v>1</v>
      </c>
      <c r="C3239" s="408" t="s">
        <v>4338</v>
      </c>
      <c r="D3239" s="408" t="s">
        <v>4081</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4337</v>
      </c>
      <c r="B3240" s="408">
        <v>1</v>
      </c>
      <c r="C3240" s="408" t="s">
        <v>4338</v>
      </c>
      <c r="D3240" s="408" t="s">
        <v>4083</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4337</v>
      </c>
      <c r="B3241" s="408">
        <v>1</v>
      </c>
      <c r="C3241" s="408" t="s">
        <v>4338</v>
      </c>
      <c r="D3241" s="408" t="s">
        <v>4228</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4337</v>
      </c>
      <c r="B3242" s="408">
        <v>1</v>
      </c>
      <c r="C3242" s="408" t="s">
        <v>4338</v>
      </c>
      <c r="D3242" s="408" t="s">
        <v>4085</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4337</v>
      </c>
      <c r="B3243" s="408">
        <v>1</v>
      </c>
      <c r="C3243" s="408" t="s">
        <v>4338</v>
      </c>
      <c r="D3243" s="408" t="s">
        <v>4087</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4337</v>
      </c>
      <c r="B3244" s="408">
        <v>1</v>
      </c>
      <c r="C3244" s="408" t="s">
        <v>4338</v>
      </c>
      <c r="D3244" s="408" t="s">
        <v>4229</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4337</v>
      </c>
      <c r="B3245" s="408">
        <v>1</v>
      </c>
      <c r="C3245" s="408" t="s">
        <v>4338</v>
      </c>
      <c r="D3245" s="408" t="s">
        <v>4089</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4337</v>
      </c>
      <c r="B3246" s="408">
        <v>1</v>
      </c>
      <c r="C3246" s="408" t="s">
        <v>4338</v>
      </c>
      <c r="D3246" s="408" t="s">
        <v>4091</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4337</v>
      </c>
      <c r="B3247" s="408">
        <v>1</v>
      </c>
      <c r="C3247" s="408" t="s">
        <v>4338</v>
      </c>
      <c r="D3247" s="408" t="s">
        <v>4093</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4337</v>
      </c>
      <c r="B3248" s="408">
        <v>1</v>
      </c>
      <c r="C3248" s="408" t="s">
        <v>4338</v>
      </c>
      <c r="D3248" s="408" t="s">
        <v>4095</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4337</v>
      </c>
      <c r="B3249" s="408">
        <v>1</v>
      </c>
      <c r="C3249" s="408" t="s">
        <v>4338</v>
      </c>
      <c r="D3249" s="408" t="s">
        <v>4097</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4337</v>
      </c>
      <c r="B3250" s="408">
        <v>-1</v>
      </c>
      <c r="C3250" s="408" t="s">
        <v>4339</v>
      </c>
      <c r="D3250" s="408" t="s">
        <v>4001</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4337</v>
      </c>
      <c r="B3251" s="408">
        <v>-1</v>
      </c>
      <c r="C3251" s="408" t="s">
        <v>4339</v>
      </c>
      <c r="D3251" s="408" t="s">
        <v>4003</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4337</v>
      </c>
      <c r="B3252" s="408">
        <v>-1</v>
      </c>
      <c r="C3252" s="408" t="s">
        <v>4339</v>
      </c>
      <c r="D3252" s="408" t="s">
        <v>4004</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4337</v>
      </c>
      <c r="B3253" s="408">
        <v>-1</v>
      </c>
      <c r="C3253" s="408" t="s">
        <v>4339</v>
      </c>
      <c r="D3253" s="408" t="s">
        <v>4006</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4337</v>
      </c>
      <c r="B3254" s="408">
        <v>-1</v>
      </c>
      <c r="C3254" s="408" t="s">
        <v>4339</v>
      </c>
      <c r="D3254" s="408" t="s">
        <v>4008</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4337</v>
      </c>
      <c r="B3255" s="408">
        <v>-1</v>
      </c>
      <c r="C3255" s="408" t="s">
        <v>4339</v>
      </c>
      <c r="D3255" s="408" t="s">
        <v>481</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4337</v>
      </c>
      <c r="B3256" s="408">
        <v>-1</v>
      </c>
      <c r="C3256" s="408" t="s">
        <v>4339</v>
      </c>
      <c r="D3256" s="408" t="s">
        <v>4011</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4337</v>
      </c>
      <c r="B3257" s="408">
        <v>-1</v>
      </c>
      <c r="C3257" s="408" t="s">
        <v>4339</v>
      </c>
      <c r="D3257" s="408" t="s">
        <v>4013</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4337</v>
      </c>
      <c r="B3258" s="408">
        <v>-1</v>
      </c>
      <c r="C3258" s="408" t="s">
        <v>4339</v>
      </c>
      <c r="D3258" s="408" t="s">
        <v>4014</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4337</v>
      </c>
      <c r="B3259" s="408">
        <v>-1</v>
      </c>
      <c r="C3259" s="408" t="s">
        <v>4339</v>
      </c>
      <c r="D3259" s="408" t="s">
        <v>4016</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4337</v>
      </c>
      <c r="B3260" s="408">
        <v>-1</v>
      </c>
      <c r="C3260" s="408" t="s">
        <v>4339</v>
      </c>
      <c r="D3260" s="408" t="s">
        <v>4018</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4337</v>
      </c>
      <c r="B3261" s="408">
        <v>-1</v>
      </c>
      <c r="C3261" s="408" t="s">
        <v>4339</v>
      </c>
      <c r="D3261" s="408" t="s">
        <v>4020</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4337</v>
      </c>
      <c r="B3262" s="408">
        <v>-1</v>
      </c>
      <c r="C3262" s="408" t="s">
        <v>4339</v>
      </c>
      <c r="D3262" s="408" t="s">
        <v>4022</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4337</v>
      </c>
      <c r="B3263" s="408">
        <v>-1</v>
      </c>
      <c r="C3263" s="408" t="s">
        <v>4339</v>
      </c>
      <c r="D3263" s="408" t="s">
        <v>4024</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4337</v>
      </c>
      <c r="B3264" s="408">
        <v>-1</v>
      </c>
      <c r="C3264" s="408" t="s">
        <v>4339</v>
      </c>
      <c r="D3264" s="408" t="s">
        <v>4026</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4337</v>
      </c>
      <c r="B3265" s="408">
        <v>-1</v>
      </c>
      <c r="C3265" s="408" t="s">
        <v>4339</v>
      </c>
      <c r="D3265" s="408" t="s">
        <v>4028</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4337</v>
      </c>
      <c r="B3266" s="408">
        <v>-1</v>
      </c>
      <c r="C3266" s="408" t="s">
        <v>4339</v>
      </c>
      <c r="D3266" s="408" t="s">
        <v>4030</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4337</v>
      </c>
      <c r="B3267" s="408">
        <v>-1</v>
      </c>
      <c r="C3267" s="408" t="s">
        <v>4339</v>
      </c>
      <c r="D3267" s="408" t="s">
        <v>4032</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4337</v>
      </c>
      <c r="B3268" s="408">
        <v>-1</v>
      </c>
      <c r="C3268" s="408" t="s">
        <v>4339</v>
      </c>
      <c r="D3268" s="408" t="s">
        <v>4034</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4337</v>
      </c>
      <c r="B3269" s="408">
        <v>-1</v>
      </c>
      <c r="C3269" s="408" t="s">
        <v>4339</v>
      </c>
      <c r="D3269" s="408" t="s">
        <v>4036</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4337</v>
      </c>
      <c r="B3270" s="408">
        <v>-1</v>
      </c>
      <c r="C3270" s="408" t="s">
        <v>4339</v>
      </c>
      <c r="D3270" s="408" t="s">
        <v>4038</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4337</v>
      </c>
      <c r="B3271" s="408">
        <v>-1</v>
      </c>
      <c r="C3271" s="408" t="s">
        <v>4339</v>
      </c>
      <c r="D3271" s="408" t="s">
        <v>4040</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4337</v>
      </c>
      <c r="B3272" s="408">
        <v>-1</v>
      </c>
      <c r="C3272" s="408" t="s">
        <v>4339</v>
      </c>
      <c r="D3272" s="408" t="s">
        <v>4042</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4337</v>
      </c>
      <c r="B3273" s="408">
        <v>-1</v>
      </c>
      <c r="C3273" s="408" t="s">
        <v>4339</v>
      </c>
      <c r="D3273" s="408" t="s">
        <v>4044</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4337</v>
      </c>
      <c r="B3274" s="408">
        <v>-1</v>
      </c>
      <c r="C3274" s="408" t="s">
        <v>4339</v>
      </c>
      <c r="D3274" s="408" t="s">
        <v>4046</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4337</v>
      </c>
      <c r="B3275" s="408">
        <v>-1</v>
      </c>
      <c r="C3275" s="408" t="s">
        <v>4339</v>
      </c>
      <c r="D3275" s="408" t="s">
        <v>4048</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4337</v>
      </c>
      <c r="B3276" s="408">
        <v>-1</v>
      </c>
      <c r="C3276" s="408" t="s">
        <v>4339</v>
      </c>
      <c r="D3276" s="408" t="s">
        <v>4050</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4337</v>
      </c>
      <c r="B3277" s="408">
        <v>-1</v>
      </c>
      <c r="C3277" s="408" t="s">
        <v>4339</v>
      </c>
      <c r="D3277" s="408" t="s">
        <v>4052</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4337</v>
      </c>
      <c r="B3278" s="408">
        <v>-1</v>
      </c>
      <c r="C3278" s="408" t="s">
        <v>4339</v>
      </c>
      <c r="D3278" s="408" t="s">
        <v>4054</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4337</v>
      </c>
      <c r="B3279" s="408">
        <v>-1</v>
      </c>
      <c r="C3279" s="408" t="s">
        <v>4339</v>
      </c>
      <c r="D3279" s="408" t="s">
        <v>517</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4337</v>
      </c>
      <c r="B3280" s="408">
        <v>-1</v>
      </c>
      <c r="C3280" s="408" t="s">
        <v>4339</v>
      </c>
      <c r="D3280" s="408" t="s">
        <v>4057</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4337</v>
      </c>
      <c r="B3281" s="408">
        <v>-1</v>
      </c>
      <c r="C3281" s="408" t="s">
        <v>4339</v>
      </c>
      <c r="D3281" s="408" t="s">
        <v>4059</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4337</v>
      </c>
      <c r="B3282" s="408">
        <v>-1</v>
      </c>
      <c r="C3282" s="408" t="s">
        <v>4339</v>
      </c>
      <c r="D3282" s="408" t="s">
        <v>4061</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4337</v>
      </c>
      <c r="B3283" s="408">
        <v>-1</v>
      </c>
      <c r="C3283" s="408" t="s">
        <v>4339</v>
      </c>
      <c r="D3283" s="408" t="s">
        <v>4063</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4337</v>
      </c>
      <c r="B3284" s="408">
        <v>-1</v>
      </c>
      <c r="C3284" s="408" t="s">
        <v>4339</v>
      </c>
      <c r="D3284" s="408" t="s">
        <v>4065</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4337</v>
      </c>
      <c r="B3285" s="408">
        <v>-1</v>
      </c>
      <c r="C3285" s="408" t="s">
        <v>4339</v>
      </c>
      <c r="D3285" s="408" t="s">
        <v>4067</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4337</v>
      </c>
      <c r="B3286" s="408">
        <v>-1</v>
      </c>
      <c r="C3286" s="408" t="s">
        <v>4339</v>
      </c>
      <c r="D3286" s="408" t="s">
        <v>4069</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4337</v>
      </c>
      <c r="B3287" s="408">
        <v>-1</v>
      </c>
      <c r="C3287" s="408" t="s">
        <v>4339</v>
      </c>
      <c r="D3287" s="408" t="s">
        <v>4071</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4337</v>
      </c>
      <c r="B3288" s="408">
        <v>-1</v>
      </c>
      <c r="C3288" s="408" t="s">
        <v>4339</v>
      </c>
      <c r="D3288" s="408" t="s">
        <v>4073</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4337</v>
      </c>
      <c r="B3289" s="408">
        <v>-1</v>
      </c>
      <c r="C3289" s="408" t="s">
        <v>4339</v>
      </c>
      <c r="D3289" s="408" t="s">
        <v>4075</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4337</v>
      </c>
      <c r="B3290" s="408">
        <v>-1</v>
      </c>
      <c r="C3290" s="408" t="s">
        <v>4339</v>
      </c>
      <c r="D3290" s="408" t="s">
        <v>4077</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4337</v>
      </c>
      <c r="B3291" s="408">
        <v>-1</v>
      </c>
      <c r="C3291" s="408" t="s">
        <v>4339</v>
      </c>
      <c r="D3291" s="408" t="s">
        <v>4079</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4337</v>
      </c>
      <c r="B3292" s="408">
        <v>-1</v>
      </c>
      <c r="C3292" s="408" t="s">
        <v>4339</v>
      </c>
      <c r="D3292" s="408" t="s">
        <v>4081</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4337</v>
      </c>
      <c r="B3293" s="408">
        <v>-1</v>
      </c>
      <c r="C3293" s="408" t="s">
        <v>4339</v>
      </c>
      <c r="D3293" s="408" t="s">
        <v>4083</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4337</v>
      </c>
      <c r="B3294" s="408">
        <v>-1</v>
      </c>
      <c r="C3294" s="408" t="s">
        <v>4339</v>
      </c>
      <c r="D3294" s="408" t="s">
        <v>4085</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4337</v>
      </c>
      <c r="B3295" s="408">
        <v>-1</v>
      </c>
      <c r="C3295" s="408" t="s">
        <v>4339</v>
      </c>
      <c r="D3295" s="408" t="s">
        <v>4087</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4337</v>
      </c>
      <c r="B3296" s="408">
        <v>-1</v>
      </c>
      <c r="C3296" s="408" t="s">
        <v>4339</v>
      </c>
      <c r="D3296" s="408" t="s">
        <v>4089</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4337</v>
      </c>
      <c r="B3297" s="408">
        <v>-1</v>
      </c>
      <c r="C3297" s="408" t="s">
        <v>4339</v>
      </c>
      <c r="D3297" s="408" t="s">
        <v>4091</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4337</v>
      </c>
      <c r="B3298" s="408">
        <v>-1</v>
      </c>
      <c r="C3298" s="408" t="s">
        <v>4339</v>
      </c>
      <c r="D3298" s="408" t="s">
        <v>4093</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4337</v>
      </c>
      <c r="B3299" s="408">
        <v>-1</v>
      </c>
      <c r="C3299" s="408" t="s">
        <v>4339</v>
      </c>
      <c r="D3299" s="408" t="s">
        <v>4095</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4337</v>
      </c>
      <c r="B3300" s="408">
        <v>-1</v>
      </c>
      <c r="C3300" s="408" t="s">
        <v>4339</v>
      </c>
      <c r="D3300" s="408" t="s">
        <v>4097</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4340</v>
      </c>
      <c r="B3301" s="408">
        <v>1</v>
      </c>
      <c r="C3301" s="408" t="s">
        <v>4341</v>
      </c>
      <c r="D3301" s="408" t="s">
        <v>4001</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4340</v>
      </c>
      <c r="B3302" s="408">
        <v>1</v>
      </c>
      <c r="C3302" s="408" t="s">
        <v>4341</v>
      </c>
      <c r="D3302" s="408" t="s">
        <v>4003</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4340</v>
      </c>
      <c r="B3303" s="408">
        <v>1</v>
      </c>
      <c r="C3303" s="408" t="s">
        <v>4341</v>
      </c>
      <c r="D3303" s="408" t="s">
        <v>4004</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4340</v>
      </c>
      <c r="B3304" s="408">
        <v>1</v>
      </c>
      <c r="C3304" s="408" t="s">
        <v>4341</v>
      </c>
      <c r="D3304" s="408" t="s">
        <v>4224</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4340</v>
      </c>
      <c r="B3305" s="408">
        <v>1</v>
      </c>
      <c r="C3305" s="408" t="s">
        <v>4341</v>
      </c>
      <c r="D3305" s="408" t="s">
        <v>4006</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4340</v>
      </c>
      <c r="B3306" s="408">
        <v>1</v>
      </c>
      <c r="C3306" s="408" t="s">
        <v>4341</v>
      </c>
      <c r="D3306" s="408" t="s">
        <v>4008</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4340</v>
      </c>
      <c r="B3307" s="408">
        <v>1</v>
      </c>
      <c r="C3307" s="408" t="s">
        <v>4341</v>
      </c>
      <c r="D3307" s="408" t="s">
        <v>481</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4340</v>
      </c>
      <c r="B3308" s="408">
        <v>1</v>
      </c>
      <c r="C3308" s="408" t="s">
        <v>4341</v>
      </c>
      <c r="D3308" s="408" t="s">
        <v>4011</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4340</v>
      </c>
      <c r="B3309" s="408">
        <v>1</v>
      </c>
      <c r="C3309" s="408" t="s">
        <v>4341</v>
      </c>
      <c r="D3309" s="408" t="s">
        <v>4014</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4340</v>
      </c>
      <c r="B3310" s="408">
        <v>1</v>
      </c>
      <c r="C3310" s="408" t="s">
        <v>4341</v>
      </c>
      <c r="D3310" s="408" t="s">
        <v>4016</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4340</v>
      </c>
      <c r="B3311" s="408">
        <v>1</v>
      </c>
      <c r="C3311" s="408" t="s">
        <v>4341</v>
      </c>
      <c r="D3311" s="408" t="s">
        <v>4018</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4340</v>
      </c>
      <c r="B3312" s="408">
        <v>1</v>
      </c>
      <c r="C3312" s="408" t="s">
        <v>4341</v>
      </c>
      <c r="D3312" s="408" t="s">
        <v>4225</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4340</v>
      </c>
      <c r="B3313" s="408">
        <v>1</v>
      </c>
      <c r="C3313" s="408" t="s">
        <v>4341</v>
      </c>
      <c r="D3313" s="408" t="s">
        <v>4020</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4340</v>
      </c>
      <c r="B3314" s="408">
        <v>1</v>
      </c>
      <c r="C3314" s="408" t="s">
        <v>4341</v>
      </c>
      <c r="D3314" s="408" t="s">
        <v>4022</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4340</v>
      </c>
      <c r="B3315" s="408">
        <v>1</v>
      </c>
      <c r="C3315" s="408" t="s">
        <v>4341</v>
      </c>
      <c r="D3315" s="408" t="s">
        <v>4024</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4340</v>
      </c>
      <c r="B3316" s="408">
        <v>1</v>
      </c>
      <c r="C3316" s="408" t="s">
        <v>4341</v>
      </c>
      <c r="D3316" s="408" t="s">
        <v>4026</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4340</v>
      </c>
      <c r="B3317" s="408">
        <v>1</v>
      </c>
      <c r="C3317" s="408" t="s">
        <v>4341</v>
      </c>
      <c r="D3317" s="408" t="s">
        <v>4028</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4340</v>
      </c>
      <c r="B3318" s="408">
        <v>1</v>
      </c>
      <c r="C3318" s="408" t="s">
        <v>4341</v>
      </c>
      <c r="D3318" s="408" t="s">
        <v>4030</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4340</v>
      </c>
      <c r="B3319" s="408">
        <v>1</v>
      </c>
      <c r="C3319" s="408" t="s">
        <v>4341</v>
      </c>
      <c r="D3319" s="408" t="s">
        <v>4032</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4340</v>
      </c>
      <c r="B3320" s="408">
        <v>1</v>
      </c>
      <c r="C3320" s="408" t="s">
        <v>4341</v>
      </c>
      <c r="D3320" s="408" t="s">
        <v>4034</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4340</v>
      </c>
      <c r="B3321" s="408">
        <v>1</v>
      </c>
      <c r="C3321" s="408" t="s">
        <v>4341</v>
      </c>
      <c r="D3321" s="408" t="s">
        <v>4036</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4340</v>
      </c>
      <c r="B3322" s="408">
        <v>1</v>
      </c>
      <c r="C3322" s="408" t="s">
        <v>4341</v>
      </c>
      <c r="D3322" s="408" t="s">
        <v>4038</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4340</v>
      </c>
      <c r="B3323" s="408">
        <v>1</v>
      </c>
      <c r="C3323" s="408" t="s">
        <v>4341</v>
      </c>
      <c r="D3323" s="408" t="s">
        <v>4040</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4340</v>
      </c>
      <c r="B3324" s="408">
        <v>1</v>
      </c>
      <c r="C3324" s="408" t="s">
        <v>4341</v>
      </c>
      <c r="D3324" s="408" t="s">
        <v>4042</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4340</v>
      </c>
      <c r="B3325" s="408">
        <v>1</v>
      </c>
      <c r="C3325" s="408" t="s">
        <v>4341</v>
      </c>
      <c r="D3325" s="408" t="s">
        <v>4044</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4340</v>
      </c>
      <c r="B3326" s="408">
        <v>1</v>
      </c>
      <c r="C3326" s="408" t="s">
        <v>4341</v>
      </c>
      <c r="D3326" s="408" t="s">
        <v>4046</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4340</v>
      </c>
      <c r="B3327" s="408">
        <v>1</v>
      </c>
      <c r="C3327" s="408" t="s">
        <v>4341</v>
      </c>
      <c r="D3327" s="408" t="s">
        <v>4226</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4340</v>
      </c>
      <c r="B3328" s="408">
        <v>1</v>
      </c>
      <c r="C3328" s="408" t="s">
        <v>4341</v>
      </c>
      <c r="D3328" s="408" t="s">
        <v>4048</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4340</v>
      </c>
      <c r="B3329" s="408">
        <v>1</v>
      </c>
      <c r="C3329" s="408" t="s">
        <v>4341</v>
      </c>
      <c r="D3329" s="408" t="s">
        <v>4050</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4340</v>
      </c>
      <c r="B3330" s="408">
        <v>1</v>
      </c>
      <c r="C3330" s="408" t="s">
        <v>4341</v>
      </c>
      <c r="D3330" s="408" t="s">
        <v>4052</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4340</v>
      </c>
      <c r="B3331" s="408">
        <v>1</v>
      </c>
      <c r="C3331" s="408" t="s">
        <v>4341</v>
      </c>
      <c r="D3331" s="408" t="s">
        <v>4054</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4340</v>
      </c>
      <c r="B3332" s="408">
        <v>1</v>
      </c>
      <c r="C3332" s="408" t="s">
        <v>4341</v>
      </c>
      <c r="D3332" s="408" t="s">
        <v>517</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4340</v>
      </c>
      <c r="B3333" s="408">
        <v>1</v>
      </c>
      <c r="C3333" s="408" t="s">
        <v>4341</v>
      </c>
      <c r="D3333" s="408" t="s">
        <v>4057</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4340</v>
      </c>
      <c r="B3334" s="408">
        <v>1</v>
      </c>
      <c r="C3334" s="408" t="s">
        <v>4341</v>
      </c>
      <c r="D3334" s="408" t="s">
        <v>4059</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4340</v>
      </c>
      <c r="B3335" s="408">
        <v>1</v>
      </c>
      <c r="C3335" s="408" t="s">
        <v>4341</v>
      </c>
      <c r="D3335" s="408" t="s">
        <v>4061</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4340</v>
      </c>
      <c r="B3336" s="408">
        <v>1</v>
      </c>
      <c r="C3336" s="408" t="s">
        <v>4341</v>
      </c>
      <c r="D3336" s="408" t="s">
        <v>4063</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4340</v>
      </c>
      <c r="B3337" s="408">
        <v>1</v>
      </c>
      <c r="C3337" s="408" t="s">
        <v>4341</v>
      </c>
      <c r="D3337" s="408" t="s">
        <v>4065</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4340</v>
      </c>
      <c r="B3338" s="408">
        <v>1</v>
      </c>
      <c r="C3338" s="408" t="s">
        <v>4341</v>
      </c>
      <c r="D3338" s="408" t="s">
        <v>4067</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4340</v>
      </c>
      <c r="B3339" s="408">
        <v>1</v>
      </c>
      <c r="C3339" s="408" t="s">
        <v>4341</v>
      </c>
      <c r="D3339" s="408" t="s">
        <v>4069</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4340</v>
      </c>
      <c r="B3340" s="408">
        <v>1</v>
      </c>
      <c r="C3340" s="408" t="s">
        <v>4341</v>
      </c>
      <c r="D3340" s="408" t="s">
        <v>4071</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4340</v>
      </c>
      <c r="B3341" s="408">
        <v>1</v>
      </c>
      <c r="C3341" s="408" t="s">
        <v>4341</v>
      </c>
      <c r="D3341" s="408" t="s">
        <v>4073</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4340</v>
      </c>
      <c r="B3342" s="408">
        <v>1</v>
      </c>
      <c r="C3342" s="408" t="s">
        <v>4341</v>
      </c>
      <c r="D3342" s="408" t="s">
        <v>4227</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4340</v>
      </c>
      <c r="B3343" s="408">
        <v>1</v>
      </c>
      <c r="C3343" s="408" t="s">
        <v>4341</v>
      </c>
      <c r="D3343" s="408" t="s">
        <v>4075</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4340</v>
      </c>
      <c r="B3344" s="408">
        <v>1</v>
      </c>
      <c r="C3344" s="408" t="s">
        <v>4341</v>
      </c>
      <c r="D3344" s="408" t="s">
        <v>4077</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4340</v>
      </c>
      <c r="B3345" s="408">
        <v>1</v>
      </c>
      <c r="C3345" s="408" t="s">
        <v>4341</v>
      </c>
      <c r="D3345" s="408" t="s">
        <v>4079</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4340</v>
      </c>
      <c r="B3346" s="408">
        <v>1</v>
      </c>
      <c r="C3346" s="408" t="s">
        <v>4341</v>
      </c>
      <c r="D3346" s="408" t="s">
        <v>4081</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4340</v>
      </c>
      <c r="B3347" s="408">
        <v>1</v>
      </c>
      <c r="C3347" s="408" t="s">
        <v>4341</v>
      </c>
      <c r="D3347" s="408" t="s">
        <v>4083</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4340</v>
      </c>
      <c r="B3348" s="408">
        <v>1</v>
      </c>
      <c r="C3348" s="408" t="s">
        <v>4341</v>
      </c>
      <c r="D3348" s="408" t="s">
        <v>4228</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4340</v>
      </c>
      <c r="B3349" s="408">
        <v>1</v>
      </c>
      <c r="C3349" s="408" t="s">
        <v>4341</v>
      </c>
      <c r="D3349" s="408" t="s">
        <v>4085</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4340</v>
      </c>
      <c r="B3350" s="408">
        <v>1</v>
      </c>
      <c r="C3350" s="408" t="s">
        <v>4341</v>
      </c>
      <c r="D3350" s="408" t="s">
        <v>4087</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4340</v>
      </c>
      <c r="B3351" s="408">
        <v>1</v>
      </c>
      <c r="C3351" s="408" t="s">
        <v>4341</v>
      </c>
      <c r="D3351" s="408" t="s">
        <v>4229</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4340</v>
      </c>
      <c r="B3352" s="408">
        <v>1</v>
      </c>
      <c r="C3352" s="408" t="s">
        <v>4341</v>
      </c>
      <c r="D3352" s="408" t="s">
        <v>4089</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4340</v>
      </c>
      <c r="B3353" s="408">
        <v>1</v>
      </c>
      <c r="C3353" s="408" t="s">
        <v>4341</v>
      </c>
      <c r="D3353" s="408" t="s">
        <v>4091</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4340</v>
      </c>
      <c r="B3354" s="408">
        <v>1</v>
      </c>
      <c r="C3354" s="408" t="s">
        <v>4341</v>
      </c>
      <c r="D3354" s="408" t="s">
        <v>4093</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4340</v>
      </c>
      <c r="B3355" s="408">
        <v>1</v>
      </c>
      <c r="C3355" s="408" t="s">
        <v>4341</v>
      </c>
      <c r="D3355" s="408" t="s">
        <v>4095</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4340</v>
      </c>
      <c r="B3356" s="408">
        <v>1</v>
      </c>
      <c r="C3356" s="408" t="s">
        <v>4341</v>
      </c>
      <c r="D3356" s="408" t="s">
        <v>4097</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4342</v>
      </c>
      <c r="B3357" s="408">
        <v>1</v>
      </c>
      <c r="C3357" s="408" t="s">
        <v>4339</v>
      </c>
      <c r="D3357" s="408" t="s">
        <v>4001</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4342</v>
      </c>
      <c r="B3358" s="408">
        <v>1</v>
      </c>
      <c r="C3358" s="408" t="s">
        <v>4339</v>
      </c>
      <c r="D3358" s="408" t="s">
        <v>4003</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4342</v>
      </c>
      <c r="B3359" s="408">
        <v>1</v>
      </c>
      <c r="C3359" s="408" t="s">
        <v>4339</v>
      </c>
      <c r="D3359" s="408" t="s">
        <v>4004</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4342</v>
      </c>
      <c r="B3360" s="408">
        <v>1</v>
      </c>
      <c r="C3360" s="408" t="s">
        <v>4339</v>
      </c>
      <c r="D3360" s="408" t="s">
        <v>4006</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4342</v>
      </c>
      <c r="B3361" s="408">
        <v>1</v>
      </c>
      <c r="C3361" s="408" t="s">
        <v>4339</v>
      </c>
      <c r="D3361" s="408" t="s">
        <v>4008</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4342</v>
      </c>
      <c r="B3362" s="408">
        <v>1</v>
      </c>
      <c r="C3362" s="408" t="s">
        <v>4339</v>
      </c>
      <c r="D3362" s="408" t="s">
        <v>481</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4342</v>
      </c>
      <c r="B3363" s="408">
        <v>1</v>
      </c>
      <c r="C3363" s="408" t="s">
        <v>4339</v>
      </c>
      <c r="D3363" s="408" t="s">
        <v>4011</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4342</v>
      </c>
      <c r="B3364" s="408">
        <v>1</v>
      </c>
      <c r="C3364" s="408" t="s">
        <v>4339</v>
      </c>
      <c r="D3364" s="408" t="s">
        <v>4013</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4342</v>
      </c>
      <c r="B3365" s="408">
        <v>1</v>
      </c>
      <c r="C3365" s="408" t="s">
        <v>4339</v>
      </c>
      <c r="D3365" s="408" t="s">
        <v>4014</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4342</v>
      </c>
      <c r="B3366" s="408">
        <v>1</v>
      </c>
      <c r="C3366" s="408" t="s">
        <v>4339</v>
      </c>
      <c r="D3366" s="408" t="s">
        <v>4016</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4342</v>
      </c>
      <c r="B3367" s="408">
        <v>1</v>
      </c>
      <c r="C3367" s="408" t="s">
        <v>4339</v>
      </c>
      <c r="D3367" s="408" t="s">
        <v>4018</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4342</v>
      </c>
      <c r="B3368" s="408">
        <v>1</v>
      </c>
      <c r="C3368" s="408" t="s">
        <v>4339</v>
      </c>
      <c r="D3368" s="408" t="s">
        <v>4020</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4342</v>
      </c>
      <c r="B3369" s="408">
        <v>1</v>
      </c>
      <c r="C3369" s="408" t="s">
        <v>4339</v>
      </c>
      <c r="D3369" s="408" t="s">
        <v>4022</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4342</v>
      </c>
      <c r="B3370" s="408">
        <v>1</v>
      </c>
      <c r="C3370" s="408" t="s">
        <v>4339</v>
      </c>
      <c r="D3370" s="408" t="s">
        <v>4024</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4342</v>
      </c>
      <c r="B3371" s="408">
        <v>1</v>
      </c>
      <c r="C3371" s="408" t="s">
        <v>4339</v>
      </c>
      <c r="D3371" s="408" t="s">
        <v>4026</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4342</v>
      </c>
      <c r="B3372" s="408">
        <v>1</v>
      </c>
      <c r="C3372" s="408" t="s">
        <v>4339</v>
      </c>
      <c r="D3372" s="408" t="s">
        <v>4028</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4342</v>
      </c>
      <c r="B3373" s="408">
        <v>1</v>
      </c>
      <c r="C3373" s="408" t="s">
        <v>4339</v>
      </c>
      <c r="D3373" s="408" t="s">
        <v>4030</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4342</v>
      </c>
      <c r="B3374" s="408">
        <v>1</v>
      </c>
      <c r="C3374" s="408" t="s">
        <v>4339</v>
      </c>
      <c r="D3374" s="408" t="s">
        <v>4032</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4342</v>
      </c>
      <c r="B3375" s="408">
        <v>1</v>
      </c>
      <c r="C3375" s="408" t="s">
        <v>4339</v>
      </c>
      <c r="D3375" s="408" t="s">
        <v>4034</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4342</v>
      </c>
      <c r="B3376" s="408">
        <v>1</v>
      </c>
      <c r="C3376" s="408" t="s">
        <v>4339</v>
      </c>
      <c r="D3376" s="408" t="s">
        <v>4036</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4342</v>
      </c>
      <c r="B3377" s="408">
        <v>1</v>
      </c>
      <c r="C3377" s="408" t="s">
        <v>4339</v>
      </c>
      <c r="D3377" s="408" t="s">
        <v>4038</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4342</v>
      </c>
      <c r="B3378" s="408">
        <v>1</v>
      </c>
      <c r="C3378" s="408" t="s">
        <v>4339</v>
      </c>
      <c r="D3378" s="408" t="s">
        <v>4040</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4342</v>
      </c>
      <c r="B3379" s="408">
        <v>1</v>
      </c>
      <c r="C3379" s="408" t="s">
        <v>4339</v>
      </c>
      <c r="D3379" s="408" t="s">
        <v>4042</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4342</v>
      </c>
      <c r="B3380" s="408">
        <v>1</v>
      </c>
      <c r="C3380" s="408" t="s">
        <v>4339</v>
      </c>
      <c r="D3380" s="408" t="s">
        <v>4044</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4342</v>
      </c>
      <c r="B3381" s="408">
        <v>1</v>
      </c>
      <c r="C3381" s="408" t="s">
        <v>4339</v>
      </c>
      <c r="D3381" s="408" t="s">
        <v>4046</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4342</v>
      </c>
      <c r="B3382" s="408">
        <v>1</v>
      </c>
      <c r="C3382" s="408" t="s">
        <v>4339</v>
      </c>
      <c r="D3382" s="408" t="s">
        <v>4048</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4342</v>
      </c>
      <c r="B3383" s="408">
        <v>1</v>
      </c>
      <c r="C3383" s="408" t="s">
        <v>4339</v>
      </c>
      <c r="D3383" s="408" t="s">
        <v>4050</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4342</v>
      </c>
      <c r="B3384" s="408">
        <v>1</v>
      </c>
      <c r="C3384" s="408" t="s">
        <v>4339</v>
      </c>
      <c r="D3384" s="408" t="s">
        <v>4052</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4342</v>
      </c>
      <c r="B3385" s="408">
        <v>1</v>
      </c>
      <c r="C3385" s="408" t="s">
        <v>4339</v>
      </c>
      <c r="D3385" s="408" t="s">
        <v>4054</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4342</v>
      </c>
      <c r="B3386" s="408">
        <v>1</v>
      </c>
      <c r="C3386" s="408" t="s">
        <v>4339</v>
      </c>
      <c r="D3386" s="408" t="s">
        <v>517</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4342</v>
      </c>
      <c r="B3387" s="408">
        <v>1</v>
      </c>
      <c r="C3387" s="408" t="s">
        <v>4339</v>
      </c>
      <c r="D3387" s="408" t="s">
        <v>4057</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4342</v>
      </c>
      <c r="B3388" s="408">
        <v>1</v>
      </c>
      <c r="C3388" s="408" t="s">
        <v>4339</v>
      </c>
      <c r="D3388" s="408" t="s">
        <v>4059</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4342</v>
      </c>
      <c r="B3389" s="408">
        <v>1</v>
      </c>
      <c r="C3389" s="408" t="s">
        <v>4339</v>
      </c>
      <c r="D3389" s="408" t="s">
        <v>4061</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4342</v>
      </c>
      <c r="B3390" s="408">
        <v>1</v>
      </c>
      <c r="C3390" s="408" t="s">
        <v>4339</v>
      </c>
      <c r="D3390" s="408" t="s">
        <v>4063</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4342</v>
      </c>
      <c r="B3391" s="408">
        <v>1</v>
      </c>
      <c r="C3391" s="408" t="s">
        <v>4339</v>
      </c>
      <c r="D3391" s="408" t="s">
        <v>4065</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4342</v>
      </c>
      <c r="B3392" s="408">
        <v>1</v>
      </c>
      <c r="C3392" s="408" t="s">
        <v>4339</v>
      </c>
      <c r="D3392" s="408" t="s">
        <v>4067</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4342</v>
      </c>
      <c r="B3393" s="408">
        <v>1</v>
      </c>
      <c r="C3393" s="408" t="s">
        <v>4339</v>
      </c>
      <c r="D3393" s="408" t="s">
        <v>4069</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4342</v>
      </c>
      <c r="B3394" s="408">
        <v>1</v>
      </c>
      <c r="C3394" s="408" t="s">
        <v>4339</v>
      </c>
      <c r="D3394" s="408" t="s">
        <v>4071</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4342</v>
      </c>
      <c r="B3395" s="408">
        <v>1</v>
      </c>
      <c r="C3395" s="408" t="s">
        <v>4339</v>
      </c>
      <c r="D3395" s="408" t="s">
        <v>4073</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4342</v>
      </c>
      <c r="B3396" s="408">
        <v>1</v>
      </c>
      <c r="C3396" s="408" t="s">
        <v>4339</v>
      </c>
      <c r="D3396" s="408" t="s">
        <v>4075</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4342</v>
      </c>
      <c r="B3397" s="408">
        <v>1</v>
      </c>
      <c r="C3397" s="408" t="s">
        <v>4339</v>
      </c>
      <c r="D3397" s="408" t="s">
        <v>4077</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4342</v>
      </c>
      <c r="B3398" s="408">
        <v>1</v>
      </c>
      <c r="C3398" s="408" t="s">
        <v>4339</v>
      </c>
      <c r="D3398" s="408" t="s">
        <v>4079</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4342</v>
      </c>
      <c r="B3399" s="408">
        <v>1</v>
      </c>
      <c r="C3399" s="408" t="s">
        <v>4339</v>
      </c>
      <c r="D3399" s="408" t="s">
        <v>4081</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4342</v>
      </c>
      <c r="B3400" s="408">
        <v>1</v>
      </c>
      <c r="C3400" s="408" t="s">
        <v>4339</v>
      </c>
      <c r="D3400" s="408" t="s">
        <v>4083</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4342</v>
      </c>
      <c r="B3401" s="408">
        <v>1</v>
      </c>
      <c r="C3401" s="408" t="s">
        <v>4339</v>
      </c>
      <c r="D3401" s="408" t="s">
        <v>4085</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4342</v>
      </c>
      <c r="B3402" s="408">
        <v>1</v>
      </c>
      <c r="C3402" s="408" t="s">
        <v>4339</v>
      </c>
      <c r="D3402" s="408" t="s">
        <v>4087</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4342</v>
      </c>
      <c r="B3403" s="408">
        <v>1</v>
      </c>
      <c r="C3403" s="408" t="s">
        <v>4339</v>
      </c>
      <c r="D3403" s="408" t="s">
        <v>4089</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4342</v>
      </c>
      <c r="B3404" s="408">
        <v>1</v>
      </c>
      <c r="C3404" s="408" t="s">
        <v>4339</v>
      </c>
      <c r="D3404" s="408" t="s">
        <v>4091</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4342</v>
      </c>
      <c r="B3405" s="408">
        <v>1</v>
      </c>
      <c r="C3405" s="408" t="s">
        <v>4339</v>
      </c>
      <c r="D3405" s="408" t="s">
        <v>4093</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4342</v>
      </c>
      <c r="B3406" s="408">
        <v>1</v>
      </c>
      <c r="C3406" s="408" t="s">
        <v>4339</v>
      </c>
      <c r="D3406" s="408" t="s">
        <v>4095</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4342</v>
      </c>
      <c r="B3407" s="408">
        <v>1</v>
      </c>
      <c r="C3407" s="408" t="s">
        <v>4339</v>
      </c>
      <c r="D3407" s="408" t="s">
        <v>4097</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4343</v>
      </c>
      <c r="B3408" s="408">
        <v>1</v>
      </c>
      <c r="C3408" s="408" t="s">
        <v>4344</v>
      </c>
      <c r="D3408" s="408" t="s">
        <v>4001</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4343</v>
      </c>
      <c r="B3409" s="408">
        <v>1</v>
      </c>
      <c r="C3409" s="408" t="s">
        <v>4344</v>
      </c>
      <c r="D3409" s="408" t="s">
        <v>4003</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4343</v>
      </c>
      <c r="B3410" s="408">
        <v>1</v>
      </c>
      <c r="C3410" s="408" t="s">
        <v>4344</v>
      </c>
      <c r="D3410" s="408" t="s">
        <v>4004</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4343</v>
      </c>
      <c r="B3411" s="408">
        <v>1</v>
      </c>
      <c r="C3411" s="408" t="s">
        <v>4344</v>
      </c>
      <c r="D3411" s="408" t="s">
        <v>4224</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4343</v>
      </c>
      <c r="B3412" s="408">
        <v>1</v>
      </c>
      <c r="C3412" s="408" t="s">
        <v>4344</v>
      </c>
      <c r="D3412" s="408" t="s">
        <v>4006</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4343</v>
      </c>
      <c r="B3413" s="408">
        <v>1</v>
      </c>
      <c r="C3413" s="408" t="s">
        <v>4344</v>
      </c>
      <c r="D3413" s="408" t="s">
        <v>4008</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4343</v>
      </c>
      <c r="B3414" s="408">
        <v>1</v>
      </c>
      <c r="C3414" s="408" t="s">
        <v>4344</v>
      </c>
      <c r="D3414" s="408" t="s">
        <v>481</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4343</v>
      </c>
      <c r="B3415" s="408">
        <v>1</v>
      </c>
      <c r="C3415" s="408" t="s">
        <v>4344</v>
      </c>
      <c r="D3415" s="408" t="s">
        <v>4011</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4343</v>
      </c>
      <c r="B3416" s="408">
        <v>1</v>
      </c>
      <c r="C3416" s="408" t="s">
        <v>4344</v>
      </c>
      <c r="D3416" s="408" t="s">
        <v>4013</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4343</v>
      </c>
      <c r="B3417" s="408">
        <v>1</v>
      </c>
      <c r="C3417" s="408" t="s">
        <v>4344</v>
      </c>
      <c r="D3417" s="408" t="s">
        <v>4014</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4343</v>
      </c>
      <c r="B3418" s="408">
        <v>1</v>
      </c>
      <c r="C3418" s="408" t="s">
        <v>4344</v>
      </c>
      <c r="D3418" s="408" t="s">
        <v>4016</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4343</v>
      </c>
      <c r="B3419" s="408">
        <v>1</v>
      </c>
      <c r="C3419" s="408" t="s">
        <v>4344</v>
      </c>
      <c r="D3419" s="408" t="s">
        <v>4018</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4343</v>
      </c>
      <c r="B3420" s="408">
        <v>1</v>
      </c>
      <c r="C3420" s="408" t="s">
        <v>4344</v>
      </c>
      <c r="D3420" s="408" t="s">
        <v>4225</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4343</v>
      </c>
      <c r="B3421" s="408">
        <v>1</v>
      </c>
      <c r="C3421" s="408" t="s">
        <v>4344</v>
      </c>
      <c r="D3421" s="408" t="s">
        <v>4020</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4343</v>
      </c>
      <c r="B3422" s="408">
        <v>1</v>
      </c>
      <c r="C3422" s="408" t="s">
        <v>4344</v>
      </c>
      <c r="D3422" s="408" t="s">
        <v>4022</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4343</v>
      </c>
      <c r="B3423" s="408">
        <v>1</v>
      </c>
      <c r="C3423" s="408" t="s">
        <v>4344</v>
      </c>
      <c r="D3423" s="408" t="s">
        <v>4024</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4343</v>
      </c>
      <c r="B3424" s="408">
        <v>1</v>
      </c>
      <c r="C3424" s="408" t="s">
        <v>4344</v>
      </c>
      <c r="D3424" s="408" t="s">
        <v>4026</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4343</v>
      </c>
      <c r="B3425" s="408">
        <v>1</v>
      </c>
      <c r="C3425" s="408" t="s">
        <v>4344</v>
      </c>
      <c r="D3425" s="408" t="s">
        <v>4028</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4343</v>
      </c>
      <c r="B3426" s="408">
        <v>1</v>
      </c>
      <c r="C3426" s="408" t="s">
        <v>4344</v>
      </c>
      <c r="D3426" s="408" t="s">
        <v>4030</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4343</v>
      </c>
      <c r="B3427" s="408">
        <v>1</v>
      </c>
      <c r="C3427" s="408" t="s">
        <v>4344</v>
      </c>
      <c r="D3427" s="408" t="s">
        <v>4032</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4343</v>
      </c>
      <c r="B3428" s="408">
        <v>1</v>
      </c>
      <c r="C3428" s="408" t="s">
        <v>4344</v>
      </c>
      <c r="D3428" s="408" t="s">
        <v>4034</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4343</v>
      </c>
      <c r="B3429" s="408">
        <v>1</v>
      </c>
      <c r="C3429" s="408" t="s">
        <v>4344</v>
      </c>
      <c r="D3429" s="408" t="s">
        <v>4036</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4343</v>
      </c>
      <c r="B3430" s="408">
        <v>1</v>
      </c>
      <c r="C3430" s="408" t="s">
        <v>4344</v>
      </c>
      <c r="D3430" s="408" t="s">
        <v>4038</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4343</v>
      </c>
      <c r="B3431" s="408">
        <v>1</v>
      </c>
      <c r="C3431" s="408" t="s">
        <v>4344</v>
      </c>
      <c r="D3431" s="408" t="s">
        <v>4040</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4343</v>
      </c>
      <c r="B3432" s="408">
        <v>1</v>
      </c>
      <c r="C3432" s="408" t="s">
        <v>4344</v>
      </c>
      <c r="D3432" s="408" t="s">
        <v>4042</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4343</v>
      </c>
      <c r="B3433" s="408">
        <v>1</v>
      </c>
      <c r="C3433" s="408" t="s">
        <v>4344</v>
      </c>
      <c r="D3433" s="408" t="s">
        <v>4044</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4343</v>
      </c>
      <c r="B3434" s="408">
        <v>1</v>
      </c>
      <c r="C3434" s="408" t="s">
        <v>4344</v>
      </c>
      <c r="D3434" s="408" t="s">
        <v>4046</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4343</v>
      </c>
      <c r="B3435" s="408">
        <v>1</v>
      </c>
      <c r="C3435" s="408" t="s">
        <v>4344</v>
      </c>
      <c r="D3435" s="408" t="s">
        <v>4226</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4343</v>
      </c>
      <c r="B3436" s="408">
        <v>1</v>
      </c>
      <c r="C3436" s="408" t="s">
        <v>4344</v>
      </c>
      <c r="D3436" s="408" t="s">
        <v>4048</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4343</v>
      </c>
      <c r="B3437" s="408">
        <v>1</v>
      </c>
      <c r="C3437" s="408" t="s">
        <v>4344</v>
      </c>
      <c r="D3437" s="408" t="s">
        <v>4050</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4343</v>
      </c>
      <c r="B3438" s="408">
        <v>1</v>
      </c>
      <c r="C3438" s="408" t="s">
        <v>4344</v>
      </c>
      <c r="D3438" s="408" t="s">
        <v>4052</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4343</v>
      </c>
      <c r="B3439" s="408">
        <v>1</v>
      </c>
      <c r="C3439" s="408" t="s">
        <v>4344</v>
      </c>
      <c r="D3439" s="408" t="s">
        <v>4054</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4343</v>
      </c>
      <c r="B3440" s="408">
        <v>1</v>
      </c>
      <c r="C3440" s="408" t="s">
        <v>4344</v>
      </c>
      <c r="D3440" s="408" t="s">
        <v>517</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4343</v>
      </c>
      <c r="B3441" s="408">
        <v>1</v>
      </c>
      <c r="C3441" s="408" t="s">
        <v>4344</v>
      </c>
      <c r="D3441" s="408" t="s">
        <v>4057</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4343</v>
      </c>
      <c r="B3442" s="408">
        <v>1</v>
      </c>
      <c r="C3442" s="408" t="s">
        <v>4344</v>
      </c>
      <c r="D3442" s="408" t="s">
        <v>4059</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4343</v>
      </c>
      <c r="B3443" s="408">
        <v>1</v>
      </c>
      <c r="C3443" s="408" t="s">
        <v>4344</v>
      </c>
      <c r="D3443" s="408" t="s">
        <v>4061</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4343</v>
      </c>
      <c r="B3444" s="408">
        <v>1</v>
      </c>
      <c r="C3444" s="408" t="s">
        <v>4344</v>
      </c>
      <c r="D3444" s="408" t="s">
        <v>4063</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4343</v>
      </c>
      <c r="B3445" s="408">
        <v>1</v>
      </c>
      <c r="C3445" s="408" t="s">
        <v>4344</v>
      </c>
      <c r="D3445" s="408" t="s">
        <v>4065</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4343</v>
      </c>
      <c r="B3446" s="408">
        <v>1</v>
      </c>
      <c r="C3446" s="408" t="s">
        <v>4344</v>
      </c>
      <c r="D3446" s="408" t="s">
        <v>4067</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4343</v>
      </c>
      <c r="B3447" s="408">
        <v>1</v>
      </c>
      <c r="C3447" s="408" t="s">
        <v>4344</v>
      </c>
      <c r="D3447" s="408" t="s">
        <v>4069</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4343</v>
      </c>
      <c r="B3448" s="408">
        <v>1</v>
      </c>
      <c r="C3448" s="408" t="s">
        <v>4344</v>
      </c>
      <c r="D3448" s="408" t="s">
        <v>4071</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4343</v>
      </c>
      <c r="B3449" s="408">
        <v>1</v>
      </c>
      <c r="C3449" s="408" t="s">
        <v>4344</v>
      </c>
      <c r="D3449" s="408" t="s">
        <v>4073</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4343</v>
      </c>
      <c r="B3450" s="408">
        <v>1</v>
      </c>
      <c r="C3450" s="408" t="s">
        <v>4344</v>
      </c>
      <c r="D3450" s="408" t="s">
        <v>4227</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4343</v>
      </c>
      <c r="B3451" s="408">
        <v>1</v>
      </c>
      <c r="C3451" s="408" t="s">
        <v>4344</v>
      </c>
      <c r="D3451" s="408" t="s">
        <v>4075</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4343</v>
      </c>
      <c r="B3452" s="408">
        <v>1</v>
      </c>
      <c r="C3452" s="408" t="s">
        <v>4344</v>
      </c>
      <c r="D3452" s="408" t="s">
        <v>4077</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4343</v>
      </c>
      <c r="B3453" s="408">
        <v>1</v>
      </c>
      <c r="C3453" s="408" t="s">
        <v>4344</v>
      </c>
      <c r="D3453" s="408" t="s">
        <v>4079</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4343</v>
      </c>
      <c r="B3454" s="408">
        <v>1</v>
      </c>
      <c r="C3454" s="408" t="s">
        <v>4344</v>
      </c>
      <c r="D3454" s="408" t="s">
        <v>4081</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4343</v>
      </c>
      <c r="B3455" s="408">
        <v>1</v>
      </c>
      <c r="C3455" s="408" t="s">
        <v>4344</v>
      </c>
      <c r="D3455" s="408" t="s">
        <v>4083</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4343</v>
      </c>
      <c r="B3456" s="408">
        <v>1</v>
      </c>
      <c r="C3456" s="408" t="s">
        <v>4344</v>
      </c>
      <c r="D3456" s="408" t="s">
        <v>4228</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4343</v>
      </c>
      <c r="B3457" s="408">
        <v>1</v>
      </c>
      <c r="C3457" s="408" t="s">
        <v>4344</v>
      </c>
      <c r="D3457" s="408" t="s">
        <v>4085</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4343</v>
      </c>
      <c r="B3458" s="408">
        <v>1</v>
      </c>
      <c r="C3458" s="408" t="s">
        <v>4344</v>
      </c>
      <c r="D3458" s="408" t="s">
        <v>4087</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4343</v>
      </c>
      <c r="B3459" s="408">
        <v>1</v>
      </c>
      <c r="C3459" s="408" t="s">
        <v>4344</v>
      </c>
      <c r="D3459" s="408" t="s">
        <v>4229</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4343</v>
      </c>
      <c r="B3460" s="408">
        <v>1</v>
      </c>
      <c r="C3460" s="408" t="s">
        <v>4344</v>
      </c>
      <c r="D3460" s="408" t="s">
        <v>4089</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4343</v>
      </c>
      <c r="B3461" s="408">
        <v>1</v>
      </c>
      <c r="C3461" s="408" t="s">
        <v>4344</v>
      </c>
      <c r="D3461" s="408" t="s">
        <v>4091</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4343</v>
      </c>
      <c r="B3462" s="408">
        <v>1</v>
      </c>
      <c r="C3462" s="408" t="s">
        <v>4344</v>
      </c>
      <c r="D3462" s="408" t="s">
        <v>4093</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4343</v>
      </c>
      <c r="B3463" s="408">
        <v>1</v>
      </c>
      <c r="C3463" s="408" t="s">
        <v>4344</v>
      </c>
      <c r="D3463" s="408" t="s">
        <v>4095</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4343</v>
      </c>
      <c r="B3464" s="408">
        <v>1</v>
      </c>
      <c r="C3464" s="408" t="s">
        <v>4344</v>
      </c>
      <c r="D3464" s="408" t="s">
        <v>4097</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4345</v>
      </c>
      <c r="B3465" s="408">
        <v>1</v>
      </c>
      <c r="C3465" s="408" t="s">
        <v>4346</v>
      </c>
      <c r="D3465" s="408" t="s">
        <v>4001</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4345</v>
      </c>
      <c r="B3466" s="408">
        <v>1</v>
      </c>
      <c r="C3466" s="408" t="s">
        <v>4346</v>
      </c>
      <c r="D3466" s="408" t="s">
        <v>4003</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4345</v>
      </c>
      <c r="B3467" s="408">
        <v>1</v>
      </c>
      <c r="C3467" s="408" t="s">
        <v>4346</v>
      </c>
      <c r="D3467" s="408" t="s">
        <v>4004</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4345</v>
      </c>
      <c r="B3468" s="408">
        <v>1</v>
      </c>
      <c r="C3468" s="408" t="s">
        <v>4346</v>
      </c>
      <c r="D3468" s="408" t="s">
        <v>4224</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4345</v>
      </c>
      <c r="B3469" s="408">
        <v>1</v>
      </c>
      <c r="C3469" s="408" t="s">
        <v>4346</v>
      </c>
      <c r="D3469" s="408" t="s">
        <v>4006</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4345</v>
      </c>
      <c r="B3470" s="408">
        <v>1</v>
      </c>
      <c r="C3470" s="408" t="s">
        <v>4346</v>
      </c>
      <c r="D3470" s="408" t="s">
        <v>4008</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4345</v>
      </c>
      <c r="B3471" s="408">
        <v>1</v>
      </c>
      <c r="C3471" s="408" t="s">
        <v>4346</v>
      </c>
      <c r="D3471" s="408" t="s">
        <v>481</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4345</v>
      </c>
      <c r="B3472" s="408">
        <v>1</v>
      </c>
      <c r="C3472" s="408" t="s">
        <v>4346</v>
      </c>
      <c r="D3472" s="408" t="s">
        <v>4011</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4345</v>
      </c>
      <c r="B3473" s="408">
        <v>1</v>
      </c>
      <c r="C3473" s="408" t="s">
        <v>4346</v>
      </c>
      <c r="D3473" s="408" t="s">
        <v>4013</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4345</v>
      </c>
      <c r="B3474" s="408">
        <v>1</v>
      </c>
      <c r="C3474" s="408" t="s">
        <v>4346</v>
      </c>
      <c r="D3474" s="408" t="s">
        <v>4014</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4345</v>
      </c>
      <c r="B3475" s="408">
        <v>1</v>
      </c>
      <c r="C3475" s="408" t="s">
        <v>4346</v>
      </c>
      <c r="D3475" s="408" t="s">
        <v>4016</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4345</v>
      </c>
      <c r="B3476" s="408">
        <v>1</v>
      </c>
      <c r="C3476" s="408" t="s">
        <v>4346</v>
      </c>
      <c r="D3476" s="408" t="s">
        <v>4018</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4345</v>
      </c>
      <c r="B3477" s="408">
        <v>1</v>
      </c>
      <c r="C3477" s="408" t="s">
        <v>4346</v>
      </c>
      <c r="D3477" s="408" t="s">
        <v>4225</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4345</v>
      </c>
      <c r="B3478" s="408">
        <v>1</v>
      </c>
      <c r="C3478" s="408" t="s">
        <v>4346</v>
      </c>
      <c r="D3478" s="408" t="s">
        <v>4020</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4345</v>
      </c>
      <c r="B3479" s="408">
        <v>1</v>
      </c>
      <c r="C3479" s="408" t="s">
        <v>4346</v>
      </c>
      <c r="D3479" s="408" t="s">
        <v>4022</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4345</v>
      </c>
      <c r="B3480" s="408">
        <v>1</v>
      </c>
      <c r="C3480" s="408" t="s">
        <v>4346</v>
      </c>
      <c r="D3480" s="408" t="s">
        <v>4024</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4345</v>
      </c>
      <c r="B3481" s="408">
        <v>1</v>
      </c>
      <c r="C3481" s="408" t="s">
        <v>4346</v>
      </c>
      <c r="D3481" s="408" t="s">
        <v>4026</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4345</v>
      </c>
      <c r="B3482" s="408">
        <v>1</v>
      </c>
      <c r="C3482" s="408" t="s">
        <v>4346</v>
      </c>
      <c r="D3482" s="408" t="s">
        <v>4028</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4345</v>
      </c>
      <c r="B3483" s="408">
        <v>1</v>
      </c>
      <c r="C3483" s="408" t="s">
        <v>4346</v>
      </c>
      <c r="D3483" s="408" t="s">
        <v>4030</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4345</v>
      </c>
      <c r="B3484" s="408">
        <v>1</v>
      </c>
      <c r="C3484" s="408" t="s">
        <v>4346</v>
      </c>
      <c r="D3484" s="408" t="s">
        <v>4032</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4345</v>
      </c>
      <c r="B3485" s="408">
        <v>1</v>
      </c>
      <c r="C3485" s="408" t="s">
        <v>4346</v>
      </c>
      <c r="D3485" s="408" t="s">
        <v>4034</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4345</v>
      </c>
      <c r="B3486" s="408">
        <v>1</v>
      </c>
      <c r="C3486" s="408" t="s">
        <v>4346</v>
      </c>
      <c r="D3486" s="408" t="s">
        <v>4036</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4345</v>
      </c>
      <c r="B3487" s="408">
        <v>1</v>
      </c>
      <c r="C3487" s="408" t="s">
        <v>4346</v>
      </c>
      <c r="D3487" s="408" t="s">
        <v>4038</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4345</v>
      </c>
      <c r="B3488" s="408">
        <v>1</v>
      </c>
      <c r="C3488" s="408" t="s">
        <v>4346</v>
      </c>
      <c r="D3488" s="408" t="s">
        <v>4040</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4345</v>
      </c>
      <c r="B3489" s="408">
        <v>1</v>
      </c>
      <c r="C3489" s="408" t="s">
        <v>4346</v>
      </c>
      <c r="D3489" s="408" t="s">
        <v>4042</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4345</v>
      </c>
      <c r="B3490" s="408">
        <v>1</v>
      </c>
      <c r="C3490" s="408" t="s">
        <v>4346</v>
      </c>
      <c r="D3490" s="408" t="s">
        <v>4044</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4345</v>
      </c>
      <c r="B3491" s="408">
        <v>1</v>
      </c>
      <c r="C3491" s="408" t="s">
        <v>4346</v>
      </c>
      <c r="D3491" s="408" t="s">
        <v>4046</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4345</v>
      </c>
      <c r="B3492" s="408">
        <v>1</v>
      </c>
      <c r="C3492" s="408" t="s">
        <v>4346</v>
      </c>
      <c r="D3492" s="408" t="s">
        <v>4226</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4345</v>
      </c>
      <c r="B3493" s="408">
        <v>1</v>
      </c>
      <c r="C3493" s="408" t="s">
        <v>4346</v>
      </c>
      <c r="D3493" s="408" t="s">
        <v>4048</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4345</v>
      </c>
      <c r="B3494" s="408">
        <v>1</v>
      </c>
      <c r="C3494" s="408" t="s">
        <v>4346</v>
      </c>
      <c r="D3494" s="408" t="s">
        <v>4050</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4345</v>
      </c>
      <c r="B3495" s="408">
        <v>1</v>
      </c>
      <c r="C3495" s="408" t="s">
        <v>4346</v>
      </c>
      <c r="D3495" s="408" t="s">
        <v>4052</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4345</v>
      </c>
      <c r="B3496" s="408">
        <v>1</v>
      </c>
      <c r="C3496" s="408" t="s">
        <v>4346</v>
      </c>
      <c r="D3496" s="408" t="s">
        <v>4054</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4345</v>
      </c>
      <c r="B3497" s="408">
        <v>1</v>
      </c>
      <c r="C3497" s="408" t="s">
        <v>4346</v>
      </c>
      <c r="D3497" s="408" t="s">
        <v>517</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4345</v>
      </c>
      <c r="B3498" s="408">
        <v>1</v>
      </c>
      <c r="C3498" s="408" t="s">
        <v>4346</v>
      </c>
      <c r="D3498" s="408" t="s">
        <v>4057</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4345</v>
      </c>
      <c r="B3499" s="408">
        <v>1</v>
      </c>
      <c r="C3499" s="408" t="s">
        <v>4346</v>
      </c>
      <c r="D3499" s="408" t="s">
        <v>4059</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4345</v>
      </c>
      <c r="B3500" s="408">
        <v>1</v>
      </c>
      <c r="C3500" s="408" t="s">
        <v>4346</v>
      </c>
      <c r="D3500" s="408" t="s">
        <v>4061</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4345</v>
      </c>
      <c r="B3501" s="408">
        <v>1</v>
      </c>
      <c r="C3501" s="408" t="s">
        <v>4346</v>
      </c>
      <c r="D3501" s="408" t="s">
        <v>4063</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4345</v>
      </c>
      <c r="B3502" s="408">
        <v>1</v>
      </c>
      <c r="C3502" s="408" t="s">
        <v>4346</v>
      </c>
      <c r="D3502" s="408" t="s">
        <v>4065</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4345</v>
      </c>
      <c r="B3503" s="408">
        <v>1</v>
      </c>
      <c r="C3503" s="408" t="s">
        <v>4346</v>
      </c>
      <c r="D3503" s="408" t="s">
        <v>4067</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4345</v>
      </c>
      <c r="B3504" s="408">
        <v>1</v>
      </c>
      <c r="C3504" s="408" t="s">
        <v>4346</v>
      </c>
      <c r="D3504" s="408" t="s">
        <v>4069</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4345</v>
      </c>
      <c r="B3505" s="408">
        <v>1</v>
      </c>
      <c r="C3505" s="408" t="s">
        <v>4346</v>
      </c>
      <c r="D3505" s="408" t="s">
        <v>4071</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4345</v>
      </c>
      <c r="B3506" s="408">
        <v>1</v>
      </c>
      <c r="C3506" s="408" t="s">
        <v>4346</v>
      </c>
      <c r="D3506" s="408" t="s">
        <v>4073</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4345</v>
      </c>
      <c r="B3507" s="408">
        <v>1</v>
      </c>
      <c r="C3507" s="408" t="s">
        <v>4346</v>
      </c>
      <c r="D3507" s="408" t="s">
        <v>4227</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4345</v>
      </c>
      <c r="B3508" s="408">
        <v>1</v>
      </c>
      <c r="C3508" s="408" t="s">
        <v>4346</v>
      </c>
      <c r="D3508" s="408" t="s">
        <v>4075</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4345</v>
      </c>
      <c r="B3509" s="408">
        <v>1</v>
      </c>
      <c r="C3509" s="408" t="s">
        <v>4346</v>
      </c>
      <c r="D3509" s="408" t="s">
        <v>4077</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4345</v>
      </c>
      <c r="B3510" s="408">
        <v>1</v>
      </c>
      <c r="C3510" s="408" t="s">
        <v>4346</v>
      </c>
      <c r="D3510" s="408" t="s">
        <v>4079</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4345</v>
      </c>
      <c r="B3511" s="408">
        <v>1</v>
      </c>
      <c r="C3511" s="408" t="s">
        <v>4346</v>
      </c>
      <c r="D3511" s="408" t="s">
        <v>4081</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4345</v>
      </c>
      <c r="B3512" s="408">
        <v>1</v>
      </c>
      <c r="C3512" s="408" t="s">
        <v>4346</v>
      </c>
      <c r="D3512" s="408" t="s">
        <v>4083</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4345</v>
      </c>
      <c r="B3513" s="408">
        <v>1</v>
      </c>
      <c r="C3513" s="408" t="s">
        <v>4346</v>
      </c>
      <c r="D3513" s="408" t="s">
        <v>4228</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4345</v>
      </c>
      <c r="B3514" s="408">
        <v>1</v>
      </c>
      <c r="C3514" s="408" t="s">
        <v>4346</v>
      </c>
      <c r="D3514" s="408" t="s">
        <v>4085</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4345</v>
      </c>
      <c r="B3515" s="408">
        <v>1</v>
      </c>
      <c r="C3515" s="408" t="s">
        <v>4346</v>
      </c>
      <c r="D3515" s="408" t="s">
        <v>4087</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4345</v>
      </c>
      <c r="B3516" s="408">
        <v>1</v>
      </c>
      <c r="C3516" s="408" t="s">
        <v>4346</v>
      </c>
      <c r="D3516" s="408" t="s">
        <v>4229</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4345</v>
      </c>
      <c r="B3517" s="408">
        <v>1</v>
      </c>
      <c r="C3517" s="408" t="s">
        <v>4346</v>
      </c>
      <c r="D3517" s="408" t="s">
        <v>4089</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4345</v>
      </c>
      <c r="B3518" s="408">
        <v>1</v>
      </c>
      <c r="C3518" s="408" t="s">
        <v>4346</v>
      </c>
      <c r="D3518" s="408" t="s">
        <v>4091</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4345</v>
      </c>
      <c r="B3519" s="408">
        <v>1</v>
      </c>
      <c r="C3519" s="408" t="s">
        <v>4346</v>
      </c>
      <c r="D3519" s="408" t="s">
        <v>4093</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4345</v>
      </c>
      <c r="B3520" s="408">
        <v>1</v>
      </c>
      <c r="C3520" s="408" t="s">
        <v>4346</v>
      </c>
      <c r="D3520" s="408" t="s">
        <v>4095</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4345</v>
      </c>
      <c r="B3521" s="408">
        <v>1</v>
      </c>
      <c r="C3521" s="408" t="s">
        <v>4346</v>
      </c>
      <c r="D3521" s="408" t="s">
        <v>4097</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4347</v>
      </c>
      <c r="B3522" s="408">
        <v>1</v>
      </c>
      <c r="C3522" s="408" t="s">
        <v>4348</v>
      </c>
      <c r="D3522" s="408" t="s">
        <v>4001</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4347</v>
      </c>
      <c r="B3523" s="408">
        <v>1</v>
      </c>
      <c r="C3523" s="408" t="s">
        <v>4348</v>
      </c>
      <c r="D3523" s="408" t="s">
        <v>4003</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4347</v>
      </c>
      <c r="B3524" s="408">
        <v>1</v>
      </c>
      <c r="C3524" s="408" t="s">
        <v>4348</v>
      </c>
      <c r="D3524" s="408" t="s">
        <v>4004</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4347</v>
      </c>
      <c r="B3525" s="408">
        <v>1</v>
      </c>
      <c r="C3525" s="408" t="s">
        <v>4348</v>
      </c>
      <c r="D3525" s="408" t="s">
        <v>4224</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4347</v>
      </c>
      <c r="B3526" s="408">
        <v>1</v>
      </c>
      <c r="C3526" s="408" t="s">
        <v>4348</v>
      </c>
      <c r="D3526" s="408" t="s">
        <v>4006</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4347</v>
      </c>
      <c r="B3527" s="408">
        <v>1</v>
      </c>
      <c r="C3527" s="408" t="s">
        <v>4348</v>
      </c>
      <c r="D3527" s="408" t="s">
        <v>4008</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4347</v>
      </c>
      <c r="B3528" s="408">
        <v>1</v>
      </c>
      <c r="C3528" s="408" t="s">
        <v>4348</v>
      </c>
      <c r="D3528" s="408" t="s">
        <v>481</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4347</v>
      </c>
      <c r="B3529" s="408">
        <v>1</v>
      </c>
      <c r="C3529" s="408" t="s">
        <v>4348</v>
      </c>
      <c r="D3529" s="408" t="s">
        <v>4011</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4347</v>
      </c>
      <c r="B3530" s="408">
        <v>1</v>
      </c>
      <c r="C3530" s="408" t="s">
        <v>4348</v>
      </c>
      <c r="D3530" s="408" t="s">
        <v>4013</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4347</v>
      </c>
      <c r="B3531" s="408">
        <v>1</v>
      </c>
      <c r="C3531" s="408" t="s">
        <v>4348</v>
      </c>
      <c r="D3531" s="408" t="s">
        <v>4014</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4347</v>
      </c>
      <c r="B3532" s="408">
        <v>1</v>
      </c>
      <c r="C3532" s="408" t="s">
        <v>4348</v>
      </c>
      <c r="D3532" s="408" t="s">
        <v>4016</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4347</v>
      </c>
      <c r="B3533" s="408">
        <v>1</v>
      </c>
      <c r="C3533" s="408" t="s">
        <v>4348</v>
      </c>
      <c r="D3533" s="408" t="s">
        <v>4018</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4347</v>
      </c>
      <c r="B3534" s="408">
        <v>1</v>
      </c>
      <c r="C3534" s="408" t="s">
        <v>4348</v>
      </c>
      <c r="D3534" s="408" t="s">
        <v>4225</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4347</v>
      </c>
      <c r="B3535" s="408">
        <v>1</v>
      </c>
      <c r="C3535" s="408" t="s">
        <v>4348</v>
      </c>
      <c r="D3535" s="408" t="s">
        <v>4020</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4347</v>
      </c>
      <c r="B3536" s="408">
        <v>1</v>
      </c>
      <c r="C3536" s="408" t="s">
        <v>4348</v>
      </c>
      <c r="D3536" s="408" t="s">
        <v>4022</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4347</v>
      </c>
      <c r="B3537" s="408">
        <v>1</v>
      </c>
      <c r="C3537" s="408" t="s">
        <v>4348</v>
      </c>
      <c r="D3537" s="408" t="s">
        <v>4024</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4347</v>
      </c>
      <c r="B3538" s="408">
        <v>1</v>
      </c>
      <c r="C3538" s="408" t="s">
        <v>4348</v>
      </c>
      <c r="D3538" s="408" t="s">
        <v>4026</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4347</v>
      </c>
      <c r="B3539" s="408">
        <v>1</v>
      </c>
      <c r="C3539" s="408" t="s">
        <v>4348</v>
      </c>
      <c r="D3539" s="408" t="s">
        <v>4028</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4347</v>
      </c>
      <c r="B3540" s="408">
        <v>1</v>
      </c>
      <c r="C3540" s="408" t="s">
        <v>4348</v>
      </c>
      <c r="D3540" s="408" t="s">
        <v>4030</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4347</v>
      </c>
      <c r="B3541" s="408">
        <v>1</v>
      </c>
      <c r="C3541" s="408" t="s">
        <v>4348</v>
      </c>
      <c r="D3541" s="408" t="s">
        <v>4032</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4347</v>
      </c>
      <c r="B3542" s="408">
        <v>1</v>
      </c>
      <c r="C3542" s="408" t="s">
        <v>4348</v>
      </c>
      <c r="D3542" s="408" t="s">
        <v>4034</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4347</v>
      </c>
      <c r="B3543" s="408">
        <v>1</v>
      </c>
      <c r="C3543" s="408" t="s">
        <v>4348</v>
      </c>
      <c r="D3543" s="408" t="s">
        <v>4036</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4347</v>
      </c>
      <c r="B3544" s="408">
        <v>1</v>
      </c>
      <c r="C3544" s="408" t="s">
        <v>4348</v>
      </c>
      <c r="D3544" s="408" t="s">
        <v>4038</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4347</v>
      </c>
      <c r="B3545" s="408">
        <v>1</v>
      </c>
      <c r="C3545" s="408" t="s">
        <v>4348</v>
      </c>
      <c r="D3545" s="408" t="s">
        <v>4040</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4347</v>
      </c>
      <c r="B3546" s="408">
        <v>1</v>
      </c>
      <c r="C3546" s="408" t="s">
        <v>4348</v>
      </c>
      <c r="D3546" s="408" t="s">
        <v>4042</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4347</v>
      </c>
      <c r="B3547" s="408">
        <v>1</v>
      </c>
      <c r="C3547" s="408" t="s">
        <v>4348</v>
      </c>
      <c r="D3547" s="408" t="s">
        <v>4044</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4347</v>
      </c>
      <c r="B3548" s="408">
        <v>1</v>
      </c>
      <c r="C3548" s="408" t="s">
        <v>4348</v>
      </c>
      <c r="D3548" s="408" t="s">
        <v>4046</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4347</v>
      </c>
      <c r="B3549" s="408">
        <v>1</v>
      </c>
      <c r="C3549" s="408" t="s">
        <v>4348</v>
      </c>
      <c r="D3549" s="408" t="s">
        <v>4226</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4347</v>
      </c>
      <c r="B3550" s="408">
        <v>1</v>
      </c>
      <c r="C3550" s="408" t="s">
        <v>4348</v>
      </c>
      <c r="D3550" s="408" t="s">
        <v>4048</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4347</v>
      </c>
      <c r="B3551" s="408">
        <v>1</v>
      </c>
      <c r="C3551" s="408" t="s">
        <v>4348</v>
      </c>
      <c r="D3551" s="408" t="s">
        <v>4050</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4347</v>
      </c>
      <c r="B3552" s="408">
        <v>1</v>
      </c>
      <c r="C3552" s="408" t="s">
        <v>4348</v>
      </c>
      <c r="D3552" s="408" t="s">
        <v>4052</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4347</v>
      </c>
      <c r="B3553" s="408">
        <v>1</v>
      </c>
      <c r="C3553" s="408" t="s">
        <v>4348</v>
      </c>
      <c r="D3553" s="408" t="s">
        <v>4054</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4347</v>
      </c>
      <c r="B3554" s="408">
        <v>1</v>
      </c>
      <c r="C3554" s="408" t="s">
        <v>4348</v>
      </c>
      <c r="D3554" s="408" t="s">
        <v>517</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4347</v>
      </c>
      <c r="B3555" s="408">
        <v>1</v>
      </c>
      <c r="C3555" s="408" t="s">
        <v>4348</v>
      </c>
      <c r="D3555" s="408" t="s">
        <v>4057</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4347</v>
      </c>
      <c r="B3556" s="408">
        <v>1</v>
      </c>
      <c r="C3556" s="408" t="s">
        <v>4348</v>
      </c>
      <c r="D3556" s="408" t="s">
        <v>4059</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4347</v>
      </c>
      <c r="B3557" s="408">
        <v>1</v>
      </c>
      <c r="C3557" s="408" t="s">
        <v>4348</v>
      </c>
      <c r="D3557" s="408" t="s">
        <v>4061</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4347</v>
      </c>
      <c r="B3558" s="408">
        <v>1</v>
      </c>
      <c r="C3558" s="408" t="s">
        <v>4348</v>
      </c>
      <c r="D3558" s="408" t="s">
        <v>4063</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4347</v>
      </c>
      <c r="B3559" s="408">
        <v>1</v>
      </c>
      <c r="C3559" s="408" t="s">
        <v>4348</v>
      </c>
      <c r="D3559" s="408" t="s">
        <v>4065</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4347</v>
      </c>
      <c r="B3560" s="408">
        <v>1</v>
      </c>
      <c r="C3560" s="408" t="s">
        <v>4348</v>
      </c>
      <c r="D3560" s="408" t="s">
        <v>4067</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4347</v>
      </c>
      <c r="B3561" s="408">
        <v>1</v>
      </c>
      <c r="C3561" s="408" t="s">
        <v>4348</v>
      </c>
      <c r="D3561" s="408" t="s">
        <v>4069</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4347</v>
      </c>
      <c r="B3562" s="408">
        <v>1</v>
      </c>
      <c r="C3562" s="408" t="s">
        <v>4348</v>
      </c>
      <c r="D3562" s="408" t="s">
        <v>4071</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4347</v>
      </c>
      <c r="B3563" s="408">
        <v>1</v>
      </c>
      <c r="C3563" s="408" t="s">
        <v>4348</v>
      </c>
      <c r="D3563" s="408" t="s">
        <v>4073</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4347</v>
      </c>
      <c r="B3564" s="408">
        <v>1</v>
      </c>
      <c r="C3564" s="408" t="s">
        <v>4348</v>
      </c>
      <c r="D3564" s="408" t="s">
        <v>4227</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4347</v>
      </c>
      <c r="B3565" s="408">
        <v>1</v>
      </c>
      <c r="C3565" s="408" t="s">
        <v>4348</v>
      </c>
      <c r="D3565" s="408" t="s">
        <v>4075</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4347</v>
      </c>
      <c r="B3566" s="408">
        <v>1</v>
      </c>
      <c r="C3566" s="408" t="s">
        <v>4348</v>
      </c>
      <c r="D3566" s="408" t="s">
        <v>4077</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4347</v>
      </c>
      <c r="B3567" s="408">
        <v>1</v>
      </c>
      <c r="C3567" s="408" t="s">
        <v>4348</v>
      </c>
      <c r="D3567" s="408" t="s">
        <v>4079</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4347</v>
      </c>
      <c r="B3568" s="408">
        <v>1</v>
      </c>
      <c r="C3568" s="408" t="s">
        <v>4348</v>
      </c>
      <c r="D3568" s="408" t="s">
        <v>4081</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4347</v>
      </c>
      <c r="B3569" s="408">
        <v>1</v>
      </c>
      <c r="C3569" s="408" t="s">
        <v>4348</v>
      </c>
      <c r="D3569" s="408" t="s">
        <v>4083</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4347</v>
      </c>
      <c r="B3570" s="408">
        <v>1</v>
      </c>
      <c r="C3570" s="408" t="s">
        <v>4348</v>
      </c>
      <c r="D3570" s="408" t="s">
        <v>4228</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4347</v>
      </c>
      <c r="B3571" s="408">
        <v>1</v>
      </c>
      <c r="C3571" s="408" t="s">
        <v>4348</v>
      </c>
      <c r="D3571" s="408" t="s">
        <v>4085</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4347</v>
      </c>
      <c r="B3572" s="408">
        <v>1</v>
      </c>
      <c r="C3572" s="408" t="s">
        <v>4348</v>
      </c>
      <c r="D3572" s="408" t="s">
        <v>4087</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4347</v>
      </c>
      <c r="B3573" s="408">
        <v>1</v>
      </c>
      <c r="C3573" s="408" t="s">
        <v>4348</v>
      </c>
      <c r="D3573" s="408" t="s">
        <v>4229</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4347</v>
      </c>
      <c r="B3574" s="408">
        <v>1</v>
      </c>
      <c r="C3574" s="408" t="s">
        <v>4348</v>
      </c>
      <c r="D3574" s="408" t="s">
        <v>4089</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4347</v>
      </c>
      <c r="B3575" s="408">
        <v>1</v>
      </c>
      <c r="C3575" s="408" t="s">
        <v>4348</v>
      </c>
      <c r="D3575" s="408" t="s">
        <v>4091</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4347</v>
      </c>
      <c r="B3576" s="408">
        <v>1</v>
      </c>
      <c r="C3576" s="408" t="s">
        <v>4348</v>
      </c>
      <c r="D3576" s="408" t="s">
        <v>4093</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4347</v>
      </c>
      <c r="B3577" s="408">
        <v>1</v>
      </c>
      <c r="C3577" s="408" t="s">
        <v>4348</v>
      </c>
      <c r="D3577" s="408" t="s">
        <v>4095</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4347</v>
      </c>
      <c r="B3578" s="408">
        <v>1</v>
      </c>
      <c r="C3578" s="408" t="s">
        <v>4348</v>
      </c>
      <c r="D3578" s="408" t="s">
        <v>4097</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4349</v>
      </c>
      <c r="B3579" s="408">
        <v>1</v>
      </c>
      <c r="C3579" s="408" t="s">
        <v>4350</v>
      </c>
      <c r="D3579" s="408" t="s">
        <v>4001</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4349</v>
      </c>
      <c r="B3580" s="408">
        <v>1</v>
      </c>
      <c r="C3580" s="408" t="s">
        <v>4350</v>
      </c>
      <c r="D3580" s="408" t="s">
        <v>4003</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4349</v>
      </c>
      <c r="B3581" s="408">
        <v>1</v>
      </c>
      <c r="C3581" s="408" t="s">
        <v>4350</v>
      </c>
      <c r="D3581" s="408" t="s">
        <v>4004</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4349</v>
      </c>
      <c r="B3582" s="408">
        <v>1</v>
      </c>
      <c r="C3582" s="408" t="s">
        <v>4350</v>
      </c>
      <c r="D3582" s="408" t="s">
        <v>4224</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4349</v>
      </c>
      <c r="B3583" s="408">
        <v>1</v>
      </c>
      <c r="C3583" s="408" t="s">
        <v>4350</v>
      </c>
      <c r="D3583" s="408" t="s">
        <v>4006</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4349</v>
      </c>
      <c r="B3584" s="408">
        <v>1</v>
      </c>
      <c r="C3584" s="408" t="s">
        <v>4350</v>
      </c>
      <c r="D3584" s="408" t="s">
        <v>4008</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4349</v>
      </c>
      <c r="B3585" s="408">
        <v>1</v>
      </c>
      <c r="C3585" s="408" t="s">
        <v>4350</v>
      </c>
      <c r="D3585" s="408" t="s">
        <v>481</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4349</v>
      </c>
      <c r="B3586" s="408">
        <v>1</v>
      </c>
      <c r="C3586" s="408" t="s">
        <v>4350</v>
      </c>
      <c r="D3586" s="408" t="s">
        <v>4011</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4349</v>
      </c>
      <c r="B3587" s="408">
        <v>1</v>
      </c>
      <c r="C3587" s="408" t="s">
        <v>4350</v>
      </c>
      <c r="D3587" s="408" t="s">
        <v>4013</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4349</v>
      </c>
      <c r="B3588" s="408">
        <v>1</v>
      </c>
      <c r="C3588" s="408" t="s">
        <v>4350</v>
      </c>
      <c r="D3588" s="408" t="s">
        <v>4014</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4349</v>
      </c>
      <c r="B3589" s="408">
        <v>1</v>
      </c>
      <c r="C3589" s="408" t="s">
        <v>4350</v>
      </c>
      <c r="D3589" s="408" t="s">
        <v>4016</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4349</v>
      </c>
      <c r="B3590" s="408">
        <v>1</v>
      </c>
      <c r="C3590" s="408" t="s">
        <v>4350</v>
      </c>
      <c r="D3590" s="408" t="s">
        <v>4018</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4349</v>
      </c>
      <c r="B3591" s="408">
        <v>1</v>
      </c>
      <c r="C3591" s="408" t="s">
        <v>4350</v>
      </c>
      <c r="D3591" s="408" t="s">
        <v>4225</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4349</v>
      </c>
      <c r="B3592" s="408">
        <v>1</v>
      </c>
      <c r="C3592" s="408" t="s">
        <v>4350</v>
      </c>
      <c r="D3592" s="408" t="s">
        <v>4020</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4349</v>
      </c>
      <c r="B3593" s="408">
        <v>1</v>
      </c>
      <c r="C3593" s="408" t="s">
        <v>4350</v>
      </c>
      <c r="D3593" s="408" t="s">
        <v>4022</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4349</v>
      </c>
      <c r="B3594" s="408">
        <v>1</v>
      </c>
      <c r="C3594" s="408" t="s">
        <v>4350</v>
      </c>
      <c r="D3594" s="408" t="s">
        <v>4024</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4349</v>
      </c>
      <c r="B3595" s="408">
        <v>1</v>
      </c>
      <c r="C3595" s="408" t="s">
        <v>4350</v>
      </c>
      <c r="D3595" s="408" t="s">
        <v>4026</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4349</v>
      </c>
      <c r="B3596" s="408">
        <v>1</v>
      </c>
      <c r="C3596" s="408" t="s">
        <v>4350</v>
      </c>
      <c r="D3596" s="408" t="s">
        <v>4028</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4349</v>
      </c>
      <c r="B3597" s="408">
        <v>1</v>
      </c>
      <c r="C3597" s="408" t="s">
        <v>4350</v>
      </c>
      <c r="D3597" s="408" t="s">
        <v>4030</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4349</v>
      </c>
      <c r="B3598" s="408">
        <v>1</v>
      </c>
      <c r="C3598" s="408" t="s">
        <v>4350</v>
      </c>
      <c r="D3598" s="408" t="s">
        <v>4032</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4349</v>
      </c>
      <c r="B3599" s="408">
        <v>1</v>
      </c>
      <c r="C3599" s="408" t="s">
        <v>4350</v>
      </c>
      <c r="D3599" s="408" t="s">
        <v>4034</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4349</v>
      </c>
      <c r="B3600" s="408">
        <v>1</v>
      </c>
      <c r="C3600" s="408" t="s">
        <v>4350</v>
      </c>
      <c r="D3600" s="408" t="s">
        <v>4036</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4349</v>
      </c>
      <c r="B3601" s="408">
        <v>1</v>
      </c>
      <c r="C3601" s="408" t="s">
        <v>4350</v>
      </c>
      <c r="D3601" s="408" t="s">
        <v>4038</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4349</v>
      </c>
      <c r="B3602" s="408">
        <v>1</v>
      </c>
      <c r="C3602" s="408" t="s">
        <v>4350</v>
      </c>
      <c r="D3602" s="408" t="s">
        <v>4040</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4349</v>
      </c>
      <c r="B3603" s="408">
        <v>1</v>
      </c>
      <c r="C3603" s="408" t="s">
        <v>4350</v>
      </c>
      <c r="D3603" s="408" t="s">
        <v>4042</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4349</v>
      </c>
      <c r="B3604" s="408">
        <v>1</v>
      </c>
      <c r="C3604" s="408" t="s">
        <v>4350</v>
      </c>
      <c r="D3604" s="408" t="s">
        <v>4044</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4349</v>
      </c>
      <c r="B3605" s="408">
        <v>1</v>
      </c>
      <c r="C3605" s="408" t="s">
        <v>4350</v>
      </c>
      <c r="D3605" s="408" t="s">
        <v>4046</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4349</v>
      </c>
      <c r="B3606" s="408">
        <v>1</v>
      </c>
      <c r="C3606" s="408" t="s">
        <v>4350</v>
      </c>
      <c r="D3606" s="408" t="s">
        <v>4226</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4349</v>
      </c>
      <c r="B3607" s="408">
        <v>1</v>
      </c>
      <c r="C3607" s="408" t="s">
        <v>4350</v>
      </c>
      <c r="D3607" s="408" t="s">
        <v>4048</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4349</v>
      </c>
      <c r="B3608" s="408">
        <v>1</v>
      </c>
      <c r="C3608" s="408" t="s">
        <v>4350</v>
      </c>
      <c r="D3608" s="408" t="s">
        <v>4050</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4349</v>
      </c>
      <c r="B3609" s="408">
        <v>1</v>
      </c>
      <c r="C3609" s="408" t="s">
        <v>4350</v>
      </c>
      <c r="D3609" s="408" t="s">
        <v>4052</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4349</v>
      </c>
      <c r="B3610" s="408">
        <v>1</v>
      </c>
      <c r="C3610" s="408" t="s">
        <v>4350</v>
      </c>
      <c r="D3610" s="408" t="s">
        <v>4054</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4349</v>
      </c>
      <c r="B3611" s="408">
        <v>1</v>
      </c>
      <c r="C3611" s="408" t="s">
        <v>4350</v>
      </c>
      <c r="D3611" s="408" t="s">
        <v>517</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4349</v>
      </c>
      <c r="B3612" s="408">
        <v>1</v>
      </c>
      <c r="C3612" s="408" t="s">
        <v>4350</v>
      </c>
      <c r="D3612" s="408" t="s">
        <v>4057</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4349</v>
      </c>
      <c r="B3613" s="408">
        <v>1</v>
      </c>
      <c r="C3613" s="408" t="s">
        <v>4350</v>
      </c>
      <c r="D3613" s="408" t="s">
        <v>4059</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4349</v>
      </c>
      <c r="B3614" s="408">
        <v>1</v>
      </c>
      <c r="C3614" s="408" t="s">
        <v>4350</v>
      </c>
      <c r="D3614" s="408" t="s">
        <v>4061</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4349</v>
      </c>
      <c r="B3615" s="408">
        <v>1</v>
      </c>
      <c r="C3615" s="408" t="s">
        <v>4350</v>
      </c>
      <c r="D3615" s="408" t="s">
        <v>4063</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4349</v>
      </c>
      <c r="B3616" s="408">
        <v>1</v>
      </c>
      <c r="C3616" s="408" t="s">
        <v>4350</v>
      </c>
      <c r="D3616" s="408" t="s">
        <v>4065</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4349</v>
      </c>
      <c r="B3617" s="408">
        <v>1</v>
      </c>
      <c r="C3617" s="408" t="s">
        <v>4350</v>
      </c>
      <c r="D3617" s="408" t="s">
        <v>4067</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4349</v>
      </c>
      <c r="B3618" s="408">
        <v>1</v>
      </c>
      <c r="C3618" s="408" t="s">
        <v>4350</v>
      </c>
      <c r="D3618" s="408" t="s">
        <v>4069</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4349</v>
      </c>
      <c r="B3619" s="408">
        <v>1</v>
      </c>
      <c r="C3619" s="408" t="s">
        <v>4350</v>
      </c>
      <c r="D3619" s="408" t="s">
        <v>4071</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4349</v>
      </c>
      <c r="B3620" s="408">
        <v>1</v>
      </c>
      <c r="C3620" s="408" t="s">
        <v>4350</v>
      </c>
      <c r="D3620" s="408" t="s">
        <v>4073</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4349</v>
      </c>
      <c r="B3621" s="408">
        <v>1</v>
      </c>
      <c r="C3621" s="408" t="s">
        <v>4350</v>
      </c>
      <c r="D3621" s="408" t="s">
        <v>4227</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4349</v>
      </c>
      <c r="B3622" s="408">
        <v>1</v>
      </c>
      <c r="C3622" s="408" t="s">
        <v>4350</v>
      </c>
      <c r="D3622" s="408" t="s">
        <v>4075</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4349</v>
      </c>
      <c r="B3623" s="408">
        <v>1</v>
      </c>
      <c r="C3623" s="408" t="s">
        <v>4350</v>
      </c>
      <c r="D3623" s="408" t="s">
        <v>4077</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4349</v>
      </c>
      <c r="B3624" s="408">
        <v>1</v>
      </c>
      <c r="C3624" s="408" t="s">
        <v>4350</v>
      </c>
      <c r="D3624" s="408" t="s">
        <v>4079</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4349</v>
      </c>
      <c r="B3625" s="408">
        <v>1</v>
      </c>
      <c r="C3625" s="408" t="s">
        <v>4350</v>
      </c>
      <c r="D3625" s="408" t="s">
        <v>4081</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4349</v>
      </c>
      <c r="B3626" s="408">
        <v>1</v>
      </c>
      <c r="C3626" s="408" t="s">
        <v>4350</v>
      </c>
      <c r="D3626" s="408" t="s">
        <v>4083</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4349</v>
      </c>
      <c r="B3627" s="408">
        <v>1</v>
      </c>
      <c r="C3627" s="408" t="s">
        <v>4350</v>
      </c>
      <c r="D3627" s="408" t="s">
        <v>4228</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4349</v>
      </c>
      <c r="B3628" s="408">
        <v>1</v>
      </c>
      <c r="C3628" s="408" t="s">
        <v>4350</v>
      </c>
      <c r="D3628" s="408" t="s">
        <v>4085</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4349</v>
      </c>
      <c r="B3629" s="408">
        <v>1</v>
      </c>
      <c r="C3629" s="408" t="s">
        <v>4350</v>
      </c>
      <c r="D3629" s="408" t="s">
        <v>4087</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4349</v>
      </c>
      <c r="B3630" s="408">
        <v>1</v>
      </c>
      <c r="C3630" s="408" t="s">
        <v>4350</v>
      </c>
      <c r="D3630" s="408" t="s">
        <v>4229</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4349</v>
      </c>
      <c r="B3631" s="408">
        <v>1</v>
      </c>
      <c r="C3631" s="408" t="s">
        <v>4350</v>
      </c>
      <c r="D3631" s="408" t="s">
        <v>4089</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4349</v>
      </c>
      <c r="B3632" s="408">
        <v>1</v>
      </c>
      <c r="C3632" s="408" t="s">
        <v>4350</v>
      </c>
      <c r="D3632" s="408" t="s">
        <v>4091</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4349</v>
      </c>
      <c r="B3633" s="408">
        <v>1</v>
      </c>
      <c r="C3633" s="408" t="s">
        <v>4350</v>
      </c>
      <c r="D3633" s="408" t="s">
        <v>4093</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4349</v>
      </c>
      <c r="B3634" s="408">
        <v>1</v>
      </c>
      <c r="C3634" s="408" t="s">
        <v>4350</v>
      </c>
      <c r="D3634" s="408" t="s">
        <v>4095</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4349</v>
      </c>
      <c r="B3635" s="408">
        <v>1</v>
      </c>
      <c r="C3635" s="408" t="s">
        <v>4350</v>
      </c>
      <c r="D3635" s="408" t="s">
        <v>4097</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4351</v>
      </c>
      <c r="B3636" s="408">
        <v>1</v>
      </c>
      <c r="C3636" s="408" t="s">
        <v>4352</v>
      </c>
      <c r="D3636" s="408" t="s">
        <v>4001</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4351</v>
      </c>
      <c r="B3637" s="408">
        <v>1</v>
      </c>
      <c r="C3637" s="408" t="s">
        <v>4352</v>
      </c>
      <c r="D3637" s="408" t="s">
        <v>4003</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4351</v>
      </c>
      <c r="B3638" s="408">
        <v>1</v>
      </c>
      <c r="C3638" s="408" t="s">
        <v>4352</v>
      </c>
      <c r="D3638" s="408" t="s">
        <v>4004</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4351</v>
      </c>
      <c r="B3639" s="408">
        <v>1</v>
      </c>
      <c r="C3639" s="408" t="s">
        <v>4352</v>
      </c>
      <c r="D3639" s="408" t="s">
        <v>4224</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4351</v>
      </c>
      <c r="B3640" s="408">
        <v>1</v>
      </c>
      <c r="C3640" s="408" t="s">
        <v>4352</v>
      </c>
      <c r="D3640" s="408" t="s">
        <v>4006</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4351</v>
      </c>
      <c r="B3641" s="408">
        <v>1</v>
      </c>
      <c r="C3641" s="408" t="s">
        <v>4352</v>
      </c>
      <c r="D3641" s="408" t="s">
        <v>4008</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4351</v>
      </c>
      <c r="B3642" s="408">
        <v>1</v>
      </c>
      <c r="C3642" s="408" t="s">
        <v>4352</v>
      </c>
      <c r="D3642" s="408" t="s">
        <v>481</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4351</v>
      </c>
      <c r="B3643" s="408">
        <v>1</v>
      </c>
      <c r="C3643" s="408" t="s">
        <v>4352</v>
      </c>
      <c r="D3643" s="408" t="s">
        <v>4011</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4351</v>
      </c>
      <c r="B3644" s="408">
        <v>1</v>
      </c>
      <c r="C3644" s="408" t="s">
        <v>4352</v>
      </c>
      <c r="D3644" s="408" t="s">
        <v>4013</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4351</v>
      </c>
      <c r="B3645" s="408">
        <v>1</v>
      </c>
      <c r="C3645" s="408" t="s">
        <v>4352</v>
      </c>
      <c r="D3645" s="408" t="s">
        <v>4014</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4351</v>
      </c>
      <c r="B3646" s="408">
        <v>1</v>
      </c>
      <c r="C3646" s="408" t="s">
        <v>4352</v>
      </c>
      <c r="D3646" s="408" t="s">
        <v>4016</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4351</v>
      </c>
      <c r="B3647" s="408">
        <v>1</v>
      </c>
      <c r="C3647" s="408" t="s">
        <v>4352</v>
      </c>
      <c r="D3647" s="408" t="s">
        <v>4284</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4351</v>
      </c>
      <c r="B3648" s="408">
        <v>1</v>
      </c>
      <c r="C3648" s="408" t="s">
        <v>4352</v>
      </c>
      <c r="D3648" s="408" t="s">
        <v>4018</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4351</v>
      </c>
      <c r="B3649" s="408">
        <v>1</v>
      </c>
      <c r="C3649" s="408" t="s">
        <v>4352</v>
      </c>
      <c r="D3649" s="408" t="s">
        <v>4225</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4351</v>
      </c>
      <c r="B3650" s="408">
        <v>1</v>
      </c>
      <c r="C3650" s="408" t="s">
        <v>4352</v>
      </c>
      <c r="D3650" s="408" t="s">
        <v>4020</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4351</v>
      </c>
      <c r="B3651" s="408">
        <v>1</v>
      </c>
      <c r="C3651" s="408" t="s">
        <v>4352</v>
      </c>
      <c r="D3651" s="408" t="s">
        <v>4022</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4351</v>
      </c>
      <c r="B3652" s="408">
        <v>1</v>
      </c>
      <c r="C3652" s="408" t="s">
        <v>4352</v>
      </c>
      <c r="D3652" s="408" t="s">
        <v>4024</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4351</v>
      </c>
      <c r="B3653" s="408">
        <v>1</v>
      </c>
      <c r="C3653" s="408" t="s">
        <v>4352</v>
      </c>
      <c r="D3653" s="408" t="s">
        <v>4026</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4351</v>
      </c>
      <c r="B3654" s="408">
        <v>1</v>
      </c>
      <c r="C3654" s="408" t="s">
        <v>4352</v>
      </c>
      <c r="D3654" s="408" t="s">
        <v>4028</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4351</v>
      </c>
      <c r="B3655" s="408">
        <v>1</v>
      </c>
      <c r="C3655" s="408" t="s">
        <v>4352</v>
      </c>
      <c r="D3655" s="408" t="s">
        <v>4030</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4351</v>
      </c>
      <c r="B3656" s="408">
        <v>1</v>
      </c>
      <c r="C3656" s="408" t="s">
        <v>4352</v>
      </c>
      <c r="D3656" s="408" t="s">
        <v>4032</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4351</v>
      </c>
      <c r="B3657" s="408">
        <v>1</v>
      </c>
      <c r="C3657" s="408" t="s">
        <v>4352</v>
      </c>
      <c r="D3657" s="408" t="s">
        <v>4034</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4351</v>
      </c>
      <c r="B3658" s="408">
        <v>1</v>
      </c>
      <c r="C3658" s="408" t="s">
        <v>4352</v>
      </c>
      <c r="D3658" s="408" t="s">
        <v>4036</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4351</v>
      </c>
      <c r="B3659" s="408">
        <v>1</v>
      </c>
      <c r="C3659" s="408" t="s">
        <v>4352</v>
      </c>
      <c r="D3659" s="408" t="s">
        <v>4038</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4351</v>
      </c>
      <c r="B3660" s="408">
        <v>1</v>
      </c>
      <c r="C3660" s="408" t="s">
        <v>4352</v>
      </c>
      <c r="D3660" s="408" t="s">
        <v>4040</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4351</v>
      </c>
      <c r="B3661" s="408">
        <v>1</v>
      </c>
      <c r="C3661" s="408" t="s">
        <v>4352</v>
      </c>
      <c r="D3661" s="408" t="s">
        <v>4285</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4351</v>
      </c>
      <c r="B3662" s="408">
        <v>1</v>
      </c>
      <c r="C3662" s="408" t="s">
        <v>4352</v>
      </c>
      <c r="D3662" s="408" t="s">
        <v>4042</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4351</v>
      </c>
      <c r="B3663" s="408">
        <v>1</v>
      </c>
      <c r="C3663" s="408" t="s">
        <v>4352</v>
      </c>
      <c r="D3663" s="408" t="s">
        <v>4044</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4351</v>
      </c>
      <c r="B3664" s="408">
        <v>1</v>
      </c>
      <c r="C3664" s="408" t="s">
        <v>4352</v>
      </c>
      <c r="D3664" s="408" t="s">
        <v>4046</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4351</v>
      </c>
      <c r="B3665" s="408">
        <v>1</v>
      </c>
      <c r="C3665" s="408" t="s">
        <v>4352</v>
      </c>
      <c r="D3665" s="408" t="s">
        <v>4226</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4351</v>
      </c>
      <c r="B3666" s="408">
        <v>1</v>
      </c>
      <c r="C3666" s="408" t="s">
        <v>4352</v>
      </c>
      <c r="D3666" s="408" t="s">
        <v>4048</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4351</v>
      </c>
      <c r="B3667" s="408">
        <v>1</v>
      </c>
      <c r="C3667" s="408" t="s">
        <v>4352</v>
      </c>
      <c r="D3667" s="408" t="s">
        <v>4050</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4351</v>
      </c>
      <c r="B3668" s="408">
        <v>1</v>
      </c>
      <c r="C3668" s="408" t="s">
        <v>4352</v>
      </c>
      <c r="D3668" s="408" t="s">
        <v>4052</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4351</v>
      </c>
      <c r="B3669" s="408">
        <v>1</v>
      </c>
      <c r="C3669" s="408" t="s">
        <v>4352</v>
      </c>
      <c r="D3669" s="408" t="s">
        <v>4054</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4351</v>
      </c>
      <c r="B3670" s="408">
        <v>1</v>
      </c>
      <c r="C3670" s="408" t="s">
        <v>4352</v>
      </c>
      <c r="D3670" s="408" t="s">
        <v>517</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4351</v>
      </c>
      <c r="B3671" s="408">
        <v>1</v>
      </c>
      <c r="C3671" s="408" t="s">
        <v>4352</v>
      </c>
      <c r="D3671" s="408" t="s">
        <v>4057</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4351</v>
      </c>
      <c r="B3672" s="408">
        <v>1</v>
      </c>
      <c r="C3672" s="408" t="s">
        <v>4352</v>
      </c>
      <c r="D3672" s="408" t="s">
        <v>4059</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4351</v>
      </c>
      <c r="B3673" s="408">
        <v>1</v>
      </c>
      <c r="C3673" s="408" t="s">
        <v>4352</v>
      </c>
      <c r="D3673" s="408" t="s">
        <v>4061</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4351</v>
      </c>
      <c r="B3674" s="408">
        <v>1</v>
      </c>
      <c r="C3674" s="408" t="s">
        <v>4352</v>
      </c>
      <c r="D3674" s="408" t="s">
        <v>4063</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4351</v>
      </c>
      <c r="B3675" s="408">
        <v>1</v>
      </c>
      <c r="C3675" s="408" t="s">
        <v>4352</v>
      </c>
      <c r="D3675" s="408" t="s">
        <v>4065</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4351</v>
      </c>
      <c r="B3676" s="408">
        <v>1</v>
      </c>
      <c r="C3676" s="408" t="s">
        <v>4352</v>
      </c>
      <c r="D3676" s="408" t="s">
        <v>4067</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4351</v>
      </c>
      <c r="B3677" s="408">
        <v>1</v>
      </c>
      <c r="C3677" s="408" t="s">
        <v>4352</v>
      </c>
      <c r="D3677" s="408" t="s">
        <v>4069</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4351</v>
      </c>
      <c r="B3678" s="408">
        <v>1</v>
      </c>
      <c r="C3678" s="408" t="s">
        <v>4352</v>
      </c>
      <c r="D3678" s="408" t="s">
        <v>4071</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4351</v>
      </c>
      <c r="B3679" s="408">
        <v>1</v>
      </c>
      <c r="C3679" s="408" t="s">
        <v>4352</v>
      </c>
      <c r="D3679" s="408" t="s">
        <v>4073</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4351</v>
      </c>
      <c r="B3680" s="408">
        <v>1</v>
      </c>
      <c r="C3680" s="408" t="s">
        <v>4352</v>
      </c>
      <c r="D3680" s="408" t="s">
        <v>4227</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4351</v>
      </c>
      <c r="B3681" s="408">
        <v>1</v>
      </c>
      <c r="C3681" s="408" t="s">
        <v>4352</v>
      </c>
      <c r="D3681" s="408" t="s">
        <v>4286</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4351</v>
      </c>
      <c r="B3682" s="408">
        <v>1</v>
      </c>
      <c r="C3682" s="408" t="s">
        <v>4352</v>
      </c>
      <c r="D3682" s="408" t="s">
        <v>4075</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4351</v>
      </c>
      <c r="B3683" s="408">
        <v>1</v>
      </c>
      <c r="C3683" s="408" t="s">
        <v>4352</v>
      </c>
      <c r="D3683" s="408" t="s">
        <v>4077</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4351</v>
      </c>
      <c r="B3684" s="408">
        <v>1</v>
      </c>
      <c r="C3684" s="408" t="s">
        <v>4352</v>
      </c>
      <c r="D3684" s="408" t="s">
        <v>4079</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4351</v>
      </c>
      <c r="B3685" s="408">
        <v>1</v>
      </c>
      <c r="C3685" s="408" t="s">
        <v>4352</v>
      </c>
      <c r="D3685" s="408" t="s">
        <v>4081</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4351</v>
      </c>
      <c r="B3686" s="408">
        <v>1</v>
      </c>
      <c r="C3686" s="408" t="s">
        <v>4352</v>
      </c>
      <c r="D3686" s="408" t="s">
        <v>4083</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4351</v>
      </c>
      <c r="B3687" s="408">
        <v>1</v>
      </c>
      <c r="C3687" s="408" t="s">
        <v>4352</v>
      </c>
      <c r="D3687" s="408" t="s">
        <v>4085</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4351</v>
      </c>
      <c r="B3688" s="408">
        <v>1</v>
      </c>
      <c r="C3688" s="408" t="s">
        <v>4352</v>
      </c>
      <c r="D3688" s="408" t="s">
        <v>4087</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4351</v>
      </c>
      <c r="B3689" s="408">
        <v>1</v>
      </c>
      <c r="C3689" s="408" t="s">
        <v>4352</v>
      </c>
      <c r="D3689" s="408" t="s">
        <v>4229</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4351</v>
      </c>
      <c r="B3690" s="408">
        <v>1</v>
      </c>
      <c r="C3690" s="408" t="s">
        <v>4352</v>
      </c>
      <c r="D3690" s="408" t="s">
        <v>4089</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4351</v>
      </c>
      <c r="B3691" s="408">
        <v>1</v>
      </c>
      <c r="C3691" s="408" t="s">
        <v>4352</v>
      </c>
      <c r="D3691" s="408" t="s">
        <v>4091</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4351</v>
      </c>
      <c r="B3692" s="408">
        <v>1</v>
      </c>
      <c r="C3692" s="408" t="s">
        <v>4352</v>
      </c>
      <c r="D3692" s="408" t="s">
        <v>4093</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4351</v>
      </c>
      <c r="B3693" s="408">
        <v>1</v>
      </c>
      <c r="C3693" s="408" t="s">
        <v>4352</v>
      </c>
      <c r="D3693" s="408" t="s">
        <v>4095</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4351</v>
      </c>
      <c r="B3694" s="408">
        <v>1</v>
      </c>
      <c r="C3694" s="408" t="s">
        <v>4352</v>
      </c>
      <c r="D3694" s="408" t="s">
        <v>4097</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4353</v>
      </c>
      <c r="B3695" s="408">
        <v>1</v>
      </c>
      <c r="C3695" s="408" t="s">
        <v>4354</v>
      </c>
      <c r="D3695" s="408" t="s">
        <v>4001</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4353</v>
      </c>
      <c r="B3696" s="408">
        <v>1</v>
      </c>
      <c r="C3696" s="408" t="s">
        <v>4354</v>
      </c>
      <c r="D3696" s="408" t="s">
        <v>4003</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4353</v>
      </c>
      <c r="B3697" s="408">
        <v>1</v>
      </c>
      <c r="C3697" s="408" t="s">
        <v>4354</v>
      </c>
      <c r="D3697" s="408" t="s">
        <v>4004</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4353</v>
      </c>
      <c r="B3698" s="408">
        <v>1</v>
      </c>
      <c r="C3698" s="408" t="s">
        <v>4354</v>
      </c>
      <c r="D3698" s="408" t="s">
        <v>4224</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4353</v>
      </c>
      <c r="B3699" s="408">
        <v>1</v>
      </c>
      <c r="C3699" s="408" t="s">
        <v>4354</v>
      </c>
      <c r="D3699" s="408" t="s">
        <v>4006</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4353</v>
      </c>
      <c r="B3700" s="408">
        <v>1</v>
      </c>
      <c r="C3700" s="408" t="s">
        <v>4354</v>
      </c>
      <c r="D3700" s="408" t="s">
        <v>4008</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4353</v>
      </c>
      <c r="B3701" s="408">
        <v>1</v>
      </c>
      <c r="C3701" s="408" t="s">
        <v>4354</v>
      </c>
      <c r="D3701" s="408" t="s">
        <v>481</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4353</v>
      </c>
      <c r="B3702" s="408">
        <v>1</v>
      </c>
      <c r="C3702" s="408" t="s">
        <v>4354</v>
      </c>
      <c r="D3702" s="408" t="s">
        <v>4011</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4353</v>
      </c>
      <c r="B3703" s="408">
        <v>1</v>
      </c>
      <c r="C3703" s="408" t="s">
        <v>4354</v>
      </c>
      <c r="D3703" s="408" t="s">
        <v>4013</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4353</v>
      </c>
      <c r="B3704" s="408">
        <v>1</v>
      </c>
      <c r="C3704" s="408" t="s">
        <v>4354</v>
      </c>
      <c r="D3704" s="408" t="s">
        <v>4014</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4353</v>
      </c>
      <c r="B3705" s="408">
        <v>1</v>
      </c>
      <c r="C3705" s="408" t="s">
        <v>4354</v>
      </c>
      <c r="D3705" s="408" t="s">
        <v>4016</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4353</v>
      </c>
      <c r="B3706" s="408">
        <v>1</v>
      </c>
      <c r="C3706" s="408" t="s">
        <v>4354</v>
      </c>
      <c r="D3706" s="408" t="s">
        <v>4018</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4353</v>
      </c>
      <c r="B3707" s="408">
        <v>1</v>
      </c>
      <c r="C3707" s="408" t="s">
        <v>4354</v>
      </c>
      <c r="D3707" s="408" t="s">
        <v>4225</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4353</v>
      </c>
      <c r="B3708" s="408">
        <v>1</v>
      </c>
      <c r="C3708" s="408" t="s">
        <v>4354</v>
      </c>
      <c r="D3708" s="408" t="s">
        <v>4020</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4353</v>
      </c>
      <c r="B3709" s="408">
        <v>1</v>
      </c>
      <c r="C3709" s="408" t="s">
        <v>4354</v>
      </c>
      <c r="D3709" s="408" t="s">
        <v>4022</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4353</v>
      </c>
      <c r="B3710" s="408">
        <v>1</v>
      </c>
      <c r="C3710" s="408" t="s">
        <v>4354</v>
      </c>
      <c r="D3710" s="408" t="s">
        <v>4024</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4353</v>
      </c>
      <c r="B3711" s="408">
        <v>1</v>
      </c>
      <c r="C3711" s="408" t="s">
        <v>4354</v>
      </c>
      <c r="D3711" s="408" t="s">
        <v>4026</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4353</v>
      </c>
      <c r="B3712" s="408">
        <v>1</v>
      </c>
      <c r="C3712" s="408" t="s">
        <v>4354</v>
      </c>
      <c r="D3712" s="408" t="s">
        <v>4028</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4353</v>
      </c>
      <c r="B3713" s="408">
        <v>1</v>
      </c>
      <c r="C3713" s="408" t="s">
        <v>4354</v>
      </c>
      <c r="D3713" s="408" t="s">
        <v>4030</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4353</v>
      </c>
      <c r="B3714" s="408">
        <v>1</v>
      </c>
      <c r="C3714" s="408" t="s">
        <v>4354</v>
      </c>
      <c r="D3714" s="408" t="s">
        <v>4032</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4353</v>
      </c>
      <c r="B3715" s="408">
        <v>1</v>
      </c>
      <c r="C3715" s="408" t="s">
        <v>4354</v>
      </c>
      <c r="D3715" s="408" t="s">
        <v>4034</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4353</v>
      </c>
      <c r="B3716" s="408">
        <v>1</v>
      </c>
      <c r="C3716" s="408" t="s">
        <v>4354</v>
      </c>
      <c r="D3716" s="408" t="s">
        <v>4036</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4353</v>
      </c>
      <c r="B3717" s="408">
        <v>1</v>
      </c>
      <c r="C3717" s="408" t="s">
        <v>4354</v>
      </c>
      <c r="D3717" s="408" t="s">
        <v>4038</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4353</v>
      </c>
      <c r="B3718" s="408">
        <v>1</v>
      </c>
      <c r="C3718" s="408" t="s">
        <v>4354</v>
      </c>
      <c r="D3718" s="408" t="s">
        <v>4040</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4353</v>
      </c>
      <c r="B3719" s="408">
        <v>1</v>
      </c>
      <c r="C3719" s="408" t="s">
        <v>4354</v>
      </c>
      <c r="D3719" s="408" t="s">
        <v>4042</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4353</v>
      </c>
      <c r="B3720" s="408">
        <v>1</v>
      </c>
      <c r="C3720" s="408" t="s">
        <v>4354</v>
      </c>
      <c r="D3720" s="408" t="s">
        <v>4044</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4353</v>
      </c>
      <c r="B3721" s="408">
        <v>1</v>
      </c>
      <c r="C3721" s="408" t="s">
        <v>4354</v>
      </c>
      <c r="D3721" s="408" t="s">
        <v>4046</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4353</v>
      </c>
      <c r="B3722" s="408">
        <v>1</v>
      </c>
      <c r="C3722" s="408" t="s">
        <v>4354</v>
      </c>
      <c r="D3722" s="408" t="s">
        <v>4226</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4353</v>
      </c>
      <c r="B3723" s="408">
        <v>1</v>
      </c>
      <c r="C3723" s="408" t="s">
        <v>4354</v>
      </c>
      <c r="D3723" s="408" t="s">
        <v>4048</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4353</v>
      </c>
      <c r="B3724" s="408">
        <v>1</v>
      </c>
      <c r="C3724" s="408" t="s">
        <v>4354</v>
      </c>
      <c r="D3724" s="408" t="s">
        <v>4050</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4353</v>
      </c>
      <c r="B3725" s="408">
        <v>1</v>
      </c>
      <c r="C3725" s="408" t="s">
        <v>4354</v>
      </c>
      <c r="D3725" s="408" t="s">
        <v>4052</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4353</v>
      </c>
      <c r="B3726" s="408">
        <v>1</v>
      </c>
      <c r="C3726" s="408" t="s">
        <v>4354</v>
      </c>
      <c r="D3726" s="408" t="s">
        <v>4054</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4353</v>
      </c>
      <c r="B3727" s="408">
        <v>1</v>
      </c>
      <c r="C3727" s="408" t="s">
        <v>4354</v>
      </c>
      <c r="D3727" s="408" t="s">
        <v>517</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4353</v>
      </c>
      <c r="B3728" s="408">
        <v>1</v>
      </c>
      <c r="C3728" s="408" t="s">
        <v>4354</v>
      </c>
      <c r="D3728" s="408" t="s">
        <v>4057</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4353</v>
      </c>
      <c r="B3729" s="408">
        <v>1</v>
      </c>
      <c r="C3729" s="408" t="s">
        <v>4354</v>
      </c>
      <c r="D3729" s="408" t="s">
        <v>4059</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4353</v>
      </c>
      <c r="B3730" s="408">
        <v>1</v>
      </c>
      <c r="C3730" s="408" t="s">
        <v>4354</v>
      </c>
      <c r="D3730" s="408" t="s">
        <v>4061</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4353</v>
      </c>
      <c r="B3731" s="408">
        <v>1</v>
      </c>
      <c r="C3731" s="408" t="s">
        <v>4354</v>
      </c>
      <c r="D3731" s="408" t="s">
        <v>4063</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4353</v>
      </c>
      <c r="B3732" s="408">
        <v>1</v>
      </c>
      <c r="C3732" s="408" t="s">
        <v>4354</v>
      </c>
      <c r="D3732" s="408" t="s">
        <v>4065</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4353</v>
      </c>
      <c r="B3733" s="408">
        <v>1</v>
      </c>
      <c r="C3733" s="408" t="s">
        <v>4354</v>
      </c>
      <c r="D3733" s="408" t="s">
        <v>4067</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4353</v>
      </c>
      <c r="B3734" s="408">
        <v>1</v>
      </c>
      <c r="C3734" s="408" t="s">
        <v>4354</v>
      </c>
      <c r="D3734" s="408" t="s">
        <v>4069</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4353</v>
      </c>
      <c r="B3735" s="408">
        <v>1</v>
      </c>
      <c r="C3735" s="408" t="s">
        <v>4354</v>
      </c>
      <c r="D3735" s="408" t="s">
        <v>4071</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4353</v>
      </c>
      <c r="B3736" s="408">
        <v>1</v>
      </c>
      <c r="C3736" s="408" t="s">
        <v>4354</v>
      </c>
      <c r="D3736" s="408" t="s">
        <v>4073</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4353</v>
      </c>
      <c r="B3737" s="408">
        <v>1</v>
      </c>
      <c r="C3737" s="408" t="s">
        <v>4354</v>
      </c>
      <c r="D3737" s="408" t="s">
        <v>4227</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4353</v>
      </c>
      <c r="B3738" s="408">
        <v>1</v>
      </c>
      <c r="C3738" s="408" t="s">
        <v>4354</v>
      </c>
      <c r="D3738" s="408" t="s">
        <v>4075</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4353</v>
      </c>
      <c r="B3739" s="408">
        <v>1</v>
      </c>
      <c r="C3739" s="408" t="s">
        <v>4354</v>
      </c>
      <c r="D3739" s="408" t="s">
        <v>4077</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4353</v>
      </c>
      <c r="B3740" s="408">
        <v>1</v>
      </c>
      <c r="C3740" s="408" t="s">
        <v>4354</v>
      </c>
      <c r="D3740" s="408" t="s">
        <v>4079</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4353</v>
      </c>
      <c r="B3741" s="408">
        <v>1</v>
      </c>
      <c r="C3741" s="408" t="s">
        <v>4354</v>
      </c>
      <c r="D3741" s="408" t="s">
        <v>4081</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4353</v>
      </c>
      <c r="B3742" s="408">
        <v>1</v>
      </c>
      <c r="C3742" s="408" t="s">
        <v>4354</v>
      </c>
      <c r="D3742" s="408" t="s">
        <v>4083</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4353</v>
      </c>
      <c r="B3743" s="408">
        <v>1</v>
      </c>
      <c r="C3743" s="408" t="s">
        <v>4354</v>
      </c>
      <c r="D3743" s="408" t="s">
        <v>4228</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4353</v>
      </c>
      <c r="B3744" s="408">
        <v>1</v>
      </c>
      <c r="C3744" s="408" t="s">
        <v>4354</v>
      </c>
      <c r="D3744" s="408" t="s">
        <v>4085</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4353</v>
      </c>
      <c r="B3745" s="408">
        <v>1</v>
      </c>
      <c r="C3745" s="408" t="s">
        <v>4354</v>
      </c>
      <c r="D3745" s="408" t="s">
        <v>4087</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4353</v>
      </c>
      <c r="B3746" s="408">
        <v>1</v>
      </c>
      <c r="C3746" s="408" t="s">
        <v>4354</v>
      </c>
      <c r="D3746" s="408" t="s">
        <v>4229</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4353</v>
      </c>
      <c r="B3747" s="408">
        <v>1</v>
      </c>
      <c r="C3747" s="408" t="s">
        <v>4354</v>
      </c>
      <c r="D3747" s="408" t="s">
        <v>4089</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4353</v>
      </c>
      <c r="B3748" s="408">
        <v>1</v>
      </c>
      <c r="C3748" s="408" t="s">
        <v>4354</v>
      </c>
      <c r="D3748" s="408" t="s">
        <v>4091</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4353</v>
      </c>
      <c r="B3749" s="408">
        <v>1</v>
      </c>
      <c r="C3749" s="408" t="s">
        <v>4354</v>
      </c>
      <c r="D3749" s="408" t="s">
        <v>4093</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4353</v>
      </c>
      <c r="B3750" s="408">
        <v>1</v>
      </c>
      <c r="C3750" s="408" t="s">
        <v>4354</v>
      </c>
      <c r="D3750" s="408" t="s">
        <v>4095</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4353</v>
      </c>
      <c r="B3751" s="408">
        <v>1</v>
      </c>
      <c r="C3751" s="408" t="s">
        <v>4354</v>
      </c>
      <c r="D3751" s="408" t="s">
        <v>4097</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4355</v>
      </c>
      <c r="B3752" s="408">
        <v>1</v>
      </c>
      <c r="C3752" s="408" t="s">
        <v>4356</v>
      </c>
      <c r="D3752" s="408" t="s">
        <v>4001</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4355</v>
      </c>
      <c r="B3753" s="408">
        <v>1</v>
      </c>
      <c r="C3753" s="408" t="s">
        <v>4356</v>
      </c>
      <c r="D3753" s="408" t="s">
        <v>4003</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4355</v>
      </c>
      <c r="B3754" s="408">
        <v>1</v>
      </c>
      <c r="C3754" s="408" t="s">
        <v>4356</v>
      </c>
      <c r="D3754" s="408" t="s">
        <v>4004</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4355</v>
      </c>
      <c r="B3755" s="408">
        <v>1</v>
      </c>
      <c r="C3755" s="408" t="s">
        <v>4356</v>
      </c>
      <c r="D3755" s="408" t="s">
        <v>4006</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4355</v>
      </c>
      <c r="B3756" s="408">
        <v>1</v>
      </c>
      <c r="C3756" s="408" t="s">
        <v>4356</v>
      </c>
      <c r="D3756" s="408" t="s">
        <v>4008</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4355</v>
      </c>
      <c r="B3757" s="408">
        <v>1</v>
      </c>
      <c r="C3757" s="408" t="s">
        <v>4356</v>
      </c>
      <c r="D3757" s="408" t="s">
        <v>481</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4355</v>
      </c>
      <c r="B3758" s="408">
        <v>1</v>
      </c>
      <c r="C3758" s="408" t="s">
        <v>4356</v>
      </c>
      <c r="D3758" s="408" t="s">
        <v>4011</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4355</v>
      </c>
      <c r="B3759" s="408">
        <v>1</v>
      </c>
      <c r="C3759" s="408" t="s">
        <v>4356</v>
      </c>
      <c r="D3759" s="408" t="s">
        <v>4013</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4355</v>
      </c>
      <c r="B3760" s="408">
        <v>1</v>
      </c>
      <c r="C3760" s="408" t="s">
        <v>4356</v>
      </c>
      <c r="D3760" s="408" t="s">
        <v>4014</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4355</v>
      </c>
      <c r="B3761" s="408">
        <v>1</v>
      </c>
      <c r="C3761" s="408" t="s">
        <v>4356</v>
      </c>
      <c r="D3761" s="408" t="s">
        <v>4016</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4355</v>
      </c>
      <c r="B3762" s="408">
        <v>1</v>
      </c>
      <c r="C3762" s="408" t="s">
        <v>4356</v>
      </c>
      <c r="D3762" s="408" t="s">
        <v>4018</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4355</v>
      </c>
      <c r="B3763" s="408">
        <v>1</v>
      </c>
      <c r="C3763" s="408" t="s">
        <v>4356</v>
      </c>
      <c r="D3763" s="408" t="s">
        <v>4020</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4355</v>
      </c>
      <c r="B3764" s="408">
        <v>1</v>
      </c>
      <c r="C3764" s="408" t="s">
        <v>4356</v>
      </c>
      <c r="D3764" s="408" t="s">
        <v>4022</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4355</v>
      </c>
      <c r="B3765" s="408">
        <v>1</v>
      </c>
      <c r="C3765" s="408" t="s">
        <v>4356</v>
      </c>
      <c r="D3765" s="408" t="s">
        <v>4024</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4355</v>
      </c>
      <c r="B3766" s="408">
        <v>1</v>
      </c>
      <c r="C3766" s="408" t="s">
        <v>4356</v>
      </c>
      <c r="D3766" s="408" t="s">
        <v>4026</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4355</v>
      </c>
      <c r="B3767" s="408">
        <v>1</v>
      </c>
      <c r="C3767" s="408" t="s">
        <v>4356</v>
      </c>
      <c r="D3767" s="408" t="s">
        <v>4028</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4355</v>
      </c>
      <c r="B3768" s="408">
        <v>1</v>
      </c>
      <c r="C3768" s="408" t="s">
        <v>4356</v>
      </c>
      <c r="D3768" s="408" t="s">
        <v>4030</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4355</v>
      </c>
      <c r="B3769" s="408">
        <v>1</v>
      </c>
      <c r="C3769" s="408" t="s">
        <v>4356</v>
      </c>
      <c r="D3769" s="408" t="s">
        <v>4032</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4355</v>
      </c>
      <c r="B3770" s="408">
        <v>1</v>
      </c>
      <c r="C3770" s="408" t="s">
        <v>4356</v>
      </c>
      <c r="D3770" s="408" t="s">
        <v>4034</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4355</v>
      </c>
      <c r="B3771" s="408">
        <v>1</v>
      </c>
      <c r="C3771" s="408" t="s">
        <v>4356</v>
      </c>
      <c r="D3771" s="408" t="s">
        <v>4036</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4355</v>
      </c>
      <c r="B3772" s="408">
        <v>1</v>
      </c>
      <c r="C3772" s="408" t="s">
        <v>4356</v>
      </c>
      <c r="D3772" s="408" t="s">
        <v>4038</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4355</v>
      </c>
      <c r="B3773" s="408">
        <v>1</v>
      </c>
      <c r="C3773" s="408" t="s">
        <v>4356</v>
      </c>
      <c r="D3773" s="408" t="s">
        <v>4040</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4355</v>
      </c>
      <c r="B3774" s="408">
        <v>1</v>
      </c>
      <c r="C3774" s="408" t="s">
        <v>4356</v>
      </c>
      <c r="D3774" s="408" t="s">
        <v>4042</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4355</v>
      </c>
      <c r="B3775" s="408">
        <v>1</v>
      </c>
      <c r="C3775" s="408" t="s">
        <v>4356</v>
      </c>
      <c r="D3775" s="408" t="s">
        <v>4044</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4355</v>
      </c>
      <c r="B3776" s="408">
        <v>1</v>
      </c>
      <c r="C3776" s="408" t="s">
        <v>4356</v>
      </c>
      <c r="D3776" s="408" t="s">
        <v>4046</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4355</v>
      </c>
      <c r="B3777" s="408">
        <v>1</v>
      </c>
      <c r="C3777" s="408" t="s">
        <v>4356</v>
      </c>
      <c r="D3777" s="408" t="s">
        <v>4048</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4355</v>
      </c>
      <c r="B3778" s="408">
        <v>1</v>
      </c>
      <c r="C3778" s="408" t="s">
        <v>4356</v>
      </c>
      <c r="D3778" s="408" t="s">
        <v>4050</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4355</v>
      </c>
      <c r="B3779" s="408">
        <v>1</v>
      </c>
      <c r="C3779" s="408" t="s">
        <v>4356</v>
      </c>
      <c r="D3779" s="408" t="s">
        <v>4052</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4355</v>
      </c>
      <c r="B3780" s="408">
        <v>1</v>
      </c>
      <c r="C3780" s="408" t="s">
        <v>4356</v>
      </c>
      <c r="D3780" s="408" t="s">
        <v>4054</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4355</v>
      </c>
      <c r="B3781" s="408">
        <v>1</v>
      </c>
      <c r="C3781" s="408" t="s">
        <v>4356</v>
      </c>
      <c r="D3781" s="408" t="s">
        <v>517</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4355</v>
      </c>
      <c r="B3782" s="408">
        <v>1</v>
      </c>
      <c r="C3782" s="408" t="s">
        <v>4356</v>
      </c>
      <c r="D3782" s="408" t="s">
        <v>4057</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4355</v>
      </c>
      <c r="B3783" s="408">
        <v>1</v>
      </c>
      <c r="C3783" s="408" t="s">
        <v>4356</v>
      </c>
      <c r="D3783" s="408" t="s">
        <v>4059</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4355</v>
      </c>
      <c r="B3784" s="408">
        <v>1</v>
      </c>
      <c r="C3784" s="408" t="s">
        <v>4356</v>
      </c>
      <c r="D3784" s="408" t="s">
        <v>4061</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4355</v>
      </c>
      <c r="B3785" s="408">
        <v>1</v>
      </c>
      <c r="C3785" s="408" t="s">
        <v>4356</v>
      </c>
      <c r="D3785" s="408" t="s">
        <v>4063</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4355</v>
      </c>
      <c r="B3786" s="408">
        <v>1</v>
      </c>
      <c r="C3786" s="408" t="s">
        <v>4356</v>
      </c>
      <c r="D3786" s="408" t="s">
        <v>4065</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4355</v>
      </c>
      <c r="B3787" s="408">
        <v>1</v>
      </c>
      <c r="C3787" s="408" t="s">
        <v>4356</v>
      </c>
      <c r="D3787" s="408" t="s">
        <v>4067</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4355</v>
      </c>
      <c r="B3788" s="408">
        <v>1</v>
      </c>
      <c r="C3788" s="408" t="s">
        <v>4356</v>
      </c>
      <c r="D3788" s="408" t="s">
        <v>4069</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4355</v>
      </c>
      <c r="B3789" s="408">
        <v>1</v>
      </c>
      <c r="C3789" s="408" t="s">
        <v>4356</v>
      </c>
      <c r="D3789" s="408" t="s">
        <v>4071</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4355</v>
      </c>
      <c r="B3790" s="408">
        <v>1</v>
      </c>
      <c r="C3790" s="408" t="s">
        <v>4356</v>
      </c>
      <c r="D3790" s="408" t="s">
        <v>4073</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4355</v>
      </c>
      <c r="B3791" s="408">
        <v>1</v>
      </c>
      <c r="C3791" s="408" t="s">
        <v>4356</v>
      </c>
      <c r="D3791" s="408" t="s">
        <v>4075</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4355</v>
      </c>
      <c r="B3792" s="408">
        <v>1</v>
      </c>
      <c r="C3792" s="408" t="s">
        <v>4356</v>
      </c>
      <c r="D3792" s="408" t="s">
        <v>4077</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4355</v>
      </c>
      <c r="B3793" s="408">
        <v>1</v>
      </c>
      <c r="C3793" s="408" t="s">
        <v>4356</v>
      </c>
      <c r="D3793" s="408" t="s">
        <v>4079</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4355</v>
      </c>
      <c r="B3794" s="408">
        <v>1</v>
      </c>
      <c r="C3794" s="408" t="s">
        <v>4356</v>
      </c>
      <c r="D3794" s="408" t="s">
        <v>4081</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4355</v>
      </c>
      <c r="B3795" s="408">
        <v>1</v>
      </c>
      <c r="C3795" s="408" t="s">
        <v>4356</v>
      </c>
      <c r="D3795" s="408" t="s">
        <v>4083</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4355</v>
      </c>
      <c r="B3796" s="408">
        <v>1</v>
      </c>
      <c r="C3796" s="408" t="s">
        <v>4356</v>
      </c>
      <c r="D3796" s="408" t="s">
        <v>4085</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4355</v>
      </c>
      <c r="B3797" s="408">
        <v>1</v>
      </c>
      <c r="C3797" s="408" t="s">
        <v>4356</v>
      </c>
      <c r="D3797" s="408" t="s">
        <v>4087</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4355</v>
      </c>
      <c r="B3798" s="408">
        <v>1</v>
      </c>
      <c r="C3798" s="408" t="s">
        <v>4356</v>
      </c>
      <c r="D3798" s="408" t="s">
        <v>4089</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4355</v>
      </c>
      <c r="B3799" s="408">
        <v>1</v>
      </c>
      <c r="C3799" s="408" t="s">
        <v>4356</v>
      </c>
      <c r="D3799" s="408" t="s">
        <v>4091</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4355</v>
      </c>
      <c r="B3800" s="408">
        <v>1</v>
      </c>
      <c r="C3800" s="408" t="s">
        <v>4356</v>
      </c>
      <c r="D3800" s="408" t="s">
        <v>4093</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4355</v>
      </c>
      <c r="B3801" s="408">
        <v>1</v>
      </c>
      <c r="C3801" s="408" t="s">
        <v>4356</v>
      </c>
      <c r="D3801" s="408" t="s">
        <v>4095</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4355</v>
      </c>
      <c r="B3802" s="408">
        <v>1</v>
      </c>
      <c r="C3802" s="408" t="s">
        <v>4356</v>
      </c>
      <c r="D3802" s="408" t="s">
        <v>4097</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4357</v>
      </c>
      <c r="B3803" s="408">
        <v>1</v>
      </c>
      <c r="C3803" s="408" t="s">
        <v>4358</v>
      </c>
      <c r="D3803" s="408" t="s">
        <v>4001</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4357</v>
      </c>
      <c r="B3804" s="408">
        <v>1</v>
      </c>
      <c r="C3804" s="408" t="s">
        <v>4358</v>
      </c>
      <c r="D3804" s="408" t="s">
        <v>4003</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4357</v>
      </c>
      <c r="B3805" s="408">
        <v>1</v>
      </c>
      <c r="C3805" s="408" t="s">
        <v>4358</v>
      </c>
      <c r="D3805" s="408" t="s">
        <v>4004</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4357</v>
      </c>
      <c r="B3806" s="408">
        <v>1</v>
      </c>
      <c r="C3806" s="408" t="s">
        <v>4358</v>
      </c>
      <c r="D3806" s="408" t="s">
        <v>4224</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4357</v>
      </c>
      <c r="B3807" s="408">
        <v>1</v>
      </c>
      <c r="C3807" s="408" t="s">
        <v>4358</v>
      </c>
      <c r="D3807" s="408" t="s">
        <v>4006</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4357</v>
      </c>
      <c r="B3808" s="408">
        <v>1</v>
      </c>
      <c r="C3808" s="408" t="s">
        <v>4358</v>
      </c>
      <c r="D3808" s="408" t="s">
        <v>4008</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4357</v>
      </c>
      <c r="B3809" s="408">
        <v>1</v>
      </c>
      <c r="C3809" s="408" t="s">
        <v>4358</v>
      </c>
      <c r="D3809" s="408" t="s">
        <v>481</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4357</v>
      </c>
      <c r="B3810" s="408">
        <v>1</v>
      </c>
      <c r="C3810" s="408" t="s">
        <v>4358</v>
      </c>
      <c r="D3810" s="408" t="s">
        <v>4011</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4357</v>
      </c>
      <c r="B3811" s="408">
        <v>1</v>
      </c>
      <c r="C3811" s="408" t="s">
        <v>4358</v>
      </c>
      <c r="D3811" s="408" t="s">
        <v>4013</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4357</v>
      </c>
      <c r="B3812" s="408">
        <v>1</v>
      </c>
      <c r="C3812" s="408" t="s">
        <v>4358</v>
      </c>
      <c r="D3812" s="408" t="s">
        <v>4014</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4357</v>
      </c>
      <c r="B3813" s="408">
        <v>1</v>
      </c>
      <c r="C3813" s="408" t="s">
        <v>4358</v>
      </c>
      <c r="D3813" s="408" t="s">
        <v>4016</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4357</v>
      </c>
      <c r="B3814" s="408">
        <v>1</v>
      </c>
      <c r="C3814" s="408" t="s">
        <v>4358</v>
      </c>
      <c r="D3814" s="408" t="s">
        <v>4284</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4357</v>
      </c>
      <c r="B3815" s="408">
        <v>1</v>
      </c>
      <c r="C3815" s="408" t="s">
        <v>4358</v>
      </c>
      <c r="D3815" s="408" t="s">
        <v>4018</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4357</v>
      </c>
      <c r="B3816" s="408">
        <v>1</v>
      </c>
      <c r="C3816" s="408" t="s">
        <v>4358</v>
      </c>
      <c r="D3816" s="408" t="s">
        <v>4225</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4357</v>
      </c>
      <c r="B3817" s="408">
        <v>1</v>
      </c>
      <c r="C3817" s="408" t="s">
        <v>4358</v>
      </c>
      <c r="D3817" s="408" t="s">
        <v>4020</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4357</v>
      </c>
      <c r="B3818" s="408">
        <v>1</v>
      </c>
      <c r="C3818" s="408" t="s">
        <v>4358</v>
      </c>
      <c r="D3818" s="408" t="s">
        <v>4022</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4357</v>
      </c>
      <c r="B3819" s="408">
        <v>1</v>
      </c>
      <c r="C3819" s="408" t="s">
        <v>4358</v>
      </c>
      <c r="D3819" s="408" t="s">
        <v>4024</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4357</v>
      </c>
      <c r="B3820" s="408">
        <v>1</v>
      </c>
      <c r="C3820" s="408" t="s">
        <v>4358</v>
      </c>
      <c r="D3820" s="408" t="s">
        <v>4026</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4357</v>
      </c>
      <c r="B3821" s="408">
        <v>1</v>
      </c>
      <c r="C3821" s="408" t="s">
        <v>4358</v>
      </c>
      <c r="D3821" s="408" t="s">
        <v>4028</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4357</v>
      </c>
      <c r="B3822" s="408">
        <v>1</v>
      </c>
      <c r="C3822" s="408" t="s">
        <v>4358</v>
      </c>
      <c r="D3822" s="408" t="s">
        <v>4030</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4357</v>
      </c>
      <c r="B3823" s="408">
        <v>1</v>
      </c>
      <c r="C3823" s="408" t="s">
        <v>4358</v>
      </c>
      <c r="D3823" s="408" t="s">
        <v>4032</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4357</v>
      </c>
      <c r="B3824" s="408">
        <v>1</v>
      </c>
      <c r="C3824" s="408" t="s">
        <v>4358</v>
      </c>
      <c r="D3824" s="408" t="s">
        <v>4034</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4357</v>
      </c>
      <c r="B3825" s="408">
        <v>1</v>
      </c>
      <c r="C3825" s="408" t="s">
        <v>4358</v>
      </c>
      <c r="D3825" s="408" t="s">
        <v>4036</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4357</v>
      </c>
      <c r="B3826" s="408">
        <v>1</v>
      </c>
      <c r="C3826" s="408" t="s">
        <v>4358</v>
      </c>
      <c r="D3826" s="408" t="s">
        <v>4038</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4357</v>
      </c>
      <c r="B3827" s="408">
        <v>1</v>
      </c>
      <c r="C3827" s="408" t="s">
        <v>4358</v>
      </c>
      <c r="D3827" s="408" t="s">
        <v>4040</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4357</v>
      </c>
      <c r="B3828" s="408">
        <v>1</v>
      </c>
      <c r="C3828" s="408" t="s">
        <v>4358</v>
      </c>
      <c r="D3828" s="408" t="s">
        <v>4285</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4357</v>
      </c>
      <c r="B3829" s="408">
        <v>1</v>
      </c>
      <c r="C3829" s="408" t="s">
        <v>4358</v>
      </c>
      <c r="D3829" s="408" t="s">
        <v>4042</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4357</v>
      </c>
      <c r="B3830" s="408">
        <v>1</v>
      </c>
      <c r="C3830" s="408" t="s">
        <v>4358</v>
      </c>
      <c r="D3830" s="408" t="s">
        <v>4044</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4357</v>
      </c>
      <c r="B3831" s="408">
        <v>1</v>
      </c>
      <c r="C3831" s="408" t="s">
        <v>4358</v>
      </c>
      <c r="D3831" s="408" t="s">
        <v>4046</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4357</v>
      </c>
      <c r="B3832" s="408">
        <v>1</v>
      </c>
      <c r="C3832" s="408" t="s">
        <v>4358</v>
      </c>
      <c r="D3832" s="408" t="s">
        <v>4226</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4357</v>
      </c>
      <c r="B3833" s="408">
        <v>1</v>
      </c>
      <c r="C3833" s="408" t="s">
        <v>4358</v>
      </c>
      <c r="D3833" s="408" t="s">
        <v>4048</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4357</v>
      </c>
      <c r="B3834" s="408">
        <v>1</v>
      </c>
      <c r="C3834" s="408" t="s">
        <v>4358</v>
      </c>
      <c r="D3834" s="408" t="s">
        <v>4050</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4357</v>
      </c>
      <c r="B3835" s="408">
        <v>1</v>
      </c>
      <c r="C3835" s="408" t="s">
        <v>4358</v>
      </c>
      <c r="D3835" s="408" t="s">
        <v>4052</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4357</v>
      </c>
      <c r="B3836" s="408">
        <v>1</v>
      </c>
      <c r="C3836" s="408" t="s">
        <v>4358</v>
      </c>
      <c r="D3836" s="408" t="s">
        <v>4054</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4357</v>
      </c>
      <c r="B3837" s="408">
        <v>1</v>
      </c>
      <c r="C3837" s="408" t="s">
        <v>4358</v>
      </c>
      <c r="D3837" s="408" t="s">
        <v>517</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4357</v>
      </c>
      <c r="B3838" s="408">
        <v>1</v>
      </c>
      <c r="C3838" s="408" t="s">
        <v>4358</v>
      </c>
      <c r="D3838" s="408" t="s">
        <v>4057</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4357</v>
      </c>
      <c r="B3839" s="408">
        <v>1</v>
      </c>
      <c r="C3839" s="408" t="s">
        <v>4358</v>
      </c>
      <c r="D3839" s="408" t="s">
        <v>4059</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4357</v>
      </c>
      <c r="B3840" s="408">
        <v>1</v>
      </c>
      <c r="C3840" s="408" t="s">
        <v>4358</v>
      </c>
      <c r="D3840" s="408" t="s">
        <v>4061</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4357</v>
      </c>
      <c r="B3841" s="408">
        <v>1</v>
      </c>
      <c r="C3841" s="408" t="s">
        <v>4358</v>
      </c>
      <c r="D3841" s="408" t="s">
        <v>4063</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4357</v>
      </c>
      <c r="B3842" s="408">
        <v>1</v>
      </c>
      <c r="C3842" s="408" t="s">
        <v>4358</v>
      </c>
      <c r="D3842" s="408" t="s">
        <v>4065</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4357</v>
      </c>
      <c r="B3843" s="408">
        <v>1</v>
      </c>
      <c r="C3843" s="408" t="s">
        <v>4358</v>
      </c>
      <c r="D3843" s="408" t="s">
        <v>4067</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4357</v>
      </c>
      <c r="B3844" s="408">
        <v>1</v>
      </c>
      <c r="C3844" s="408" t="s">
        <v>4358</v>
      </c>
      <c r="D3844" s="408" t="s">
        <v>4069</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4357</v>
      </c>
      <c r="B3845" s="408">
        <v>1</v>
      </c>
      <c r="C3845" s="408" t="s">
        <v>4358</v>
      </c>
      <c r="D3845" s="408" t="s">
        <v>4071</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4357</v>
      </c>
      <c r="B3846" s="408">
        <v>1</v>
      </c>
      <c r="C3846" s="408" t="s">
        <v>4358</v>
      </c>
      <c r="D3846" s="408" t="s">
        <v>4073</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4357</v>
      </c>
      <c r="B3847" s="408">
        <v>1</v>
      </c>
      <c r="C3847" s="408" t="s">
        <v>4358</v>
      </c>
      <c r="D3847" s="408" t="s">
        <v>4227</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4357</v>
      </c>
      <c r="B3848" s="408">
        <v>1</v>
      </c>
      <c r="C3848" s="408" t="s">
        <v>4358</v>
      </c>
      <c r="D3848" s="408" t="s">
        <v>4286</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4357</v>
      </c>
      <c r="B3849" s="408">
        <v>1</v>
      </c>
      <c r="C3849" s="408" t="s">
        <v>4358</v>
      </c>
      <c r="D3849" s="408" t="s">
        <v>4075</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4357</v>
      </c>
      <c r="B3850" s="408">
        <v>1</v>
      </c>
      <c r="C3850" s="408" t="s">
        <v>4358</v>
      </c>
      <c r="D3850" s="408" t="s">
        <v>4077</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4357</v>
      </c>
      <c r="B3851" s="408">
        <v>1</v>
      </c>
      <c r="C3851" s="408" t="s">
        <v>4358</v>
      </c>
      <c r="D3851" s="408" t="s">
        <v>4079</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4357</v>
      </c>
      <c r="B3852" s="408">
        <v>1</v>
      </c>
      <c r="C3852" s="408" t="s">
        <v>4358</v>
      </c>
      <c r="D3852" s="408" t="s">
        <v>4081</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4357</v>
      </c>
      <c r="B3853" s="408">
        <v>1</v>
      </c>
      <c r="C3853" s="408" t="s">
        <v>4358</v>
      </c>
      <c r="D3853" s="408" t="s">
        <v>4083</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4357</v>
      </c>
      <c r="B3854" s="408">
        <v>1</v>
      </c>
      <c r="C3854" s="408" t="s">
        <v>4358</v>
      </c>
      <c r="D3854" s="408" t="s">
        <v>4085</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4357</v>
      </c>
      <c r="B3855" s="408">
        <v>1</v>
      </c>
      <c r="C3855" s="408" t="s">
        <v>4358</v>
      </c>
      <c r="D3855" s="408" t="s">
        <v>4087</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4357</v>
      </c>
      <c r="B3856" s="408">
        <v>1</v>
      </c>
      <c r="C3856" s="408" t="s">
        <v>4358</v>
      </c>
      <c r="D3856" s="408" t="s">
        <v>4229</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4357</v>
      </c>
      <c r="B3857" s="408">
        <v>1</v>
      </c>
      <c r="C3857" s="408" t="s">
        <v>4358</v>
      </c>
      <c r="D3857" s="408" t="s">
        <v>4089</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4357</v>
      </c>
      <c r="B3858" s="408">
        <v>1</v>
      </c>
      <c r="C3858" s="408" t="s">
        <v>4358</v>
      </c>
      <c r="D3858" s="408" t="s">
        <v>4091</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4357</v>
      </c>
      <c r="B3859" s="408">
        <v>1</v>
      </c>
      <c r="C3859" s="408" t="s">
        <v>4358</v>
      </c>
      <c r="D3859" s="408" t="s">
        <v>4093</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4357</v>
      </c>
      <c r="B3860" s="408">
        <v>1</v>
      </c>
      <c r="C3860" s="408" t="s">
        <v>4358</v>
      </c>
      <c r="D3860" s="408" t="s">
        <v>4095</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4357</v>
      </c>
      <c r="B3861" s="408">
        <v>1</v>
      </c>
      <c r="C3861" s="408" t="s">
        <v>4358</v>
      </c>
      <c r="D3861" s="408" t="s">
        <v>4097</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4359</v>
      </c>
      <c r="B3862" s="408">
        <v>1</v>
      </c>
      <c r="C3862" s="408" t="s">
        <v>4360</v>
      </c>
      <c r="D3862" s="408" t="s">
        <v>4003</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4359</v>
      </c>
      <c r="B3863" s="408">
        <v>1</v>
      </c>
      <c r="C3863" s="408" t="s">
        <v>4360</v>
      </c>
      <c r="D3863" s="408" t="s">
        <v>4004</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4359</v>
      </c>
      <c r="B3864" s="408">
        <v>1</v>
      </c>
      <c r="C3864" s="408" t="s">
        <v>4360</v>
      </c>
      <c r="D3864" s="408" t="s">
        <v>4224</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4359</v>
      </c>
      <c r="B3865" s="408">
        <v>1</v>
      </c>
      <c r="C3865" s="408" t="s">
        <v>4360</v>
      </c>
      <c r="D3865" s="408" t="s">
        <v>4006</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4359</v>
      </c>
      <c r="B3866" s="408">
        <v>1</v>
      </c>
      <c r="C3866" s="408" t="s">
        <v>4360</v>
      </c>
      <c r="D3866" s="408" t="s">
        <v>4008</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4359</v>
      </c>
      <c r="B3867" s="408">
        <v>1</v>
      </c>
      <c r="C3867" s="408" t="s">
        <v>4360</v>
      </c>
      <c r="D3867" s="408" t="s">
        <v>481</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4359</v>
      </c>
      <c r="B3868" s="408">
        <v>1</v>
      </c>
      <c r="C3868" s="408" t="s">
        <v>4360</v>
      </c>
      <c r="D3868" s="408" t="s">
        <v>4011</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4359</v>
      </c>
      <c r="B3869" s="408">
        <v>1</v>
      </c>
      <c r="C3869" s="408" t="s">
        <v>4360</v>
      </c>
      <c r="D3869" s="408" t="s">
        <v>4014</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4359</v>
      </c>
      <c r="B3870" s="408">
        <v>1</v>
      </c>
      <c r="C3870" s="408" t="s">
        <v>4360</v>
      </c>
      <c r="D3870" s="408" t="s">
        <v>4016</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4359</v>
      </c>
      <c r="B3871" s="408">
        <v>1</v>
      </c>
      <c r="C3871" s="408" t="s">
        <v>4360</v>
      </c>
      <c r="D3871" s="408" t="s">
        <v>4018</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4359</v>
      </c>
      <c r="B3872" s="408">
        <v>1</v>
      </c>
      <c r="C3872" s="408" t="s">
        <v>4360</v>
      </c>
      <c r="D3872" s="408" t="s">
        <v>4225</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4359</v>
      </c>
      <c r="B3873" s="408">
        <v>1</v>
      </c>
      <c r="C3873" s="408" t="s">
        <v>4360</v>
      </c>
      <c r="D3873" s="408" t="s">
        <v>4022</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4359</v>
      </c>
      <c r="B3874" s="408">
        <v>1</v>
      </c>
      <c r="C3874" s="408" t="s">
        <v>4360</v>
      </c>
      <c r="D3874" s="408" t="s">
        <v>4024</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4359</v>
      </c>
      <c r="B3875" s="408">
        <v>1</v>
      </c>
      <c r="C3875" s="408" t="s">
        <v>4360</v>
      </c>
      <c r="D3875" s="408" t="s">
        <v>4026</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4359</v>
      </c>
      <c r="B3876" s="408">
        <v>1</v>
      </c>
      <c r="C3876" s="408" t="s">
        <v>4360</v>
      </c>
      <c r="D3876" s="408" t="s">
        <v>4028</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4359</v>
      </c>
      <c r="B3877" s="408">
        <v>1</v>
      </c>
      <c r="C3877" s="408" t="s">
        <v>4360</v>
      </c>
      <c r="D3877" s="408" t="s">
        <v>4030</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4359</v>
      </c>
      <c r="B3878" s="408">
        <v>1</v>
      </c>
      <c r="C3878" s="408" t="s">
        <v>4360</v>
      </c>
      <c r="D3878" s="408" t="s">
        <v>4032</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4359</v>
      </c>
      <c r="B3879" s="408">
        <v>1</v>
      </c>
      <c r="C3879" s="408" t="s">
        <v>4360</v>
      </c>
      <c r="D3879" s="408" t="s">
        <v>4034</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4359</v>
      </c>
      <c r="B3880" s="408">
        <v>1</v>
      </c>
      <c r="C3880" s="408" t="s">
        <v>4360</v>
      </c>
      <c r="D3880" s="408" t="s">
        <v>4036</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4359</v>
      </c>
      <c r="B3881" s="408">
        <v>1</v>
      </c>
      <c r="C3881" s="408" t="s">
        <v>4360</v>
      </c>
      <c r="D3881" s="408" t="s">
        <v>4038</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4359</v>
      </c>
      <c r="B3882" s="408">
        <v>1</v>
      </c>
      <c r="C3882" s="408" t="s">
        <v>4360</v>
      </c>
      <c r="D3882" s="408" t="s">
        <v>4040</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4359</v>
      </c>
      <c r="B3883" s="408">
        <v>1</v>
      </c>
      <c r="C3883" s="408" t="s">
        <v>4360</v>
      </c>
      <c r="D3883" s="408" t="s">
        <v>4042</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4359</v>
      </c>
      <c r="B3884" s="408">
        <v>1</v>
      </c>
      <c r="C3884" s="408" t="s">
        <v>4360</v>
      </c>
      <c r="D3884" s="408" t="s">
        <v>4044</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4359</v>
      </c>
      <c r="B3885" s="408">
        <v>1</v>
      </c>
      <c r="C3885" s="408" t="s">
        <v>4360</v>
      </c>
      <c r="D3885" s="408" t="s">
        <v>4046</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4359</v>
      </c>
      <c r="B3886" s="408">
        <v>1</v>
      </c>
      <c r="C3886" s="408" t="s">
        <v>4360</v>
      </c>
      <c r="D3886" s="408" t="s">
        <v>4226</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4359</v>
      </c>
      <c r="B3887" s="408">
        <v>1</v>
      </c>
      <c r="C3887" s="408" t="s">
        <v>4360</v>
      </c>
      <c r="D3887" s="408" t="s">
        <v>4048</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4359</v>
      </c>
      <c r="B3888" s="408">
        <v>1</v>
      </c>
      <c r="C3888" s="408" t="s">
        <v>4360</v>
      </c>
      <c r="D3888" s="408" t="s">
        <v>4050</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4359</v>
      </c>
      <c r="B3889" s="408">
        <v>1</v>
      </c>
      <c r="C3889" s="408" t="s">
        <v>4360</v>
      </c>
      <c r="D3889" s="408" t="s">
        <v>4052</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4359</v>
      </c>
      <c r="B3890" s="408">
        <v>1</v>
      </c>
      <c r="C3890" s="408" t="s">
        <v>4360</v>
      </c>
      <c r="D3890" s="408" t="s">
        <v>4054</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4359</v>
      </c>
      <c r="B3891" s="408">
        <v>1</v>
      </c>
      <c r="C3891" s="408" t="s">
        <v>4360</v>
      </c>
      <c r="D3891" s="408" t="s">
        <v>517</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4359</v>
      </c>
      <c r="B3892" s="408">
        <v>1</v>
      </c>
      <c r="C3892" s="408" t="s">
        <v>4360</v>
      </c>
      <c r="D3892" s="408" t="s">
        <v>4057</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4359</v>
      </c>
      <c r="B3893" s="408">
        <v>1</v>
      </c>
      <c r="C3893" s="408" t="s">
        <v>4360</v>
      </c>
      <c r="D3893" s="408" t="s">
        <v>4059</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4359</v>
      </c>
      <c r="B3894" s="408">
        <v>1</v>
      </c>
      <c r="C3894" s="408" t="s">
        <v>4360</v>
      </c>
      <c r="D3894" s="408" t="s">
        <v>4061</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4359</v>
      </c>
      <c r="B3895" s="408">
        <v>1</v>
      </c>
      <c r="C3895" s="408" t="s">
        <v>4360</v>
      </c>
      <c r="D3895" s="408" t="s">
        <v>4063</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4359</v>
      </c>
      <c r="B3896" s="408">
        <v>1</v>
      </c>
      <c r="C3896" s="408" t="s">
        <v>4360</v>
      </c>
      <c r="D3896" s="408" t="s">
        <v>4065</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4359</v>
      </c>
      <c r="B3897" s="408">
        <v>1</v>
      </c>
      <c r="C3897" s="408" t="s">
        <v>4360</v>
      </c>
      <c r="D3897" s="408" t="s">
        <v>4067</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4359</v>
      </c>
      <c r="B3898" s="408">
        <v>1</v>
      </c>
      <c r="C3898" s="408" t="s">
        <v>4360</v>
      </c>
      <c r="D3898" s="408" t="s">
        <v>4069</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4359</v>
      </c>
      <c r="B3899" s="408">
        <v>1</v>
      </c>
      <c r="C3899" s="408" t="s">
        <v>4360</v>
      </c>
      <c r="D3899" s="408" t="s">
        <v>4071</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4359</v>
      </c>
      <c r="B3900" s="408">
        <v>1</v>
      </c>
      <c r="C3900" s="408" t="s">
        <v>4360</v>
      </c>
      <c r="D3900" s="408" t="s">
        <v>4073</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4359</v>
      </c>
      <c r="B3901" s="408">
        <v>1</v>
      </c>
      <c r="C3901" s="408" t="s">
        <v>4360</v>
      </c>
      <c r="D3901" s="408" t="s">
        <v>4227</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4359</v>
      </c>
      <c r="B3902" s="408">
        <v>1</v>
      </c>
      <c r="C3902" s="408" t="s">
        <v>4360</v>
      </c>
      <c r="D3902" s="408" t="s">
        <v>4075</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4359</v>
      </c>
      <c r="B3903" s="408">
        <v>1</v>
      </c>
      <c r="C3903" s="408" t="s">
        <v>4360</v>
      </c>
      <c r="D3903" s="408" t="s">
        <v>4077</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4359</v>
      </c>
      <c r="B3904" s="408">
        <v>1</v>
      </c>
      <c r="C3904" s="408" t="s">
        <v>4360</v>
      </c>
      <c r="D3904" s="408" t="s">
        <v>4079</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4359</v>
      </c>
      <c r="B3905" s="408">
        <v>1</v>
      </c>
      <c r="C3905" s="408" t="s">
        <v>4360</v>
      </c>
      <c r="D3905" s="408" t="s">
        <v>4081</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4359</v>
      </c>
      <c r="B3906" s="408">
        <v>1</v>
      </c>
      <c r="C3906" s="408" t="s">
        <v>4360</v>
      </c>
      <c r="D3906" s="408" t="s">
        <v>4083</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4359</v>
      </c>
      <c r="B3907" s="408">
        <v>1</v>
      </c>
      <c r="C3907" s="408" t="s">
        <v>4360</v>
      </c>
      <c r="D3907" s="408" t="s">
        <v>4228</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4359</v>
      </c>
      <c r="B3908" s="408">
        <v>1</v>
      </c>
      <c r="C3908" s="408" t="s">
        <v>4360</v>
      </c>
      <c r="D3908" s="408" t="s">
        <v>4085</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4359</v>
      </c>
      <c r="B3909" s="408">
        <v>1</v>
      </c>
      <c r="C3909" s="408" t="s">
        <v>4360</v>
      </c>
      <c r="D3909" s="408" t="s">
        <v>4087</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4359</v>
      </c>
      <c r="B3910" s="408">
        <v>1</v>
      </c>
      <c r="C3910" s="408" t="s">
        <v>4360</v>
      </c>
      <c r="D3910" s="408" t="s">
        <v>4229</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4359</v>
      </c>
      <c r="B3911" s="408">
        <v>1</v>
      </c>
      <c r="C3911" s="408" t="s">
        <v>4360</v>
      </c>
      <c r="D3911" s="408" t="s">
        <v>4089</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4359</v>
      </c>
      <c r="B3912" s="408">
        <v>1</v>
      </c>
      <c r="C3912" s="408" t="s">
        <v>4360</v>
      </c>
      <c r="D3912" s="408" t="s">
        <v>4091</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4359</v>
      </c>
      <c r="B3913" s="408">
        <v>1</v>
      </c>
      <c r="C3913" s="408" t="s">
        <v>4360</v>
      </c>
      <c r="D3913" s="408" t="s">
        <v>4093</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4359</v>
      </c>
      <c r="B3914" s="408">
        <v>1</v>
      </c>
      <c r="C3914" s="408" t="s">
        <v>4360</v>
      </c>
      <c r="D3914" s="408" t="s">
        <v>4095</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4359</v>
      </c>
      <c r="B3915" s="408">
        <v>1</v>
      </c>
      <c r="C3915" s="408" t="s">
        <v>4360</v>
      </c>
      <c r="D3915" s="408" t="s">
        <v>4097</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4361</v>
      </c>
      <c r="B3916" s="408">
        <v>1</v>
      </c>
      <c r="C3916" s="408" t="s">
        <v>4362</v>
      </c>
      <c r="D3916" s="408" t="s">
        <v>4001</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4361</v>
      </c>
      <c r="B3917" s="408">
        <v>1</v>
      </c>
      <c r="C3917" s="408" t="s">
        <v>4362</v>
      </c>
      <c r="D3917" s="408" t="s">
        <v>4003</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4361</v>
      </c>
      <c r="B3918" s="408">
        <v>1</v>
      </c>
      <c r="C3918" s="408" t="s">
        <v>4362</v>
      </c>
      <c r="D3918" s="408" t="s">
        <v>4004</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4361</v>
      </c>
      <c r="B3919" s="408">
        <v>1</v>
      </c>
      <c r="C3919" s="408" t="s">
        <v>4362</v>
      </c>
      <c r="D3919" s="408" t="s">
        <v>4224</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4361</v>
      </c>
      <c r="B3920" s="408">
        <v>1</v>
      </c>
      <c r="C3920" s="408" t="s">
        <v>4362</v>
      </c>
      <c r="D3920" s="408" t="s">
        <v>4006</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4361</v>
      </c>
      <c r="B3921" s="408">
        <v>1</v>
      </c>
      <c r="C3921" s="408" t="s">
        <v>4362</v>
      </c>
      <c r="D3921" s="408" t="s">
        <v>4008</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4361</v>
      </c>
      <c r="B3922" s="408">
        <v>1</v>
      </c>
      <c r="C3922" s="408" t="s">
        <v>4362</v>
      </c>
      <c r="D3922" s="408" t="s">
        <v>481</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4361</v>
      </c>
      <c r="B3923" s="408">
        <v>1</v>
      </c>
      <c r="C3923" s="408" t="s">
        <v>4362</v>
      </c>
      <c r="D3923" s="408" t="s">
        <v>4011</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4361</v>
      </c>
      <c r="B3924" s="408">
        <v>1</v>
      </c>
      <c r="C3924" s="408" t="s">
        <v>4362</v>
      </c>
      <c r="D3924" s="408" t="s">
        <v>4013</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4361</v>
      </c>
      <c r="B3925" s="408">
        <v>1</v>
      </c>
      <c r="C3925" s="408" t="s">
        <v>4362</v>
      </c>
      <c r="D3925" s="408" t="s">
        <v>4014</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4361</v>
      </c>
      <c r="B3926" s="408">
        <v>1</v>
      </c>
      <c r="C3926" s="408" t="s">
        <v>4362</v>
      </c>
      <c r="D3926" s="408" t="s">
        <v>4016</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4361</v>
      </c>
      <c r="B3927" s="408">
        <v>1</v>
      </c>
      <c r="C3927" s="408" t="s">
        <v>4362</v>
      </c>
      <c r="D3927" s="408" t="s">
        <v>4238</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4361</v>
      </c>
      <c r="B3928" s="408">
        <v>1</v>
      </c>
      <c r="C3928" s="408" t="s">
        <v>4362</v>
      </c>
      <c r="D3928" s="408" t="s">
        <v>4018</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4361</v>
      </c>
      <c r="B3929" s="408">
        <v>1</v>
      </c>
      <c r="C3929" s="408" t="s">
        <v>4362</v>
      </c>
      <c r="D3929" s="408" t="s">
        <v>4225</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4361</v>
      </c>
      <c r="B3930" s="408">
        <v>1</v>
      </c>
      <c r="C3930" s="408" t="s">
        <v>4362</v>
      </c>
      <c r="D3930" s="408" t="s">
        <v>4020</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4361</v>
      </c>
      <c r="B3931" s="408">
        <v>1</v>
      </c>
      <c r="C3931" s="408" t="s">
        <v>4362</v>
      </c>
      <c r="D3931" s="408" t="s">
        <v>4022</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4361</v>
      </c>
      <c r="B3932" s="408">
        <v>1</v>
      </c>
      <c r="C3932" s="408" t="s">
        <v>4362</v>
      </c>
      <c r="D3932" s="408" t="s">
        <v>4024</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4361</v>
      </c>
      <c r="B3933" s="408">
        <v>1</v>
      </c>
      <c r="C3933" s="408" t="s">
        <v>4362</v>
      </c>
      <c r="D3933" s="408" t="s">
        <v>4026</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4361</v>
      </c>
      <c r="B3934" s="408">
        <v>1</v>
      </c>
      <c r="C3934" s="408" t="s">
        <v>4362</v>
      </c>
      <c r="D3934" s="408" t="s">
        <v>4028</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4361</v>
      </c>
      <c r="B3935" s="408">
        <v>1</v>
      </c>
      <c r="C3935" s="408" t="s">
        <v>4362</v>
      </c>
      <c r="D3935" s="408" t="s">
        <v>4030</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4361</v>
      </c>
      <c r="B3936" s="408">
        <v>1</v>
      </c>
      <c r="C3936" s="408" t="s">
        <v>4362</v>
      </c>
      <c r="D3936" s="408" t="s">
        <v>4032</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4361</v>
      </c>
      <c r="B3937" s="408">
        <v>1</v>
      </c>
      <c r="C3937" s="408" t="s">
        <v>4362</v>
      </c>
      <c r="D3937" s="408" t="s">
        <v>4034</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4361</v>
      </c>
      <c r="B3938" s="408">
        <v>1</v>
      </c>
      <c r="C3938" s="408" t="s">
        <v>4362</v>
      </c>
      <c r="D3938" s="408" t="s">
        <v>4036</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4361</v>
      </c>
      <c r="B3939" s="408">
        <v>1</v>
      </c>
      <c r="C3939" s="408" t="s">
        <v>4362</v>
      </c>
      <c r="D3939" s="408" t="s">
        <v>4038</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4361</v>
      </c>
      <c r="B3940" s="408">
        <v>1</v>
      </c>
      <c r="C3940" s="408" t="s">
        <v>4362</v>
      </c>
      <c r="D3940" s="408" t="s">
        <v>4040</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4361</v>
      </c>
      <c r="B3941" s="408">
        <v>1</v>
      </c>
      <c r="C3941" s="408" t="s">
        <v>4362</v>
      </c>
      <c r="D3941" s="408" t="s">
        <v>4042</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4361</v>
      </c>
      <c r="B3942" s="408">
        <v>1</v>
      </c>
      <c r="C3942" s="408" t="s">
        <v>4362</v>
      </c>
      <c r="D3942" s="408" t="s">
        <v>4044</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4361</v>
      </c>
      <c r="B3943" s="408">
        <v>1</v>
      </c>
      <c r="C3943" s="408" t="s">
        <v>4362</v>
      </c>
      <c r="D3943" s="408" t="s">
        <v>4046</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4361</v>
      </c>
      <c r="B3944" s="408">
        <v>1</v>
      </c>
      <c r="C3944" s="408" t="s">
        <v>4362</v>
      </c>
      <c r="D3944" s="408" t="s">
        <v>4226</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4361</v>
      </c>
      <c r="B3945" s="408">
        <v>1</v>
      </c>
      <c r="C3945" s="408" t="s">
        <v>4362</v>
      </c>
      <c r="D3945" s="408" t="s">
        <v>4048</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4361</v>
      </c>
      <c r="B3946" s="408">
        <v>1</v>
      </c>
      <c r="C3946" s="408" t="s">
        <v>4362</v>
      </c>
      <c r="D3946" s="408" t="s">
        <v>4050</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4361</v>
      </c>
      <c r="B3947" s="408">
        <v>1</v>
      </c>
      <c r="C3947" s="408" t="s">
        <v>4362</v>
      </c>
      <c r="D3947" s="408" t="s">
        <v>4052</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4361</v>
      </c>
      <c r="B3948" s="408">
        <v>1</v>
      </c>
      <c r="C3948" s="408" t="s">
        <v>4362</v>
      </c>
      <c r="D3948" s="408" t="s">
        <v>4054</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4361</v>
      </c>
      <c r="B3949" s="408">
        <v>1</v>
      </c>
      <c r="C3949" s="408" t="s">
        <v>4362</v>
      </c>
      <c r="D3949" s="408" t="s">
        <v>517</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4361</v>
      </c>
      <c r="B3950" s="408">
        <v>1</v>
      </c>
      <c r="C3950" s="408" t="s">
        <v>4362</v>
      </c>
      <c r="D3950" s="408" t="s">
        <v>4057</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4361</v>
      </c>
      <c r="B3951" s="408">
        <v>1</v>
      </c>
      <c r="C3951" s="408" t="s">
        <v>4362</v>
      </c>
      <c r="D3951" s="408" t="s">
        <v>4059</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4361</v>
      </c>
      <c r="B3952" s="408">
        <v>1</v>
      </c>
      <c r="C3952" s="408" t="s">
        <v>4362</v>
      </c>
      <c r="D3952" s="408" t="s">
        <v>4061</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4361</v>
      </c>
      <c r="B3953" s="408">
        <v>1</v>
      </c>
      <c r="C3953" s="408" t="s">
        <v>4362</v>
      </c>
      <c r="D3953" s="408" t="s">
        <v>4063</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4361</v>
      </c>
      <c r="B3954" s="408">
        <v>1</v>
      </c>
      <c r="C3954" s="408" t="s">
        <v>4362</v>
      </c>
      <c r="D3954" s="408" t="s">
        <v>4065</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4361</v>
      </c>
      <c r="B3955" s="408">
        <v>1</v>
      </c>
      <c r="C3955" s="408" t="s">
        <v>4362</v>
      </c>
      <c r="D3955" s="408" t="s">
        <v>4067</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4361</v>
      </c>
      <c r="B3956" s="408">
        <v>1</v>
      </c>
      <c r="C3956" s="408" t="s">
        <v>4362</v>
      </c>
      <c r="D3956" s="408" t="s">
        <v>4069</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4361</v>
      </c>
      <c r="B3957" s="408">
        <v>1</v>
      </c>
      <c r="C3957" s="408" t="s">
        <v>4362</v>
      </c>
      <c r="D3957" s="408" t="s">
        <v>4071</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4361</v>
      </c>
      <c r="B3958" s="408">
        <v>1</v>
      </c>
      <c r="C3958" s="408" t="s">
        <v>4362</v>
      </c>
      <c r="D3958" s="408" t="s">
        <v>4073</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4361</v>
      </c>
      <c r="B3959" s="408">
        <v>1</v>
      </c>
      <c r="C3959" s="408" t="s">
        <v>4362</v>
      </c>
      <c r="D3959" s="408" t="s">
        <v>4227</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4361</v>
      </c>
      <c r="B3960" s="408">
        <v>1</v>
      </c>
      <c r="C3960" s="408" t="s">
        <v>4362</v>
      </c>
      <c r="D3960" s="408" t="s">
        <v>4075</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4361</v>
      </c>
      <c r="B3961" s="408">
        <v>1</v>
      </c>
      <c r="C3961" s="408" t="s">
        <v>4362</v>
      </c>
      <c r="D3961" s="408" t="s">
        <v>4077</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4361</v>
      </c>
      <c r="B3962" s="408">
        <v>1</v>
      </c>
      <c r="C3962" s="408" t="s">
        <v>4362</v>
      </c>
      <c r="D3962" s="408" t="s">
        <v>4079</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4361</v>
      </c>
      <c r="B3963" s="408">
        <v>1</v>
      </c>
      <c r="C3963" s="408" t="s">
        <v>4362</v>
      </c>
      <c r="D3963" s="408" t="s">
        <v>4081</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4361</v>
      </c>
      <c r="B3964" s="408">
        <v>1</v>
      </c>
      <c r="C3964" s="408" t="s">
        <v>4362</v>
      </c>
      <c r="D3964" s="408" t="s">
        <v>4083</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4361</v>
      </c>
      <c r="B3965" s="408">
        <v>1</v>
      </c>
      <c r="C3965" s="408" t="s">
        <v>4362</v>
      </c>
      <c r="D3965" s="408" t="s">
        <v>4228</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4361</v>
      </c>
      <c r="B3966" s="408">
        <v>1</v>
      </c>
      <c r="C3966" s="408" t="s">
        <v>4362</v>
      </c>
      <c r="D3966" s="408" t="s">
        <v>4085</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4361</v>
      </c>
      <c r="B3967" s="408">
        <v>1</v>
      </c>
      <c r="C3967" s="408" t="s">
        <v>4362</v>
      </c>
      <c r="D3967" s="408" t="s">
        <v>4087</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4361</v>
      </c>
      <c r="B3968" s="408">
        <v>1</v>
      </c>
      <c r="C3968" s="408" t="s">
        <v>4362</v>
      </c>
      <c r="D3968" s="408" t="s">
        <v>4229</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4361</v>
      </c>
      <c r="B3969" s="408">
        <v>1</v>
      </c>
      <c r="C3969" s="408" t="s">
        <v>4362</v>
      </c>
      <c r="D3969" s="408" t="s">
        <v>4089</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4361</v>
      </c>
      <c r="B3970" s="408">
        <v>1</v>
      </c>
      <c r="C3970" s="408" t="s">
        <v>4362</v>
      </c>
      <c r="D3970" s="408" t="s">
        <v>4091</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4361</v>
      </c>
      <c r="B3971" s="408">
        <v>1</v>
      </c>
      <c r="C3971" s="408" t="s">
        <v>4362</v>
      </c>
      <c r="D3971" s="408" t="s">
        <v>4093</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4361</v>
      </c>
      <c r="B3972" s="408">
        <v>1</v>
      </c>
      <c r="C3972" s="408" t="s">
        <v>4362</v>
      </c>
      <c r="D3972" s="408" t="s">
        <v>4095</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4361</v>
      </c>
      <c r="B3973" s="408">
        <v>1</v>
      </c>
      <c r="C3973" s="408" t="s">
        <v>4362</v>
      </c>
      <c r="D3973" s="408" t="s">
        <v>4097</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4363</v>
      </c>
      <c r="B3974" s="408">
        <v>1</v>
      </c>
      <c r="C3974" s="408" t="s">
        <v>4364</v>
      </c>
      <c r="D3974" s="408" t="s">
        <v>4001</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4363</v>
      </c>
      <c r="B3975" s="408">
        <v>1</v>
      </c>
      <c r="C3975" s="408" t="s">
        <v>4364</v>
      </c>
      <c r="D3975" s="408" t="s">
        <v>4003</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4363</v>
      </c>
      <c r="B3976" s="408">
        <v>1</v>
      </c>
      <c r="C3976" s="408" t="s">
        <v>4364</v>
      </c>
      <c r="D3976" s="408" t="s">
        <v>4004</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4363</v>
      </c>
      <c r="B3977" s="408">
        <v>1</v>
      </c>
      <c r="C3977" s="408" t="s">
        <v>4364</v>
      </c>
      <c r="D3977" s="408" t="s">
        <v>4224</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4363</v>
      </c>
      <c r="B3978" s="408">
        <v>1</v>
      </c>
      <c r="C3978" s="408" t="s">
        <v>4364</v>
      </c>
      <c r="D3978" s="408" t="s">
        <v>4006</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4363</v>
      </c>
      <c r="B3979" s="408">
        <v>1</v>
      </c>
      <c r="C3979" s="408" t="s">
        <v>4364</v>
      </c>
      <c r="D3979" s="408" t="s">
        <v>4008</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4363</v>
      </c>
      <c r="B3980" s="408">
        <v>1</v>
      </c>
      <c r="C3980" s="408" t="s">
        <v>4364</v>
      </c>
      <c r="D3980" s="408" t="s">
        <v>481</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4363</v>
      </c>
      <c r="B3981" s="408">
        <v>1</v>
      </c>
      <c r="C3981" s="408" t="s">
        <v>4364</v>
      </c>
      <c r="D3981" s="408" t="s">
        <v>4011</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4363</v>
      </c>
      <c r="B3982" s="408">
        <v>1</v>
      </c>
      <c r="C3982" s="408" t="s">
        <v>4364</v>
      </c>
      <c r="D3982" s="408" t="s">
        <v>4013</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4363</v>
      </c>
      <c r="B3983" s="408">
        <v>1</v>
      </c>
      <c r="C3983" s="408" t="s">
        <v>4364</v>
      </c>
      <c r="D3983" s="408" t="s">
        <v>4014</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4363</v>
      </c>
      <c r="B3984" s="408">
        <v>1</v>
      </c>
      <c r="C3984" s="408" t="s">
        <v>4364</v>
      </c>
      <c r="D3984" s="408" t="s">
        <v>4016</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4363</v>
      </c>
      <c r="B3985" s="408">
        <v>1</v>
      </c>
      <c r="C3985" s="408" t="s">
        <v>4364</v>
      </c>
      <c r="D3985" s="408" t="s">
        <v>4238</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4363</v>
      </c>
      <c r="B3986" s="408">
        <v>1</v>
      </c>
      <c r="C3986" s="408" t="s">
        <v>4364</v>
      </c>
      <c r="D3986" s="408" t="s">
        <v>4018</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4363</v>
      </c>
      <c r="B3987" s="408">
        <v>1</v>
      </c>
      <c r="C3987" s="408" t="s">
        <v>4364</v>
      </c>
      <c r="D3987" s="408" t="s">
        <v>4225</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4363</v>
      </c>
      <c r="B3988" s="408">
        <v>1</v>
      </c>
      <c r="C3988" s="408" t="s">
        <v>4364</v>
      </c>
      <c r="D3988" s="408" t="s">
        <v>4020</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4363</v>
      </c>
      <c r="B3989" s="408">
        <v>1</v>
      </c>
      <c r="C3989" s="408" t="s">
        <v>4364</v>
      </c>
      <c r="D3989" s="408" t="s">
        <v>4022</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4363</v>
      </c>
      <c r="B3990" s="408">
        <v>1</v>
      </c>
      <c r="C3990" s="408" t="s">
        <v>4364</v>
      </c>
      <c r="D3990" s="408" t="s">
        <v>4024</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4363</v>
      </c>
      <c r="B3991" s="408">
        <v>1</v>
      </c>
      <c r="C3991" s="408" t="s">
        <v>4364</v>
      </c>
      <c r="D3991" s="408" t="s">
        <v>4026</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4363</v>
      </c>
      <c r="B3992" s="408">
        <v>1</v>
      </c>
      <c r="C3992" s="408" t="s">
        <v>4364</v>
      </c>
      <c r="D3992" s="408" t="s">
        <v>4028</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4363</v>
      </c>
      <c r="B3993" s="408">
        <v>1</v>
      </c>
      <c r="C3993" s="408" t="s">
        <v>4364</v>
      </c>
      <c r="D3993" s="408" t="s">
        <v>4030</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4363</v>
      </c>
      <c r="B3994" s="408">
        <v>1</v>
      </c>
      <c r="C3994" s="408" t="s">
        <v>4364</v>
      </c>
      <c r="D3994" s="408" t="s">
        <v>4032</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4363</v>
      </c>
      <c r="B3995" s="408">
        <v>1</v>
      </c>
      <c r="C3995" s="408" t="s">
        <v>4364</v>
      </c>
      <c r="D3995" s="408" t="s">
        <v>4034</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4363</v>
      </c>
      <c r="B3996" s="408">
        <v>1</v>
      </c>
      <c r="C3996" s="408" t="s">
        <v>4364</v>
      </c>
      <c r="D3996" s="408" t="s">
        <v>4036</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4363</v>
      </c>
      <c r="B3997" s="408">
        <v>1</v>
      </c>
      <c r="C3997" s="408" t="s">
        <v>4364</v>
      </c>
      <c r="D3997" s="408" t="s">
        <v>4038</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4363</v>
      </c>
      <c r="B3998" s="408">
        <v>1</v>
      </c>
      <c r="C3998" s="408" t="s">
        <v>4364</v>
      </c>
      <c r="D3998" s="408" t="s">
        <v>4040</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4363</v>
      </c>
      <c r="B3999" s="408">
        <v>1</v>
      </c>
      <c r="C3999" s="408" t="s">
        <v>4364</v>
      </c>
      <c r="D3999" s="408" t="s">
        <v>4042</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4363</v>
      </c>
      <c r="B4000" s="408">
        <v>1</v>
      </c>
      <c r="C4000" s="408" t="s">
        <v>4364</v>
      </c>
      <c r="D4000" s="408" t="s">
        <v>4044</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4363</v>
      </c>
      <c r="B4001" s="408">
        <v>1</v>
      </c>
      <c r="C4001" s="408" t="s">
        <v>4364</v>
      </c>
      <c r="D4001" s="408" t="s">
        <v>4046</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4363</v>
      </c>
      <c r="B4002" s="408">
        <v>1</v>
      </c>
      <c r="C4002" s="408" t="s">
        <v>4364</v>
      </c>
      <c r="D4002" s="408" t="s">
        <v>4226</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4363</v>
      </c>
      <c r="B4003" s="408">
        <v>1</v>
      </c>
      <c r="C4003" s="408" t="s">
        <v>4364</v>
      </c>
      <c r="D4003" s="408" t="s">
        <v>4048</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4363</v>
      </c>
      <c r="B4004" s="408">
        <v>1</v>
      </c>
      <c r="C4004" s="408" t="s">
        <v>4364</v>
      </c>
      <c r="D4004" s="408" t="s">
        <v>4050</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4363</v>
      </c>
      <c r="B4005" s="408">
        <v>1</v>
      </c>
      <c r="C4005" s="408" t="s">
        <v>4364</v>
      </c>
      <c r="D4005" s="408" t="s">
        <v>4052</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4363</v>
      </c>
      <c r="B4006" s="408">
        <v>1</v>
      </c>
      <c r="C4006" s="408" t="s">
        <v>4364</v>
      </c>
      <c r="D4006" s="408" t="s">
        <v>4054</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4363</v>
      </c>
      <c r="B4007" s="408">
        <v>1</v>
      </c>
      <c r="C4007" s="408" t="s">
        <v>4364</v>
      </c>
      <c r="D4007" s="408" t="s">
        <v>517</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4363</v>
      </c>
      <c r="B4008" s="408">
        <v>1</v>
      </c>
      <c r="C4008" s="408" t="s">
        <v>4364</v>
      </c>
      <c r="D4008" s="408" t="s">
        <v>4057</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4363</v>
      </c>
      <c r="B4009" s="408">
        <v>1</v>
      </c>
      <c r="C4009" s="408" t="s">
        <v>4364</v>
      </c>
      <c r="D4009" s="408" t="s">
        <v>4059</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4363</v>
      </c>
      <c r="B4010" s="408">
        <v>1</v>
      </c>
      <c r="C4010" s="408" t="s">
        <v>4364</v>
      </c>
      <c r="D4010" s="408" t="s">
        <v>4061</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4363</v>
      </c>
      <c r="B4011" s="408">
        <v>1</v>
      </c>
      <c r="C4011" s="408" t="s">
        <v>4364</v>
      </c>
      <c r="D4011" s="408" t="s">
        <v>4063</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4363</v>
      </c>
      <c r="B4012" s="408">
        <v>1</v>
      </c>
      <c r="C4012" s="408" t="s">
        <v>4364</v>
      </c>
      <c r="D4012" s="408" t="s">
        <v>4065</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4363</v>
      </c>
      <c r="B4013" s="408">
        <v>1</v>
      </c>
      <c r="C4013" s="408" t="s">
        <v>4364</v>
      </c>
      <c r="D4013" s="408" t="s">
        <v>4067</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4363</v>
      </c>
      <c r="B4014" s="408">
        <v>1</v>
      </c>
      <c r="C4014" s="408" t="s">
        <v>4364</v>
      </c>
      <c r="D4014" s="408" t="s">
        <v>4069</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4363</v>
      </c>
      <c r="B4015" s="408">
        <v>1</v>
      </c>
      <c r="C4015" s="408" t="s">
        <v>4364</v>
      </c>
      <c r="D4015" s="408" t="s">
        <v>4071</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4363</v>
      </c>
      <c r="B4016" s="408">
        <v>1</v>
      </c>
      <c r="C4016" s="408" t="s">
        <v>4364</v>
      </c>
      <c r="D4016" s="408" t="s">
        <v>4073</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4363</v>
      </c>
      <c r="B4017" s="408">
        <v>1</v>
      </c>
      <c r="C4017" s="408" t="s">
        <v>4364</v>
      </c>
      <c r="D4017" s="408" t="s">
        <v>4227</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4363</v>
      </c>
      <c r="B4018" s="408">
        <v>1</v>
      </c>
      <c r="C4018" s="408" t="s">
        <v>4364</v>
      </c>
      <c r="D4018" s="408" t="s">
        <v>4075</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4363</v>
      </c>
      <c r="B4019" s="408">
        <v>1</v>
      </c>
      <c r="C4019" s="408" t="s">
        <v>4364</v>
      </c>
      <c r="D4019" s="408" t="s">
        <v>4077</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4363</v>
      </c>
      <c r="B4020" s="408">
        <v>1</v>
      </c>
      <c r="C4020" s="408" t="s">
        <v>4364</v>
      </c>
      <c r="D4020" s="408" t="s">
        <v>4079</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4363</v>
      </c>
      <c r="B4021" s="408">
        <v>1</v>
      </c>
      <c r="C4021" s="408" t="s">
        <v>4364</v>
      </c>
      <c r="D4021" s="408" t="s">
        <v>4081</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4363</v>
      </c>
      <c r="B4022" s="408">
        <v>1</v>
      </c>
      <c r="C4022" s="408" t="s">
        <v>4364</v>
      </c>
      <c r="D4022" s="408" t="s">
        <v>4083</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4363</v>
      </c>
      <c r="B4023" s="408">
        <v>1</v>
      </c>
      <c r="C4023" s="408" t="s">
        <v>4364</v>
      </c>
      <c r="D4023" s="408" t="s">
        <v>4228</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4363</v>
      </c>
      <c r="B4024" s="408">
        <v>1</v>
      </c>
      <c r="C4024" s="408" t="s">
        <v>4364</v>
      </c>
      <c r="D4024" s="408" t="s">
        <v>4085</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4363</v>
      </c>
      <c r="B4025" s="408">
        <v>1</v>
      </c>
      <c r="C4025" s="408" t="s">
        <v>4364</v>
      </c>
      <c r="D4025" s="408" t="s">
        <v>4087</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4363</v>
      </c>
      <c r="B4026" s="408">
        <v>1</v>
      </c>
      <c r="C4026" s="408" t="s">
        <v>4364</v>
      </c>
      <c r="D4026" s="408" t="s">
        <v>4229</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4363</v>
      </c>
      <c r="B4027" s="408">
        <v>1</v>
      </c>
      <c r="C4027" s="408" t="s">
        <v>4364</v>
      </c>
      <c r="D4027" s="408" t="s">
        <v>4089</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4363</v>
      </c>
      <c r="B4028" s="408">
        <v>1</v>
      </c>
      <c r="C4028" s="408" t="s">
        <v>4364</v>
      </c>
      <c r="D4028" s="408" t="s">
        <v>4091</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4363</v>
      </c>
      <c r="B4029" s="408">
        <v>1</v>
      </c>
      <c r="C4029" s="408" t="s">
        <v>4364</v>
      </c>
      <c r="D4029" s="408" t="s">
        <v>4093</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4363</v>
      </c>
      <c r="B4030" s="408">
        <v>1</v>
      </c>
      <c r="C4030" s="408" t="s">
        <v>4364</v>
      </c>
      <c r="D4030" s="408" t="s">
        <v>4095</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4363</v>
      </c>
      <c r="B4031" s="408">
        <v>1</v>
      </c>
      <c r="C4031" s="408" t="s">
        <v>4364</v>
      </c>
      <c r="D4031" s="408" t="s">
        <v>4097</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4365</v>
      </c>
      <c r="B4032" s="408">
        <v>1</v>
      </c>
      <c r="C4032" s="408" t="s">
        <v>4366</v>
      </c>
      <c r="D4032" s="408" t="s">
        <v>4001</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4365</v>
      </c>
      <c r="B4033" s="408">
        <v>1</v>
      </c>
      <c r="C4033" s="408" t="s">
        <v>4366</v>
      </c>
      <c r="D4033" s="408" t="s">
        <v>4003</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4365</v>
      </c>
      <c r="B4034" s="408">
        <v>1</v>
      </c>
      <c r="C4034" s="408" t="s">
        <v>4366</v>
      </c>
      <c r="D4034" s="408" t="s">
        <v>4004</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4365</v>
      </c>
      <c r="B4035" s="408">
        <v>1</v>
      </c>
      <c r="C4035" s="408" t="s">
        <v>4366</v>
      </c>
      <c r="D4035" s="408" t="s">
        <v>4006</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4365</v>
      </c>
      <c r="B4036" s="408">
        <v>1</v>
      </c>
      <c r="C4036" s="408" t="s">
        <v>4366</v>
      </c>
      <c r="D4036" s="408" t="s">
        <v>4008</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4365</v>
      </c>
      <c r="B4037" s="408">
        <v>1</v>
      </c>
      <c r="C4037" s="408" t="s">
        <v>4366</v>
      </c>
      <c r="D4037" s="408" t="s">
        <v>481</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4365</v>
      </c>
      <c r="B4038" s="408">
        <v>1</v>
      </c>
      <c r="C4038" s="408" t="s">
        <v>4366</v>
      </c>
      <c r="D4038" s="408" t="s">
        <v>4011</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4365</v>
      </c>
      <c r="B4039" s="408">
        <v>1</v>
      </c>
      <c r="C4039" s="408" t="s">
        <v>4366</v>
      </c>
      <c r="D4039" s="408" t="s">
        <v>4013</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4365</v>
      </c>
      <c r="B4040" s="408">
        <v>1</v>
      </c>
      <c r="C4040" s="408" t="s">
        <v>4366</v>
      </c>
      <c r="D4040" s="408" t="s">
        <v>4014</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4365</v>
      </c>
      <c r="B4041" s="408">
        <v>1</v>
      </c>
      <c r="C4041" s="408" t="s">
        <v>4366</v>
      </c>
      <c r="D4041" s="408" t="s">
        <v>4016</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4365</v>
      </c>
      <c r="B4042" s="408">
        <v>1</v>
      </c>
      <c r="C4042" s="408" t="s">
        <v>4366</v>
      </c>
      <c r="D4042" s="408" t="s">
        <v>4018</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4365</v>
      </c>
      <c r="B4043" s="408">
        <v>1</v>
      </c>
      <c r="C4043" s="408" t="s">
        <v>4366</v>
      </c>
      <c r="D4043" s="408" t="s">
        <v>4020</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4365</v>
      </c>
      <c r="B4044" s="408">
        <v>1</v>
      </c>
      <c r="C4044" s="408" t="s">
        <v>4366</v>
      </c>
      <c r="D4044" s="408" t="s">
        <v>4022</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4365</v>
      </c>
      <c r="B4045" s="408">
        <v>1</v>
      </c>
      <c r="C4045" s="408" t="s">
        <v>4366</v>
      </c>
      <c r="D4045" s="408" t="s">
        <v>4024</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4365</v>
      </c>
      <c r="B4046" s="408">
        <v>1</v>
      </c>
      <c r="C4046" s="408" t="s">
        <v>4366</v>
      </c>
      <c r="D4046" s="408" t="s">
        <v>4026</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4365</v>
      </c>
      <c r="B4047" s="408">
        <v>1</v>
      </c>
      <c r="C4047" s="408" t="s">
        <v>4366</v>
      </c>
      <c r="D4047" s="408" t="s">
        <v>4028</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4365</v>
      </c>
      <c r="B4048" s="408">
        <v>1</v>
      </c>
      <c r="C4048" s="408" t="s">
        <v>4366</v>
      </c>
      <c r="D4048" s="408" t="s">
        <v>4030</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4365</v>
      </c>
      <c r="B4049" s="408">
        <v>1</v>
      </c>
      <c r="C4049" s="408" t="s">
        <v>4366</v>
      </c>
      <c r="D4049" s="408" t="s">
        <v>4032</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4365</v>
      </c>
      <c r="B4050" s="408">
        <v>1</v>
      </c>
      <c r="C4050" s="408" t="s">
        <v>4366</v>
      </c>
      <c r="D4050" s="408" t="s">
        <v>4034</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4365</v>
      </c>
      <c r="B4051" s="408">
        <v>1</v>
      </c>
      <c r="C4051" s="408" t="s">
        <v>4366</v>
      </c>
      <c r="D4051" s="408" t="s">
        <v>4036</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4365</v>
      </c>
      <c r="B4052" s="408">
        <v>1</v>
      </c>
      <c r="C4052" s="408" t="s">
        <v>4366</v>
      </c>
      <c r="D4052" s="408" t="s">
        <v>4038</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4365</v>
      </c>
      <c r="B4053" s="408">
        <v>1</v>
      </c>
      <c r="C4053" s="408" t="s">
        <v>4366</v>
      </c>
      <c r="D4053" s="408" t="s">
        <v>4040</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4365</v>
      </c>
      <c r="B4054" s="408">
        <v>1</v>
      </c>
      <c r="C4054" s="408" t="s">
        <v>4366</v>
      </c>
      <c r="D4054" s="408" t="s">
        <v>4042</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4365</v>
      </c>
      <c r="B4055" s="408">
        <v>1</v>
      </c>
      <c r="C4055" s="408" t="s">
        <v>4366</v>
      </c>
      <c r="D4055" s="408" t="s">
        <v>4044</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4365</v>
      </c>
      <c r="B4056" s="408">
        <v>1</v>
      </c>
      <c r="C4056" s="408" t="s">
        <v>4366</v>
      </c>
      <c r="D4056" s="408" t="s">
        <v>4046</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4365</v>
      </c>
      <c r="B4057" s="408">
        <v>1</v>
      </c>
      <c r="C4057" s="408" t="s">
        <v>4366</v>
      </c>
      <c r="D4057" s="408" t="s">
        <v>4048</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4365</v>
      </c>
      <c r="B4058" s="408">
        <v>1</v>
      </c>
      <c r="C4058" s="408" t="s">
        <v>4366</v>
      </c>
      <c r="D4058" s="408" t="s">
        <v>4050</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4365</v>
      </c>
      <c r="B4059" s="408">
        <v>1</v>
      </c>
      <c r="C4059" s="408" t="s">
        <v>4366</v>
      </c>
      <c r="D4059" s="408" t="s">
        <v>4052</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4365</v>
      </c>
      <c r="B4060" s="408">
        <v>1</v>
      </c>
      <c r="C4060" s="408" t="s">
        <v>4366</v>
      </c>
      <c r="D4060" s="408" t="s">
        <v>4054</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4365</v>
      </c>
      <c r="B4061" s="408">
        <v>1</v>
      </c>
      <c r="C4061" s="408" t="s">
        <v>4366</v>
      </c>
      <c r="D4061" s="408" t="s">
        <v>517</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4365</v>
      </c>
      <c r="B4062" s="408">
        <v>1</v>
      </c>
      <c r="C4062" s="408" t="s">
        <v>4366</v>
      </c>
      <c r="D4062" s="408" t="s">
        <v>4057</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4365</v>
      </c>
      <c r="B4063" s="408">
        <v>1</v>
      </c>
      <c r="C4063" s="408" t="s">
        <v>4366</v>
      </c>
      <c r="D4063" s="408" t="s">
        <v>4059</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4365</v>
      </c>
      <c r="B4064" s="408">
        <v>1</v>
      </c>
      <c r="C4064" s="408" t="s">
        <v>4366</v>
      </c>
      <c r="D4064" s="408" t="s">
        <v>4061</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4365</v>
      </c>
      <c r="B4065" s="408">
        <v>1</v>
      </c>
      <c r="C4065" s="408" t="s">
        <v>4366</v>
      </c>
      <c r="D4065" s="408" t="s">
        <v>4063</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4365</v>
      </c>
      <c r="B4066" s="408">
        <v>1</v>
      </c>
      <c r="C4066" s="408" t="s">
        <v>4366</v>
      </c>
      <c r="D4066" s="408" t="s">
        <v>4065</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4365</v>
      </c>
      <c r="B4067" s="408">
        <v>1</v>
      </c>
      <c r="C4067" s="408" t="s">
        <v>4366</v>
      </c>
      <c r="D4067" s="408" t="s">
        <v>4067</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4365</v>
      </c>
      <c r="B4068" s="408">
        <v>1</v>
      </c>
      <c r="C4068" s="408" t="s">
        <v>4366</v>
      </c>
      <c r="D4068" s="408" t="s">
        <v>4069</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4365</v>
      </c>
      <c r="B4069" s="408">
        <v>1</v>
      </c>
      <c r="C4069" s="408" t="s">
        <v>4366</v>
      </c>
      <c r="D4069" s="408" t="s">
        <v>4071</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4365</v>
      </c>
      <c r="B4070" s="408">
        <v>1</v>
      </c>
      <c r="C4070" s="408" t="s">
        <v>4366</v>
      </c>
      <c r="D4070" s="408" t="s">
        <v>4073</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4365</v>
      </c>
      <c r="B4071" s="408">
        <v>1</v>
      </c>
      <c r="C4071" s="408" t="s">
        <v>4366</v>
      </c>
      <c r="D4071" s="408" t="s">
        <v>4075</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4365</v>
      </c>
      <c r="B4072" s="408">
        <v>1</v>
      </c>
      <c r="C4072" s="408" t="s">
        <v>4366</v>
      </c>
      <c r="D4072" s="408" t="s">
        <v>4077</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4365</v>
      </c>
      <c r="B4073" s="408">
        <v>1</v>
      </c>
      <c r="C4073" s="408" t="s">
        <v>4366</v>
      </c>
      <c r="D4073" s="408" t="s">
        <v>4079</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4365</v>
      </c>
      <c r="B4074" s="408">
        <v>1</v>
      </c>
      <c r="C4074" s="408" t="s">
        <v>4366</v>
      </c>
      <c r="D4074" s="408" t="s">
        <v>4081</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4365</v>
      </c>
      <c r="B4075" s="408">
        <v>1</v>
      </c>
      <c r="C4075" s="408" t="s">
        <v>4366</v>
      </c>
      <c r="D4075" s="408" t="s">
        <v>4083</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4365</v>
      </c>
      <c r="B4076" s="408">
        <v>1</v>
      </c>
      <c r="C4076" s="408" t="s">
        <v>4366</v>
      </c>
      <c r="D4076" s="408" t="s">
        <v>4085</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4365</v>
      </c>
      <c r="B4077" s="408">
        <v>1</v>
      </c>
      <c r="C4077" s="408" t="s">
        <v>4366</v>
      </c>
      <c r="D4077" s="408" t="s">
        <v>4087</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4365</v>
      </c>
      <c r="B4078" s="408">
        <v>1</v>
      </c>
      <c r="C4078" s="408" t="s">
        <v>4366</v>
      </c>
      <c r="D4078" s="408" t="s">
        <v>4089</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4365</v>
      </c>
      <c r="B4079" s="408">
        <v>1</v>
      </c>
      <c r="C4079" s="408" t="s">
        <v>4366</v>
      </c>
      <c r="D4079" s="408" t="s">
        <v>4091</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4365</v>
      </c>
      <c r="B4080" s="408">
        <v>1</v>
      </c>
      <c r="C4080" s="408" t="s">
        <v>4366</v>
      </c>
      <c r="D4080" s="408" t="s">
        <v>4093</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4365</v>
      </c>
      <c r="B4081" s="408">
        <v>1</v>
      </c>
      <c r="C4081" s="408" t="s">
        <v>4366</v>
      </c>
      <c r="D4081" s="408" t="s">
        <v>4095</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4365</v>
      </c>
      <c r="B4082" s="408">
        <v>1</v>
      </c>
      <c r="C4082" s="408" t="s">
        <v>4366</v>
      </c>
      <c r="D4082" s="408" t="s">
        <v>4097</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4367</v>
      </c>
      <c r="B4083" s="408">
        <v>1</v>
      </c>
      <c r="C4083" s="408" t="s">
        <v>4368</v>
      </c>
      <c r="D4083" s="408" t="s">
        <v>4001</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4367</v>
      </c>
      <c r="B4084" s="408">
        <v>1</v>
      </c>
      <c r="C4084" s="408" t="s">
        <v>4368</v>
      </c>
      <c r="D4084" s="408" t="s">
        <v>4003</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4367</v>
      </c>
      <c r="B4085" s="408">
        <v>1</v>
      </c>
      <c r="C4085" s="408" t="s">
        <v>4368</v>
      </c>
      <c r="D4085" s="408" t="s">
        <v>4004</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4367</v>
      </c>
      <c r="B4086" s="408">
        <v>1</v>
      </c>
      <c r="C4086" s="408" t="s">
        <v>4368</v>
      </c>
      <c r="D4086" s="408" t="s">
        <v>4224</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4367</v>
      </c>
      <c r="B4087" s="408">
        <v>1</v>
      </c>
      <c r="C4087" s="408" t="s">
        <v>4368</v>
      </c>
      <c r="D4087" s="408" t="s">
        <v>4006</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4367</v>
      </c>
      <c r="B4088" s="408">
        <v>1</v>
      </c>
      <c r="C4088" s="408" t="s">
        <v>4368</v>
      </c>
      <c r="D4088" s="408" t="s">
        <v>4008</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4367</v>
      </c>
      <c r="B4089" s="408">
        <v>1</v>
      </c>
      <c r="C4089" s="408" t="s">
        <v>4368</v>
      </c>
      <c r="D4089" s="408" t="s">
        <v>481</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4367</v>
      </c>
      <c r="B4090" s="408">
        <v>1</v>
      </c>
      <c r="C4090" s="408" t="s">
        <v>4368</v>
      </c>
      <c r="D4090" s="408" t="s">
        <v>4011</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4367</v>
      </c>
      <c r="B4091" s="408">
        <v>1</v>
      </c>
      <c r="C4091" s="408" t="s">
        <v>4368</v>
      </c>
      <c r="D4091" s="408" t="s">
        <v>4013</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4367</v>
      </c>
      <c r="B4092" s="408">
        <v>1</v>
      </c>
      <c r="C4092" s="408" t="s">
        <v>4368</v>
      </c>
      <c r="D4092" s="408" t="s">
        <v>4014</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4367</v>
      </c>
      <c r="B4093" s="408">
        <v>1</v>
      </c>
      <c r="C4093" s="408" t="s">
        <v>4368</v>
      </c>
      <c r="D4093" s="408" t="s">
        <v>4016</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4367</v>
      </c>
      <c r="B4094" s="408">
        <v>1</v>
      </c>
      <c r="C4094" s="408" t="s">
        <v>4368</v>
      </c>
      <c r="D4094" s="408" t="s">
        <v>4018</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4367</v>
      </c>
      <c r="B4095" s="408">
        <v>1</v>
      </c>
      <c r="C4095" s="408" t="s">
        <v>4368</v>
      </c>
      <c r="D4095" s="408" t="s">
        <v>4225</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4367</v>
      </c>
      <c r="B4096" s="408">
        <v>1</v>
      </c>
      <c r="C4096" s="408" t="s">
        <v>4368</v>
      </c>
      <c r="D4096" s="408" t="s">
        <v>4020</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4367</v>
      </c>
      <c r="B4097" s="408">
        <v>1</v>
      </c>
      <c r="C4097" s="408" t="s">
        <v>4368</v>
      </c>
      <c r="D4097" s="408" t="s">
        <v>4022</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4367</v>
      </c>
      <c r="B4098" s="408">
        <v>1</v>
      </c>
      <c r="C4098" s="408" t="s">
        <v>4368</v>
      </c>
      <c r="D4098" s="408" t="s">
        <v>4024</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4367</v>
      </c>
      <c r="B4099" s="408">
        <v>1</v>
      </c>
      <c r="C4099" s="408" t="s">
        <v>4368</v>
      </c>
      <c r="D4099" s="408" t="s">
        <v>4026</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4367</v>
      </c>
      <c r="B4100" s="408">
        <v>1</v>
      </c>
      <c r="C4100" s="408" t="s">
        <v>4368</v>
      </c>
      <c r="D4100" s="408" t="s">
        <v>4028</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4367</v>
      </c>
      <c r="B4101" s="408">
        <v>1</v>
      </c>
      <c r="C4101" s="408" t="s">
        <v>4368</v>
      </c>
      <c r="D4101" s="408" t="s">
        <v>4030</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4367</v>
      </c>
      <c r="B4102" s="408">
        <v>1</v>
      </c>
      <c r="C4102" s="408" t="s">
        <v>4368</v>
      </c>
      <c r="D4102" s="408" t="s">
        <v>4032</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4367</v>
      </c>
      <c r="B4103" s="408">
        <v>1</v>
      </c>
      <c r="C4103" s="408" t="s">
        <v>4368</v>
      </c>
      <c r="D4103" s="408" t="s">
        <v>4034</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4367</v>
      </c>
      <c r="B4104" s="408">
        <v>1</v>
      </c>
      <c r="C4104" s="408" t="s">
        <v>4368</v>
      </c>
      <c r="D4104" s="408" t="s">
        <v>4036</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4367</v>
      </c>
      <c r="B4105" s="408">
        <v>1</v>
      </c>
      <c r="C4105" s="408" t="s">
        <v>4368</v>
      </c>
      <c r="D4105" s="408" t="s">
        <v>4038</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4367</v>
      </c>
      <c r="B4106" s="408">
        <v>1</v>
      </c>
      <c r="C4106" s="408" t="s">
        <v>4368</v>
      </c>
      <c r="D4106" s="408" t="s">
        <v>4040</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4367</v>
      </c>
      <c r="B4107" s="408">
        <v>1</v>
      </c>
      <c r="C4107" s="408" t="s">
        <v>4368</v>
      </c>
      <c r="D4107" s="408" t="s">
        <v>4042</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4367</v>
      </c>
      <c r="B4108" s="408">
        <v>1</v>
      </c>
      <c r="C4108" s="408" t="s">
        <v>4368</v>
      </c>
      <c r="D4108" s="408" t="s">
        <v>4044</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4367</v>
      </c>
      <c r="B4109" s="408">
        <v>1</v>
      </c>
      <c r="C4109" s="408" t="s">
        <v>4368</v>
      </c>
      <c r="D4109" s="408" t="s">
        <v>4046</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4367</v>
      </c>
      <c r="B4110" s="408">
        <v>1</v>
      </c>
      <c r="C4110" s="408" t="s">
        <v>4368</v>
      </c>
      <c r="D4110" s="408" t="s">
        <v>4226</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4367</v>
      </c>
      <c r="B4111" s="408">
        <v>1</v>
      </c>
      <c r="C4111" s="408" t="s">
        <v>4368</v>
      </c>
      <c r="D4111" s="408" t="s">
        <v>4048</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4367</v>
      </c>
      <c r="B4112" s="408">
        <v>1</v>
      </c>
      <c r="C4112" s="408" t="s">
        <v>4368</v>
      </c>
      <c r="D4112" s="408" t="s">
        <v>4050</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4367</v>
      </c>
      <c r="B4113" s="408">
        <v>1</v>
      </c>
      <c r="C4113" s="408" t="s">
        <v>4368</v>
      </c>
      <c r="D4113" s="408" t="s">
        <v>4052</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4367</v>
      </c>
      <c r="B4114" s="408">
        <v>1</v>
      </c>
      <c r="C4114" s="408" t="s">
        <v>4368</v>
      </c>
      <c r="D4114" s="408" t="s">
        <v>4054</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4367</v>
      </c>
      <c r="B4115" s="408">
        <v>1</v>
      </c>
      <c r="C4115" s="408" t="s">
        <v>4368</v>
      </c>
      <c r="D4115" s="408" t="s">
        <v>517</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4367</v>
      </c>
      <c r="B4116" s="408">
        <v>1</v>
      </c>
      <c r="C4116" s="408" t="s">
        <v>4368</v>
      </c>
      <c r="D4116" s="408" t="s">
        <v>4057</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4367</v>
      </c>
      <c r="B4117" s="408">
        <v>1</v>
      </c>
      <c r="C4117" s="408" t="s">
        <v>4368</v>
      </c>
      <c r="D4117" s="408" t="s">
        <v>4059</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4367</v>
      </c>
      <c r="B4118" s="408">
        <v>1</v>
      </c>
      <c r="C4118" s="408" t="s">
        <v>4368</v>
      </c>
      <c r="D4118" s="408" t="s">
        <v>4061</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4367</v>
      </c>
      <c r="B4119" s="408">
        <v>1</v>
      </c>
      <c r="C4119" s="408" t="s">
        <v>4368</v>
      </c>
      <c r="D4119" s="408" t="s">
        <v>4063</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4367</v>
      </c>
      <c r="B4120" s="408">
        <v>1</v>
      </c>
      <c r="C4120" s="408" t="s">
        <v>4368</v>
      </c>
      <c r="D4120" s="408" t="s">
        <v>4065</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4367</v>
      </c>
      <c r="B4121" s="408">
        <v>1</v>
      </c>
      <c r="C4121" s="408" t="s">
        <v>4368</v>
      </c>
      <c r="D4121" s="408" t="s">
        <v>4067</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4367</v>
      </c>
      <c r="B4122" s="408">
        <v>1</v>
      </c>
      <c r="C4122" s="408" t="s">
        <v>4368</v>
      </c>
      <c r="D4122" s="408" t="s">
        <v>4069</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4367</v>
      </c>
      <c r="B4123" s="408">
        <v>1</v>
      </c>
      <c r="C4123" s="408" t="s">
        <v>4368</v>
      </c>
      <c r="D4123" s="408" t="s">
        <v>4071</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4367</v>
      </c>
      <c r="B4124" s="408">
        <v>1</v>
      </c>
      <c r="C4124" s="408" t="s">
        <v>4368</v>
      </c>
      <c r="D4124" s="408" t="s">
        <v>4073</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4367</v>
      </c>
      <c r="B4125" s="408">
        <v>1</v>
      </c>
      <c r="C4125" s="408" t="s">
        <v>4368</v>
      </c>
      <c r="D4125" s="408" t="s">
        <v>4227</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4367</v>
      </c>
      <c r="B4126" s="408">
        <v>1</v>
      </c>
      <c r="C4126" s="408" t="s">
        <v>4368</v>
      </c>
      <c r="D4126" s="408" t="s">
        <v>4075</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4367</v>
      </c>
      <c r="B4127" s="408">
        <v>1</v>
      </c>
      <c r="C4127" s="408" t="s">
        <v>4368</v>
      </c>
      <c r="D4127" s="408" t="s">
        <v>4077</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4367</v>
      </c>
      <c r="B4128" s="408">
        <v>1</v>
      </c>
      <c r="C4128" s="408" t="s">
        <v>4368</v>
      </c>
      <c r="D4128" s="408" t="s">
        <v>4079</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4367</v>
      </c>
      <c r="B4129" s="408">
        <v>1</v>
      </c>
      <c r="C4129" s="408" t="s">
        <v>4368</v>
      </c>
      <c r="D4129" s="408" t="s">
        <v>4081</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4367</v>
      </c>
      <c r="B4130" s="408">
        <v>1</v>
      </c>
      <c r="C4130" s="408" t="s">
        <v>4368</v>
      </c>
      <c r="D4130" s="408" t="s">
        <v>4083</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4367</v>
      </c>
      <c r="B4131" s="408">
        <v>1</v>
      </c>
      <c r="C4131" s="408" t="s">
        <v>4368</v>
      </c>
      <c r="D4131" s="408" t="s">
        <v>4085</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4367</v>
      </c>
      <c r="B4132" s="408">
        <v>1</v>
      </c>
      <c r="C4132" s="408" t="s">
        <v>4368</v>
      </c>
      <c r="D4132" s="408" t="s">
        <v>4087</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4367</v>
      </c>
      <c r="B4133" s="408">
        <v>1</v>
      </c>
      <c r="C4133" s="408" t="s">
        <v>4368</v>
      </c>
      <c r="D4133" s="408" t="s">
        <v>4229</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4367</v>
      </c>
      <c r="B4134" s="408">
        <v>1</v>
      </c>
      <c r="C4134" s="408" t="s">
        <v>4368</v>
      </c>
      <c r="D4134" s="408" t="s">
        <v>4089</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4367</v>
      </c>
      <c r="B4135" s="408">
        <v>1</v>
      </c>
      <c r="C4135" s="408" t="s">
        <v>4368</v>
      </c>
      <c r="D4135" s="408" t="s">
        <v>4091</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4367</v>
      </c>
      <c r="B4136" s="408">
        <v>1</v>
      </c>
      <c r="C4136" s="408" t="s">
        <v>4368</v>
      </c>
      <c r="D4136" s="408" t="s">
        <v>4093</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4367</v>
      </c>
      <c r="B4137" s="408">
        <v>1</v>
      </c>
      <c r="C4137" s="408" t="s">
        <v>4368</v>
      </c>
      <c r="D4137" s="408" t="s">
        <v>4095</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4367</v>
      </c>
      <c r="B4138" s="408">
        <v>1</v>
      </c>
      <c r="C4138" s="408" t="s">
        <v>4368</v>
      </c>
      <c r="D4138" s="408" t="s">
        <v>4097</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4367</v>
      </c>
      <c r="B4139" s="408">
        <v>1</v>
      </c>
      <c r="C4139" s="408" t="s">
        <v>4369</v>
      </c>
      <c r="D4139" s="408" t="s">
        <v>4001</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4367</v>
      </c>
      <c r="B4140" s="408">
        <v>1</v>
      </c>
      <c r="C4140" s="408" t="s">
        <v>4369</v>
      </c>
      <c r="D4140" s="408" t="s">
        <v>4003</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4367</v>
      </c>
      <c r="B4141" s="408">
        <v>1</v>
      </c>
      <c r="C4141" s="408" t="s">
        <v>4369</v>
      </c>
      <c r="D4141" s="408" t="s">
        <v>4004</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4367</v>
      </c>
      <c r="B4142" s="408">
        <v>1</v>
      </c>
      <c r="C4142" s="408" t="s">
        <v>4369</v>
      </c>
      <c r="D4142" s="408" t="s">
        <v>4224</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4367</v>
      </c>
      <c r="B4143" s="408">
        <v>1</v>
      </c>
      <c r="C4143" s="408" t="s">
        <v>4369</v>
      </c>
      <c r="D4143" s="408" t="s">
        <v>4006</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4367</v>
      </c>
      <c r="B4144" s="408">
        <v>1</v>
      </c>
      <c r="C4144" s="408" t="s">
        <v>4369</v>
      </c>
      <c r="D4144" s="408" t="s">
        <v>4008</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4367</v>
      </c>
      <c r="B4145" s="408">
        <v>1</v>
      </c>
      <c r="C4145" s="408" t="s">
        <v>4369</v>
      </c>
      <c r="D4145" s="408" t="s">
        <v>481</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4367</v>
      </c>
      <c r="B4146" s="408">
        <v>1</v>
      </c>
      <c r="C4146" s="408" t="s">
        <v>4369</v>
      </c>
      <c r="D4146" s="408" t="s">
        <v>4011</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4367</v>
      </c>
      <c r="B4147" s="408">
        <v>1</v>
      </c>
      <c r="C4147" s="408" t="s">
        <v>4369</v>
      </c>
      <c r="D4147" s="408" t="s">
        <v>4013</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4367</v>
      </c>
      <c r="B4148" s="408">
        <v>1</v>
      </c>
      <c r="C4148" s="408" t="s">
        <v>4369</v>
      </c>
      <c r="D4148" s="408" t="s">
        <v>4014</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4367</v>
      </c>
      <c r="B4149" s="408">
        <v>1</v>
      </c>
      <c r="C4149" s="408" t="s">
        <v>4369</v>
      </c>
      <c r="D4149" s="408" t="s">
        <v>4016</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4367</v>
      </c>
      <c r="B4150" s="408">
        <v>1</v>
      </c>
      <c r="C4150" s="408" t="s">
        <v>4369</v>
      </c>
      <c r="D4150" s="408" t="s">
        <v>4018</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4367</v>
      </c>
      <c r="B4151" s="408">
        <v>1</v>
      </c>
      <c r="C4151" s="408" t="s">
        <v>4369</v>
      </c>
      <c r="D4151" s="408" t="s">
        <v>4225</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4367</v>
      </c>
      <c r="B4152" s="408">
        <v>1</v>
      </c>
      <c r="C4152" s="408" t="s">
        <v>4369</v>
      </c>
      <c r="D4152" s="408" t="s">
        <v>4020</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4367</v>
      </c>
      <c r="B4153" s="408">
        <v>1</v>
      </c>
      <c r="C4153" s="408" t="s">
        <v>4369</v>
      </c>
      <c r="D4153" s="408" t="s">
        <v>4022</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4367</v>
      </c>
      <c r="B4154" s="408">
        <v>1</v>
      </c>
      <c r="C4154" s="408" t="s">
        <v>4369</v>
      </c>
      <c r="D4154" s="408" t="s">
        <v>4024</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4367</v>
      </c>
      <c r="B4155" s="408">
        <v>1</v>
      </c>
      <c r="C4155" s="408" t="s">
        <v>4369</v>
      </c>
      <c r="D4155" s="408" t="s">
        <v>4026</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4367</v>
      </c>
      <c r="B4156" s="408">
        <v>1</v>
      </c>
      <c r="C4156" s="408" t="s">
        <v>4369</v>
      </c>
      <c r="D4156" s="408" t="s">
        <v>4028</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4367</v>
      </c>
      <c r="B4157" s="408">
        <v>1</v>
      </c>
      <c r="C4157" s="408" t="s">
        <v>4369</v>
      </c>
      <c r="D4157" s="408" t="s">
        <v>4030</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4367</v>
      </c>
      <c r="B4158" s="408">
        <v>1</v>
      </c>
      <c r="C4158" s="408" t="s">
        <v>4369</v>
      </c>
      <c r="D4158" s="408" t="s">
        <v>4032</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4367</v>
      </c>
      <c r="B4159" s="408">
        <v>1</v>
      </c>
      <c r="C4159" s="408" t="s">
        <v>4369</v>
      </c>
      <c r="D4159" s="408" t="s">
        <v>4034</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4367</v>
      </c>
      <c r="B4160" s="408">
        <v>1</v>
      </c>
      <c r="C4160" s="408" t="s">
        <v>4369</v>
      </c>
      <c r="D4160" s="408" t="s">
        <v>4036</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4367</v>
      </c>
      <c r="B4161" s="408">
        <v>1</v>
      </c>
      <c r="C4161" s="408" t="s">
        <v>4369</v>
      </c>
      <c r="D4161" s="408" t="s">
        <v>4038</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4367</v>
      </c>
      <c r="B4162" s="408">
        <v>1</v>
      </c>
      <c r="C4162" s="408" t="s">
        <v>4369</v>
      </c>
      <c r="D4162" s="408" t="s">
        <v>4040</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4367</v>
      </c>
      <c r="B4163" s="408">
        <v>1</v>
      </c>
      <c r="C4163" s="408" t="s">
        <v>4369</v>
      </c>
      <c r="D4163" s="408" t="s">
        <v>4042</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4367</v>
      </c>
      <c r="B4164" s="408">
        <v>1</v>
      </c>
      <c r="C4164" s="408" t="s">
        <v>4369</v>
      </c>
      <c r="D4164" s="408" t="s">
        <v>4044</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4367</v>
      </c>
      <c r="B4165" s="408">
        <v>1</v>
      </c>
      <c r="C4165" s="408" t="s">
        <v>4369</v>
      </c>
      <c r="D4165" s="408" t="s">
        <v>4046</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4367</v>
      </c>
      <c r="B4166" s="408">
        <v>1</v>
      </c>
      <c r="C4166" s="408" t="s">
        <v>4369</v>
      </c>
      <c r="D4166" s="408" t="s">
        <v>4226</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4367</v>
      </c>
      <c r="B4167" s="408">
        <v>1</v>
      </c>
      <c r="C4167" s="408" t="s">
        <v>4369</v>
      </c>
      <c r="D4167" s="408" t="s">
        <v>4048</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4367</v>
      </c>
      <c r="B4168" s="408">
        <v>1</v>
      </c>
      <c r="C4168" s="408" t="s">
        <v>4369</v>
      </c>
      <c r="D4168" s="408" t="s">
        <v>4050</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4367</v>
      </c>
      <c r="B4169" s="408">
        <v>1</v>
      </c>
      <c r="C4169" s="408" t="s">
        <v>4369</v>
      </c>
      <c r="D4169" s="408" t="s">
        <v>4052</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4367</v>
      </c>
      <c r="B4170" s="408">
        <v>1</v>
      </c>
      <c r="C4170" s="408" t="s">
        <v>4369</v>
      </c>
      <c r="D4170" s="408" t="s">
        <v>4054</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4367</v>
      </c>
      <c r="B4171" s="408">
        <v>1</v>
      </c>
      <c r="C4171" s="408" t="s">
        <v>4369</v>
      </c>
      <c r="D4171" s="408" t="s">
        <v>517</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4367</v>
      </c>
      <c r="B4172" s="408">
        <v>1</v>
      </c>
      <c r="C4172" s="408" t="s">
        <v>4369</v>
      </c>
      <c r="D4172" s="408" t="s">
        <v>4057</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4367</v>
      </c>
      <c r="B4173" s="408">
        <v>1</v>
      </c>
      <c r="C4173" s="408" t="s">
        <v>4369</v>
      </c>
      <c r="D4173" s="408" t="s">
        <v>4059</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4367</v>
      </c>
      <c r="B4174" s="408">
        <v>1</v>
      </c>
      <c r="C4174" s="408" t="s">
        <v>4369</v>
      </c>
      <c r="D4174" s="408" t="s">
        <v>4061</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4367</v>
      </c>
      <c r="B4175" s="408">
        <v>1</v>
      </c>
      <c r="C4175" s="408" t="s">
        <v>4369</v>
      </c>
      <c r="D4175" s="408" t="s">
        <v>4063</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4367</v>
      </c>
      <c r="B4176" s="408">
        <v>1</v>
      </c>
      <c r="C4176" s="408" t="s">
        <v>4369</v>
      </c>
      <c r="D4176" s="408" t="s">
        <v>4065</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4367</v>
      </c>
      <c r="B4177" s="408">
        <v>1</v>
      </c>
      <c r="C4177" s="408" t="s">
        <v>4369</v>
      </c>
      <c r="D4177" s="408" t="s">
        <v>4067</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4367</v>
      </c>
      <c r="B4178" s="408">
        <v>1</v>
      </c>
      <c r="C4178" s="408" t="s">
        <v>4369</v>
      </c>
      <c r="D4178" s="408" t="s">
        <v>4069</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4367</v>
      </c>
      <c r="B4179" s="408">
        <v>1</v>
      </c>
      <c r="C4179" s="408" t="s">
        <v>4369</v>
      </c>
      <c r="D4179" s="408" t="s">
        <v>4071</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4367</v>
      </c>
      <c r="B4180" s="408">
        <v>1</v>
      </c>
      <c r="C4180" s="408" t="s">
        <v>4369</v>
      </c>
      <c r="D4180" s="408" t="s">
        <v>4073</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4367</v>
      </c>
      <c r="B4181" s="408">
        <v>1</v>
      </c>
      <c r="C4181" s="408" t="s">
        <v>4369</v>
      </c>
      <c r="D4181" s="408" t="s">
        <v>4227</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4367</v>
      </c>
      <c r="B4182" s="408">
        <v>1</v>
      </c>
      <c r="C4182" s="408" t="s">
        <v>4369</v>
      </c>
      <c r="D4182" s="408" t="s">
        <v>4075</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4367</v>
      </c>
      <c r="B4183" s="408">
        <v>1</v>
      </c>
      <c r="C4183" s="408" t="s">
        <v>4369</v>
      </c>
      <c r="D4183" s="408" t="s">
        <v>4077</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4367</v>
      </c>
      <c r="B4184" s="408">
        <v>1</v>
      </c>
      <c r="C4184" s="408" t="s">
        <v>4369</v>
      </c>
      <c r="D4184" s="408" t="s">
        <v>4079</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4367</v>
      </c>
      <c r="B4185" s="408">
        <v>1</v>
      </c>
      <c r="C4185" s="408" t="s">
        <v>4369</v>
      </c>
      <c r="D4185" s="408" t="s">
        <v>4081</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4367</v>
      </c>
      <c r="B4186" s="408">
        <v>1</v>
      </c>
      <c r="C4186" s="408" t="s">
        <v>4369</v>
      </c>
      <c r="D4186" s="408" t="s">
        <v>4083</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4367</v>
      </c>
      <c r="B4187" s="408">
        <v>1</v>
      </c>
      <c r="C4187" s="408" t="s">
        <v>4369</v>
      </c>
      <c r="D4187" s="408" t="s">
        <v>4085</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4367</v>
      </c>
      <c r="B4188" s="408">
        <v>1</v>
      </c>
      <c r="C4188" s="408" t="s">
        <v>4369</v>
      </c>
      <c r="D4188" s="408" t="s">
        <v>4087</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4367</v>
      </c>
      <c r="B4189" s="408">
        <v>1</v>
      </c>
      <c r="C4189" s="408" t="s">
        <v>4369</v>
      </c>
      <c r="D4189" s="408" t="s">
        <v>4229</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4367</v>
      </c>
      <c r="B4190" s="408">
        <v>1</v>
      </c>
      <c r="C4190" s="408" t="s">
        <v>4369</v>
      </c>
      <c r="D4190" s="408" t="s">
        <v>4089</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4367</v>
      </c>
      <c r="B4191" s="408">
        <v>1</v>
      </c>
      <c r="C4191" s="408" t="s">
        <v>4369</v>
      </c>
      <c r="D4191" s="408" t="s">
        <v>4091</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4367</v>
      </c>
      <c r="B4192" s="408">
        <v>1</v>
      </c>
      <c r="C4192" s="408" t="s">
        <v>4369</v>
      </c>
      <c r="D4192" s="408" t="s">
        <v>4093</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4367</v>
      </c>
      <c r="B4193" s="408">
        <v>1</v>
      </c>
      <c r="C4193" s="408" t="s">
        <v>4369</v>
      </c>
      <c r="D4193" s="408" t="s">
        <v>4095</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4367</v>
      </c>
      <c r="B4194" s="408">
        <v>1</v>
      </c>
      <c r="C4194" s="408" t="s">
        <v>4369</v>
      </c>
      <c r="D4194" s="408" t="s">
        <v>4097</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4367</v>
      </c>
      <c r="B4195" s="408">
        <v>1</v>
      </c>
      <c r="C4195" s="408" t="s">
        <v>4370</v>
      </c>
      <c r="D4195" s="408" t="s">
        <v>4001</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4367</v>
      </c>
      <c r="B4196" s="408">
        <v>1</v>
      </c>
      <c r="C4196" s="408" t="s">
        <v>4370</v>
      </c>
      <c r="D4196" s="408" t="s">
        <v>4003</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4367</v>
      </c>
      <c r="B4197" s="408">
        <v>1</v>
      </c>
      <c r="C4197" s="408" t="s">
        <v>4370</v>
      </c>
      <c r="D4197" s="408" t="s">
        <v>4004</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4367</v>
      </c>
      <c r="B4198" s="408">
        <v>1</v>
      </c>
      <c r="C4198" s="408" t="s">
        <v>4370</v>
      </c>
      <c r="D4198" s="408" t="s">
        <v>4224</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4367</v>
      </c>
      <c r="B4199" s="408">
        <v>1</v>
      </c>
      <c r="C4199" s="408" t="s">
        <v>4370</v>
      </c>
      <c r="D4199" s="408" t="s">
        <v>4006</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4367</v>
      </c>
      <c r="B4200" s="408">
        <v>1</v>
      </c>
      <c r="C4200" s="408" t="s">
        <v>4370</v>
      </c>
      <c r="D4200" s="408" t="s">
        <v>4008</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4367</v>
      </c>
      <c r="B4201" s="408">
        <v>1</v>
      </c>
      <c r="C4201" s="408" t="s">
        <v>4370</v>
      </c>
      <c r="D4201" s="408" t="s">
        <v>481</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4367</v>
      </c>
      <c r="B4202" s="408">
        <v>1</v>
      </c>
      <c r="C4202" s="408" t="s">
        <v>4370</v>
      </c>
      <c r="D4202" s="408" t="s">
        <v>4011</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4367</v>
      </c>
      <c r="B4203" s="408">
        <v>1</v>
      </c>
      <c r="C4203" s="408" t="s">
        <v>4370</v>
      </c>
      <c r="D4203" s="408" t="s">
        <v>4013</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4367</v>
      </c>
      <c r="B4204" s="408">
        <v>1</v>
      </c>
      <c r="C4204" s="408" t="s">
        <v>4370</v>
      </c>
      <c r="D4204" s="408" t="s">
        <v>4014</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4367</v>
      </c>
      <c r="B4205" s="408">
        <v>1</v>
      </c>
      <c r="C4205" s="408" t="s">
        <v>4370</v>
      </c>
      <c r="D4205" s="408" t="s">
        <v>4016</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4367</v>
      </c>
      <c r="B4206" s="408">
        <v>1</v>
      </c>
      <c r="C4206" s="408" t="s">
        <v>4370</v>
      </c>
      <c r="D4206" s="408" t="s">
        <v>4018</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4367</v>
      </c>
      <c r="B4207" s="408">
        <v>1</v>
      </c>
      <c r="C4207" s="408" t="s">
        <v>4370</v>
      </c>
      <c r="D4207" s="408" t="s">
        <v>4225</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4367</v>
      </c>
      <c r="B4208" s="408">
        <v>1</v>
      </c>
      <c r="C4208" s="408" t="s">
        <v>4370</v>
      </c>
      <c r="D4208" s="408" t="s">
        <v>4020</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4367</v>
      </c>
      <c r="B4209" s="408">
        <v>1</v>
      </c>
      <c r="C4209" s="408" t="s">
        <v>4370</v>
      </c>
      <c r="D4209" s="408" t="s">
        <v>4022</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4367</v>
      </c>
      <c r="B4210" s="408">
        <v>1</v>
      </c>
      <c r="C4210" s="408" t="s">
        <v>4370</v>
      </c>
      <c r="D4210" s="408" t="s">
        <v>4024</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4367</v>
      </c>
      <c r="B4211" s="408">
        <v>1</v>
      </c>
      <c r="C4211" s="408" t="s">
        <v>4370</v>
      </c>
      <c r="D4211" s="408" t="s">
        <v>4026</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4367</v>
      </c>
      <c r="B4212" s="408">
        <v>1</v>
      </c>
      <c r="C4212" s="408" t="s">
        <v>4370</v>
      </c>
      <c r="D4212" s="408" t="s">
        <v>4028</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4367</v>
      </c>
      <c r="B4213" s="408">
        <v>1</v>
      </c>
      <c r="C4213" s="408" t="s">
        <v>4370</v>
      </c>
      <c r="D4213" s="408" t="s">
        <v>4030</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4367</v>
      </c>
      <c r="B4214" s="408">
        <v>1</v>
      </c>
      <c r="C4214" s="408" t="s">
        <v>4370</v>
      </c>
      <c r="D4214" s="408" t="s">
        <v>4032</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4367</v>
      </c>
      <c r="B4215" s="408">
        <v>1</v>
      </c>
      <c r="C4215" s="408" t="s">
        <v>4370</v>
      </c>
      <c r="D4215" s="408" t="s">
        <v>4034</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4367</v>
      </c>
      <c r="B4216" s="408">
        <v>1</v>
      </c>
      <c r="C4216" s="408" t="s">
        <v>4370</v>
      </c>
      <c r="D4216" s="408" t="s">
        <v>4036</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4367</v>
      </c>
      <c r="B4217" s="408">
        <v>1</v>
      </c>
      <c r="C4217" s="408" t="s">
        <v>4370</v>
      </c>
      <c r="D4217" s="408" t="s">
        <v>4038</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4367</v>
      </c>
      <c r="B4218" s="408">
        <v>1</v>
      </c>
      <c r="C4218" s="408" t="s">
        <v>4370</v>
      </c>
      <c r="D4218" s="408" t="s">
        <v>4040</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4367</v>
      </c>
      <c r="B4219" s="408">
        <v>1</v>
      </c>
      <c r="C4219" s="408" t="s">
        <v>4370</v>
      </c>
      <c r="D4219" s="408" t="s">
        <v>4042</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4367</v>
      </c>
      <c r="B4220" s="408">
        <v>1</v>
      </c>
      <c r="C4220" s="408" t="s">
        <v>4370</v>
      </c>
      <c r="D4220" s="408" t="s">
        <v>4044</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4367</v>
      </c>
      <c r="B4221" s="408">
        <v>1</v>
      </c>
      <c r="C4221" s="408" t="s">
        <v>4370</v>
      </c>
      <c r="D4221" s="408" t="s">
        <v>4046</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4367</v>
      </c>
      <c r="B4222" s="408">
        <v>1</v>
      </c>
      <c r="C4222" s="408" t="s">
        <v>4370</v>
      </c>
      <c r="D4222" s="408" t="s">
        <v>4226</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4367</v>
      </c>
      <c r="B4223" s="408">
        <v>1</v>
      </c>
      <c r="C4223" s="408" t="s">
        <v>4370</v>
      </c>
      <c r="D4223" s="408" t="s">
        <v>4048</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4367</v>
      </c>
      <c r="B4224" s="408">
        <v>1</v>
      </c>
      <c r="C4224" s="408" t="s">
        <v>4370</v>
      </c>
      <c r="D4224" s="408" t="s">
        <v>4050</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4367</v>
      </c>
      <c r="B4225" s="408">
        <v>1</v>
      </c>
      <c r="C4225" s="408" t="s">
        <v>4370</v>
      </c>
      <c r="D4225" s="408" t="s">
        <v>4052</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4367</v>
      </c>
      <c r="B4226" s="408">
        <v>1</v>
      </c>
      <c r="C4226" s="408" t="s">
        <v>4370</v>
      </c>
      <c r="D4226" s="408" t="s">
        <v>4054</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4367</v>
      </c>
      <c r="B4227" s="408">
        <v>1</v>
      </c>
      <c r="C4227" s="408" t="s">
        <v>4370</v>
      </c>
      <c r="D4227" s="408" t="s">
        <v>517</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4367</v>
      </c>
      <c r="B4228" s="408">
        <v>1</v>
      </c>
      <c r="C4228" s="408" t="s">
        <v>4370</v>
      </c>
      <c r="D4228" s="408" t="s">
        <v>4057</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4367</v>
      </c>
      <c r="B4229" s="408">
        <v>1</v>
      </c>
      <c r="C4229" s="408" t="s">
        <v>4370</v>
      </c>
      <c r="D4229" s="408" t="s">
        <v>4059</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4367</v>
      </c>
      <c r="B4230" s="408">
        <v>1</v>
      </c>
      <c r="C4230" s="408" t="s">
        <v>4370</v>
      </c>
      <c r="D4230" s="408" t="s">
        <v>4061</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4367</v>
      </c>
      <c r="B4231" s="408">
        <v>1</v>
      </c>
      <c r="C4231" s="408" t="s">
        <v>4370</v>
      </c>
      <c r="D4231" s="408" t="s">
        <v>4063</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4367</v>
      </c>
      <c r="B4232" s="408">
        <v>1</v>
      </c>
      <c r="C4232" s="408" t="s">
        <v>4370</v>
      </c>
      <c r="D4232" s="408" t="s">
        <v>4065</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4367</v>
      </c>
      <c r="B4233" s="408">
        <v>1</v>
      </c>
      <c r="C4233" s="408" t="s">
        <v>4370</v>
      </c>
      <c r="D4233" s="408" t="s">
        <v>4067</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4367</v>
      </c>
      <c r="B4234" s="408">
        <v>1</v>
      </c>
      <c r="C4234" s="408" t="s">
        <v>4370</v>
      </c>
      <c r="D4234" s="408" t="s">
        <v>4069</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4367</v>
      </c>
      <c r="B4235" s="408">
        <v>1</v>
      </c>
      <c r="C4235" s="408" t="s">
        <v>4370</v>
      </c>
      <c r="D4235" s="408" t="s">
        <v>4071</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4367</v>
      </c>
      <c r="B4236" s="408">
        <v>1</v>
      </c>
      <c r="C4236" s="408" t="s">
        <v>4370</v>
      </c>
      <c r="D4236" s="408" t="s">
        <v>4073</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4367</v>
      </c>
      <c r="B4237" s="408">
        <v>1</v>
      </c>
      <c r="C4237" s="408" t="s">
        <v>4370</v>
      </c>
      <c r="D4237" s="408" t="s">
        <v>4227</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4367</v>
      </c>
      <c r="B4238" s="408">
        <v>1</v>
      </c>
      <c r="C4238" s="408" t="s">
        <v>4370</v>
      </c>
      <c r="D4238" s="408" t="s">
        <v>4075</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4367</v>
      </c>
      <c r="B4239" s="408">
        <v>1</v>
      </c>
      <c r="C4239" s="408" t="s">
        <v>4370</v>
      </c>
      <c r="D4239" s="408" t="s">
        <v>4077</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4367</v>
      </c>
      <c r="B4240" s="408">
        <v>1</v>
      </c>
      <c r="C4240" s="408" t="s">
        <v>4370</v>
      </c>
      <c r="D4240" s="408" t="s">
        <v>4079</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4367</v>
      </c>
      <c r="B4241" s="408">
        <v>1</v>
      </c>
      <c r="C4241" s="408" t="s">
        <v>4370</v>
      </c>
      <c r="D4241" s="408" t="s">
        <v>4081</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4367</v>
      </c>
      <c r="B4242" s="408">
        <v>1</v>
      </c>
      <c r="C4242" s="408" t="s">
        <v>4370</v>
      </c>
      <c r="D4242" s="408" t="s">
        <v>4083</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4367</v>
      </c>
      <c r="B4243" s="408">
        <v>1</v>
      </c>
      <c r="C4243" s="408" t="s">
        <v>4370</v>
      </c>
      <c r="D4243" s="408" t="s">
        <v>4085</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4367</v>
      </c>
      <c r="B4244" s="408">
        <v>1</v>
      </c>
      <c r="C4244" s="408" t="s">
        <v>4370</v>
      </c>
      <c r="D4244" s="408" t="s">
        <v>4087</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4367</v>
      </c>
      <c r="B4245" s="408">
        <v>1</v>
      </c>
      <c r="C4245" s="408" t="s">
        <v>4370</v>
      </c>
      <c r="D4245" s="408" t="s">
        <v>4229</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4367</v>
      </c>
      <c r="B4246" s="408">
        <v>1</v>
      </c>
      <c r="C4246" s="408" t="s">
        <v>4370</v>
      </c>
      <c r="D4246" s="408" t="s">
        <v>4089</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4367</v>
      </c>
      <c r="B4247" s="408">
        <v>1</v>
      </c>
      <c r="C4247" s="408" t="s">
        <v>4370</v>
      </c>
      <c r="D4247" s="408" t="s">
        <v>4091</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4367</v>
      </c>
      <c r="B4248" s="408">
        <v>1</v>
      </c>
      <c r="C4248" s="408" t="s">
        <v>4370</v>
      </c>
      <c r="D4248" s="408" t="s">
        <v>4093</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4367</v>
      </c>
      <c r="B4249" s="408">
        <v>1</v>
      </c>
      <c r="C4249" s="408" t="s">
        <v>4370</v>
      </c>
      <c r="D4249" s="408" t="s">
        <v>4095</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4367</v>
      </c>
      <c r="B4250" s="408">
        <v>1</v>
      </c>
      <c r="C4250" s="408" t="s">
        <v>4370</v>
      </c>
      <c r="D4250" s="408" t="s">
        <v>4097</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4367</v>
      </c>
      <c r="B4251" s="408">
        <v>1</v>
      </c>
      <c r="C4251" s="408" t="s">
        <v>4371</v>
      </c>
      <c r="D4251" s="408" t="s">
        <v>4001</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4367</v>
      </c>
      <c r="B4252" s="408">
        <v>1</v>
      </c>
      <c r="C4252" s="408" t="s">
        <v>4371</v>
      </c>
      <c r="D4252" s="408" t="s">
        <v>4003</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4367</v>
      </c>
      <c r="B4253" s="408">
        <v>1</v>
      </c>
      <c r="C4253" s="408" t="s">
        <v>4371</v>
      </c>
      <c r="D4253" s="408" t="s">
        <v>4004</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4367</v>
      </c>
      <c r="B4254" s="408">
        <v>1</v>
      </c>
      <c r="C4254" s="408" t="s">
        <v>4371</v>
      </c>
      <c r="D4254" s="408" t="s">
        <v>4224</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4367</v>
      </c>
      <c r="B4255" s="408">
        <v>1</v>
      </c>
      <c r="C4255" s="408" t="s">
        <v>4371</v>
      </c>
      <c r="D4255" s="408" t="s">
        <v>4006</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4367</v>
      </c>
      <c r="B4256" s="408">
        <v>1</v>
      </c>
      <c r="C4256" s="408" t="s">
        <v>4371</v>
      </c>
      <c r="D4256" s="408" t="s">
        <v>4008</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4367</v>
      </c>
      <c r="B4257" s="408">
        <v>1</v>
      </c>
      <c r="C4257" s="408" t="s">
        <v>4371</v>
      </c>
      <c r="D4257" s="408" t="s">
        <v>481</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4367</v>
      </c>
      <c r="B4258" s="408">
        <v>1</v>
      </c>
      <c r="C4258" s="408" t="s">
        <v>4371</v>
      </c>
      <c r="D4258" s="408" t="s">
        <v>4011</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4367</v>
      </c>
      <c r="B4259" s="408">
        <v>1</v>
      </c>
      <c r="C4259" s="408" t="s">
        <v>4371</v>
      </c>
      <c r="D4259" s="408" t="s">
        <v>4013</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4367</v>
      </c>
      <c r="B4260" s="408">
        <v>1</v>
      </c>
      <c r="C4260" s="408" t="s">
        <v>4371</v>
      </c>
      <c r="D4260" s="408" t="s">
        <v>4014</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4367</v>
      </c>
      <c r="B4261" s="408">
        <v>1</v>
      </c>
      <c r="C4261" s="408" t="s">
        <v>4371</v>
      </c>
      <c r="D4261" s="408" t="s">
        <v>4016</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4367</v>
      </c>
      <c r="B4262" s="408">
        <v>1</v>
      </c>
      <c r="C4262" s="408" t="s">
        <v>4371</v>
      </c>
      <c r="D4262" s="408" t="s">
        <v>4018</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4367</v>
      </c>
      <c r="B4263" s="408">
        <v>1</v>
      </c>
      <c r="C4263" s="408" t="s">
        <v>4371</v>
      </c>
      <c r="D4263" s="408" t="s">
        <v>4225</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4367</v>
      </c>
      <c r="B4264" s="408">
        <v>1</v>
      </c>
      <c r="C4264" s="408" t="s">
        <v>4371</v>
      </c>
      <c r="D4264" s="408" t="s">
        <v>4020</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4367</v>
      </c>
      <c r="B4265" s="408">
        <v>1</v>
      </c>
      <c r="C4265" s="408" t="s">
        <v>4371</v>
      </c>
      <c r="D4265" s="408" t="s">
        <v>4022</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4367</v>
      </c>
      <c r="B4266" s="408">
        <v>1</v>
      </c>
      <c r="C4266" s="408" t="s">
        <v>4371</v>
      </c>
      <c r="D4266" s="408" t="s">
        <v>4024</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4367</v>
      </c>
      <c r="B4267" s="408">
        <v>1</v>
      </c>
      <c r="C4267" s="408" t="s">
        <v>4371</v>
      </c>
      <c r="D4267" s="408" t="s">
        <v>4026</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4367</v>
      </c>
      <c r="B4268" s="408">
        <v>1</v>
      </c>
      <c r="C4268" s="408" t="s">
        <v>4371</v>
      </c>
      <c r="D4268" s="408" t="s">
        <v>4028</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4367</v>
      </c>
      <c r="B4269" s="408">
        <v>1</v>
      </c>
      <c r="C4269" s="408" t="s">
        <v>4371</v>
      </c>
      <c r="D4269" s="408" t="s">
        <v>4030</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4367</v>
      </c>
      <c r="B4270" s="408">
        <v>1</v>
      </c>
      <c r="C4270" s="408" t="s">
        <v>4371</v>
      </c>
      <c r="D4270" s="408" t="s">
        <v>4032</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4367</v>
      </c>
      <c r="B4271" s="408">
        <v>1</v>
      </c>
      <c r="C4271" s="408" t="s">
        <v>4371</v>
      </c>
      <c r="D4271" s="408" t="s">
        <v>4034</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4367</v>
      </c>
      <c r="B4272" s="408">
        <v>1</v>
      </c>
      <c r="C4272" s="408" t="s">
        <v>4371</v>
      </c>
      <c r="D4272" s="408" t="s">
        <v>4036</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4367</v>
      </c>
      <c r="B4273" s="408">
        <v>1</v>
      </c>
      <c r="C4273" s="408" t="s">
        <v>4371</v>
      </c>
      <c r="D4273" s="408" t="s">
        <v>4038</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4367</v>
      </c>
      <c r="B4274" s="408">
        <v>1</v>
      </c>
      <c r="C4274" s="408" t="s">
        <v>4371</v>
      </c>
      <c r="D4274" s="408" t="s">
        <v>4040</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4367</v>
      </c>
      <c r="B4275" s="408">
        <v>1</v>
      </c>
      <c r="C4275" s="408" t="s">
        <v>4371</v>
      </c>
      <c r="D4275" s="408" t="s">
        <v>4042</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4367</v>
      </c>
      <c r="B4276" s="408">
        <v>1</v>
      </c>
      <c r="C4276" s="408" t="s">
        <v>4371</v>
      </c>
      <c r="D4276" s="408" t="s">
        <v>4044</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4367</v>
      </c>
      <c r="B4277" s="408">
        <v>1</v>
      </c>
      <c r="C4277" s="408" t="s">
        <v>4371</v>
      </c>
      <c r="D4277" s="408" t="s">
        <v>4046</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4367</v>
      </c>
      <c r="B4278" s="408">
        <v>1</v>
      </c>
      <c r="C4278" s="408" t="s">
        <v>4371</v>
      </c>
      <c r="D4278" s="408" t="s">
        <v>4226</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4367</v>
      </c>
      <c r="B4279" s="408">
        <v>1</v>
      </c>
      <c r="C4279" s="408" t="s">
        <v>4371</v>
      </c>
      <c r="D4279" s="408" t="s">
        <v>4048</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4367</v>
      </c>
      <c r="B4280" s="408">
        <v>1</v>
      </c>
      <c r="C4280" s="408" t="s">
        <v>4371</v>
      </c>
      <c r="D4280" s="408" t="s">
        <v>4050</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4367</v>
      </c>
      <c r="B4281" s="408">
        <v>1</v>
      </c>
      <c r="C4281" s="408" t="s">
        <v>4371</v>
      </c>
      <c r="D4281" s="408" t="s">
        <v>4052</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4367</v>
      </c>
      <c r="B4282" s="408">
        <v>1</v>
      </c>
      <c r="C4282" s="408" t="s">
        <v>4371</v>
      </c>
      <c r="D4282" s="408" t="s">
        <v>4054</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4367</v>
      </c>
      <c r="B4283" s="408">
        <v>1</v>
      </c>
      <c r="C4283" s="408" t="s">
        <v>4371</v>
      </c>
      <c r="D4283" s="408" t="s">
        <v>517</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4367</v>
      </c>
      <c r="B4284" s="408">
        <v>1</v>
      </c>
      <c r="C4284" s="408" t="s">
        <v>4371</v>
      </c>
      <c r="D4284" s="408" t="s">
        <v>4057</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4367</v>
      </c>
      <c r="B4285" s="408">
        <v>1</v>
      </c>
      <c r="C4285" s="408" t="s">
        <v>4371</v>
      </c>
      <c r="D4285" s="408" t="s">
        <v>4059</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4367</v>
      </c>
      <c r="B4286" s="408">
        <v>1</v>
      </c>
      <c r="C4286" s="408" t="s">
        <v>4371</v>
      </c>
      <c r="D4286" s="408" t="s">
        <v>4061</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4367</v>
      </c>
      <c r="B4287" s="408">
        <v>1</v>
      </c>
      <c r="C4287" s="408" t="s">
        <v>4371</v>
      </c>
      <c r="D4287" s="408" t="s">
        <v>4063</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4367</v>
      </c>
      <c r="B4288" s="408">
        <v>1</v>
      </c>
      <c r="C4288" s="408" t="s">
        <v>4371</v>
      </c>
      <c r="D4288" s="408" t="s">
        <v>4065</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4367</v>
      </c>
      <c r="B4289" s="408">
        <v>1</v>
      </c>
      <c r="C4289" s="408" t="s">
        <v>4371</v>
      </c>
      <c r="D4289" s="408" t="s">
        <v>4067</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4367</v>
      </c>
      <c r="B4290" s="408">
        <v>1</v>
      </c>
      <c r="C4290" s="408" t="s">
        <v>4371</v>
      </c>
      <c r="D4290" s="408" t="s">
        <v>4069</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4367</v>
      </c>
      <c r="B4291" s="408">
        <v>1</v>
      </c>
      <c r="C4291" s="408" t="s">
        <v>4371</v>
      </c>
      <c r="D4291" s="408" t="s">
        <v>4071</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4367</v>
      </c>
      <c r="B4292" s="408">
        <v>1</v>
      </c>
      <c r="C4292" s="408" t="s">
        <v>4371</v>
      </c>
      <c r="D4292" s="408" t="s">
        <v>4073</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4367</v>
      </c>
      <c r="B4293" s="408">
        <v>1</v>
      </c>
      <c r="C4293" s="408" t="s">
        <v>4371</v>
      </c>
      <c r="D4293" s="408" t="s">
        <v>4227</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4367</v>
      </c>
      <c r="B4294" s="408">
        <v>1</v>
      </c>
      <c r="C4294" s="408" t="s">
        <v>4371</v>
      </c>
      <c r="D4294" s="408" t="s">
        <v>4075</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4367</v>
      </c>
      <c r="B4295" s="408">
        <v>1</v>
      </c>
      <c r="C4295" s="408" t="s">
        <v>4371</v>
      </c>
      <c r="D4295" s="408" t="s">
        <v>4077</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4367</v>
      </c>
      <c r="B4296" s="408">
        <v>1</v>
      </c>
      <c r="C4296" s="408" t="s">
        <v>4371</v>
      </c>
      <c r="D4296" s="408" t="s">
        <v>4079</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4367</v>
      </c>
      <c r="B4297" s="408">
        <v>1</v>
      </c>
      <c r="C4297" s="408" t="s">
        <v>4371</v>
      </c>
      <c r="D4297" s="408" t="s">
        <v>4081</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4367</v>
      </c>
      <c r="B4298" s="408">
        <v>1</v>
      </c>
      <c r="C4298" s="408" t="s">
        <v>4371</v>
      </c>
      <c r="D4298" s="408" t="s">
        <v>4083</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4367</v>
      </c>
      <c r="B4299" s="408">
        <v>1</v>
      </c>
      <c r="C4299" s="408" t="s">
        <v>4371</v>
      </c>
      <c r="D4299" s="408" t="s">
        <v>4085</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4367</v>
      </c>
      <c r="B4300" s="408">
        <v>1</v>
      </c>
      <c r="C4300" s="408" t="s">
        <v>4371</v>
      </c>
      <c r="D4300" s="408" t="s">
        <v>4087</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4367</v>
      </c>
      <c r="B4301" s="408">
        <v>1</v>
      </c>
      <c r="C4301" s="408" t="s">
        <v>4371</v>
      </c>
      <c r="D4301" s="408" t="s">
        <v>4229</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4367</v>
      </c>
      <c r="B4302" s="408">
        <v>1</v>
      </c>
      <c r="C4302" s="408" t="s">
        <v>4371</v>
      </c>
      <c r="D4302" s="408" t="s">
        <v>4089</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4367</v>
      </c>
      <c r="B4303" s="408">
        <v>1</v>
      </c>
      <c r="C4303" s="408" t="s">
        <v>4371</v>
      </c>
      <c r="D4303" s="408" t="s">
        <v>4091</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4367</v>
      </c>
      <c r="B4304" s="408">
        <v>1</v>
      </c>
      <c r="C4304" s="408" t="s">
        <v>4371</v>
      </c>
      <c r="D4304" s="408" t="s">
        <v>4093</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4367</v>
      </c>
      <c r="B4305" s="408">
        <v>1</v>
      </c>
      <c r="C4305" s="408" t="s">
        <v>4371</v>
      </c>
      <c r="D4305" s="408" t="s">
        <v>4095</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4367</v>
      </c>
      <c r="B4306" s="408">
        <v>1</v>
      </c>
      <c r="C4306" s="408" t="s">
        <v>4371</v>
      </c>
      <c r="D4306" s="408" t="s">
        <v>4097</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4367</v>
      </c>
      <c r="B4307" s="408">
        <v>1</v>
      </c>
      <c r="C4307" s="408" t="s">
        <v>4372</v>
      </c>
      <c r="D4307" s="408" t="s">
        <v>4001</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4367</v>
      </c>
      <c r="B4308" s="408">
        <v>1</v>
      </c>
      <c r="C4308" s="408" t="s">
        <v>4372</v>
      </c>
      <c r="D4308" s="408" t="s">
        <v>4003</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4367</v>
      </c>
      <c r="B4309" s="408">
        <v>1</v>
      </c>
      <c r="C4309" s="408" t="s">
        <v>4372</v>
      </c>
      <c r="D4309" s="408" t="s">
        <v>4004</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4367</v>
      </c>
      <c r="B4310" s="408">
        <v>1</v>
      </c>
      <c r="C4310" s="408" t="s">
        <v>4372</v>
      </c>
      <c r="D4310" s="408" t="s">
        <v>4224</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4367</v>
      </c>
      <c r="B4311" s="408">
        <v>1</v>
      </c>
      <c r="C4311" s="408" t="s">
        <v>4372</v>
      </c>
      <c r="D4311" s="408" t="s">
        <v>4006</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4367</v>
      </c>
      <c r="B4312" s="408">
        <v>1</v>
      </c>
      <c r="C4312" s="408" t="s">
        <v>4372</v>
      </c>
      <c r="D4312" s="408" t="s">
        <v>4008</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4367</v>
      </c>
      <c r="B4313" s="408">
        <v>1</v>
      </c>
      <c r="C4313" s="408" t="s">
        <v>4372</v>
      </c>
      <c r="D4313" s="408" t="s">
        <v>481</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4367</v>
      </c>
      <c r="B4314" s="408">
        <v>1</v>
      </c>
      <c r="C4314" s="408" t="s">
        <v>4372</v>
      </c>
      <c r="D4314" s="408" t="s">
        <v>4011</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4367</v>
      </c>
      <c r="B4315" s="408">
        <v>1</v>
      </c>
      <c r="C4315" s="408" t="s">
        <v>4372</v>
      </c>
      <c r="D4315" s="408" t="s">
        <v>4013</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4367</v>
      </c>
      <c r="B4316" s="408">
        <v>1</v>
      </c>
      <c r="C4316" s="408" t="s">
        <v>4372</v>
      </c>
      <c r="D4316" s="408" t="s">
        <v>4014</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4367</v>
      </c>
      <c r="B4317" s="408">
        <v>1</v>
      </c>
      <c r="C4317" s="408" t="s">
        <v>4372</v>
      </c>
      <c r="D4317" s="408" t="s">
        <v>4016</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4367</v>
      </c>
      <c r="B4318" s="408">
        <v>1</v>
      </c>
      <c r="C4318" s="408" t="s">
        <v>4372</v>
      </c>
      <c r="D4318" s="408" t="s">
        <v>4018</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4367</v>
      </c>
      <c r="B4319" s="408">
        <v>1</v>
      </c>
      <c r="C4319" s="408" t="s">
        <v>4372</v>
      </c>
      <c r="D4319" s="408" t="s">
        <v>4225</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4367</v>
      </c>
      <c r="B4320" s="408">
        <v>1</v>
      </c>
      <c r="C4320" s="408" t="s">
        <v>4372</v>
      </c>
      <c r="D4320" s="408" t="s">
        <v>4020</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4367</v>
      </c>
      <c r="B4321" s="408">
        <v>1</v>
      </c>
      <c r="C4321" s="408" t="s">
        <v>4372</v>
      </c>
      <c r="D4321" s="408" t="s">
        <v>4022</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4367</v>
      </c>
      <c r="B4322" s="408">
        <v>1</v>
      </c>
      <c r="C4322" s="408" t="s">
        <v>4372</v>
      </c>
      <c r="D4322" s="408" t="s">
        <v>4024</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4367</v>
      </c>
      <c r="B4323" s="408">
        <v>1</v>
      </c>
      <c r="C4323" s="408" t="s">
        <v>4372</v>
      </c>
      <c r="D4323" s="408" t="s">
        <v>4026</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4367</v>
      </c>
      <c r="B4324" s="408">
        <v>1</v>
      </c>
      <c r="C4324" s="408" t="s">
        <v>4372</v>
      </c>
      <c r="D4324" s="408" t="s">
        <v>4028</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4367</v>
      </c>
      <c r="B4325" s="408">
        <v>1</v>
      </c>
      <c r="C4325" s="408" t="s">
        <v>4372</v>
      </c>
      <c r="D4325" s="408" t="s">
        <v>4030</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4367</v>
      </c>
      <c r="B4326" s="408">
        <v>1</v>
      </c>
      <c r="C4326" s="408" t="s">
        <v>4372</v>
      </c>
      <c r="D4326" s="408" t="s">
        <v>4032</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4367</v>
      </c>
      <c r="B4327" s="408">
        <v>1</v>
      </c>
      <c r="C4327" s="408" t="s">
        <v>4372</v>
      </c>
      <c r="D4327" s="408" t="s">
        <v>4034</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4367</v>
      </c>
      <c r="B4328" s="408">
        <v>1</v>
      </c>
      <c r="C4328" s="408" t="s">
        <v>4372</v>
      </c>
      <c r="D4328" s="408" t="s">
        <v>4036</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4367</v>
      </c>
      <c r="B4329" s="408">
        <v>1</v>
      </c>
      <c r="C4329" s="408" t="s">
        <v>4372</v>
      </c>
      <c r="D4329" s="408" t="s">
        <v>4038</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4367</v>
      </c>
      <c r="B4330" s="408">
        <v>1</v>
      </c>
      <c r="C4330" s="408" t="s">
        <v>4372</v>
      </c>
      <c r="D4330" s="408" t="s">
        <v>4040</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4367</v>
      </c>
      <c r="B4331" s="408">
        <v>1</v>
      </c>
      <c r="C4331" s="408" t="s">
        <v>4372</v>
      </c>
      <c r="D4331" s="408" t="s">
        <v>4042</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4367</v>
      </c>
      <c r="B4332" s="408">
        <v>1</v>
      </c>
      <c r="C4332" s="408" t="s">
        <v>4372</v>
      </c>
      <c r="D4332" s="408" t="s">
        <v>4044</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4367</v>
      </c>
      <c r="B4333" s="408">
        <v>1</v>
      </c>
      <c r="C4333" s="408" t="s">
        <v>4372</v>
      </c>
      <c r="D4333" s="408" t="s">
        <v>4046</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4367</v>
      </c>
      <c r="B4334" s="408">
        <v>1</v>
      </c>
      <c r="C4334" s="408" t="s">
        <v>4372</v>
      </c>
      <c r="D4334" s="408" t="s">
        <v>4226</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4367</v>
      </c>
      <c r="B4335" s="408">
        <v>1</v>
      </c>
      <c r="C4335" s="408" t="s">
        <v>4372</v>
      </c>
      <c r="D4335" s="408" t="s">
        <v>4048</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4367</v>
      </c>
      <c r="B4336" s="408">
        <v>1</v>
      </c>
      <c r="C4336" s="408" t="s">
        <v>4372</v>
      </c>
      <c r="D4336" s="408" t="s">
        <v>4050</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4367</v>
      </c>
      <c r="B4337" s="408">
        <v>1</v>
      </c>
      <c r="C4337" s="408" t="s">
        <v>4372</v>
      </c>
      <c r="D4337" s="408" t="s">
        <v>4052</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4367</v>
      </c>
      <c r="B4338" s="408">
        <v>1</v>
      </c>
      <c r="C4338" s="408" t="s">
        <v>4372</v>
      </c>
      <c r="D4338" s="408" t="s">
        <v>4054</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4367</v>
      </c>
      <c r="B4339" s="408">
        <v>1</v>
      </c>
      <c r="C4339" s="408" t="s">
        <v>4372</v>
      </c>
      <c r="D4339" s="408" t="s">
        <v>517</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4367</v>
      </c>
      <c r="B4340" s="408">
        <v>1</v>
      </c>
      <c r="C4340" s="408" t="s">
        <v>4372</v>
      </c>
      <c r="D4340" s="408" t="s">
        <v>4057</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4367</v>
      </c>
      <c r="B4341" s="408">
        <v>1</v>
      </c>
      <c r="C4341" s="408" t="s">
        <v>4372</v>
      </c>
      <c r="D4341" s="408" t="s">
        <v>4059</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4367</v>
      </c>
      <c r="B4342" s="408">
        <v>1</v>
      </c>
      <c r="C4342" s="408" t="s">
        <v>4372</v>
      </c>
      <c r="D4342" s="408" t="s">
        <v>4061</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4367</v>
      </c>
      <c r="B4343" s="408">
        <v>1</v>
      </c>
      <c r="C4343" s="408" t="s">
        <v>4372</v>
      </c>
      <c r="D4343" s="408" t="s">
        <v>4063</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4367</v>
      </c>
      <c r="B4344" s="408">
        <v>1</v>
      </c>
      <c r="C4344" s="408" t="s">
        <v>4372</v>
      </c>
      <c r="D4344" s="408" t="s">
        <v>4065</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4367</v>
      </c>
      <c r="B4345" s="408">
        <v>1</v>
      </c>
      <c r="C4345" s="408" t="s">
        <v>4372</v>
      </c>
      <c r="D4345" s="408" t="s">
        <v>4067</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4367</v>
      </c>
      <c r="B4346" s="408">
        <v>1</v>
      </c>
      <c r="C4346" s="408" t="s">
        <v>4372</v>
      </c>
      <c r="D4346" s="408" t="s">
        <v>4069</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4367</v>
      </c>
      <c r="B4347" s="408">
        <v>1</v>
      </c>
      <c r="C4347" s="408" t="s">
        <v>4372</v>
      </c>
      <c r="D4347" s="408" t="s">
        <v>4071</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4367</v>
      </c>
      <c r="B4348" s="408">
        <v>1</v>
      </c>
      <c r="C4348" s="408" t="s">
        <v>4372</v>
      </c>
      <c r="D4348" s="408" t="s">
        <v>4073</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4367</v>
      </c>
      <c r="B4349" s="408">
        <v>1</v>
      </c>
      <c r="C4349" s="408" t="s">
        <v>4372</v>
      </c>
      <c r="D4349" s="408" t="s">
        <v>4227</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4367</v>
      </c>
      <c r="B4350" s="408">
        <v>1</v>
      </c>
      <c r="C4350" s="408" t="s">
        <v>4372</v>
      </c>
      <c r="D4350" s="408" t="s">
        <v>4075</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4367</v>
      </c>
      <c r="B4351" s="408">
        <v>1</v>
      </c>
      <c r="C4351" s="408" t="s">
        <v>4372</v>
      </c>
      <c r="D4351" s="408" t="s">
        <v>4077</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4367</v>
      </c>
      <c r="B4352" s="408">
        <v>1</v>
      </c>
      <c r="C4352" s="408" t="s">
        <v>4372</v>
      </c>
      <c r="D4352" s="408" t="s">
        <v>4079</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4367</v>
      </c>
      <c r="B4353" s="408">
        <v>1</v>
      </c>
      <c r="C4353" s="408" t="s">
        <v>4372</v>
      </c>
      <c r="D4353" s="408" t="s">
        <v>4081</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4367</v>
      </c>
      <c r="B4354" s="408">
        <v>1</v>
      </c>
      <c r="C4354" s="408" t="s">
        <v>4372</v>
      </c>
      <c r="D4354" s="408" t="s">
        <v>4083</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4367</v>
      </c>
      <c r="B4355" s="408">
        <v>1</v>
      </c>
      <c r="C4355" s="408" t="s">
        <v>4372</v>
      </c>
      <c r="D4355" s="408" t="s">
        <v>4085</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4367</v>
      </c>
      <c r="B4356" s="408">
        <v>1</v>
      </c>
      <c r="C4356" s="408" t="s">
        <v>4372</v>
      </c>
      <c r="D4356" s="408" t="s">
        <v>4087</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4367</v>
      </c>
      <c r="B4357" s="408">
        <v>1</v>
      </c>
      <c r="C4357" s="408" t="s">
        <v>4372</v>
      </c>
      <c r="D4357" s="408" t="s">
        <v>4229</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4367</v>
      </c>
      <c r="B4358" s="408">
        <v>1</v>
      </c>
      <c r="C4358" s="408" t="s">
        <v>4372</v>
      </c>
      <c r="D4358" s="408" t="s">
        <v>4089</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4367</v>
      </c>
      <c r="B4359" s="408">
        <v>1</v>
      </c>
      <c r="C4359" s="408" t="s">
        <v>4372</v>
      </c>
      <c r="D4359" s="408" t="s">
        <v>4091</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4367</v>
      </c>
      <c r="B4360" s="408">
        <v>1</v>
      </c>
      <c r="C4360" s="408" t="s">
        <v>4372</v>
      </c>
      <c r="D4360" s="408" t="s">
        <v>4093</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4367</v>
      </c>
      <c r="B4361" s="408">
        <v>1</v>
      </c>
      <c r="C4361" s="408" t="s">
        <v>4372</v>
      </c>
      <c r="D4361" s="408" t="s">
        <v>4095</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4367</v>
      </c>
      <c r="B4362" s="408">
        <v>1</v>
      </c>
      <c r="C4362" s="408" t="s">
        <v>4372</v>
      </c>
      <c r="D4362" s="408" t="s">
        <v>4097</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4367</v>
      </c>
      <c r="B4363" s="408">
        <v>1</v>
      </c>
      <c r="C4363" s="408" t="s">
        <v>4373</v>
      </c>
      <c r="D4363" s="408" t="s">
        <v>4001</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4367</v>
      </c>
      <c r="B4364" s="408">
        <v>1</v>
      </c>
      <c r="C4364" s="408" t="s">
        <v>4373</v>
      </c>
      <c r="D4364" s="408" t="s">
        <v>4003</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4367</v>
      </c>
      <c r="B4365" s="408">
        <v>1</v>
      </c>
      <c r="C4365" s="408" t="s">
        <v>4373</v>
      </c>
      <c r="D4365" s="408" t="s">
        <v>4004</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4367</v>
      </c>
      <c r="B4366" s="408">
        <v>1</v>
      </c>
      <c r="C4366" s="408" t="s">
        <v>4373</v>
      </c>
      <c r="D4366" s="408" t="s">
        <v>4224</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4367</v>
      </c>
      <c r="B4367" s="408">
        <v>1</v>
      </c>
      <c r="C4367" s="408" t="s">
        <v>4373</v>
      </c>
      <c r="D4367" s="408" t="s">
        <v>4006</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4367</v>
      </c>
      <c r="B4368" s="408">
        <v>1</v>
      </c>
      <c r="C4368" s="408" t="s">
        <v>4373</v>
      </c>
      <c r="D4368" s="408" t="s">
        <v>4008</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4367</v>
      </c>
      <c r="B4369" s="408">
        <v>1</v>
      </c>
      <c r="C4369" s="408" t="s">
        <v>4373</v>
      </c>
      <c r="D4369" s="408" t="s">
        <v>481</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4367</v>
      </c>
      <c r="B4370" s="408">
        <v>1</v>
      </c>
      <c r="C4370" s="408" t="s">
        <v>4373</v>
      </c>
      <c r="D4370" s="408" t="s">
        <v>4011</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4367</v>
      </c>
      <c r="B4371" s="408">
        <v>1</v>
      </c>
      <c r="C4371" s="408" t="s">
        <v>4373</v>
      </c>
      <c r="D4371" s="408" t="s">
        <v>4013</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4367</v>
      </c>
      <c r="B4372" s="408">
        <v>1</v>
      </c>
      <c r="C4372" s="408" t="s">
        <v>4373</v>
      </c>
      <c r="D4372" s="408" t="s">
        <v>4014</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4367</v>
      </c>
      <c r="B4373" s="408">
        <v>1</v>
      </c>
      <c r="C4373" s="408" t="s">
        <v>4373</v>
      </c>
      <c r="D4373" s="408" t="s">
        <v>4016</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4367</v>
      </c>
      <c r="B4374" s="408">
        <v>1</v>
      </c>
      <c r="C4374" s="408" t="s">
        <v>4373</v>
      </c>
      <c r="D4374" s="408" t="s">
        <v>4018</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4367</v>
      </c>
      <c r="B4375" s="408">
        <v>1</v>
      </c>
      <c r="C4375" s="408" t="s">
        <v>4373</v>
      </c>
      <c r="D4375" s="408" t="s">
        <v>4225</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4367</v>
      </c>
      <c r="B4376" s="408">
        <v>1</v>
      </c>
      <c r="C4376" s="408" t="s">
        <v>4373</v>
      </c>
      <c r="D4376" s="408" t="s">
        <v>4020</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4367</v>
      </c>
      <c r="B4377" s="408">
        <v>1</v>
      </c>
      <c r="C4377" s="408" t="s">
        <v>4373</v>
      </c>
      <c r="D4377" s="408" t="s">
        <v>4022</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4367</v>
      </c>
      <c r="B4378" s="408">
        <v>1</v>
      </c>
      <c r="C4378" s="408" t="s">
        <v>4373</v>
      </c>
      <c r="D4378" s="408" t="s">
        <v>4024</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4367</v>
      </c>
      <c r="B4379" s="408">
        <v>1</v>
      </c>
      <c r="C4379" s="408" t="s">
        <v>4373</v>
      </c>
      <c r="D4379" s="408" t="s">
        <v>4026</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4367</v>
      </c>
      <c r="B4380" s="408">
        <v>1</v>
      </c>
      <c r="C4380" s="408" t="s">
        <v>4373</v>
      </c>
      <c r="D4380" s="408" t="s">
        <v>4028</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4367</v>
      </c>
      <c r="B4381" s="408">
        <v>1</v>
      </c>
      <c r="C4381" s="408" t="s">
        <v>4373</v>
      </c>
      <c r="D4381" s="408" t="s">
        <v>4030</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4367</v>
      </c>
      <c r="B4382" s="408">
        <v>1</v>
      </c>
      <c r="C4382" s="408" t="s">
        <v>4373</v>
      </c>
      <c r="D4382" s="408" t="s">
        <v>4032</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4367</v>
      </c>
      <c r="B4383" s="408">
        <v>1</v>
      </c>
      <c r="C4383" s="408" t="s">
        <v>4373</v>
      </c>
      <c r="D4383" s="408" t="s">
        <v>4034</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4367</v>
      </c>
      <c r="B4384" s="408">
        <v>1</v>
      </c>
      <c r="C4384" s="408" t="s">
        <v>4373</v>
      </c>
      <c r="D4384" s="408" t="s">
        <v>4036</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4367</v>
      </c>
      <c r="B4385" s="408">
        <v>1</v>
      </c>
      <c r="C4385" s="408" t="s">
        <v>4373</v>
      </c>
      <c r="D4385" s="408" t="s">
        <v>4038</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4367</v>
      </c>
      <c r="B4386" s="408">
        <v>1</v>
      </c>
      <c r="C4386" s="408" t="s">
        <v>4373</v>
      </c>
      <c r="D4386" s="408" t="s">
        <v>4040</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4367</v>
      </c>
      <c r="B4387" s="408">
        <v>1</v>
      </c>
      <c r="C4387" s="408" t="s">
        <v>4373</v>
      </c>
      <c r="D4387" s="408" t="s">
        <v>4042</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4367</v>
      </c>
      <c r="B4388" s="408">
        <v>1</v>
      </c>
      <c r="C4388" s="408" t="s">
        <v>4373</v>
      </c>
      <c r="D4388" s="408" t="s">
        <v>4044</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4367</v>
      </c>
      <c r="B4389" s="408">
        <v>1</v>
      </c>
      <c r="C4389" s="408" t="s">
        <v>4373</v>
      </c>
      <c r="D4389" s="408" t="s">
        <v>4046</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4367</v>
      </c>
      <c r="B4390" s="408">
        <v>1</v>
      </c>
      <c r="C4390" s="408" t="s">
        <v>4373</v>
      </c>
      <c r="D4390" s="408" t="s">
        <v>4226</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4367</v>
      </c>
      <c r="B4391" s="408">
        <v>1</v>
      </c>
      <c r="C4391" s="408" t="s">
        <v>4373</v>
      </c>
      <c r="D4391" s="408" t="s">
        <v>4048</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4367</v>
      </c>
      <c r="B4392" s="408">
        <v>1</v>
      </c>
      <c r="C4392" s="408" t="s">
        <v>4373</v>
      </c>
      <c r="D4392" s="408" t="s">
        <v>4050</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4367</v>
      </c>
      <c r="B4393" s="408">
        <v>1</v>
      </c>
      <c r="C4393" s="408" t="s">
        <v>4373</v>
      </c>
      <c r="D4393" s="408" t="s">
        <v>4052</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4367</v>
      </c>
      <c r="B4394" s="408">
        <v>1</v>
      </c>
      <c r="C4394" s="408" t="s">
        <v>4373</v>
      </c>
      <c r="D4394" s="408" t="s">
        <v>4054</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4367</v>
      </c>
      <c r="B4395" s="408">
        <v>1</v>
      </c>
      <c r="C4395" s="408" t="s">
        <v>4373</v>
      </c>
      <c r="D4395" s="408" t="s">
        <v>517</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4367</v>
      </c>
      <c r="B4396" s="408">
        <v>1</v>
      </c>
      <c r="C4396" s="408" t="s">
        <v>4373</v>
      </c>
      <c r="D4396" s="408" t="s">
        <v>4057</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4367</v>
      </c>
      <c r="B4397" s="408">
        <v>1</v>
      </c>
      <c r="C4397" s="408" t="s">
        <v>4373</v>
      </c>
      <c r="D4397" s="408" t="s">
        <v>4059</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4367</v>
      </c>
      <c r="B4398" s="408">
        <v>1</v>
      </c>
      <c r="C4398" s="408" t="s">
        <v>4373</v>
      </c>
      <c r="D4398" s="408" t="s">
        <v>4061</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4367</v>
      </c>
      <c r="B4399" s="408">
        <v>1</v>
      </c>
      <c r="C4399" s="408" t="s">
        <v>4373</v>
      </c>
      <c r="D4399" s="408" t="s">
        <v>4063</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4367</v>
      </c>
      <c r="B4400" s="408">
        <v>1</v>
      </c>
      <c r="C4400" s="408" t="s">
        <v>4373</v>
      </c>
      <c r="D4400" s="408" t="s">
        <v>4065</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4367</v>
      </c>
      <c r="B4401" s="408">
        <v>1</v>
      </c>
      <c r="C4401" s="408" t="s">
        <v>4373</v>
      </c>
      <c r="D4401" s="408" t="s">
        <v>4067</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4367</v>
      </c>
      <c r="B4402" s="408">
        <v>1</v>
      </c>
      <c r="C4402" s="408" t="s">
        <v>4373</v>
      </c>
      <c r="D4402" s="408" t="s">
        <v>4069</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4367</v>
      </c>
      <c r="B4403" s="408">
        <v>1</v>
      </c>
      <c r="C4403" s="408" t="s">
        <v>4373</v>
      </c>
      <c r="D4403" s="408" t="s">
        <v>4071</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4367</v>
      </c>
      <c r="B4404" s="408">
        <v>1</v>
      </c>
      <c r="C4404" s="408" t="s">
        <v>4373</v>
      </c>
      <c r="D4404" s="408" t="s">
        <v>4073</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4367</v>
      </c>
      <c r="B4405" s="408">
        <v>1</v>
      </c>
      <c r="C4405" s="408" t="s">
        <v>4373</v>
      </c>
      <c r="D4405" s="408" t="s">
        <v>4227</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4367</v>
      </c>
      <c r="B4406" s="408">
        <v>1</v>
      </c>
      <c r="C4406" s="408" t="s">
        <v>4373</v>
      </c>
      <c r="D4406" s="408" t="s">
        <v>4075</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4367</v>
      </c>
      <c r="B4407" s="408">
        <v>1</v>
      </c>
      <c r="C4407" s="408" t="s">
        <v>4373</v>
      </c>
      <c r="D4407" s="408" t="s">
        <v>4077</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4367</v>
      </c>
      <c r="B4408" s="408">
        <v>1</v>
      </c>
      <c r="C4408" s="408" t="s">
        <v>4373</v>
      </c>
      <c r="D4408" s="408" t="s">
        <v>4079</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4367</v>
      </c>
      <c r="B4409" s="408">
        <v>1</v>
      </c>
      <c r="C4409" s="408" t="s">
        <v>4373</v>
      </c>
      <c r="D4409" s="408" t="s">
        <v>4081</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4367</v>
      </c>
      <c r="B4410" s="408">
        <v>1</v>
      </c>
      <c r="C4410" s="408" t="s">
        <v>4373</v>
      </c>
      <c r="D4410" s="408" t="s">
        <v>4083</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4367</v>
      </c>
      <c r="B4411" s="408">
        <v>1</v>
      </c>
      <c r="C4411" s="408" t="s">
        <v>4373</v>
      </c>
      <c r="D4411" s="408" t="s">
        <v>4085</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4367</v>
      </c>
      <c r="B4412" s="408">
        <v>1</v>
      </c>
      <c r="C4412" s="408" t="s">
        <v>4373</v>
      </c>
      <c r="D4412" s="408" t="s">
        <v>4087</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4367</v>
      </c>
      <c r="B4413" s="408">
        <v>1</v>
      </c>
      <c r="C4413" s="408" t="s">
        <v>4373</v>
      </c>
      <c r="D4413" s="408" t="s">
        <v>4229</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4367</v>
      </c>
      <c r="B4414" s="408">
        <v>1</v>
      </c>
      <c r="C4414" s="408" t="s">
        <v>4373</v>
      </c>
      <c r="D4414" s="408" t="s">
        <v>4089</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4367</v>
      </c>
      <c r="B4415" s="408">
        <v>1</v>
      </c>
      <c r="C4415" s="408" t="s">
        <v>4373</v>
      </c>
      <c r="D4415" s="408" t="s">
        <v>4091</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4367</v>
      </c>
      <c r="B4416" s="408">
        <v>1</v>
      </c>
      <c r="C4416" s="408" t="s">
        <v>4373</v>
      </c>
      <c r="D4416" s="408" t="s">
        <v>4093</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4367</v>
      </c>
      <c r="B4417" s="408">
        <v>1</v>
      </c>
      <c r="C4417" s="408" t="s">
        <v>4373</v>
      </c>
      <c r="D4417" s="408" t="s">
        <v>4095</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4367</v>
      </c>
      <c r="B4418" s="408">
        <v>1</v>
      </c>
      <c r="C4418" s="408" t="s">
        <v>4373</v>
      </c>
      <c r="D4418" s="408" t="s">
        <v>4097</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4367</v>
      </c>
      <c r="B4419" s="408">
        <v>1</v>
      </c>
      <c r="C4419" s="408" t="s">
        <v>4374</v>
      </c>
      <c r="D4419" s="408" t="s">
        <v>4001</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4367</v>
      </c>
      <c r="B4420" s="408">
        <v>1</v>
      </c>
      <c r="C4420" s="408" t="s">
        <v>4374</v>
      </c>
      <c r="D4420" s="408" t="s">
        <v>4003</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4367</v>
      </c>
      <c r="B4421" s="408">
        <v>1</v>
      </c>
      <c r="C4421" s="408" t="s">
        <v>4374</v>
      </c>
      <c r="D4421" s="408" t="s">
        <v>4004</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4367</v>
      </c>
      <c r="B4422" s="408">
        <v>1</v>
      </c>
      <c r="C4422" s="408" t="s">
        <v>4374</v>
      </c>
      <c r="D4422" s="408" t="s">
        <v>4224</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4367</v>
      </c>
      <c r="B4423" s="408">
        <v>1</v>
      </c>
      <c r="C4423" s="408" t="s">
        <v>4374</v>
      </c>
      <c r="D4423" s="408" t="s">
        <v>4006</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4367</v>
      </c>
      <c r="B4424" s="408">
        <v>1</v>
      </c>
      <c r="C4424" s="408" t="s">
        <v>4374</v>
      </c>
      <c r="D4424" s="408" t="s">
        <v>4008</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4367</v>
      </c>
      <c r="B4425" s="408">
        <v>1</v>
      </c>
      <c r="C4425" s="408" t="s">
        <v>4374</v>
      </c>
      <c r="D4425" s="408" t="s">
        <v>481</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4367</v>
      </c>
      <c r="B4426" s="408">
        <v>1</v>
      </c>
      <c r="C4426" s="408" t="s">
        <v>4374</v>
      </c>
      <c r="D4426" s="408" t="s">
        <v>4011</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4367</v>
      </c>
      <c r="B4427" s="408">
        <v>1</v>
      </c>
      <c r="C4427" s="408" t="s">
        <v>4374</v>
      </c>
      <c r="D4427" s="408" t="s">
        <v>4013</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4367</v>
      </c>
      <c r="B4428" s="408">
        <v>1</v>
      </c>
      <c r="C4428" s="408" t="s">
        <v>4374</v>
      </c>
      <c r="D4428" s="408" t="s">
        <v>4014</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4367</v>
      </c>
      <c r="B4429" s="408">
        <v>1</v>
      </c>
      <c r="C4429" s="408" t="s">
        <v>4374</v>
      </c>
      <c r="D4429" s="408" t="s">
        <v>4016</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4367</v>
      </c>
      <c r="B4430" s="408">
        <v>1</v>
      </c>
      <c r="C4430" s="408" t="s">
        <v>4374</v>
      </c>
      <c r="D4430" s="408" t="s">
        <v>4018</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4367</v>
      </c>
      <c r="B4431" s="408">
        <v>1</v>
      </c>
      <c r="C4431" s="408" t="s">
        <v>4374</v>
      </c>
      <c r="D4431" s="408" t="s">
        <v>4225</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4367</v>
      </c>
      <c r="B4432" s="408">
        <v>1</v>
      </c>
      <c r="C4432" s="408" t="s">
        <v>4374</v>
      </c>
      <c r="D4432" s="408" t="s">
        <v>4020</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4367</v>
      </c>
      <c r="B4433" s="408">
        <v>1</v>
      </c>
      <c r="C4433" s="408" t="s">
        <v>4374</v>
      </c>
      <c r="D4433" s="408" t="s">
        <v>4022</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4367</v>
      </c>
      <c r="B4434" s="408">
        <v>1</v>
      </c>
      <c r="C4434" s="408" t="s">
        <v>4374</v>
      </c>
      <c r="D4434" s="408" t="s">
        <v>4024</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4367</v>
      </c>
      <c r="B4435" s="408">
        <v>1</v>
      </c>
      <c r="C4435" s="408" t="s">
        <v>4374</v>
      </c>
      <c r="D4435" s="408" t="s">
        <v>4026</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4367</v>
      </c>
      <c r="B4436" s="408">
        <v>1</v>
      </c>
      <c r="C4436" s="408" t="s">
        <v>4374</v>
      </c>
      <c r="D4436" s="408" t="s">
        <v>4028</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4367</v>
      </c>
      <c r="B4437" s="408">
        <v>1</v>
      </c>
      <c r="C4437" s="408" t="s">
        <v>4374</v>
      </c>
      <c r="D4437" s="408" t="s">
        <v>4030</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4367</v>
      </c>
      <c r="B4438" s="408">
        <v>1</v>
      </c>
      <c r="C4438" s="408" t="s">
        <v>4374</v>
      </c>
      <c r="D4438" s="408" t="s">
        <v>4032</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4367</v>
      </c>
      <c r="B4439" s="408">
        <v>1</v>
      </c>
      <c r="C4439" s="408" t="s">
        <v>4374</v>
      </c>
      <c r="D4439" s="408" t="s">
        <v>4034</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4367</v>
      </c>
      <c r="B4440" s="408">
        <v>1</v>
      </c>
      <c r="C4440" s="408" t="s">
        <v>4374</v>
      </c>
      <c r="D4440" s="408" t="s">
        <v>4036</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4367</v>
      </c>
      <c r="B4441" s="408">
        <v>1</v>
      </c>
      <c r="C4441" s="408" t="s">
        <v>4374</v>
      </c>
      <c r="D4441" s="408" t="s">
        <v>4038</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4367</v>
      </c>
      <c r="B4442" s="408">
        <v>1</v>
      </c>
      <c r="C4442" s="408" t="s">
        <v>4374</v>
      </c>
      <c r="D4442" s="408" t="s">
        <v>4040</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4367</v>
      </c>
      <c r="B4443" s="408">
        <v>1</v>
      </c>
      <c r="C4443" s="408" t="s">
        <v>4374</v>
      </c>
      <c r="D4443" s="408" t="s">
        <v>4042</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4367</v>
      </c>
      <c r="B4444" s="408">
        <v>1</v>
      </c>
      <c r="C4444" s="408" t="s">
        <v>4374</v>
      </c>
      <c r="D4444" s="408" t="s">
        <v>4044</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4367</v>
      </c>
      <c r="B4445" s="408">
        <v>1</v>
      </c>
      <c r="C4445" s="408" t="s">
        <v>4374</v>
      </c>
      <c r="D4445" s="408" t="s">
        <v>4046</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4367</v>
      </c>
      <c r="B4446" s="408">
        <v>1</v>
      </c>
      <c r="C4446" s="408" t="s">
        <v>4374</v>
      </c>
      <c r="D4446" s="408" t="s">
        <v>4226</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4367</v>
      </c>
      <c r="B4447" s="408">
        <v>1</v>
      </c>
      <c r="C4447" s="408" t="s">
        <v>4374</v>
      </c>
      <c r="D4447" s="408" t="s">
        <v>4048</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4367</v>
      </c>
      <c r="B4448" s="408">
        <v>1</v>
      </c>
      <c r="C4448" s="408" t="s">
        <v>4374</v>
      </c>
      <c r="D4448" s="408" t="s">
        <v>4050</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4367</v>
      </c>
      <c r="B4449" s="408">
        <v>1</v>
      </c>
      <c r="C4449" s="408" t="s">
        <v>4374</v>
      </c>
      <c r="D4449" s="408" t="s">
        <v>4052</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4367</v>
      </c>
      <c r="B4450" s="408">
        <v>1</v>
      </c>
      <c r="C4450" s="408" t="s">
        <v>4374</v>
      </c>
      <c r="D4450" s="408" t="s">
        <v>4054</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4367</v>
      </c>
      <c r="B4451" s="408">
        <v>1</v>
      </c>
      <c r="C4451" s="408" t="s">
        <v>4374</v>
      </c>
      <c r="D4451" s="408" t="s">
        <v>517</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4367</v>
      </c>
      <c r="B4452" s="408">
        <v>1</v>
      </c>
      <c r="C4452" s="408" t="s">
        <v>4374</v>
      </c>
      <c r="D4452" s="408" t="s">
        <v>4057</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4367</v>
      </c>
      <c r="B4453" s="408">
        <v>1</v>
      </c>
      <c r="C4453" s="408" t="s">
        <v>4374</v>
      </c>
      <c r="D4453" s="408" t="s">
        <v>4059</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4367</v>
      </c>
      <c r="B4454" s="408">
        <v>1</v>
      </c>
      <c r="C4454" s="408" t="s">
        <v>4374</v>
      </c>
      <c r="D4454" s="408" t="s">
        <v>4061</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4367</v>
      </c>
      <c r="B4455" s="408">
        <v>1</v>
      </c>
      <c r="C4455" s="408" t="s">
        <v>4374</v>
      </c>
      <c r="D4455" s="408" t="s">
        <v>4063</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4367</v>
      </c>
      <c r="B4456" s="408">
        <v>1</v>
      </c>
      <c r="C4456" s="408" t="s">
        <v>4374</v>
      </c>
      <c r="D4456" s="408" t="s">
        <v>4065</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4367</v>
      </c>
      <c r="B4457" s="408">
        <v>1</v>
      </c>
      <c r="C4457" s="408" t="s">
        <v>4374</v>
      </c>
      <c r="D4457" s="408" t="s">
        <v>4067</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4367</v>
      </c>
      <c r="B4458" s="408">
        <v>1</v>
      </c>
      <c r="C4458" s="408" t="s">
        <v>4374</v>
      </c>
      <c r="D4458" s="408" t="s">
        <v>4069</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4367</v>
      </c>
      <c r="B4459" s="408">
        <v>1</v>
      </c>
      <c r="C4459" s="408" t="s">
        <v>4374</v>
      </c>
      <c r="D4459" s="408" t="s">
        <v>4071</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4367</v>
      </c>
      <c r="B4460" s="408">
        <v>1</v>
      </c>
      <c r="C4460" s="408" t="s">
        <v>4374</v>
      </c>
      <c r="D4460" s="408" t="s">
        <v>4073</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4367</v>
      </c>
      <c r="B4461" s="408">
        <v>1</v>
      </c>
      <c r="C4461" s="408" t="s">
        <v>4374</v>
      </c>
      <c r="D4461" s="408" t="s">
        <v>4227</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4367</v>
      </c>
      <c r="B4462" s="408">
        <v>1</v>
      </c>
      <c r="C4462" s="408" t="s">
        <v>4374</v>
      </c>
      <c r="D4462" s="408" t="s">
        <v>4075</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4367</v>
      </c>
      <c r="B4463" s="408">
        <v>1</v>
      </c>
      <c r="C4463" s="408" t="s">
        <v>4374</v>
      </c>
      <c r="D4463" s="408" t="s">
        <v>4077</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4367</v>
      </c>
      <c r="B4464" s="408">
        <v>1</v>
      </c>
      <c r="C4464" s="408" t="s">
        <v>4374</v>
      </c>
      <c r="D4464" s="408" t="s">
        <v>4079</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4367</v>
      </c>
      <c r="B4465" s="408">
        <v>1</v>
      </c>
      <c r="C4465" s="408" t="s">
        <v>4374</v>
      </c>
      <c r="D4465" s="408" t="s">
        <v>4081</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4367</v>
      </c>
      <c r="B4466" s="408">
        <v>1</v>
      </c>
      <c r="C4466" s="408" t="s">
        <v>4374</v>
      </c>
      <c r="D4466" s="408" t="s">
        <v>4083</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4367</v>
      </c>
      <c r="B4467" s="408">
        <v>1</v>
      </c>
      <c r="C4467" s="408" t="s">
        <v>4374</v>
      </c>
      <c r="D4467" s="408" t="s">
        <v>4085</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4367</v>
      </c>
      <c r="B4468" s="408">
        <v>1</v>
      </c>
      <c r="C4468" s="408" t="s">
        <v>4374</v>
      </c>
      <c r="D4468" s="408" t="s">
        <v>4087</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4367</v>
      </c>
      <c r="B4469" s="408">
        <v>1</v>
      </c>
      <c r="C4469" s="408" t="s">
        <v>4374</v>
      </c>
      <c r="D4469" s="408" t="s">
        <v>4229</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4367</v>
      </c>
      <c r="B4470" s="408">
        <v>1</v>
      </c>
      <c r="C4470" s="408" t="s">
        <v>4374</v>
      </c>
      <c r="D4470" s="408" t="s">
        <v>4089</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4367</v>
      </c>
      <c r="B4471" s="408">
        <v>1</v>
      </c>
      <c r="C4471" s="408" t="s">
        <v>4374</v>
      </c>
      <c r="D4471" s="408" t="s">
        <v>4091</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4367</v>
      </c>
      <c r="B4472" s="408">
        <v>1</v>
      </c>
      <c r="C4472" s="408" t="s">
        <v>4374</v>
      </c>
      <c r="D4472" s="408" t="s">
        <v>4093</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4367</v>
      </c>
      <c r="B4473" s="408">
        <v>1</v>
      </c>
      <c r="C4473" s="408" t="s">
        <v>4374</v>
      </c>
      <c r="D4473" s="408" t="s">
        <v>4095</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4367</v>
      </c>
      <c r="B4474" s="408">
        <v>1</v>
      </c>
      <c r="C4474" s="408" t="s">
        <v>4374</v>
      </c>
      <c r="D4474" s="408" t="s">
        <v>4097</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4367</v>
      </c>
      <c r="B4475" s="408">
        <v>1</v>
      </c>
      <c r="C4475" s="408" t="s">
        <v>4375</v>
      </c>
      <c r="D4475" s="408" t="s">
        <v>4001</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4367</v>
      </c>
      <c r="B4476" s="408">
        <v>1</v>
      </c>
      <c r="C4476" s="408" t="s">
        <v>4375</v>
      </c>
      <c r="D4476" s="408" t="s">
        <v>4003</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4367</v>
      </c>
      <c r="B4477" s="408">
        <v>1</v>
      </c>
      <c r="C4477" s="408" t="s">
        <v>4375</v>
      </c>
      <c r="D4477" s="408" t="s">
        <v>4004</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4367</v>
      </c>
      <c r="B4478" s="408">
        <v>1</v>
      </c>
      <c r="C4478" s="408" t="s">
        <v>4375</v>
      </c>
      <c r="D4478" s="408" t="s">
        <v>4224</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4367</v>
      </c>
      <c r="B4479" s="408">
        <v>1</v>
      </c>
      <c r="C4479" s="408" t="s">
        <v>4375</v>
      </c>
      <c r="D4479" s="408" t="s">
        <v>4006</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4367</v>
      </c>
      <c r="B4480" s="408">
        <v>1</v>
      </c>
      <c r="C4480" s="408" t="s">
        <v>4375</v>
      </c>
      <c r="D4480" s="408" t="s">
        <v>4008</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4367</v>
      </c>
      <c r="B4481" s="408">
        <v>1</v>
      </c>
      <c r="C4481" s="408" t="s">
        <v>4375</v>
      </c>
      <c r="D4481" s="408" t="s">
        <v>481</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4367</v>
      </c>
      <c r="B4482" s="408">
        <v>1</v>
      </c>
      <c r="C4482" s="408" t="s">
        <v>4375</v>
      </c>
      <c r="D4482" s="408" t="s">
        <v>4011</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4367</v>
      </c>
      <c r="B4483" s="408">
        <v>1</v>
      </c>
      <c r="C4483" s="408" t="s">
        <v>4375</v>
      </c>
      <c r="D4483" s="408" t="s">
        <v>4013</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4367</v>
      </c>
      <c r="B4484" s="408">
        <v>1</v>
      </c>
      <c r="C4484" s="408" t="s">
        <v>4375</v>
      </c>
      <c r="D4484" s="408" t="s">
        <v>4014</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4367</v>
      </c>
      <c r="B4485" s="408">
        <v>1</v>
      </c>
      <c r="C4485" s="408" t="s">
        <v>4375</v>
      </c>
      <c r="D4485" s="408" t="s">
        <v>4016</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4367</v>
      </c>
      <c r="B4486" s="408">
        <v>1</v>
      </c>
      <c r="C4486" s="408" t="s">
        <v>4375</v>
      </c>
      <c r="D4486" s="408" t="s">
        <v>4018</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4367</v>
      </c>
      <c r="B4487" s="408">
        <v>1</v>
      </c>
      <c r="C4487" s="408" t="s">
        <v>4375</v>
      </c>
      <c r="D4487" s="408" t="s">
        <v>4225</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4367</v>
      </c>
      <c r="B4488" s="408">
        <v>1</v>
      </c>
      <c r="C4488" s="408" t="s">
        <v>4375</v>
      </c>
      <c r="D4488" s="408" t="s">
        <v>4020</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4367</v>
      </c>
      <c r="B4489" s="408">
        <v>1</v>
      </c>
      <c r="C4489" s="408" t="s">
        <v>4375</v>
      </c>
      <c r="D4489" s="408" t="s">
        <v>4022</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4367</v>
      </c>
      <c r="B4490" s="408">
        <v>1</v>
      </c>
      <c r="C4490" s="408" t="s">
        <v>4375</v>
      </c>
      <c r="D4490" s="408" t="s">
        <v>4024</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4367</v>
      </c>
      <c r="B4491" s="408">
        <v>1</v>
      </c>
      <c r="C4491" s="408" t="s">
        <v>4375</v>
      </c>
      <c r="D4491" s="408" t="s">
        <v>4026</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4367</v>
      </c>
      <c r="B4492" s="408">
        <v>1</v>
      </c>
      <c r="C4492" s="408" t="s">
        <v>4375</v>
      </c>
      <c r="D4492" s="408" t="s">
        <v>4028</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4367</v>
      </c>
      <c r="B4493" s="408">
        <v>1</v>
      </c>
      <c r="C4493" s="408" t="s">
        <v>4375</v>
      </c>
      <c r="D4493" s="408" t="s">
        <v>4030</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4367</v>
      </c>
      <c r="B4494" s="408">
        <v>1</v>
      </c>
      <c r="C4494" s="408" t="s">
        <v>4375</v>
      </c>
      <c r="D4494" s="408" t="s">
        <v>4032</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4367</v>
      </c>
      <c r="B4495" s="408">
        <v>1</v>
      </c>
      <c r="C4495" s="408" t="s">
        <v>4375</v>
      </c>
      <c r="D4495" s="408" t="s">
        <v>4034</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4367</v>
      </c>
      <c r="B4496" s="408">
        <v>1</v>
      </c>
      <c r="C4496" s="408" t="s">
        <v>4375</v>
      </c>
      <c r="D4496" s="408" t="s">
        <v>4036</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4367</v>
      </c>
      <c r="B4497" s="408">
        <v>1</v>
      </c>
      <c r="C4497" s="408" t="s">
        <v>4375</v>
      </c>
      <c r="D4497" s="408" t="s">
        <v>4038</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4367</v>
      </c>
      <c r="B4498" s="408">
        <v>1</v>
      </c>
      <c r="C4498" s="408" t="s">
        <v>4375</v>
      </c>
      <c r="D4498" s="408" t="s">
        <v>4040</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4367</v>
      </c>
      <c r="B4499" s="408">
        <v>1</v>
      </c>
      <c r="C4499" s="408" t="s">
        <v>4375</v>
      </c>
      <c r="D4499" s="408" t="s">
        <v>4042</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4367</v>
      </c>
      <c r="B4500" s="408">
        <v>1</v>
      </c>
      <c r="C4500" s="408" t="s">
        <v>4375</v>
      </c>
      <c r="D4500" s="408" t="s">
        <v>4044</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4367</v>
      </c>
      <c r="B4501" s="408">
        <v>1</v>
      </c>
      <c r="C4501" s="408" t="s">
        <v>4375</v>
      </c>
      <c r="D4501" s="408" t="s">
        <v>4046</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4367</v>
      </c>
      <c r="B4502" s="408">
        <v>1</v>
      </c>
      <c r="C4502" s="408" t="s">
        <v>4375</v>
      </c>
      <c r="D4502" s="408" t="s">
        <v>4226</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4367</v>
      </c>
      <c r="B4503" s="408">
        <v>1</v>
      </c>
      <c r="C4503" s="408" t="s">
        <v>4375</v>
      </c>
      <c r="D4503" s="408" t="s">
        <v>4048</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4367</v>
      </c>
      <c r="B4504" s="408">
        <v>1</v>
      </c>
      <c r="C4504" s="408" t="s">
        <v>4375</v>
      </c>
      <c r="D4504" s="408" t="s">
        <v>4050</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4367</v>
      </c>
      <c r="B4505" s="408">
        <v>1</v>
      </c>
      <c r="C4505" s="408" t="s">
        <v>4375</v>
      </c>
      <c r="D4505" s="408" t="s">
        <v>4052</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4367</v>
      </c>
      <c r="B4506" s="408">
        <v>1</v>
      </c>
      <c r="C4506" s="408" t="s">
        <v>4375</v>
      </c>
      <c r="D4506" s="408" t="s">
        <v>4054</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4367</v>
      </c>
      <c r="B4507" s="408">
        <v>1</v>
      </c>
      <c r="C4507" s="408" t="s">
        <v>4375</v>
      </c>
      <c r="D4507" s="408" t="s">
        <v>517</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4367</v>
      </c>
      <c r="B4508" s="408">
        <v>1</v>
      </c>
      <c r="C4508" s="408" t="s">
        <v>4375</v>
      </c>
      <c r="D4508" s="408" t="s">
        <v>4057</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4367</v>
      </c>
      <c r="B4509" s="408">
        <v>1</v>
      </c>
      <c r="C4509" s="408" t="s">
        <v>4375</v>
      </c>
      <c r="D4509" s="408" t="s">
        <v>4059</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4367</v>
      </c>
      <c r="B4510" s="408">
        <v>1</v>
      </c>
      <c r="C4510" s="408" t="s">
        <v>4375</v>
      </c>
      <c r="D4510" s="408" t="s">
        <v>4061</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4367</v>
      </c>
      <c r="B4511" s="408">
        <v>1</v>
      </c>
      <c r="C4511" s="408" t="s">
        <v>4375</v>
      </c>
      <c r="D4511" s="408" t="s">
        <v>4063</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4367</v>
      </c>
      <c r="B4512" s="408">
        <v>1</v>
      </c>
      <c r="C4512" s="408" t="s">
        <v>4375</v>
      </c>
      <c r="D4512" s="408" t="s">
        <v>4065</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4367</v>
      </c>
      <c r="B4513" s="408">
        <v>1</v>
      </c>
      <c r="C4513" s="408" t="s">
        <v>4375</v>
      </c>
      <c r="D4513" s="408" t="s">
        <v>4067</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4367</v>
      </c>
      <c r="B4514" s="408">
        <v>1</v>
      </c>
      <c r="C4514" s="408" t="s">
        <v>4375</v>
      </c>
      <c r="D4514" s="408" t="s">
        <v>4069</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4367</v>
      </c>
      <c r="B4515" s="408">
        <v>1</v>
      </c>
      <c r="C4515" s="408" t="s">
        <v>4375</v>
      </c>
      <c r="D4515" s="408" t="s">
        <v>4071</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4367</v>
      </c>
      <c r="B4516" s="408">
        <v>1</v>
      </c>
      <c r="C4516" s="408" t="s">
        <v>4375</v>
      </c>
      <c r="D4516" s="408" t="s">
        <v>4073</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4367</v>
      </c>
      <c r="B4517" s="408">
        <v>1</v>
      </c>
      <c r="C4517" s="408" t="s">
        <v>4375</v>
      </c>
      <c r="D4517" s="408" t="s">
        <v>4227</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4367</v>
      </c>
      <c r="B4518" s="408">
        <v>1</v>
      </c>
      <c r="C4518" s="408" t="s">
        <v>4375</v>
      </c>
      <c r="D4518" s="408" t="s">
        <v>4075</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4367</v>
      </c>
      <c r="B4519" s="408">
        <v>1</v>
      </c>
      <c r="C4519" s="408" t="s">
        <v>4375</v>
      </c>
      <c r="D4519" s="408" t="s">
        <v>4077</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4367</v>
      </c>
      <c r="B4520" s="408">
        <v>1</v>
      </c>
      <c r="C4520" s="408" t="s">
        <v>4375</v>
      </c>
      <c r="D4520" s="408" t="s">
        <v>4079</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4367</v>
      </c>
      <c r="B4521" s="408">
        <v>1</v>
      </c>
      <c r="C4521" s="408" t="s">
        <v>4375</v>
      </c>
      <c r="D4521" s="408" t="s">
        <v>4081</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4367</v>
      </c>
      <c r="B4522" s="408">
        <v>1</v>
      </c>
      <c r="C4522" s="408" t="s">
        <v>4375</v>
      </c>
      <c r="D4522" s="408" t="s">
        <v>4083</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4367</v>
      </c>
      <c r="B4523" s="408">
        <v>1</v>
      </c>
      <c r="C4523" s="408" t="s">
        <v>4375</v>
      </c>
      <c r="D4523" s="408" t="s">
        <v>4085</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4367</v>
      </c>
      <c r="B4524" s="408">
        <v>1</v>
      </c>
      <c r="C4524" s="408" t="s">
        <v>4375</v>
      </c>
      <c r="D4524" s="408" t="s">
        <v>4087</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4367</v>
      </c>
      <c r="B4525" s="408">
        <v>1</v>
      </c>
      <c r="C4525" s="408" t="s">
        <v>4375</v>
      </c>
      <c r="D4525" s="408" t="s">
        <v>4229</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4367</v>
      </c>
      <c r="B4526" s="408">
        <v>1</v>
      </c>
      <c r="C4526" s="408" t="s">
        <v>4375</v>
      </c>
      <c r="D4526" s="408" t="s">
        <v>4089</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4367</v>
      </c>
      <c r="B4527" s="408">
        <v>1</v>
      </c>
      <c r="C4527" s="408" t="s">
        <v>4375</v>
      </c>
      <c r="D4527" s="408" t="s">
        <v>4091</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4367</v>
      </c>
      <c r="B4528" s="408">
        <v>1</v>
      </c>
      <c r="C4528" s="408" t="s">
        <v>4375</v>
      </c>
      <c r="D4528" s="408" t="s">
        <v>4093</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4367</v>
      </c>
      <c r="B4529" s="408">
        <v>1</v>
      </c>
      <c r="C4529" s="408" t="s">
        <v>4375</v>
      </c>
      <c r="D4529" s="408" t="s">
        <v>4095</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4367</v>
      </c>
      <c r="B4530" s="408">
        <v>1</v>
      </c>
      <c r="C4530" s="408" t="s">
        <v>4375</v>
      </c>
      <c r="D4530" s="408" t="s">
        <v>4097</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4367</v>
      </c>
      <c r="B4531" s="408">
        <v>1</v>
      </c>
      <c r="C4531" s="408" t="s">
        <v>4376</v>
      </c>
      <c r="D4531" s="408" t="s">
        <v>4001</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4367</v>
      </c>
      <c r="B4532" s="408">
        <v>1</v>
      </c>
      <c r="C4532" s="408" t="s">
        <v>4376</v>
      </c>
      <c r="D4532" s="408" t="s">
        <v>4003</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4367</v>
      </c>
      <c r="B4533" s="408">
        <v>1</v>
      </c>
      <c r="C4533" s="408" t="s">
        <v>4376</v>
      </c>
      <c r="D4533" s="408" t="s">
        <v>4004</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4367</v>
      </c>
      <c r="B4534" s="408">
        <v>1</v>
      </c>
      <c r="C4534" s="408" t="s">
        <v>4376</v>
      </c>
      <c r="D4534" s="408" t="s">
        <v>4224</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4367</v>
      </c>
      <c r="B4535" s="408">
        <v>1</v>
      </c>
      <c r="C4535" s="408" t="s">
        <v>4376</v>
      </c>
      <c r="D4535" s="408" t="s">
        <v>4006</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4367</v>
      </c>
      <c r="B4536" s="408">
        <v>1</v>
      </c>
      <c r="C4536" s="408" t="s">
        <v>4376</v>
      </c>
      <c r="D4536" s="408" t="s">
        <v>4008</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4367</v>
      </c>
      <c r="B4537" s="408">
        <v>1</v>
      </c>
      <c r="C4537" s="408" t="s">
        <v>4376</v>
      </c>
      <c r="D4537" s="408" t="s">
        <v>481</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4367</v>
      </c>
      <c r="B4538" s="408">
        <v>1</v>
      </c>
      <c r="C4538" s="408" t="s">
        <v>4376</v>
      </c>
      <c r="D4538" s="408" t="s">
        <v>4011</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4367</v>
      </c>
      <c r="B4539" s="408">
        <v>1</v>
      </c>
      <c r="C4539" s="408" t="s">
        <v>4376</v>
      </c>
      <c r="D4539" s="408" t="s">
        <v>4013</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4367</v>
      </c>
      <c r="B4540" s="408">
        <v>1</v>
      </c>
      <c r="C4540" s="408" t="s">
        <v>4376</v>
      </c>
      <c r="D4540" s="408" t="s">
        <v>4014</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4367</v>
      </c>
      <c r="B4541" s="408">
        <v>1</v>
      </c>
      <c r="C4541" s="408" t="s">
        <v>4376</v>
      </c>
      <c r="D4541" s="408" t="s">
        <v>4016</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4367</v>
      </c>
      <c r="B4542" s="408">
        <v>1</v>
      </c>
      <c r="C4542" s="408" t="s">
        <v>4376</v>
      </c>
      <c r="D4542" s="408" t="s">
        <v>4018</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4367</v>
      </c>
      <c r="B4543" s="408">
        <v>1</v>
      </c>
      <c r="C4543" s="408" t="s">
        <v>4376</v>
      </c>
      <c r="D4543" s="408" t="s">
        <v>4225</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4367</v>
      </c>
      <c r="B4544" s="408">
        <v>1</v>
      </c>
      <c r="C4544" s="408" t="s">
        <v>4376</v>
      </c>
      <c r="D4544" s="408" t="s">
        <v>4020</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4367</v>
      </c>
      <c r="B4545" s="408">
        <v>1</v>
      </c>
      <c r="C4545" s="408" t="s">
        <v>4376</v>
      </c>
      <c r="D4545" s="408" t="s">
        <v>4022</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4367</v>
      </c>
      <c r="B4546" s="408">
        <v>1</v>
      </c>
      <c r="C4546" s="408" t="s">
        <v>4376</v>
      </c>
      <c r="D4546" s="408" t="s">
        <v>4024</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4367</v>
      </c>
      <c r="B4547" s="408">
        <v>1</v>
      </c>
      <c r="C4547" s="408" t="s">
        <v>4376</v>
      </c>
      <c r="D4547" s="408" t="s">
        <v>4026</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4367</v>
      </c>
      <c r="B4548" s="408">
        <v>1</v>
      </c>
      <c r="C4548" s="408" t="s">
        <v>4376</v>
      </c>
      <c r="D4548" s="408" t="s">
        <v>4028</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4367</v>
      </c>
      <c r="B4549" s="408">
        <v>1</v>
      </c>
      <c r="C4549" s="408" t="s">
        <v>4376</v>
      </c>
      <c r="D4549" s="408" t="s">
        <v>4030</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4367</v>
      </c>
      <c r="B4550" s="408">
        <v>1</v>
      </c>
      <c r="C4550" s="408" t="s">
        <v>4376</v>
      </c>
      <c r="D4550" s="408" t="s">
        <v>4032</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4367</v>
      </c>
      <c r="B4551" s="408">
        <v>1</v>
      </c>
      <c r="C4551" s="408" t="s">
        <v>4376</v>
      </c>
      <c r="D4551" s="408" t="s">
        <v>4034</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4367</v>
      </c>
      <c r="B4552" s="408">
        <v>1</v>
      </c>
      <c r="C4552" s="408" t="s">
        <v>4376</v>
      </c>
      <c r="D4552" s="408" t="s">
        <v>4036</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4367</v>
      </c>
      <c r="B4553" s="408">
        <v>1</v>
      </c>
      <c r="C4553" s="408" t="s">
        <v>4376</v>
      </c>
      <c r="D4553" s="408" t="s">
        <v>4038</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4367</v>
      </c>
      <c r="B4554" s="408">
        <v>1</v>
      </c>
      <c r="C4554" s="408" t="s">
        <v>4376</v>
      </c>
      <c r="D4554" s="408" t="s">
        <v>4040</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4367</v>
      </c>
      <c r="B4555" s="408">
        <v>1</v>
      </c>
      <c r="C4555" s="408" t="s">
        <v>4376</v>
      </c>
      <c r="D4555" s="408" t="s">
        <v>4042</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4367</v>
      </c>
      <c r="B4556" s="408">
        <v>1</v>
      </c>
      <c r="C4556" s="408" t="s">
        <v>4376</v>
      </c>
      <c r="D4556" s="408" t="s">
        <v>4044</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4367</v>
      </c>
      <c r="B4557" s="408">
        <v>1</v>
      </c>
      <c r="C4557" s="408" t="s">
        <v>4376</v>
      </c>
      <c r="D4557" s="408" t="s">
        <v>4046</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4367</v>
      </c>
      <c r="B4558" s="408">
        <v>1</v>
      </c>
      <c r="C4558" s="408" t="s">
        <v>4376</v>
      </c>
      <c r="D4558" s="408" t="s">
        <v>4226</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4367</v>
      </c>
      <c r="B4559" s="408">
        <v>1</v>
      </c>
      <c r="C4559" s="408" t="s">
        <v>4376</v>
      </c>
      <c r="D4559" s="408" t="s">
        <v>4048</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4367</v>
      </c>
      <c r="B4560" s="408">
        <v>1</v>
      </c>
      <c r="C4560" s="408" t="s">
        <v>4376</v>
      </c>
      <c r="D4560" s="408" t="s">
        <v>4050</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4367</v>
      </c>
      <c r="B4561" s="408">
        <v>1</v>
      </c>
      <c r="C4561" s="408" t="s">
        <v>4376</v>
      </c>
      <c r="D4561" s="408" t="s">
        <v>4052</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4367</v>
      </c>
      <c r="B4562" s="408">
        <v>1</v>
      </c>
      <c r="C4562" s="408" t="s">
        <v>4376</v>
      </c>
      <c r="D4562" s="408" t="s">
        <v>4054</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4367</v>
      </c>
      <c r="B4563" s="408">
        <v>1</v>
      </c>
      <c r="C4563" s="408" t="s">
        <v>4376</v>
      </c>
      <c r="D4563" s="408" t="s">
        <v>517</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4367</v>
      </c>
      <c r="B4564" s="408">
        <v>1</v>
      </c>
      <c r="C4564" s="408" t="s">
        <v>4376</v>
      </c>
      <c r="D4564" s="408" t="s">
        <v>4057</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4367</v>
      </c>
      <c r="B4565" s="408">
        <v>1</v>
      </c>
      <c r="C4565" s="408" t="s">
        <v>4376</v>
      </c>
      <c r="D4565" s="408" t="s">
        <v>4059</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4367</v>
      </c>
      <c r="B4566" s="408">
        <v>1</v>
      </c>
      <c r="C4566" s="408" t="s">
        <v>4376</v>
      </c>
      <c r="D4566" s="408" t="s">
        <v>4061</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4367</v>
      </c>
      <c r="B4567" s="408">
        <v>1</v>
      </c>
      <c r="C4567" s="408" t="s">
        <v>4376</v>
      </c>
      <c r="D4567" s="408" t="s">
        <v>4063</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4367</v>
      </c>
      <c r="B4568" s="408">
        <v>1</v>
      </c>
      <c r="C4568" s="408" t="s">
        <v>4376</v>
      </c>
      <c r="D4568" s="408" t="s">
        <v>4065</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4367</v>
      </c>
      <c r="B4569" s="408">
        <v>1</v>
      </c>
      <c r="C4569" s="408" t="s">
        <v>4376</v>
      </c>
      <c r="D4569" s="408" t="s">
        <v>4067</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4367</v>
      </c>
      <c r="B4570" s="408">
        <v>1</v>
      </c>
      <c r="C4570" s="408" t="s">
        <v>4376</v>
      </c>
      <c r="D4570" s="408" t="s">
        <v>4069</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4367</v>
      </c>
      <c r="B4571" s="408">
        <v>1</v>
      </c>
      <c r="C4571" s="408" t="s">
        <v>4376</v>
      </c>
      <c r="D4571" s="408" t="s">
        <v>4071</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4367</v>
      </c>
      <c r="B4572" s="408">
        <v>1</v>
      </c>
      <c r="C4572" s="408" t="s">
        <v>4376</v>
      </c>
      <c r="D4572" s="408" t="s">
        <v>4073</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4367</v>
      </c>
      <c r="B4573" s="408">
        <v>1</v>
      </c>
      <c r="C4573" s="408" t="s">
        <v>4376</v>
      </c>
      <c r="D4573" s="408" t="s">
        <v>4227</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4367</v>
      </c>
      <c r="B4574" s="408">
        <v>1</v>
      </c>
      <c r="C4574" s="408" t="s">
        <v>4376</v>
      </c>
      <c r="D4574" s="408" t="s">
        <v>4075</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4367</v>
      </c>
      <c r="B4575" s="408">
        <v>1</v>
      </c>
      <c r="C4575" s="408" t="s">
        <v>4376</v>
      </c>
      <c r="D4575" s="408" t="s">
        <v>4077</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4367</v>
      </c>
      <c r="B4576" s="408">
        <v>1</v>
      </c>
      <c r="C4576" s="408" t="s">
        <v>4376</v>
      </c>
      <c r="D4576" s="408" t="s">
        <v>4079</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4367</v>
      </c>
      <c r="B4577" s="408">
        <v>1</v>
      </c>
      <c r="C4577" s="408" t="s">
        <v>4376</v>
      </c>
      <c r="D4577" s="408" t="s">
        <v>4081</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4367</v>
      </c>
      <c r="B4578" s="408">
        <v>1</v>
      </c>
      <c r="C4578" s="408" t="s">
        <v>4376</v>
      </c>
      <c r="D4578" s="408" t="s">
        <v>4083</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4367</v>
      </c>
      <c r="B4579" s="408">
        <v>1</v>
      </c>
      <c r="C4579" s="408" t="s">
        <v>4376</v>
      </c>
      <c r="D4579" s="408" t="s">
        <v>4085</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4367</v>
      </c>
      <c r="B4580" s="408">
        <v>1</v>
      </c>
      <c r="C4580" s="408" t="s">
        <v>4376</v>
      </c>
      <c r="D4580" s="408" t="s">
        <v>4087</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4367</v>
      </c>
      <c r="B4581" s="408">
        <v>1</v>
      </c>
      <c r="C4581" s="408" t="s">
        <v>4376</v>
      </c>
      <c r="D4581" s="408" t="s">
        <v>4229</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4367</v>
      </c>
      <c r="B4582" s="408">
        <v>1</v>
      </c>
      <c r="C4582" s="408" t="s">
        <v>4376</v>
      </c>
      <c r="D4582" s="408" t="s">
        <v>4089</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4367</v>
      </c>
      <c r="B4583" s="408">
        <v>1</v>
      </c>
      <c r="C4583" s="408" t="s">
        <v>4376</v>
      </c>
      <c r="D4583" s="408" t="s">
        <v>4091</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4367</v>
      </c>
      <c r="B4584" s="408">
        <v>1</v>
      </c>
      <c r="C4584" s="408" t="s">
        <v>4376</v>
      </c>
      <c r="D4584" s="408" t="s">
        <v>4093</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4367</v>
      </c>
      <c r="B4585" s="408">
        <v>1</v>
      </c>
      <c r="C4585" s="408" t="s">
        <v>4376</v>
      </c>
      <c r="D4585" s="408" t="s">
        <v>4095</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4367</v>
      </c>
      <c r="B4586" s="408">
        <v>1</v>
      </c>
      <c r="C4586" s="408" t="s">
        <v>4376</v>
      </c>
      <c r="D4586" s="408" t="s">
        <v>4097</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4367</v>
      </c>
      <c r="B4587" s="408">
        <v>1</v>
      </c>
      <c r="C4587" s="408" t="s">
        <v>4377</v>
      </c>
      <c r="D4587" s="408" t="s">
        <v>4001</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4367</v>
      </c>
      <c r="B4588" s="408">
        <v>1</v>
      </c>
      <c r="C4588" s="408" t="s">
        <v>4377</v>
      </c>
      <c r="D4588" s="408" t="s">
        <v>4003</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4367</v>
      </c>
      <c r="B4589" s="408">
        <v>1</v>
      </c>
      <c r="C4589" s="408" t="s">
        <v>4377</v>
      </c>
      <c r="D4589" s="408" t="s">
        <v>4004</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4367</v>
      </c>
      <c r="B4590" s="408">
        <v>1</v>
      </c>
      <c r="C4590" s="408" t="s">
        <v>4377</v>
      </c>
      <c r="D4590" s="408" t="s">
        <v>4224</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4367</v>
      </c>
      <c r="B4591" s="408">
        <v>1</v>
      </c>
      <c r="C4591" s="408" t="s">
        <v>4377</v>
      </c>
      <c r="D4591" s="408" t="s">
        <v>4006</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4367</v>
      </c>
      <c r="B4592" s="408">
        <v>1</v>
      </c>
      <c r="C4592" s="408" t="s">
        <v>4377</v>
      </c>
      <c r="D4592" s="408" t="s">
        <v>4008</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4367</v>
      </c>
      <c r="B4593" s="408">
        <v>1</v>
      </c>
      <c r="C4593" s="408" t="s">
        <v>4377</v>
      </c>
      <c r="D4593" s="408" t="s">
        <v>481</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4367</v>
      </c>
      <c r="B4594" s="408">
        <v>1</v>
      </c>
      <c r="C4594" s="408" t="s">
        <v>4377</v>
      </c>
      <c r="D4594" s="408" t="s">
        <v>4011</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4367</v>
      </c>
      <c r="B4595" s="408">
        <v>1</v>
      </c>
      <c r="C4595" s="408" t="s">
        <v>4377</v>
      </c>
      <c r="D4595" s="408" t="s">
        <v>4013</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4367</v>
      </c>
      <c r="B4596" s="408">
        <v>1</v>
      </c>
      <c r="C4596" s="408" t="s">
        <v>4377</v>
      </c>
      <c r="D4596" s="408" t="s">
        <v>4014</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4367</v>
      </c>
      <c r="B4597" s="408">
        <v>1</v>
      </c>
      <c r="C4597" s="408" t="s">
        <v>4377</v>
      </c>
      <c r="D4597" s="408" t="s">
        <v>4016</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4367</v>
      </c>
      <c r="B4598" s="408">
        <v>1</v>
      </c>
      <c r="C4598" s="408" t="s">
        <v>4377</v>
      </c>
      <c r="D4598" s="408" t="s">
        <v>4018</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4367</v>
      </c>
      <c r="B4599" s="408">
        <v>1</v>
      </c>
      <c r="C4599" s="408" t="s">
        <v>4377</v>
      </c>
      <c r="D4599" s="408" t="s">
        <v>4225</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4367</v>
      </c>
      <c r="B4600" s="408">
        <v>1</v>
      </c>
      <c r="C4600" s="408" t="s">
        <v>4377</v>
      </c>
      <c r="D4600" s="408" t="s">
        <v>4020</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4367</v>
      </c>
      <c r="B4601" s="408">
        <v>1</v>
      </c>
      <c r="C4601" s="408" t="s">
        <v>4377</v>
      </c>
      <c r="D4601" s="408" t="s">
        <v>4022</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4367</v>
      </c>
      <c r="B4602" s="408">
        <v>1</v>
      </c>
      <c r="C4602" s="408" t="s">
        <v>4377</v>
      </c>
      <c r="D4602" s="408" t="s">
        <v>4024</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4367</v>
      </c>
      <c r="B4603" s="408">
        <v>1</v>
      </c>
      <c r="C4603" s="408" t="s">
        <v>4377</v>
      </c>
      <c r="D4603" s="408" t="s">
        <v>4026</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4367</v>
      </c>
      <c r="B4604" s="408">
        <v>1</v>
      </c>
      <c r="C4604" s="408" t="s">
        <v>4377</v>
      </c>
      <c r="D4604" s="408" t="s">
        <v>4028</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4367</v>
      </c>
      <c r="B4605" s="408">
        <v>1</v>
      </c>
      <c r="C4605" s="408" t="s">
        <v>4377</v>
      </c>
      <c r="D4605" s="408" t="s">
        <v>4030</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4367</v>
      </c>
      <c r="B4606" s="408">
        <v>1</v>
      </c>
      <c r="C4606" s="408" t="s">
        <v>4377</v>
      </c>
      <c r="D4606" s="408" t="s">
        <v>4032</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4367</v>
      </c>
      <c r="B4607" s="408">
        <v>1</v>
      </c>
      <c r="C4607" s="408" t="s">
        <v>4377</v>
      </c>
      <c r="D4607" s="408" t="s">
        <v>4034</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4367</v>
      </c>
      <c r="B4608" s="408">
        <v>1</v>
      </c>
      <c r="C4608" s="408" t="s">
        <v>4377</v>
      </c>
      <c r="D4608" s="408" t="s">
        <v>4036</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4367</v>
      </c>
      <c r="B4609" s="408">
        <v>1</v>
      </c>
      <c r="C4609" s="408" t="s">
        <v>4377</v>
      </c>
      <c r="D4609" s="408" t="s">
        <v>4038</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4367</v>
      </c>
      <c r="B4610" s="408">
        <v>1</v>
      </c>
      <c r="C4610" s="408" t="s">
        <v>4377</v>
      </c>
      <c r="D4610" s="408" t="s">
        <v>4040</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4367</v>
      </c>
      <c r="B4611" s="408">
        <v>1</v>
      </c>
      <c r="C4611" s="408" t="s">
        <v>4377</v>
      </c>
      <c r="D4611" s="408" t="s">
        <v>4042</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4367</v>
      </c>
      <c r="B4612" s="408">
        <v>1</v>
      </c>
      <c r="C4612" s="408" t="s">
        <v>4377</v>
      </c>
      <c r="D4612" s="408" t="s">
        <v>4044</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4367</v>
      </c>
      <c r="B4613" s="408">
        <v>1</v>
      </c>
      <c r="C4613" s="408" t="s">
        <v>4377</v>
      </c>
      <c r="D4613" s="408" t="s">
        <v>4046</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4367</v>
      </c>
      <c r="B4614" s="408">
        <v>1</v>
      </c>
      <c r="C4614" s="408" t="s">
        <v>4377</v>
      </c>
      <c r="D4614" s="408" t="s">
        <v>4226</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4367</v>
      </c>
      <c r="B4615" s="408">
        <v>1</v>
      </c>
      <c r="C4615" s="408" t="s">
        <v>4377</v>
      </c>
      <c r="D4615" s="408" t="s">
        <v>4048</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4367</v>
      </c>
      <c r="B4616" s="408">
        <v>1</v>
      </c>
      <c r="C4616" s="408" t="s">
        <v>4377</v>
      </c>
      <c r="D4616" s="408" t="s">
        <v>4050</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4367</v>
      </c>
      <c r="B4617" s="408">
        <v>1</v>
      </c>
      <c r="C4617" s="408" t="s">
        <v>4377</v>
      </c>
      <c r="D4617" s="408" t="s">
        <v>4052</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4367</v>
      </c>
      <c r="B4618" s="408">
        <v>1</v>
      </c>
      <c r="C4618" s="408" t="s">
        <v>4377</v>
      </c>
      <c r="D4618" s="408" t="s">
        <v>4054</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4367</v>
      </c>
      <c r="B4619" s="408">
        <v>1</v>
      </c>
      <c r="C4619" s="408" t="s">
        <v>4377</v>
      </c>
      <c r="D4619" s="408" t="s">
        <v>517</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4367</v>
      </c>
      <c r="B4620" s="408">
        <v>1</v>
      </c>
      <c r="C4620" s="408" t="s">
        <v>4377</v>
      </c>
      <c r="D4620" s="408" t="s">
        <v>4057</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4367</v>
      </c>
      <c r="B4621" s="408">
        <v>1</v>
      </c>
      <c r="C4621" s="408" t="s">
        <v>4377</v>
      </c>
      <c r="D4621" s="408" t="s">
        <v>4059</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4367</v>
      </c>
      <c r="B4622" s="408">
        <v>1</v>
      </c>
      <c r="C4622" s="408" t="s">
        <v>4377</v>
      </c>
      <c r="D4622" s="408" t="s">
        <v>4061</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4367</v>
      </c>
      <c r="B4623" s="408">
        <v>1</v>
      </c>
      <c r="C4623" s="408" t="s">
        <v>4377</v>
      </c>
      <c r="D4623" s="408" t="s">
        <v>4063</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4367</v>
      </c>
      <c r="B4624" s="408">
        <v>1</v>
      </c>
      <c r="C4624" s="408" t="s">
        <v>4377</v>
      </c>
      <c r="D4624" s="408" t="s">
        <v>4065</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4367</v>
      </c>
      <c r="B4625" s="408">
        <v>1</v>
      </c>
      <c r="C4625" s="408" t="s">
        <v>4377</v>
      </c>
      <c r="D4625" s="408" t="s">
        <v>4067</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4367</v>
      </c>
      <c r="B4626" s="408">
        <v>1</v>
      </c>
      <c r="C4626" s="408" t="s">
        <v>4377</v>
      </c>
      <c r="D4626" s="408" t="s">
        <v>4069</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4367</v>
      </c>
      <c r="B4627" s="408">
        <v>1</v>
      </c>
      <c r="C4627" s="408" t="s">
        <v>4377</v>
      </c>
      <c r="D4627" s="408" t="s">
        <v>4071</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4367</v>
      </c>
      <c r="B4628" s="408">
        <v>1</v>
      </c>
      <c r="C4628" s="408" t="s">
        <v>4377</v>
      </c>
      <c r="D4628" s="408" t="s">
        <v>4073</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4367</v>
      </c>
      <c r="B4629" s="408">
        <v>1</v>
      </c>
      <c r="C4629" s="408" t="s">
        <v>4377</v>
      </c>
      <c r="D4629" s="408" t="s">
        <v>4227</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4367</v>
      </c>
      <c r="B4630" s="408">
        <v>1</v>
      </c>
      <c r="C4630" s="408" t="s">
        <v>4377</v>
      </c>
      <c r="D4630" s="408" t="s">
        <v>4075</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4367</v>
      </c>
      <c r="B4631" s="408">
        <v>1</v>
      </c>
      <c r="C4631" s="408" t="s">
        <v>4377</v>
      </c>
      <c r="D4631" s="408" t="s">
        <v>4077</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4367</v>
      </c>
      <c r="B4632" s="408">
        <v>1</v>
      </c>
      <c r="C4632" s="408" t="s">
        <v>4377</v>
      </c>
      <c r="D4632" s="408" t="s">
        <v>4079</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4367</v>
      </c>
      <c r="B4633" s="408">
        <v>1</v>
      </c>
      <c r="C4633" s="408" t="s">
        <v>4377</v>
      </c>
      <c r="D4633" s="408" t="s">
        <v>4081</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4367</v>
      </c>
      <c r="B4634" s="408">
        <v>1</v>
      </c>
      <c r="C4634" s="408" t="s">
        <v>4377</v>
      </c>
      <c r="D4634" s="408" t="s">
        <v>4083</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4367</v>
      </c>
      <c r="B4635" s="408">
        <v>1</v>
      </c>
      <c r="C4635" s="408" t="s">
        <v>4377</v>
      </c>
      <c r="D4635" s="408" t="s">
        <v>4085</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4367</v>
      </c>
      <c r="B4636" s="408">
        <v>1</v>
      </c>
      <c r="C4636" s="408" t="s">
        <v>4377</v>
      </c>
      <c r="D4636" s="408" t="s">
        <v>4087</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4367</v>
      </c>
      <c r="B4637" s="408">
        <v>1</v>
      </c>
      <c r="C4637" s="408" t="s">
        <v>4377</v>
      </c>
      <c r="D4637" s="408" t="s">
        <v>4229</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4367</v>
      </c>
      <c r="B4638" s="408">
        <v>1</v>
      </c>
      <c r="C4638" s="408" t="s">
        <v>4377</v>
      </c>
      <c r="D4638" s="408" t="s">
        <v>4089</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4367</v>
      </c>
      <c r="B4639" s="408">
        <v>1</v>
      </c>
      <c r="C4639" s="408" t="s">
        <v>4377</v>
      </c>
      <c r="D4639" s="408" t="s">
        <v>4091</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4367</v>
      </c>
      <c r="B4640" s="408">
        <v>1</v>
      </c>
      <c r="C4640" s="408" t="s">
        <v>4377</v>
      </c>
      <c r="D4640" s="408" t="s">
        <v>4093</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4367</v>
      </c>
      <c r="B4641" s="408">
        <v>1</v>
      </c>
      <c r="C4641" s="408" t="s">
        <v>4377</v>
      </c>
      <c r="D4641" s="408" t="s">
        <v>4095</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4367</v>
      </c>
      <c r="B4642" s="408">
        <v>1</v>
      </c>
      <c r="C4642" s="408" t="s">
        <v>4377</v>
      </c>
      <c r="D4642" s="408" t="s">
        <v>4097</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4367</v>
      </c>
      <c r="B4643" s="408">
        <v>1</v>
      </c>
      <c r="C4643" s="408" t="s">
        <v>4378</v>
      </c>
      <c r="D4643" s="408" t="s">
        <v>4001</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4367</v>
      </c>
      <c r="B4644" s="408">
        <v>1</v>
      </c>
      <c r="C4644" s="408" t="s">
        <v>4378</v>
      </c>
      <c r="D4644" s="408" t="s">
        <v>4003</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4367</v>
      </c>
      <c r="B4645" s="408">
        <v>1</v>
      </c>
      <c r="C4645" s="408" t="s">
        <v>4378</v>
      </c>
      <c r="D4645" s="408" t="s">
        <v>4004</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4367</v>
      </c>
      <c r="B4646" s="408">
        <v>1</v>
      </c>
      <c r="C4646" s="408" t="s">
        <v>4378</v>
      </c>
      <c r="D4646" s="408" t="s">
        <v>4224</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4367</v>
      </c>
      <c r="B4647" s="408">
        <v>1</v>
      </c>
      <c r="C4647" s="408" t="s">
        <v>4378</v>
      </c>
      <c r="D4647" s="408" t="s">
        <v>4006</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4367</v>
      </c>
      <c r="B4648" s="408">
        <v>1</v>
      </c>
      <c r="C4648" s="408" t="s">
        <v>4378</v>
      </c>
      <c r="D4648" s="408" t="s">
        <v>4008</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4367</v>
      </c>
      <c r="B4649" s="408">
        <v>1</v>
      </c>
      <c r="C4649" s="408" t="s">
        <v>4378</v>
      </c>
      <c r="D4649" s="408" t="s">
        <v>481</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4367</v>
      </c>
      <c r="B4650" s="408">
        <v>1</v>
      </c>
      <c r="C4650" s="408" t="s">
        <v>4378</v>
      </c>
      <c r="D4650" s="408" t="s">
        <v>4011</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4367</v>
      </c>
      <c r="B4651" s="408">
        <v>1</v>
      </c>
      <c r="C4651" s="408" t="s">
        <v>4378</v>
      </c>
      <c r="D4651" s="408" t="s">
        <v>4013</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4367</v>
      </c>
      <c r="B4652" s="408">
        <v>1</v>
      </c>
      <c r="C4652" s="408" t="s">
        <v>4378</v>
      </c>
      <c r="D4652" s="408" t="s">
        <v>4014</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4367</v>
      </c>
      <c r="B4653" s="408">
        <v>1</v>
      </c>
      <c r="C4653" s="408" t="s">
        <v>4378</v>
      </c>
      <c r="D4653" s="408" t="s">
        <v>4016</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4367</v>
      </c>
      <c r="B4654" s="408">
        <v>1</v>
      </c>
      <c r="C4654" s="408" t="s">
        <v>4378</v>
      </c>
      <c r="D4654" s="408" t="s">
        <v>4018</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4367</v>
      </c>
      <c r="B4655" s="408">
        <v>1</v>
      </c>
      <c r="C4655" s="408" t="s">
        <v>4378</v>
      </c>
      <c r="D4655" s="408" t="s">
        <v>4225</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4367</v>
      </c>
      <c r="B4656" s="408">
        <v>1</v>
      </c>
      <c r="C4656" s="408" t="s">
        <v>4378</v>
      </c>
      <c r="D4656" s="408" t="s">
        <v>4020</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4367</v>
      </c>
      <c r="B4657" s="408">
        <v>1</v>
      </c>
      <c r="C4657" s="408" t="s">
        <v>4378</v>
      </c>
      <c r="D4657" s="408" t="s">
        <v>4022</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4367</v>
      </c>
      <c r="B4658" s="408">
        <v>1</v>
      </c>
      <c r="C4658" s="408" t="s">
        <v>4378</v>
      </c>
      <c r="D4658" s="408" t="s">
        <v>4024</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4367</v>
      </c>
      <c r="B4659" s="408">
        <v>1</v>
      </c>
      <c r="C4659" s="408" t="s">
        <v>4378</v>
      </c>
      <c r="D4659" s="408" t="s">
        <v>4026</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4367</v>
      </c>
      <c r="B4660" s="408">
        <v>1</v>
      </c>
      <c r="C4660" s="408" t="s">
        <v>4378</v>
      </c>
      <c r="D4660" s="408" t="s">
        <v>4028</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4367</v>
      </c>
      <c r="B4661" s="408">
        <v>1</v>
      </c>
      <c r="C4661" s="408" t="s">
        <v>4378</v>
      </c>
      <c r="D4661" s="408" t="s">
        <v>4030</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4367</v>
      </c>
      <c r="B4662" s="408">
        <v>1</v>
      </c>
      <c r="C4662" s="408" t="s">
        <v>4378</v>
      </c>
      <c r="D4662" s="408" t="s">
        <v>4032</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4367</v>
      </c>
      <c r="B4663" s="408">
        <v>1</v>
      </c>
      <c r="C4663" s="408" t="s">
        <v>4378</v>
      </c>
      <c r="D4663" s="408" t="s">
        <v>4034</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4367</v>
      </c>
      <c r="B4664" s="408">
        <v>1</v>
      </c>
      <c r="C4664" s="408" t="s">
        <v>4378</v>
      </c>
      <c r="D4664" s="408" t="s">
        <v>4036</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4367</v>
      </c>
      <c r="B4665" s="408">
        <v>1</v>
      </c>
      <c r="C4665" s="408" t="s">
        <v>4378</v>
      </c>
      <c r="D4665" s="408" t="s">
        <v>4038</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4367</v>
      </c>
      <c r="B4666" s="408">
        <v>1</v>
      </c>
      <c r="C4666" s="408" t="s">
        <v>4378</v>
      </c>
      <c r="D4666" s="408" t="s">
        <v>4040</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4367</v>
      </c>
      <c r="B4667" s="408">
        <v>1</v>
      </c>
      <c r="C4667" s="408" t="s">
        <v>4378</v>
      </c>
      <c r="D4667" s="408" t="s">
        <v>4042</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4367</v>
      </c>
      <c r="B4668" s="408">
        <v>1</v>
      </c>
      <c r="C4668" s="408" t="s">
        <v>4378</v>
      </c>
      <c r="D4668" s="408" t="s">
        <v>4044</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4367</v>
      </c>
      <c r="B4669" s="408">
        <v>1</v>
      </c>
      <c r="C4669" s="408" t="s">
        <v>4378</v>
      </c>
      <c r="D4669" s="408" t="s">
        <v>4046</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4367</v>
      </c>
      <c r="B4670" s="408">
        <v>1</v>
      </c>
      <c r="C4670" s="408" t="s">
        <v>4378</v>
      </c>
      <c r="D4670" s="408" t="s">
        <v>4226</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4367</v>
      </c>
      <c r="B4671" s="408">
        <v>1</v>
      </c>
      <c r="C4671" s="408" t="s">
        <v>4378</v>
      </c>
      <c r="D4671" s="408" t="s">
        <v>4048</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4367</v>
      </c>
      <c r="B4672" s="408">
        <v>1</v>
      </c>
      <c r="C4672" s="408" t="s">
        <v>4378</v>
      </c>
      <c r="D4672" s="408" t="s">
        <v>4050</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4367</v>
      </c>
      <c r="B4673" s="408">
        <v>1</v>
      </c>
      <c r="C4673" s="408" t="s">
        <v>4378</v>
      </c>
      <c r="D4673" s="408" t="s">
        <v>4052</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4367</v>
      </c>
      <c r="B4674" s="408">
        <v>1</v>
      </c>
      <c r="C4674" s="408" t="s">
        <v>4378</v>
      </c>
      <c r="D4674" s="408" t="s">
        <v>4054</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4367</v>
      </c>
      <c r="B4675" s="408">
        <v>1</v>
      </c>
      <c r="C4675" s="408" t="s">
        <v>4378</v>
      </c>
      <c r="D4675" s="408" t="s">
        <v>517</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4367</v>
      </c>
      <c r="B4676" s="408">
        <v>1</v>
      </c>
      <c r="C4676" s="408" t="s">
        <v>4378</v>
      </c>
      <c r="D4676" s="408" t="s">
        <v>4057</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4367</v>
      </c>
      <c r="B4677" s="408">
        <v>1</v>
      </c>
      <c r="C4677" s="408" t="s">
        <v>4378</v>
      </c>
      <c r="D4677" s="408" t="s">
        <v>4059</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4367</v>
      </c>
      <c r="B4678" s="408">
        <v>1</v>
      </c>
      <c r="C4678" s="408" t="s">
        <v>4378</v>
      </c>
      <c r="D4678" s="408" t="s">
        <v>4061</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4367</v>
      </c>
      <c r="B4679" s="408">
        <v>1</v>
      </c>
      <c r="C4679" s="408" t="s">
        <v>4378</v>
      </c>
      <c r="D4679" s="408" t="s">
        <v>4063</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4367</v>
      </c>
      <c r="B4680" s="408">
        <v>1</v>
      </c>
      <c r="C4680" s="408" t="s">
        <v>4378</v>
      </c>
      <c r="D4680" s="408" t="s">
        <v>4065</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4367</v>
      </c>
      <c r="B4681" s="408">
        <v>1</v>
      </c>
      <c r="C4681" s="408" t="s">
        <v>4378</v>
      </c>
      <c r="D4681" s="408" t="s">
        <v>4067</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4367</v>
      </c>
      <c r="B4682" s="408">
        <v>1</v>
      </c>
      <c r="C4682" s="408" t="s">
        <v>4378</v>
      </c>
      <c r="D4682" s="408" t="s">
        <v>4069</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4367</v>
      </c>
      <c r="B4683" s="408">
        <v>1</v>
      </c>
      <c r="C4683" s="408" t="s">
        <v>4378</v>
      </c>
      <c r="D4683" s="408" t="s">
        <v>4071</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4367</v>
      </c>
      <c r="B4684" s="408">
        <v>1</v>
      </c>
      <c r="C4684" s="408" t="s">
        <v>4378</v>
      </c>
      <c r="D4684" s="408" t="s">
        <v>4073</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4367</v>
      </c>
      <c r="B4685" s="408">
        <v>1</v>
      </c>
      <c r="C4685" s="408" t="s">
        <v>4378</v>
      </c>
      <c r="D4685" s="408" t="s">
        <v>4227</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4367</v>
      </c>
      <c r="B4686" s="408">
        <v>1</v>
      </c>
      <c r="C4686" s="408" t="s">
        <v>4378</v>
      </c>
      <c r="D4686" s="408" t="s">
        <v>4075</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4367</v>
      </c>
      <c r="B4687" s="408">
        <v>1</v>
      </c>
      <c r="C4687" s="408" t="s">
        <v>4378</v>
      </c>
      <c r="D4687" s="408" t="s">
        <v>4077</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4367</v>
      </c>
      <c r="B4688" s="408">
        <v>1</v>
      </c>
      <c r="C4688" s="408" t="s">
        <v>4378</v>
      </c>
      <c r="D4688" s="408" t="s">
        <v>4079</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4367</v>
      </c>
      <c r="B4689" s="408">
        <v>1</v>
      </c>
      <c r="C4689" s="408" t="s">
        <v>4378</v>
      </c>
      <c r="D4689" s="408" t="s">
        <v>4081</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4367</v>
      </c>
      <c r="B4690" s="408">
        <v>1</v>
      </c>
      <c r="C4690" s="408" t="s">
        <v>4378</v>
      </c>
      <c r="D4690" s="408" t="s">
        <v>4083</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4367</v>
      </c>
      <c r="B4691" s="408">
        <v>1</v>
      </c>
      <c r="C4691" s="408" t="s">
        <v>4378</v>
      </c>
      <c r="D4691" s="408" t="s">
        <v>4085</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4367</v>
      </c>
      <c r="B4692" s="408">
        <v>1</v>
      </c>
      <c r="C4692" s="408" t="s">
        <v>4378</v>
      </c>
      <c r="D4692" s="408" t="s">
        <v>4087</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4367</v>
      </c>
      <c r="B4693" s="408">
        <v>1</v>
      </c>
      <c r="C4693" s="408" t="s">
        <v>4378</v>
      </c>
      <c r="D4693" s="408" t="s">
        <v>4229</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4367</v>
      </c>
      <c r="B4694" s="408">
        <v>1</v>
      </c>
      <c r="C4694" s="408" t="s">
        <v>4378</v>
      </c>
      <c r="D4694" s="408" t="s">
        <v>4089</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4367</v>
      </c>
      <c r="B4695" s="408">
        <v>1</v>
      </c>
      <c r="C4695" s="408" t="s">
        <v>4378</v>
      </c>
      <c r="D4695" s="408" t="s">
        <v>4091</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4367</v>
      </c>
      <c r="B4696" s="408">
        <v>1</v>
      </c>
      <c r="C4696" s="408" t="s">
        <v>4378</v>
      </c>
      <c r="D4696" s="408" t="s">
        <v>4093</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4367</v>
      </c>
      <c r="B4697" s="408">
        <v>1</v>
      </c>
      <c r="C4697" s="408" t="s">
        <v>4378</v>
      </c>
      <c r="D4697" s="408" t="s">
        <v>4095</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4367</v>
      </c>
      <c r="B4698" s="408">
        <v>1</v>
      </c>
      <c r="C4698" s="408" t="s">
        <v>4378</v>
      </c>
      <c r="D4698" s="408" t="s">
        <v>4097</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4367</v>
      </c>
      <c r="B4699" s="408">
        <v>1</v>
      </c>
      <c r="C4699" s="408" t="s">
        <v>4379</v>
      </c>
      <c r="D4699" s="408" t="s">
        <v>4001</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4367</v>
      </c>
      <c r="B4700" s="408">
        <v>1</v>
      </c>
      <c r="C4700" s="408" t="s">
        <v>4379</v>
      </c>
      <c r="D4700" s="408" t="s">
        <v>4003</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4367</v>
      </c>
      <c r="B4701" s="408">
        <v>1</v>
      </c>
      <c r="C4701" s="408" t="s">
        <v>4379</v>
      </c>
      <c r="D4701" s="408" t="s">
        <v>4004</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4367</v>
      </c>
      <c r="B4702" s="408">
        <v>1</v>
      </c>
      <c r="C4702" s="408" t="s">
        <v>4379</v>
      </c>
      <c r="D4702" s="408" t="s">
        <v>4224</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4367</v>
      </c>
      <c r="B4703" s="408">
        <v>1</v>
      </c>
      <c r="C4703" s="408" t="s">
        <v>4379</v>
      </c>
      <c r="D4703" s="408" t="s">
        <v>4006</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4367</v>
      </c>
      <c r="B4704" s="408">
        <v>1</v>
      </c>
      <c r="C4704" s="408" t="s">
        <v>4379</v>
      </c>
      <c r="D4704" s="408" t="s">
        <v>4008</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4367</v>
      </c>
      <c r="B4705" s="408">
        <v>1</v>
      </c>
      <c r="C4705" s="408" t="s">
        <v>4379</v>
      </c>
      <c r="D4705" s="408" t="s">
        <v>481</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4367</v>
      </c>
      <c r="B4706" s="408">
        <v>1</v>
      </c>
      <c r="C4706" s="408" t="s">
        <v>4379</v>
      </c>
      <c r="D4706" s="408" t="s">
        <v>4011</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4367</v>
      </c>
      <c r="B4707" s="408">
        <v>1</v>
      </c>
      <c r="C4707" s="408" t="s">
        <v>4379</v>
      </c>
      <c r="D4707" s="408" t="s">
        <v>4013</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4367</v>
      </c>
      <c r="B4708" s="408">
        <v>1</v>
      </c>
      <c r="C4708" s="408" t="s">
        <v>4379</v>
      </c>
      <c r="D4708" s="408" t="s">
        <v>4014</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4367</v>
      </c>
      <c r="B4709" s="408">
        <v>1</v>
      </c>
      <c r="C4709" s="408" t="s">
        <v>4379</v>
      </c>
      <c r="D4709" s="408" t="s">
        <v>4016</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4367</v>
      </c>
      <c r="B4710" s="408">
        <v>1</v>
      </c>
      <c r="C4710" s="408" t="s">
        <v>4379</v>
      </c>
      <c r="D4710" s="408" t="s">
        <v>4018</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4367</v>
      </c>
      <c r="B4711" s="408">
        <v>1</v>
      </c>
      <c r="C4711" s="408" t="s">
        <v>4379</v>
      </c>
      <c r="D4711" s="408" t="s">
        <v>4225</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4367</v>
      </c>
      <c r="B4712" s="408">
        <v>1</v>
      </c>
      <c r="C4712" s="408" t="s">
        <v>4379</v>
      </c>
      <c r="D4712" s="408" t="s">
        <v>4020</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4367</v>
      </c>
      <c r="B4713" s="408">
        <v>1</v>
      </c>
      <c r="C4713" s="408" t="s">
        <v>4379</v>
      </c>
      <c r="D4713" s="408" t="s">
        <v>4022</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4367</v>
      </c>
      <c r="B4714" s="408">
        <v>1</v>
      </c>
      <c r="C4714" s="408" t="s">
        <v>4379</v>
      </c>
      <c r="D4714" s="408" t="s">
        <v>4024</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4367</v>
      </c>
      <c r="B4715" s="408">
        <v>1</v>
      </c>
      <c r="C4715" s="408" t="s">
        <v>4379</v>
      </c>
      <c r="D4715" s="408" t="s">
        <v>4026</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4367</v>
      </c>
      <c r="B4716" s="408">
        <v>1</v>
      </c>
      <c r="C4716" s="408" t="s">
        <v>4379</v>
      </c>
      <c r="D4716" s="408" t="s">
        <v>4028</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4367</v>
      </c>
      <c r="B4717" s="408">
        <v>1</v>
      </c>
      <c r="C4717" s="408" t="s">
        <v>4379</v>
      </c>
      <c r="D4717" s="408" t="s">
        <v>4030</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4367</v>
      </c>
      <c r="B4718" s="408">
        <v>1</v>
      </c>
      <c r="C4718" s="408" t="s">
        <v>4379</v>
      </c>
      <c r="D4718" s="408" t="s">
        <v>4032</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4367</v>
      </c>
      <c r="B4719" s="408">
        <v>1</v>
      </c>
      <c r="C4719" s="408" t="s">
        <v>4379</v>
      </c>
      <c r="D4719" s="408" t="s">
        <v>4034</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4367</v>
      </c>
      <c r="B4720" s="408">
        <v>1</v>
      </c>
      <c r="C4720" s="408" t="s">
        <v>4379</v>
      </c>
      <c r="D4720" s="408" t="s">
        <v>4036</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4367</v>
      </c>
      <c r="B4721" s="408">
        <v>1</v>
      </c>
      <c r="C4721" s="408" t="s">
        <v>4379</v>
      </c>
      <c r="D4721" s="408" t="s">
        <v>4038</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4367</v>
      </c>
      <c r="B4722" s="408">
        <v>1</v>
      </c>
      <c r="C4722" s="408" t="s">
        <v>4379</v>
      </c>
      <c r="D4722" s="408" t="s">
        <v>4040</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4367</v>
      </c>
      <c r="B4723" s="408">
        <v>1</v>
      </c>
      <c r="C4723" s="408" t="s">
        <v>4379</v>
      </c>
      <c r="D4723" s="408" t="s">
        <v>4042</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4367</v>
      </c>
      <c r="B4724" s="408">
        <v>1</v>
      </c>
      <c r="C4724" s="408" t="s">
        <v>4379</v>
      </c>
      <c r="D4724" s="408" t="s">
        <v>4044</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4367</v>
      </c>
      <c r="B4725" s="408">
        <v>1</v>
      </c>
      <c r="C4725" s="408" t="s">
        <v>4379</v>
      </c>
      <c r="D4725" s="408" t="s">
        <v>4046</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4367</v>
      </c>
      <c r="B4726" s="408">
        <v>1</v>
      </c>
      <c r="C4726" s="408" t="s">
        <v>4379</v>
      </c>
      <c r="D4726" s="408" t="s">
        <v>4226</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4367</v>
      </c>
      <c r="B4727" s="408">
        <v>1</v>
      </c>
      <c r="C4727" s="408" t="s">
        <v>4379</v>
      </c>
      <c r="D4727" s="408" t="s">
        <v>4048</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4367</v>
      </c>
      <c r="B4728" s="408">
        <v>1</v>
      </c>
      <c r="C4728" s="408" t="s">
        <v>4379</v>
      </c>
      <c r="D4728" s="408" t="s">
        <v>4050</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4367</v>
      </c>
      <c r="B4729" s="408">
        <v>1</v>
      </c>
      <c r="C4729" s="408" t="s">
        <v>4379</v>
      </c>
      <c r="D4729" s="408" t="s">
        <v>4052</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4367</v>
      </c>
      <c r="B4730" s="408">
        <v>1</v>
      </c>
      <c r="C4730" s="408" t="s">
        <v>4379</v>
      </c>
      <c r="D4730" s="408" t="s">
        <v>4054</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4367</v>
      </c>
      <c r="B4731" s="408">
        <v>1</v>
      </c>
      <c r="C4731" s="408" t="s">
        <v>4379</v>
      </c>
      <c r="D4731" s="408" t="s">
        <v>517</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4367</v>
      </c>
      <c r="B4732" s="408">
        <v>1</v>
      </c>
      <c r="C4732" s="408" t="s">
        <v>4379</v>
      </c>
      <c r="D4732" s="408" t="s">
        <v>4057</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4367</v>
      </c>
      <c r="B4733" s="408">
        <v>1</v>
      </c>
      <c r="C4733" s="408" t="s">
        <v>4379</v>
      </c>
      <c r="D4733" s="408" t="s">
        <v>4059</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4367</v>
      </c>
      <c r="B4734" s="408">
        <v>1</v>
      </c>
      <c r="C4734" s="408" t="s">
        <v>4379</v>
      </c>
      <c r="D4734" s="408" t="s">
        <v>4061</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4367</v>
      </c>
      <c r="B4735" s="408">
        <v>1</v>
      </c>
      <c r="C4735" s="408" t="s">
        <v>4379</v>
      </c>
      <c r="D4735" s="408" t="s">
        <v>4063</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4367</v>
      </c>
      <c r="B4736" s="408">
        <v>1</v>
      </c>
      <c r="C4736" s="408" t="s">
        <v>4379</v>
      </c>
      <c r="D4736" s="408" t="s">
        <v>4065</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4367</v>
      </c>
      <c r="B4737" s="408">
        <v>1</v>
      </c>
      <c r="C4737" s="408" t="s">
        <v>4379</v>
      </c>
      <c r="D4737" s="408" t="s">
        <v>4067</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4367</v>
      </c>
      <c r="B4738" s="408">
        <v>1</v>
      </c>
      <c r="C4738" s="408" t="s">
        <v>4379</v>
      </c>
      <c r="D4738" s="408" t="s">
        <v>4069</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4367</v>
      </c>
      <c r="B4739" s="408">
        <v>1</v>
      </c>
      <c r="C4739" s="408" t="s">
        <v>4379</v>
      </c>
      <c r="D4739" s="408" t="s">
        <v>4071</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4367</v>
      </c>
      <c r="B4740" s="408">
        <v>1</v>
      </c>
      <c r="C4740" s="408" t="s">
        <v>4379</v>
      </c>
      <c r="D4740" s="408" t="s">
        <v>4073</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4367</v>
      </c>
      <c r="B4741" s="408">
        <v>1</v>
      </c>
      <c r="C4741" s="408" t="s">
        <v>4379</v>
      </c>
      <c r="D4741" s="408" t="s">
        <v>4227</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4367</v>
      </c>
      <c r="B4742" s="408">
        <v>1</v>
      </c>
      <c r="C4742" s="408" t="s">
        <v>4379</v>
      </c>
      <c r="D4742" s="408" t="s">
        <v>4075</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4367</v>
      </c>
      <c r="B4743" s="408">
        <v>1</v>
      </c>
      <c r="C4743" s="408" t="s">
        <v>4379</v>
      </c>
      <c r="D4743" s="408" t="s">
        <v>4077</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4367</v>
      </c>
      <c r="B4744" s="408">
        <v>1</v>
      </c>
      <c r="C4744" s="408" t="s">
        <v>4379</v>
      </c>
      <c r="D4744" s="408" t="s">
        <v>4079</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4367</v>
      </c>
      <c r="B4745" s="408">
        <v>1</v>
      </c>
      <c r="C4745" s="408" t="s">
        <v>4379</v>
      </c>
      <c r="D4745" s="408" t="s">
        <v>4081</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4367</v>
      </c>
      <c r="B4746" s="408">
        <v>1</v>
      </c>
      <c r="C4746" s="408" t="s">
        <v>4379</v>
      </c>
      <c r="D4746" s="408" t="s">
        <v>4083</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4367</v>
      </c>
      <c r="B4747" s="408">
        <v>1</v>
      </c>
      <c r="C4747" s="408" t="s">
        <v>4379</v>
      </c>
      <c r="D4747" s="408" t="s">
        <v>4085</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4367</v>
      </c>
      <c r="B4748" s="408">
        <v>1</v>
      </c>
      <c r="C4748" s="408" t="s">
        <v>4379</v>
      </c>
      <c r="D4748" s="408" t="s">
        <v>4087</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4367</v>
      </c>
      <c r="B4749" s="408">
        <v>1</v>
      </c>
      <c r="C4749" s="408" t="s">
        <v>4379</v>
      </c>
      <c r="D4749" s="408" t="s">
        <v>4229</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4367</v>
      </c>
      <c r="B4750" s="408">
        <v>1</v>
      </c>
      <c r="C4750" s="408" t="s">
        <v>4379</v>
      </c>
      <c r="D4750" s="408" t="s">
        <v>4089</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4367</v>
      </c>
      <c r="B4751" s="408">
        <v>1</v>
      </c>
      <c r="C4751" s="408" t="s">
        <v>4379</v>
      </c>
      <c r="D4751" s="408" t="s">
        <v>4091</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4367</v>
      </c>
      <c r="B4752" s="408">
        <v>1</v>
      </c>
      <c r="C4752" s="408" t="s">
        <v>4379</v>
      </c>
      <c r="D4752" s="408" t="s">
        <v>4093</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4367</v>
      </c>
      <c r="B4753" s="408">
        <v>1</v>
      </c>
      <c r="C4753" s="408" t="s">
        <v>4379</v>
      </c>
      <c r="D4753" s="408" t="s">
        <v>4095</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4367</v>
      </c>
      <c r="B4754" s="408">
        <v>1</v>
      </c>
      <c r="C4754" s="408" t="s">
        <v>4379</v>
      </c>
      <c r="D4754" s="408" t="s">
        <v>4097</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4367</v>
      </c>
      <c r="B4755" s="408">
        <v>1</v>
      </c>
      <c r="C4755" s="408" t="s">
        <v>4380</v>
      </c>
      <c r="D4755" s="408" t="s">
        <v>4001</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4367</v>
      </c>
      <c r="B4756" s="408">
        <v>1</v>
      </c>
      <c r="C4756" s="408" t="s">
        <v>4380</v>
      </c>
      <c r="D4756" s="408" t="s">
        <v>4003</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4367</v>
      </c>
      <c r="B4757" s="408">
        <v>1</v>
      </c>
      <c r="C4757" s="408" t="s">
        <v>4380</v>
      </c>
      <c r="D4757" s="408" t="s">
        <v>4004</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4367</v>
      </c>
      <c r="B4758" s="408">
        <v>1</v>
      </c>
      <c r="C4758" s="408" t="s">
        <v>4380</v>
      </c>
      <c r="D4758" s="408" t="s">
        <v>4224</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4367</v>
      </c>
      <c r="B4759" s="408">
        <v>1</v>
      </c>
      <c r="C4759" s="408" t="s">
        <v>4380</v>
      </c>
      <c r="D4759" s="408" t="s">
        <v>4006</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4367</v>
      </c>
      <c r="B4760" s="408">
        <v>1</v>
      </c>
      <c r="C4760" s="408" t="s">
        <v>4380</v>
      </c>
      <c r="D4760" s="408" t="s">
        <v>4008</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4367</v>
      </c>
      <c r="B4761" s="408">
        <v>1</v>
      </c>
      <c r="C4761" s="408" t="s">
        <v>4380</v>
      </c>
      <c r="D4761" s="408" t="s">
        <v>481</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4367</v>
      </c>
      <c r="B4762" s="408">
        <v>1</v>
      </c>
      <c r="C4762" s="408" t="s">
        <v>4380</v>
      </c>
      <c r="D4762" s="408" t="s">
        <v>4011</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4367</v>
      </c>
      <c r="B4763" s="408">
        <v>1</v>
      </c>
      <c r="C4763" s="408" t="s">
        <v>4380</v>
      </c>
      <c r="D4763" s="408" t="s">
        <v>4013</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4367</v>
      </c>
      <c r="B4764" s="408">
        <v>1</v>
      </c>
      <c r="C4764" s="408" t="s">
        <v>4380</v>
      </c>
      <c r="D4764" s="408" t="s">
        <v>4014</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4367</v>
      </c>
      <c r="B4765" s="408">
        <v>1</v>
      </c>
      <c r="C4765" s="408" t="s">
        <v>4380</v>
      </c>
      <c r="D4765" s="408" t="s">
        <v>4016</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4367</v>
      </c>
      <c r="B4766" s="408">
        <v>1</v>
      </c>
      <c r="C4766" s="408" t="s">
        <v>4380</v>
      </c>
      <c r="D4766" s="408" t="s">
        <v>4018</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4367</v>
      </c>
      <c r="B4767" s="408">
        <v>1</v>
      </c>
      <c r="C4767" s="408" t="s">
        <v>4380</v>
      </c>
      <c r="D4767" s="408" t="s">
        <v>4225</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4367</v>
      </c>
      <c r="B4768" s="408">
        <v>1</v>
      </c>
      <c r="C4768" s="408" t="s">
        <v>4380</v>
      </c>
      <c r="D4768" s="408" t="s">
        <v>4020</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4367</v>
      </c>
      <c r="B4769" s="408">
        <v>1</v>
      </c>
      <c r="C4769" s="408" t="s">
        <v>4380</v>
      </c>
      <c r="D4769" s="408" t="s">
        <v>4022</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4367</v>
      </c>
      <c r="B4770" s="408">
        <v>1</v>
      </c>
      <c r="C4770" s="408" t="s">
        <v>4380</v>
      </c>
      <c r="D4770" s="408" t="s">
        <v>4024</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4367</v>
      </c>
      <c r="B4771" s="408">
        <v>1</v>
      </c>
      <c r="C4771" s="408" t="s">
        <v>4380</v>
      </c>
      <c r="D4771" s="408" t="s">
        <v>4026</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4367</v>
      </c>
      <c r="B4772" s="408">
        <v>1</v>
      </c>
      <c r="C4772" s="408" t="s">
        <v>4380</v>
      </c>
      <c r="D4772" s="408" t="s">
        <v>4028</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4367</v>
      </c>
      <c r="B4773" s="408">
        <v>1</v>
      </c>
      <c r="C4773" s="408" t="s">
        <v>4380</v>
      </c>
      <c r="D4773" s="408" t="s">
        <v>4030</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4367</v>
      </c>
      <c r="B4774" s="408">
        <v>1</v>
      </c>
      <c r="C4774" s="408" t="s">
        <v>4380</v>
      </c>
      <c r="D4774" s="408" t="s">
        <v>4032</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4367</v>
      </c>
      <c r="B4775" s="408">
        <v>1</v>
      </c>
      <c r="C4775" s="408" t="s">
        <v>4380</v>
      </c>
      <c r="D4775" s="408" t="s">
        <v>4034</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4367</v>
      </c>
      <c r="B4776" s="408">
        <v>1</v>
      </c>
      <c r="C4776" s="408" t="s">
        <v>4380</v>
      </c>
      <c r="D4776" s="408" t="s">
        <v>4036</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4367</v>
      </c>
      <c r="B4777" s="408">
        <v>1</v>
      </c>
      <c r="C4777" s="408" t="s">
        <v>4380</v>
      </c>
      <c r="D4777" s="408" t="s">
        <v>4038</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4367</v>
      </c>
      <c r="B4778" s="408">
        <v>1</v>
      </c>
      <c r="C4778" s="408" t="s">
        <v>4380</v>
      </c>
      <c r="D4778" s="408" t="s">
        <v>4040</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4367</v>
      </c>
      <c r="B4779" s="408">
        <v>1</v>
      </c>
      <c r="C4779" s="408" t="s">
        <v>4380</v>
      </c>
      <c r="D4779" s="408" t="s">
        <v>4042</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4367</v>
      </c>
      <c r="B4780" s="408">
        <v>1</v>
      </c>
      <c r="C4780" s="408" t="s">
        <v>4380</v>
      </c>
      <c r="D4780" s="408" t="s">
        <v>4044</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4367</v>
      </c>
      <c r="B4781" s="408">
        <v>1</v>
      </c>
      <c r="C4781" s="408" t="s">
        <v>4380</v>
      </c>
      <c r="D4781" s="408" t="s">
        <v>4046</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4367</v>
      </c>
      <c r="B4782" s="408">
        <v>1</v>
      </c>
      <c r="C4782" s="408" t="s">
        <v>4380</v>
      </c>
      <c r="D4782" s="408" t="s">
        <v>4226</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4367</v>
      </c>
      <c r="B4783" s="408">
        <v>1</v>
      </c>
      <c r="C4783" s="408" t="s">
        <v>4380</v>
      </c>
      <c r="D4783" s="408" t="s">
        <v>4048</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4367</v>
      </c>
      <c r="B4784" s="408">
        <v>1</v>
      </c>
      <c r="C4784" s="408" t="s">
        <v>4380</v>
      </c>
      <c r="D4784" s="408" t="s">
        <v>4050</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4367</v>
      </c>
      <c r="B4785" s="408">
        <v>1</v>
      </c>
      <c r="C4785" s="408" t="s">
        <v>4380</v>
      </c>
      <c r="D4785" s="408" t="s">
        <v>4052</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4367</v>
      </c>
      <c r="B4786" s="408">
        <v>1</v>
      </c>
      <c r="C4786" s="408" t="s">
        <v>4380</v>
      </c>
      <c r="D4786" s="408" t="s">
        <v>4054</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4367</v>
      </c>
      <c r="B4787" s="408">
        <v>1</v>
      </c>
      <c r="C4787" s="408" t="s">
        <v>4380</v>
      </c>
      <c r="D4787" s="408" t="s">
        <v>517</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4367</v>
      </c>
      <c r="B4788" s="408">
        <v>1</v>
      </c>
      <c r="C4788" s="408" t="s">
        <v>4380</v>
      </c>
      <c r="D4788" s="408" t="s">
        <v>4057</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4367</v>
      </c>
      <c r="B4789" s="408">
        <v>1</v>
      </c>
      <c r="C4789" s="408" t="s">
        <v>4380</v>
      </c>
      <c r="D4789" s="408" t="s">
        <v>4059</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4367</v>
      </c>
      <c r="B4790" s="408">
        <v>1</v>
      </c>
      <c r="C4790" s="408" t="s">
        <v>4380</v>
      </c>
      <c r="D4790" s="408" t="s">
        <v>4061</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4367</v>
      </c>
      <c r="B4791" s="408">
        <v>1</v>
      </c>
      <c r="C4791" s="408" t="s">
        <v>4380</v>
      </c>
      <c r="D4791" s="408" t="s">
        <v>4063</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4367</v>
      </c>
      <c r="B4792" s="408">
        <v>1</v>
      </c>
      <c r="C4792" s="408" t="s">
        <v>4380</v>
      </c>
      <c r="D4792" s="408" t="s">
        <v>4065</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4367</v>
      </c>
      <c r="B4793" s="408">
        <v>1</v>
      </c>
      <c r="C4793" s="408" t="s">
        <v>4380</v>
      </c>
      <c r="D4793" s="408" t="s">
        <v>4067</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4367</v>
      </c>
      <c r="B4794" s="408">
        <v>1</v>
      </c>
      <c r="C4794" s="408" t="s">
        <v>4380</v>
      </c>
      <c r="D4794" s="408" t="s">
        <v>4069</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4367</v>
      </c>
      <c r="B4795" s="408">
        <v>1</v>
      </c>
      <c r="C4795" s="408" t="s">
        <v>4380</v>
      </c>
      <c r="D4795" s="408" t="s">
        <v>4071</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4367</v>
      </c>
      <c r="B4796" s="408">
        <v>1</v>
      </c>
      <c r="C4796" s="408" t="s">
        <v>4380</v>
      </c>
      <c r="D4796" s="408" t="s">
        <v>4073</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4367</v>
      </c>
      <c r="B4797" s="408">
        <v>1</v>
      </c>
      <c r="C4797" s="408" t="s">
        <v>4380</v>
      </c>
      <c r="D4797" s="408" t="s">
        <v>4227</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4367</v>
      </c>
      <c r="B4798" s="408">
        <v>1</v>
      </c>
      <c r="C4798" s="408" t="s">
        <v>4380</v>
      </c>
      <c r="D4798" s="408" t="s">
        <v>4075</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4367</v>
      </c>
      <c r="B4799" s="408">
        <v>1</v>
      </c>
      <c r="C4799" s="408" t="s">
        <v>4380</v>
      </c>
      <c r="D4799" s="408" t="s">
        <v>4077</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4367</v>
      </c>
      <c r="B4800" s="408">
        <v>1</v>
      </c>
      <c r="C4800" s="408" t="s">
        <v>4380</v>
      </c>
      <c r="D4800" s="408" t="s">
        <v>4079</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4367</v>
      </c>
      <c r="B4801" s="408">
        <v>1</v>
      </c>
      <c r="C4801" s="408" t="s">
        <v>4380</v>
      </c>
      <c r="D4801" s="408" t="s">
        <v>4081</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4367</v>
      </c>
      <c r="B4802" s="408">
        <v>1</v>
      </c>
      <c r="C4802" s="408" t="s">
        <v>4380</v>
      </c>
      <c r="D4802" s="408" t="s">
        <v>4083</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4367</v>
      </c>
      <c r="B4803" s="408">
        <v>1</v>
      </c>
      <c r="C4803" s="408" t="s">
        <v>4380</v>
      </c>
      <c r="D4803" s="408" t="s">
        <v>4085</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4367</v>
      </c>
      <c r="B4804" s="408">
        <v>1</v>
      </c>
      <c r="C4804" s="408" t="s">
        <v>4380</v>
      </c>
      <c r="D4804" s="408" t="s">
        <v>4087</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4367</v>
      </c>
      <c r="B4805" s="408">
        <v>1</v>
      </c>
      <c r="C4805" s="408" t="s">
        <v>4380</v>
      </c>
      <c r="D4805" s="408" t="s">
        <v>4229</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4367</v>
      </c>
      <c r="B4806" s="408">
        <v>1</v>
      </c>
      <c r="C4806" s="408" t="s">
        <v>4380</v>
      </c>
      <c r="D4806" s="408" t="s">
        <v>4089</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4367</v>
      </c>
      <c r="B4807" s="408">
        <v>1</v>
      </c>
      <c r="C4807" s="408" t="s">
        <v>4380</v>
      </c>
      <c r="D4807" s="408" t="s">
        <v>4091</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4367</v>
      </c>
      <c r="B4808" s="408">
        <v>1</v>
      </c>
      <c r="C4808" s="408" t="s">
        <v>4380</v>
      </c>
      <c r="D4808" s="408" t="s">
        <v>4093</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4367</v>
      </c>
      <c r="B4809" s="408">
        <v>1</v>
      </c>
      <c r="C4809" s="408" t="s">
        <v>4380</v>
      </c>
      <c r="D4809" s="408" t="s">
        <v>4095</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4367</v>
      </c>
      <c r="B4810" s="408">
        <v>1</v>
      </c>
      <c r="C4810" s="408" t="s">
        <v>4380</v>
      </c>
      <c r="D4810" s="408" t="s">
        <v>4097</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4367</v>
      </c>
      <c r="B4811" s="408">
        <v>1</v>
      </c>
      <c r="C4811" s="408" t="s">
        <v>4381</v>
      </c>
      <c r="D4811" s="408" t="s">
        <v>4001</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4367</v>
      </c>
      <c r="B4812" s="408">
        <v>1</v>
      </c>
      <c r="C4812" s="408" t="s">
        <v>4381</v>
      </c>
      <c r="D4812" s="408" t="s">
        <v>4003</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4367</v>
      </c>
      <c r="B4813" s="408">
        <v>1</v>
      </c>
      <c r="C4813" s="408" t="s">
        <v>4381</v>
      </c>
      <c r="D4813" s="408" t="s">
        <v>4004</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4367</v>
      </c>
      <c r="B4814" s="408">
        <v>1</v>
      </c>
      <c r="C4814" s="408" t="s">
        <v>4381</v>
      </c>
      <c r="D4814" s="408" t="s">
        <v>4224</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4367</v>
      </c>
      <c r="B4815" s="408">
        <v>1</v>
      </c>
      <c r="C4815" s="408" t="s">
        <v>4381</v>
      </c>
      <c r="D4815" s="408" t="s">
        <v>4006</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4367</v>
      </c>
      <c r="B4816" s="408">
        <v>1</v>
      </c>
      <c r="C4816" s="408" t="s">
        <v>4381</v>
      </c>
      <c r="D4816" s="408" t="s">
        <v>4008</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4367</v>
      </c>
      <c r="B4817" s="408">
        <v>1</v>
      </c>
      <c r="C4817" s="408" t="s">
        <v>4381</v>
      </c>
      <c r="D4817" s="408" t="s">
        <v>481</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4367</v>
      </c>
      <c r="B4818" s="408">
        <v>1</v>
      </c>
      <c r="C4818" s="408" t="s">
        <v>4381</v>
      </c>
      <c r="D4818" s="408" t="s">
        <v>4011</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4367</v>
      </c>
      <c r="B4819" s="408">
        <v>1</v>
      </c>
      <c r="C4819" s="408" t="s">
        <v>4381</v>
      </c>
      <c r="D4819" s="408" t="s">
        <v>4013</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4367</v>
      </c>
      <c r="B4820" s="408">
        <v>1</v>
      </c>
      <c r="C4820" s="408" t="s">
        <v>4381</v>
      </c>
      <c r="D4820" s="408" t="s">
        <v>4014</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4367</v>
      </c>
      <c r="B4821" s="408">
        <v>1</v>
      </c>
      <c r="C4821" s="408" t="s">
        <v>4381</v>
      </c>
      <c r="D4821" s="408" t="s">
        <v>4016</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4367</v>
      </c>
      <c r="B4822" s="408">
        <v>1</v>
      </c>
      <c r="C4822" s="408" t="s">
        <v>4381</v>
      </c>
      <c r="D4822" s="408" t="s">
        <v>4018</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4367</v>
      </c>
      <c r="B4823" s="408">
        <v>1</v>
      </c>
      <c r="C4823" s="408" t="s">
        <v>4381</v>
      </c>
      <c r="D4823" s="408" t="s">
        <v>4225</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4367</v>
      </c>
      <c r="B4824" s="408">
        <v>1</v>
      </c>
      <c r="C4824" s="408" t="s">
        <v>4381</v>
      </c>
      <c r="D4824" s="408" t="s">
        <v>4020</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4367</v>
      </c>
      <c r="B4825" s="408">
        <v>1</v>
      </c>
      <c r="C4825" s="408" t="s">
        <v>4381</v>
      </c>
      <c r="D4825" s="408" t="s">
        <v>4022</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4367</v>
      </c>
      <c r="B4826" s="408">
        <v>1</v>
      </c>
      <c r="C4826" s="408" t="s">
        <v>4381</v>
      </c>
      <c r="D4826" s="408" t="s">
        <v>4024</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4367</v>
      </c>
      <c r="B4827" s="408">
        <v>1</v>
      </c>
      <c r="C4827" s="408" t="s">
        <v>4381</v>
      </c>
      <c r="D4827" s="408" t="s">
        <v>4026</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4367</v>
      </c>
      <c r="B4828" s="408">
        <v>1</v>
      </c>
      <c r="C4828" s="408" t="s">
        <v>4381</v>
      </c>
      <c r="D4828" s="408" t="s">
        <v>4028</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4367</v>
      </c>
      <c r="B4829" s="408">
        <v>1</v>
      </c>
      <c r="C4829" s="408" t="s">
        <v>4381</v>
      </c>
      <c r="D4829" s="408" t="s">
        <v>4030</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4367</v>
      </c>
      <c r="B4830" s="408">
        <v>1</v>
      </c>
      <c r="C4830" s="408" t="s">
        <v>4381</v>
      </c>
      <c r="D4830" s="408" t="s">
        <v>4032</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4367</v>
      </c>
      <c r="B4831" s="408">
        <v>1</v>
      </c>
      <c r="C4831" s="408" t="s">
        <v>4381</v>
      </c>
      <c r="D4831" s="408" t="s">
        <v>4034</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4367</v>
      </c>
      <c r="B4832" s="408">
        <v>1</v>
      </c>
      <c r="C4832" s="408" t="s">
        <v>4381</v>
      </c>
      <c r="D4832" s="408" t="s">
        <v>4036</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4367</v>
      </c>
      <c r="B4833" s="408">
        <v>1</v>
      </c>
      <c r="C4833" s="408" t="s">
        <v>4381</v>
      </c>
      <c r="D4833" s="408" t="s">
        <v>4038</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4367</v>
      </c>
      <c r="B4834" s="408">
        <v>1</v>
      </c>
      <c r="C4834" s="408" t="s">
        <v>4381</v>
      </c>
      <c r="D4834" s="408" t="s">
        <v>4040</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4367</v>
      </c>
      <c r="B4835" s="408">
        <v>1</v>
      </c>
      <c r="C4835" s="408" t="s">
        <v>4381</v>
      </c>
      <c r="D4835" s="408" t="s">
        <v>4042</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4367</v>
      </c>
      <c r="B4836" s="408">
        <v>1</v>
      </c>
      <c r="C4836" s="408" t="s">
        <v>4381</v>
      </c>
      <c r="D4836" s="408" t="s">
        <v>4044</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4367</v>
      </c>
      <c r="B4837" s="408">
        <v>1</v>
      </c>
      <c r="C4837" s="408" t="s">
        <v>4381</v>
      </c>
      <c r="D4837" s="408" t="s">
        <v>4046</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4367</v>
      </c>
      <c r="B4838" s="408">
        <v>1</v>
      </c>
      <c r="C4838" s="408" t="s">
        <v>4381</v>
      </c>
      <c r="D4838" s="408" t="s">
        <v>4226</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4367</v>
      </c>
      <c r="B4839" s="408">
        <v>1</v>
      </c>
      <c r="C4839" s="408" t="s">
        <v>4381</v>
      </c>
      <c r="D4839" s="408" t="s">
        <v>4048</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4367</v>
      </c>
      <c r="B4840" s="408">
        <v>1</v>
      </c>
      <c r="C4840" s="408" t="s">
        <v>4381</v>
      </c>
      <c r="D4840" s="408" t="s">
        <v>4050</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4367</v>
      </c>
      <c r="B4841" s="408">
        <v>1</v>
      </c>
      <c r="C4841" s="408" t="s">
        <v>4381</v>
      </c>
      <c r="D4841" s="408" t="s">
        <v>4052</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4367</v>
      </c>
      <c r="B4842" s="408">
        <v>1</v>
      </c>
      <c r="C4842" s="408" t="s">
        <v>4381</v>
      </c>
      <c r="D4842" s="408" t="s">
        <v>4054</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4367</v>
      </c>
      <c r="B4843" s="408">
        <v>1</v>
      </c>
      <c r="C4843" s="408" t="s">
        <v>4381</v>
      </c>
      <c r="D4843" s="408" t="s">
        <v>517</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4367</v>
      </c>
      <c r="B4844" s="408">
        <v>1</v>
      </c>
      <c r="C4844" s="408" t="s">
        <v>4381</v>
      </c>
      <c r="D4844" s="408" t="s">
        <v>4057</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4367</v>
      </c>
      <c r="B4845" s="408">
        <v>1</v>
      </c>
      <c r="C4845" s="408" t="s">
        <v>4381</v>
      </c>
      <c r="D4845" s="408" t="s">
        <v>4059</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4367</v>
      </c>
      <c r="B4846" s="408">
        <v>1</v>
      </c>
      <c r="C4846" s="408" t="s">
        <v>4381</v>
      </c>
      <c r="D4846" s="408" t="s">
        <v>4061</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4367</v>
      </c>
      <c r="B4847" s="408">
        <v>1</v>
      </c>
      <c r="C4847" s="408" t="s">
        <v>4381</v>
      </c>
      <c r="D4847" s="408" t="s">
        <v>4063</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4367</v>
      </c>
      <c r="B4848" s="408">
        <v>1</v>
      </c>
      <c r="C4848" s="408" t="s">
        <v>4381</v>
      </c>
      <c r="D4848" s="408" t="s">
        <v>4065</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4367</v>
      </c>
      <c r="B4849" s="408">
        <v>1</v>
      </c>
      <c r="C4849" s="408" t="s">
        <v>4381</v>
      </c>
      <c r="D4849" s="408" t="s">
        <v>4067</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4367</v>
      </c>
      <c r="B4850" s="408">
        <v>1</v>
      </c>
      <c r="C4850" s="408" t="s">
        <v>4381</v>
      </c>
      <c r="D4850" s="408" t="s">
        <v>4069</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4367</v>
      </c>
      <c r="B4851" s="408">
        <v>1</v>
      </c>
      <c r="C4851" s="408" t="s">
        <v>4381</v>
      </c>
      <c r="D4851" s="408" t="s">
        <v>4071</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4367</v>
      </c>
      <c r="B4852" s="408">
        <v>1</v>
      </c>
      <c r="C4852" s="408" t="s">
        <v>4381</v>
      </c>
      <c r="D4852" s="408" t="s">
        <v>4073</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4367</v>
      </c>
      <c r="B4853" s="408">
        <v>1</v>
      </c>
      <c r="C4853" s="408" t="s">
        <v>4381</v>
      </c>
      <c r="D4853" s="408" t="s">
        <v>4227</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4367</v>
      </c>
      <c r="B4854" s="408">
        <v>1</v>
      </c>
      <c r="C4854" s="408" t="s">
        <v>4381</v>
      </c>
      <c r="D4854" s="408" t="s">
        <v>4075</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4367</v>
      </c>
      <c r="B4855" s="408">
        <v>1</v>
      </c>
      <c r="C4855" s="408" t="s">
        <v>4381</v>
      </c>
      <c r="D4855" s="408" t="s">
        <v>4077</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4367</v>
      </c>
      <c r="B4856" s="408">
        <v>1</v>
      </c>
      <c r="C4856" s="408" t="s">
        <v>4381</v>
      </c>
      <c r="D4856" s="408" t="s">
        <v>4079</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4367</v>
      </c>
      <c r="B4857" s="408">
        <v>1</v>
      </c>
      <c r="C4857" s="408" t="s">
        <v>4381</v>
      </c>
      <c r="D4857" s="408" t="s">
        <v>4081</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4367</v>
      </c>
      <c r="B4858" s="408">
        <v>1</v>
      </c>
      <c r="C4858" s="408" t="s">
        <v>4381</v>
      </c>
      <c r="D4858" s="408" t="s">
        <v>4083</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4367</v>
      </c>
      <c r="B4859" s="408">
        <v>1</v>
      </c>
      <c r="C4859" s="408" t="s">
        <v>4381</v>
      </c>
      <c r="D4859" s="408" t="s">
        <v>4085</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4367</v>
      </c>
      <c r="B4860" s="408">
        <v>1</v>
      </c>
      <c r="C4860" s="408" t="s">
        <v>4381</v>
      </c>
      <c r="D4860" s="408" t="s">
        <v>4087</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4367</v>
      </c>
      <c r="B4861" s="408">
        <v>1</v>
      </c>
      <c r="C4861" s="408" t="s">
        <v>4381</v>
      </c>
      <c r="D4861" s="408" t="s">
        <v>4229</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4367</v>
      </c>
      <c r="B4862" s="408">
        <v>1</v>
      </c>
      <c r="C4862" s="408" t="s">
        <v>4381</v>
      </c>
      <c r="D4862" s="408" t="s">
        <v>4089</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4367</v>
      </c>
      <c r="B4863" s="408">
        <v>1</v>
      </c>
      <c r="C4863" s="408" t="s">
        <v>4381</v>
      </c>
      <c r="D4863" s="408" t="s">
        <v>4091</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4367</v>
      </c>
      <c r="B4864" s="408">
        <v>1</v>
      </c>
      <c r="C4864" s="408" t="s">
        <v>4381</v>
      </c>
      <c r="D4864" s="408" t="s">
        <v>4093</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4367</v>
      </c>
      <c r="B4865" s="408">
        <v>1</v>
      </c>
      <c r="C4865" s="408" t="s">
        <v>4381</v>
      </c>
      <c r="D4865" s="408" t="s">
        <v>4095</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4367</v>
      </c>
      <c r="B4866" s="408">
        <v>1</v>
      </c>
      <c r="C4866" s="408" t="s">
        <v>4381</v>
      </c>
      <c r="D4866" s="408" t="s">
        <v>4097</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4367</v>
      </c>
      <c r="B4867" s="408">
        <v>1</v>
      </c>
      <c r="C4867" s="408" t="s">
        <v>4382</v>
      </c>
      <c r="D4867" s="408" t="s">
        <v>4001</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4367</v>
      </c>
      <c r="B4868" s="408">
        <v>1</v>
      </c>
      <c r="C4868" s="408" t="s">
        <v>4382</v>
      </c>
      <c r="D4868" s="408" t="s">
        <v>4003</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4367</v>
      </c>
      <c r="B4869" s="408">
        <v>1</v>
      </c>
      <c r="C4869" s="408" t="s">
        <v>4382</v>
      </c>
      <c r="D4869" s="408" t="s">
        <v>4004</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4367</v>
      </c>
      <c r="B4870" s="408">
        <v>1</v>
      </c>
      <c r="C4870" s="408" t="s">
        <v>4382</v>
      </c>
      <c r="D4870" s="408" t="s">
        <v>4224</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4367</v>
      </c>
      <c r="B4871" s="408">
        <v>1</v>
      </c>
      <c r="C4871" s="408" t="s">
        <v>4382</v>
      </c>
      <c r="D4871" s="408" t="s">
        <v>4006</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4367</v>
      </c>
      <c r="B4872" s="408">
        <v>1</v>
      </c>
      <c r="C4872" s="408" t="s">
        <v>4382</v>
      </c>
      <c r="D4872" s="408" t="s">
        <v>4008</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4367</v>
      </c>
      <c r="B4873" s="408">
        <v>1</v>
      </c>
      <c r="C4873" s="408" t="s">
        <v>4382</v>
      </c>
      <c r="D4873" s="408" t="s">
        <v>481</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4367</v>
      </c>
      <c r="B4874" s="408">
        <v>1</v>
      </c>
      <c r="C4874" s="408" t="s">
        <v>4382</v>
      </c>
      <c r="D4874" s="408" t="s">
        <v>4011</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4367</v>
      </c>
      <c r="B4875" s="408">
        <v>1</v>
      </c>
      <c r="C4875" s="408" t="s">
        <v>4382</v>
      </c>
      <c r="D4875" s="408" t="s">
        <v>4013</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4367</v>
      </c>
      <c r="B4876" s="408">
        <v>1</v>
      </c>
      <c r="C4876" s="408" t="s">
        <v>4382</v>
      </c>
      <c r="D4876" s="408" t="s">
        <v>4014</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4367</v>
      </c>
      <c r="B4877" s="408">
        <v>1</v>
      </c>
      <c r="C4877" s="408" t="s">
        <v>4382</v>
      </c>
      <c r="D4877" s="408" t="s">
        <v>4016</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4367</v>
      </c>
      <c r="B4878" s="408">
        <v>1</v>
      </c>
      <c r="C4878" s="408" t="s">
        <v>4382</v>
      </c>
      <c r="D4878" s="408" t="s">
        <v>4018</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4367</v>
      </c>
      <c r="B4879" s="408">
        <v>1</v>
      </c>
      <c r="C4879" s="408" t="s">
        <v>4382</v>
      </c>
      <c r="D4879" s="408" t="s">
        <v>4225</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4367</v>
      </c>
      <c r="B4880" s="408">
        <v>1</v>
      </c>
      <c r="C4880" s="408" t="s">
        <v>4382</v>
      </c>
      <c r="D4880" s="408" t="s">
        <v>4020</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4367</v>
      </c>
      <c r="B4881" s="408">
        <v>1</v>
      </c>
      <c r="C4881" s="408" t="s">
        <v>4382</v>
      </c>
      <c r="D4881" s="408" t="s">
        <v>4022</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4367</v>
      </c>
      <c r="B4882" s="408">
        <v>1</v>
      </c>
      <c r="C4882" s="408" t="s">
        <v>4382</v>
      </c>
      <c r="D4882" s="408" t="s">
        <v>4024</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4367</v>
      </c>
      <c r="B4883" s="408">
        <v>1</v>
      </c>
      <c r="C4883" s="408" t="s">
        <v>4382</v>
      </c>
      <c r="D4883" s="408" t="s">
        <v>4026</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4367</v>
      </c>
      <c r="B4884" s="408">
        <v>1</v>
      </c>
      <c r="C4884" s="408" t="s">
        <v>4382</v>
      </c>
      <c r="D4884" s="408" t="s">
        <v>4028</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4367</v>
      </c>
      <c r="B4885" s="408">
        <v>1</v>
      </c>
      <c r="C4885" s="408" t="s">
        <v>4382</v>
      </c>
      <c r="D4885" s="408" t="s">
        <v>4030</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4367</v>
      </c>
      <c r="B4886" s="408">
        <v>1</v>
      </c>
      <c r="C4886" s="408" t="s">
        <v>4382</v>
      </c>
      <c r="D4886" s="408" t="s">
        <v>4032</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4367</v>
      </c>
      <c r="B4887" s="408">
        <v>1</v>
      </c>
      <c r="C4887" s="408" t="s">
        <v>4382</v>
      </c>
      <c r="D4887" s="408" t="s">
        <v>4034</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4367</v>
      </c>
      <c r="B4888" s="408">
        <v>1</v>
      </c>
      <c r="C4888" s="408" t="s">
        <v>4382</v>
      </c>
      <c r="D4888" s="408" t="s">
        <v>4036</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4367</v>
      </c>
      <c r="B4889" s="408">
        <v>1</v>
      </c>
      <c r="C4889" s="408" t="s">
        <v>4382</v>
      </c>
      <c r="D4889" s="408" t="s">
        <v>4038</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4367</v>
      </c>
      <c r="B4890" s="408">
        <v>1</v>
      </c>
      <c r="C4890" s="408" t="s">
        <v>4382</v>
      </c>
      <c r="D4890" s="408" t="s">
        <v>4040</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4367</v>
      </c>
      <c r="B4891" s="408">
        <v>1</v>
      </c>
      <c r="C4891" s="408" t="s">
        <v>4382</v>
      </c>
      <c r="D4891" s="408" t="s">
        <v>4042</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4367</v>
      </c>
      <c r="B4892" s="408">
        <v>1</v>
      </c>
      <c r="C4892" s="408" t="s">
        <v>4382</v>
      </c>
      <c r="D4892" s="408" t="s">
        <v>4044</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4367</v>
      </c>
      <c r="B4893" s="408">
        <v>1</v>
      </c>
      <c r="C4893" s="408" t="s">
        <v>4382</v>
      </c>
      <c r="D4893" s="408" t="s">
        <v>4046</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4367</v>
      </c>
      <c r="B4894" s="408">
        <v>1</v>
      </c>
      <c r="C4894" s="408" t="s">
        <v>4382</v>
      </c>
      <c r="D4894" s="408" t="s">
        <v>4226</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4367</v>
      </c>
      <c r="B4895" s="408">
        <v>1</v>
      </c>
      <c r="C4895" s="408" t="s">
        <v>4382</v>
      </c>
      <c r="D4895" s="408" t="s">
        <v>4048</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4367</v>
      </c>
      <c r="B4896" s="408">
        <v>1</v>
      </c>
      <c r="C4896" s="408" t="s">
        <v>4382</v>
      </c>
      <c r="D4896" s="408" t="s">
        <v>4050</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4367</v>
      </c>
      <c r="B4897" s="408">
        <v>1</v>
      </c>
      <c r="C4897" s="408" t="s">
        <v>4382</v>
      </c>
      <c r="D4897" s="408" t="s">
        <v>4052</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4367</v>
      </c>
      <c r="B4898" s="408">
        <v>1</v>
      </c>
      <c r="C4898" s="408" t="s">
        <v>4382</v>
      </c>
      <c r="D4898" s="408" t="s">
        <v>4054</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4367</v>
      </c>
      <c r="B4899" s="408">
        <v>1</v>
      </c>
      <c r="C4899" s="408" t="s">
        <v>4382</v>
      </c>
      <c r="D4899" s="408" t="s">
        <v>517</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4367</v>
      </c>
      <c r="B4900" s="408">
        <v>1</v>
      </c>
      <c r="C4900" s="408" t="s">
        <v>4382</v>
      </c>
      <c r="D4900" s="408" t="s">
        <v>4057</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4367</v>
      </c>
      <c r="B4901" s="408">
        <v>1</v>
      </c>
      <c r="C4901" s="408" t="s">
        <v>4382</v>
      </c>
      <c r="D4901" s="408" t="s">
        <v>4059</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4367</v>
      </c>
      <c r="B4902" s="408">
        <v>1</v>
      </c>
      <c r="C4902" s="408" t="s">
        <v>4382</v>
      </c>
      <c r="D4902" s="408" t="s">
        <v>4061</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4367</v>
      </c>
      <c r="B4903" s="408">
        <v>1</v>
      </c>
      <c r="C4903" s="408" t="s">
        <v>4382</v>
      </c>
      <c r="D4903" s="408" t="s">
        <v>4063</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4367</v>
      </c>
      <c r="B4904" s="408">
        <v>1</v>
      </c>
      <c r="C4904" s="408" t="s">
        <v>4382</v>
      </c>
      <c r="D4904" s="408" t="s">
        <v>4065</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4367</v>
      </c>
      <c r="B4905" s="408">
        <v>1</v>
      </c>
      <c r="C4905" s="408" t="s">
        <v>4382</v>
      </c>
      <c r="D4905" s="408" t="s">
        <v>4067</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4367</v>
      </c>
      <c r="B4906" s="408">
        <v>1</v>
      </c>
      <c r="C4906" s="408" t="s">
        <v>4382</v>
      </c>
      <c r="D4906" s="408" t="s">
        <v>4069</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4367</v>
      </c>
      <c r="B4907" s="408">
        <v>1</v>
      </c>
      <c r="C4907" s="408" t="s">
        <v>4382</v>
      </c>
      <c r="D4907" s="408" t="s">
        <v>4071</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4367</v>
      </c>
      <c r="B4908" s="408">
        <v>1</v>
      </c>
      <c r="C4908" s="408" t="s">
        <v>4382</v>
      </c>
      <c r="D4908" s="408" t="s">
        <v>4073</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4367</v>
      </c>
      <c r="B4909" s="408">
        <v>1</v>
      </c>
      <c r="C4909" s="408" t="s">
        <v>4382</v>
      </c>
      <c r="D4909" s="408" t="s">
        <v>4227</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4367</v>
      </c>
      <c r="B4910" s="408">
        <v>1</v>
      </c>
      <c r="C4910" s="408" t="s">
        <v>4382</v>
      </c>
      <c r="D4910" s="408" t="s">
        <v>4075</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4367</v>
      </c>
      <c r="B4911" s="408">
        <v>1</v>
      </c>
      <c r="C4911" s="408" t="s">
        <v>4382</v>
      </c>
      <c r="D4911" s="408" t="s">
        <v>4077</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4367</v>
      </c>
      <c r="B4912" s="408">
        <v>1</v>
      </c>
      <c r="C4912" s="408" t="s">
        <v>4382</v>
      </c>
      <c r="D4912" s="408" t="s">
        <v>4079</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4367</v>
      </c>
      <c r="B4913" s="408">
        <v>1</v>
      </c>
      <c r="C4913" s="408" t="s">
        <v>4382</v>
      </c>
      <c r="D4913" s="408" t="s">
        <v>4081</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4367</v>
      </c>
      <c r="B4914" s="408">
        <v>1</v>
      </c>
      <c r="C4914" s="408" t="s">
        <v>4382</v>
      </c>
      <c r="D4914" s="408" t="s">
        <v>4083</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4367</v>
      </c>
      <c r="B4915" s="408">
        <v>1</v>
      </c>
      <c r="C4915" s="408" t="s">
        <v>4382</v>
      </c>
      <c r="D4915" s="408" t="s">
        <v>4085</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4367</v>
      </c>
      <c r="B4916" s="408">
        <v>1</v>
      </c>
      <c r="C4916" s="408" t="s">
        <v>4382</v>
      </c>
      <c r="D4916" s="408" t="s">
        <v>4087</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4367</v>
      </c>
      <c r="B4917" s="408">
        <v>1</v>
      </c>
      <c r="C4917" s="408" t="s">
        <v>4382</v>
      </c>
      <c r="D4917" s="408" t="s">
        <v>4229</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4367</v>
      </c>
      <c r="B4918" s="408">
        <v>1</v>
      </c>
      <c r="C4918" s="408" t="s">
        <v>4382</v>
      </c>
      <c r="D4918" s="408" t="s">
        <v>4089</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4367</v>
      </c>
      <c r="B4919" s="408">
        <v>1</v>
      </c>
      <c r="C4919" s="408" t="s">
        <v>4382</v>
      </c>
      <c r="D4919" s="408" t="s">
        <v>4091</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4367</v>
      </c>
      <c r="B4920" s="408">
        <v>1</v>
      </c>
      <c r="C4920" s="408" t="s">
        <v>4382</v>
      </c>
      <c r="D4920" s="408" t="s">
        <v>4093</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4367</v>
      </c>
      <c r="B4921" s="408">
        <v>1</v>
      </c>
      <c r="C4921" s="408" t="s">
        <v>4382</v>
      </c>
      <c r="D4921" s="408" t="s">
        <v>4095</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4367</v>
      </c>
      <c r="B4922" s="408">
        <v>1</v>
      </c>
      <c r="C4922" s="408" t="s">
        <v>4382</v>
      </c>
      <c r="D4922" s="408" t="s">
        <v>4097</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4367</v>
      </c>
      <c r="B4923" s="408">
        <v>1</v>
      </c>
      <c r="C4923" s="408" t="s">
        <v>4383</v>
      </c>
      <c r="D4923" s="408" t="s">
        <v>4001</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4367</v>
      </c>
      <c r="B4924" s="408">
        <v>1</v>
      </c>
      <c r="C4924" s="408" t="s">
        <v>4383</v>
      </c>
      <c r="D4924" s="408" t="s">
        <v>4003</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4367</v>
      </c>
      <c r="B4925" s="408">
        <v>1</v>
      </c>
      <c r="C4925" s="408" t="s">
        <v>4383</v>
      </c>
      <c r="D4925" s="408" t="s">
        <v>4004</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4367</v>
      </c>
      <c r="B4926" s="408">
        <v>1</v>
      </c>
      <c r="C4926" s="408" t="s">
        <v>4383</v>
      </c>
      <c r="D4926" s="408" t="s">
        <v>4224</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4367</v>
      </c>
      <c r="B4927" s="408">
        <v>1</v>
      </c>
      <c r="C4927" s="408" t="s">
        <v>4383</v>
      </c>
      <c r="D4927" s="408" t="s">
        <v>4006</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4367</v>
      </c>
      <c r="B4928" s="408">
        <v>1</v>
      </c>
      <c r="C4928" s="408" t="s">
        <v>4383</v>
      </c>
      <c r="D4928" s="408" t="s">
        <v>4008</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4367</v>
      </c>
      <c r="B4929" s="408">
        <v>1</v>
      </c>
      <c r="C4929" s="408" t="s">
        <v>4383</v>
      </c>
      <c r="D4929" s="408" t="s">
        <v>481</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4367</v>
      </c>
      <c r="B4930" s="408">
        <v>1</v>
      </c>
      <c r="C4930" s="408" t="s">
        <v>4383</v>
      </c>
      <c r="D4930" s="408" t="s">
        <v>4011</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4367</v>
      </c>
      <c r="B4931" s="408">
        <v>1</v>
      </c>
      <c r="C4931" s="408" t="s">
        <v>4383</v>
      </c>
      <c r="D4931" s="408" t="s">
        <v>4013</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4367</v>
      </c>
      <c r="B4932" s="408">
        <v>1</v>
      </c>
      <c r="C4932" s="408" t="s">
        <v>4383</v>
      </c>
      <c r="D4932" s="408" t="s">
        <v>4014</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4367</v>
      </c>
      <c r="B4933" s="408">
        <v>1</v>
      </c>
      <c r="C4933" s="408" t="s">
        <v>4383</v>
      </c>
      <c r="D4933" s="408" t="s">
        <v>4016</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4367</v>
      </c>
      <c r="B4934" s="408">
        <v>1</v>
      </c>
      <c r="C4934" s="408" t="s">
        <v>4383</v>
      </c>
      <c r="D4934" s="408" t="s">
        <v>4018</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4367</v>
      </c>
      <c r="B4935" s="408">
        <v>1</v>
      </c>
      <c r="C4935" s="408" t="s">
        <v>4383</v>
      </c>
      <c r="D4935" s="408" t="s">
        <v>4225</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4367</v>
      </c>
      <c r="B4936" s="408">
        <v>1</v>
      </c>
      <c r="C4936" s="408" t="s">
        <v>4383</v>
      </c>
      <c r="D4936" s="408" t="s">
        <v>4020</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4367</v>
      </c>
      <c r="B4937" s="408">
        <v>1</v>
      </c>
      <c r="C4937" s="408" t="s">
        <v>4383</v>
      </c>
      <c r="D4937" s="408" t="s">
        <v>4022</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4367</v>
      </c>
      <c r="B4938" s="408">
        <v>1</v>
      </c>
      <c r="C4938" s="408" t="s">
        <v>4383</v>
      </c>
      <c r="D4938" s="408" t="s">
        <v>4024</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4367</v>
      </c>
      <c r="B4939" s="408">
        <v>1</v>
      </c>
      <c r="C4939" s="408" t="s">
        <v>4383</v>
      </c>
      <c r="D4939" s="408" t="s">
        <v>4026</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4367</v>
      </c>
      <c r="B4940" s="408">
        <v>1</v>
      </c>
      <c r="C4940" s="408" t="s">
        <v>4383</v>
      </c>
      <c r="D4940" s="408" t="s">
        <v>4028</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4367</v>
      </c>
      <c r="B4941" s="408">
        <v>1</v>
      </c>
      <c r="C4941" s="408" t="s">
        <v>4383</v>
      </c>
      <c r="D4941" s="408" t="s">
        <v>4030</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4367</v>
      </c>
      <c r="B4942" s="408">
        <v>1</v>
      </c>
      <c r="C4942" s="408" t="s">
        <v>4383</v>
      </c>
      <c r="D4942" s="408" t="s">
        <v>4032</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4367</v>
      </c>
      <c r="B4943" s="408">
        <v>1</v>
      </c>
      <c r="C4943" s="408" t="s">
        <v>4383</v>
      </c>
      <c r="D4943" s="408" t="s">
        <v>4034</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4367</v>
      </c>
      <c r="B4944" s="408">
        <v>1</v>
      </c>
      <c r="C4944" s="408" t="s">
        <v>4383</v>
      </c>
      <c r="D4944" s="408" t="s">
        <v>4036</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4367</v>
      </c>
      <c r="B4945" s="408">
        <v>1</v>
      </c>
      <c r="C4945" s="408" t="s">
        <v>4383</v>
      </c>
      <c r="D4945" s="408" t="s">
        <v>4038</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4367</v>
      </c>
      <c r="B4946" s="408">
        <v>1</v>
      </c>
      <c r="C4946" s="408" t="s">
        <v>4383</v>
      </c>
      <c r="D4946" s="408" t="s">
        <v>4040</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4367</v>
      </c>
      <c r="B4947" s="408">
        <v>1</v>
      </c>
      <c r="C4947" s="408" t="s">
        <v>4383</v>
      </c>
      <c r="D4947" s="408" t="s">
        <v>4042</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4367</v>
      </c>
      <c r="B4948" s="408">
        <v>1</v>
      </c>
      <c r="C4948" s="408" t="s">
        <v>4383</v>
      </c>
      <c r="D4948" s="408" t="s">
        <v>4044</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4367</v>
      </c>
      <c r="B4949" s="408">
        <v>1</v>
      </c>
      <c r="C4949" s="408" t="s">
        <v>4383</v>
      </c>
      <c r="D4949" s="408" t="s">
        <v>4046</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4367</v>
      </c>
      <c r="B4950" s="408">
        <v>1</v>
      </c>
      <c r="C4950" s="408" t="s">
        <v>4383</v>
      </c>
      <c r="D4950" s="408" t="s">
        <v>4226</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4367</v>
      </c>
      <c r="B4951" s="408">
        <v>1</v>
      </c>
      <c r="C4951" s="408" t="s">
        <v>4383</v>
      </c>
      <c r="D4951" s="408" t="s">
        <v>4048</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4367</v>
      </c>
      <c r="B4952" s="408">
        <v>1</v>
      </c>
      <c r="C4952" s="408" t="s">
        <v>4383</v>
      </c>
      <c r="D4952" s="408" t="s">
        <v>4050</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4367</v>
      </c>
      <c r="B4953" s="408">
        <v>1</v>
      </c>
      <c r="C4953" s="408" t="s">
        <v>4383</v>
      </c>
      <c r="D4953" s="408" t="s">
        <v>4052</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4367</v>
      </c>
      <c r="B4954" s="408">
        <v>1</v>
      </c>
      <c r="C4954" s="408" t="s">
        <v>4383</v>
      </c>
      <c r="D4954" s="408" t="s">
        <v>4054</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4367</v>
      </c>
      <c r="B4955" s="408">
        <v>1</v>
      </c>
      <c r="C4955" s="408" t="s">
        <v>4383</v>
      </c>
      <c r="D4955" s="408" t="s">
        <v>517</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4367</v>
      </c>
      <c r="B4956" s="408">
        <v>1</v>
      </c>
      <c r="C4956" s="408" t="s">
        <v>4383</v>
      </c>
      <c r="D4956" s="408" t="s">
        <v>4057</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4367</v>
      </c>
      <c r="B4957" s="408">
        <v>1</v>
      </c>
      <c r="C4957" s="408" t="s">
        <v>4383</v>
      </c>
      <c r="D4957" s="408" t="s">
        <v>4059</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4367</v>
      </c>
      <c r="B4958" s="408">
        <v>1</v>
      </c>
      <c r="C4958" s="408" t="s">
        <v>4383</v>
      </c>
      <c r="D4958" s="408" t="s">
        <v>4061</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4367</v>
      </c>
      <c r="B4959" s="408">
        <v>1</v>
      </c>
      <c r="C4959" s="408" t="s">
        <v>4383</v>
      </c>
      <c r="D4959" s="408" t="s">
        <v>4063</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4367</v>
      </c>
      <c r="B4960" s="408">
        <v>1</v>
      </c>
      <c r="C4960" s="408" t="s">
        <v>4383</v>
      </c>
      <c r="D4960" s="408" t="s">
        <v>4065</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4367</v>
      </c>
      <c r="B4961" s="408">
        <v>1</v>
      </c>
      <c r="C4961" s="408" t="s">
        <v>4383</v>
      </c>
      <c r="D4961" s="408" t="s">
        <v>4067</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4367</v>
      </c>
      <c r="B4962" s="408">
        <v>1</v>
      </c>
      <c r="C4962" s="408" t="s">
        <v>4383</v>
      </c>
      <c r="D4962" s="408" t="s">
        <v>4069</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4367</v>
      </c>
      <c r="B4963" s="408">
        <v>1</v>
      </c>
      <c r="C4963" s="408" t="s">
        <v>4383</v>
      </c>
      <c r="D4963" s="408" t="s">
        <v>4071</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4367</v>
      </c>
      <c r="B4964" s="408">
        <v>1</v>
      </c>
      <c r="C4964" s="408" t="s">
        <v>4383</v>
      </c>
      <c r="D4964" s="408" t="s">
        <v>4073</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4367</v>
      </c>
      <c r="B4965" s="408">
        <v>1</v>
      </c>
      <c r="C4965" s="408" t="s">
        <v>4383</v>
      </c>
      <c r="D4965" s="408" t="s">
        <v>4227</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4367</v>
      </c>
      <c r="B4966" s="408">
        <v>1</v>
      </c>
      <c r="C4966" s="408" t="s">
        <v>4383</v>
      </c>
      <c r="D4966" s="408" t="s">
        <v>4075</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4367</v>
      </c>
      <c r="B4967" s="408">
        <v>1</v>
      </c>
      <c r="C4967" s="408" t="s">
        <v>4383</v>
      </c>
      <c r="D4967" s="408" t="s">
        <v>4077</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4367</v>
      </c>
      <c r="B4968" s="408">
        <v>1</v>
      </c>
      <c r="C4968" s="408" t="s">
        <v>4383</v>
      </c>
      <c r="D4968" s="408" t="s">
        <v>4079</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4367</v>
      </c>
      <c r="B4969" s="408">
        <v>1</v>
      </c>
      <c r="C4969" s="408" t="s">
        <v>4383</v>
      </c>
      <c r="D4969" s="408" t="s">
        <v>4081</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4367</v>
      </c>
      <c r="B4970" s="408">
        <v>1</v>
      </c>
      <c r="C4970" s="408" t="s">
        <v>4383</v>
      </c>
      <c r="D4970" s="408" t="s">
        <v>4083</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4367</v>
      </c>
      <c r="B4971" s="408">
        <v>1</v>
      </c>
      <c r="C4971" s="408" t="s">
        <v>4383</v>
      </c>
      <c r="D4971" s="408" t="s">
        <v>4085</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4367</v>
      </c>
      <c r="B4972" s="408">
        <v>1</v>
      </c>
      <c r="C4972" s="408" t="s">
        <v>4383</v>
      </c>
      <c r="D4972" s="408" t="s">
        <v>4087</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4367</v>
      </c>
      <c r="B4973" s="408">
        <v>1</v>
      </c>
      <c r="C4973" s="408" t="s">
        <v>4383</v>
      </c>
      <c r="D4973" s="408" t="s">
        <v>4229</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4367</v>
      </c>
      <c r="B4974" s="408">
        <v>1</v>
      </c>
      <c r="C4974" s="408" t="s">
        <v>4383</v>
      </c>
      <c r="D4974" s="408" t="s">
        <v>4089</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4367</v>
      </c>
      <c r="B4975" s="408">
        <v>1</v>
      </c>
      <c r="C4975" s="408" t="s">
        <v>4383</v>
      </c>
      <c r="D4975" s="408" t="s">
        <v>4091</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4367</v>
      </c>
      <c r="B4976" s="408">
        <v>1</v>
      </c>
      <c r="C4976" s="408" t="s">
        <v>4383</v>
      </c>
      <c r="D4976" s="408" t="s">
        <v>4093</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4367</v>
      </c>
      <c r="B4977" s="408">
        <v>1</v>
      </c>
      <c r="C4977" s="408" t="s">
        <v>4383</v>
      </c>
      <c r="D4977" s="408" t="s">
        <v>4095</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4367</v>
      </c>
      <c r="B4978" s="408">
        <v>1</v>
      </c>
      <c r="C4978" s="408" t="s">
        <v>4383</v>
      </c>
      <c r="D4978" s="408" t="s">
        <v>4097</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4367</v>
      </c>
      <c r="B4979" s="408">
        <v>1</v>
      </c>
      <c r="C4979" s="408" t="s">
        <v>4384</v>
      </c>
      <c r="D4979" s="408" t="s">
        <v>4001</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4367</v>
      </c>
      <c r="B4980" s="408">
        <v>1</v>
      </c>
      <c r="C4980" s="408" t="s">
        <v>4384</v>
      </c>
      <c r="D4980" s="408" t="s">
        <v>4003</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4367</v>
      </c>
      <c r="B4981" s="408">
        <v>1</v>
      </c>
      <c r="C4981" s="408" t="s">
        <v>4384</v>
      </c>
      <c r="D4981" s="408" t="s">
        <v>4004</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4367</v>
      </c>
      <c r="B4982" s="408">
        <v>1</v>
      </c>
      <c r="C4982" s="408" t="s">
        <v>4384</v>
      </c>
      <c r="D4982" s="408" t="s">
        <v>4224</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4367</v>
      </c>
      <c r="B4983" s="408">
        <v>1</v>
      </c>
      <c r="C4983" s="408" t="s">
        <v>4384</v>
      </c>
      <c r="D4983" s="408" t="s">
        <v>4006</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4367</v>
      </c>
      <c r="B4984" s="408">
        <v>1</v>
      </c>
      <c r="C4984" s="408" t="s">
        <v>4384</v>
      </c>
      <c r="D4984" s="408" t="s">
        <v>4008</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4367</v>
      </c>
      <c r="B4985" s="408">
        <v>1</v>
      </c>
      <c r="C4985" s="408" t="s">
        <v>4384</v>
      </c>
      <c r="D4985" s="408" t="s">
        <v>481</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4367</v>
      </c>
      <c r="B4986" s="408">
        <v>1</v>
      </c>
      <c r="C4986" s="408" t="s">
        <v>4384</v>
      </c>
      <c r="D4986" s="408" t="s">
        <v>4011</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4367</v>
      </c>
      <c r="B4987" s="408">
        <v>1</v>
      </c>
      <c r="C4987" s="408" t="s">
        <v>4384</v>
      </c>
      <c r="D4987" s="408" t="s">
        <v>4013</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4367</v>
      </c>
      <c r="B4988" s="408">
        <v>1</v>
      </c>
      <c r="C4988" s="408" t="s">
        <v>4384</v>
      </c>
      <c r="D4988" s="408" t="s">
        <v>4014</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4367</v>
      </c>
      <c r="B4989" s="408">
        <v>1</v>
      </c>
      <c r="C4989" s="408" t="s">
        <v>4384</v>
      </c>
      <c r="D4989" s="408" t="s">
        <v>4016</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4367</v>
      </c>
      <c r="B4990" s="408">
        <v>1</v>
      </c>
      <c r="C4990" s="408" t="s">
        <v>4384</v>
      </c>
      <c r="D4990" s="408" t="s">
        <v>4018</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4367</v>
      </c>
      <c r="B4991" s="408">
        <v>1</v>
      </c>
      <c r="C4991" s="408" t="s">
        <v>4384</v>
      </c>
      <c r="D4991" s="408" t="s">
        <v>4225</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4367</v>
      </c>
      <c r="B4992" s="408">
        <v>1</v>
      </c>
      <c r="C4992" s="408" t="s">
        <v>4384</v>
      </c>
      <c r="D4992" s="408" t="s">
        <v>4020</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4367</v>
      </c>
      <c r="B4993" s="408">
        <v>1</v>
      </c>
      <c r="C4993" s="408" t="s">
        <v>4384</v>
      </c>
      <c r="D4993" s="408" t="s">
        <v>4022</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4367</v>
      </c>
      <c r="B4994" s="408">
        <v>1</v>
      </c>
      <c r="C4994" s="408" t="s">
        <v>4384</v>
      </c>
      <c r="D4994" s="408" t="s">
        <v>4024</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4367</v>
      </c>
      <c r="B4995" s="408">
        <v>1</v>
      </c>
      <c r="C4995" s="408" t="s">
        <v>4384</v>
      </c>
      <c r="D4995" s="408" t="s">
        <v>4026</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4367</v>
      </c>
      <c r="B4996" s="408">
        <v>1</v>
      </c>
      <c r="C4996" s="408" t="s">
        <v>4384</v>
      </c>
      <c r="D4996" s="408" t="s">
        <v>4028</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4367</v>
      </c>
      <c r="B4997" s="408">
        <v>1</v>
      </c>
      <c r="C4997" s="408" t="s">
        <v>4384</v>
      </c>
      <c r="D4997" s="408" t="s">
        <v>4030</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4367</v>
      </c>
      <c r="B4998" s="408">
        <v>1</v>
      </c>
      <c r="C4998" s="408" t="s">
        <v>4384</v>
      </c>
      <c r="D4998" s="408" t="s">
        <v>4032</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4367</v>
      </c>
      <c r="B4999" s="408">
        <v>1</v>
      </c>
      <c r="C4999" s="408" t="s">
        <v>4384</v>
      </c>
      <c r="D4999" s="408" t="s">
        <v>4034</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4367</v>
      </c>
      <c r="B5000" s="408">
        <v>1</v>
      </c>
      <c r="C5000" s="408" t="s">
        <v>4384</v>
      </c>
      <c r="D5000" s="408" t="s">
        <v>4036</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4367</v>
      </c>
      <c r="B5001" s="408">
        <v>1</v>
      </c>
      <c r="C5001" s="408" t="s">
        <v>4384</v>
      </c>
      <c r="D5001" s="408" t="s">
        <v>4038</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4367</v>
      </c>
      <c r="B5002" s="408">
        <v>1</v>
      </c>
      <c r="C5002" s="408" t="s">
        <v>4384</v>
      </c>
      <c r="D5002" s="408" t="s">
        <v>4040</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4367</v>
      </c>
      <c r="B5003" s="408">
        <v>1</v>
      </c>
      <c r="C5003" s="408" t="s">
        <v>4384</v>
      </c>
      <c r="D5003" s="408" t="s">
        <v>4042</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4367</v>
      </c>
      <c r="B5004" s="408">
        <v>1</v>
      </c>
      <c r="C5004" s="408" t="s">
        <v>4384</v>
      </c>
      <c r="D5004" s="408" t="s">
        <v>4044</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4367</v>
      </c>
      <c r="B5005" s="408">
        <v>1</v>
      </c>
      <c r="C5005" s="408" t="s">
        <v>4384</v>
      </c>
      <c r="D5005" s="408" t="s">
        <v>4046</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4367</v>
      </c>
      <c r="B5006" s="408">
        <v>1</v>
      </c>
      <c r="C5006" s="408" t="s">
        <v>4384</v>
      </c>
      <c r="D5006" s="408" t="s">
        <v>4226</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4367</v>
      </c>
      <c r="B5007" s="408">
        <v>1</v>
      </c>
      <c r="C5007" s="408" t="s">
        <v>4384</v>
      </c>
      <c r="D5007" s="408" t="s">
        <v>4048</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4367</v>
      </c>
      <c r="B5008" s="408">
        <v>1</v>
      </c>
      <c r="C5008" s="408" t="s">
        <v>4384</v>
      </c>
      <c r="D5008" s="408" t="s">
        <v>4050</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4367</v>
      </c>
      <c r="B5009" s="408">
        <v>1</v>
      </c>
      <c r="C5009" s="408" t="s">
        <v>4384</v>
      </c>
      <c r="D5009" s="408" t="s">
        <v>4052</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4367</v>
      </c>
      <c r="B5010" s="408">
        <v>1</v>
      </c>
      <c r="C5010" s="408" t="s">
        <v>4384</v>
      </c>
      <c r="D5010" s="408" t="s">
        <v>4054</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4367</v>
      </c>
      <c r="B5011" s="408">
        <v>1</v>
      </c>
      <c r="C5011" s="408" t="s">
        <v>4384</v>
      </c>
      <c r="D5011" s="408" t="s">
        <v>517</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4367</v>
      </c>
      <c r="B5012" s="408">
        <v>1</v>
      </c>
      <c r="C5012" s="408" t="s">
        <v>4384</v>
      </c>
      <c r="D5012" s="408" t="s">
        <v>4057</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4367</v>
      </c>
      <c r="B5013" s="408">
        <v>1</v>
      </c>
      <c r="C5013" s="408" t="s">
        <v>4384</v>
      </c>
      <c r="D5013" s="408" t="s">
        <v>4059</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4367</v>
      </c>
      <c r="B5014" s="408">
        <v>1</v>
      </c>
      <c r="C5014" s="408" t="s">
        <v>4384</v>
      </c>
      <c r="D5014" s="408" t="s">
        <v>4061</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4367</v>
      </c>
      <c r="B5015" s="408">
        <v>1</v>
      </c>
      <c r="C5015" s="408" t="s">
        <v>4384</v>
      </c>
      <c r="D5015" s="408" t="s">
        <v>4063</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4367</v>
      </c>
      <c r="B5016" s="408">
        <v>1</v>
      </c>
      <c r="C5016" s="408" t="s">
        <v>4384</v>
      </c>
      <c r="D5016" s="408" t="s">
        <v>4065</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4367</v>
      </c>
      <c r="B5017" s="408">
        <v>1</v>
      </c>
      <c r="C5017" s="408" t="s">
        <v>4384</v>
      </c>
      <c r="D5017" s="408" t="s">
        <v>4067</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4367</v>
      </c>
      <c r="B5018" s="408">
        <v>1</v>
      </c>
      <c r="C5018" s="408" t="s">
        <v>4384</v>
      </c>
      <c r="D5018" s="408" t="s">
        <v>4069</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4367</v>
      </c>
      <c r="B5019" s="408">
        <v>1</v>
      </c>
      <c r="C5019" s="408" t="s">
        <v>4384</v>
      </c>
      <c r="D5019" s="408" t="s">
        <v>4071</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4367</v>
      </c>
      <c r="B5020" s="408">
        <v>1</v>
      </c>
      <c r="C5020" s="408" t="s">
        <v>4384</v>
      </c>
      <c r="D5020" s="408" t="s">
        <v>4073</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4367</v>
      </c>
      <c r="B5021" s="408">
        <v>1</v>
      </c>
      <c r="C5021" s="408" t="s">
        <v>4384</v>
      </c>
      <c r="D5021" s="408" t="s">
        <v>4227</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4367</v>
      </c>
      <c r="B5022" s="408">
        <v>1</v>
      </c>
      <c r="C5022" s="408" t="s">
        <v>4384</v>
      </c>
      <c r="D5022" s="408" t="s">
        <v>4075</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4367</v>
      </c>
      <c r="B5023" s="408">
        <v>1</v>
      </c>
      <c r="C5023" s="408" t="s">
        <v>4384</v>
      </c>
      <c r="D5023" s="408" t="s">
        <v>4077</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4367</v>
      </c>
      <c r="B5024" s="408">
        <v>1</v>
      </c>
      <c r="C5024" s="408" t="s">
        <v>4384</v>
      </c>
      <c r="D5024" s="408" t="s">
        <v>4079</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4367</v>
      </c>
      <c r="B5025" s="408">
        <v>1</v>
      </c>
      <c r="C5025" s="408" t="s">
        <v>4384</v>
      </c>
      <c r="D5025" s="408" t="s">
        <v>4081</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4367</v>
      </c>
      <c r="B5026" s="408">
        <v>1</v>
      </c>
      <c r="C5026" s="408" t="s">
        <v>4384</v>
      </c>
      <c r="D5026" s="408" t="s">
        <v>4083</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4367</v>
      </c>
      <c r="B5027" s="408">
        <v>1</v>
      </c>
      <c r="C5027" s="408" t="s">
        <v>4384</v>
      </c>
      <c r="D5027" s="408" t="s">
        <v>4085</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4367</v>
      </c>
      <c r="B5028" s="408">
        <v>1</v>
      </c>
      <c r="C5028" s="408" t="s">
        <v>4384</v>
      </c>
      <c r="D5028" s="408" t="s">
        <v>4087</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4367</v>
      </c>
      <c r="B5029" s="408">
        <v>1</v>
      </c>
      <c r="C5029" s="408" t="s">
        <v>4384</v>
      </c>
      <c r="D5029" s="408" t="s">
        <v>4229</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4367</v>
      </c>
      <c r="B5030" s="408">
        <v>1</v>
      </c>
      <c r="C5030" s="408" t="s">
        <v>4384</v>
      </c>
      <c r="D5030" s="408" t="s">
        <v>4089</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4367</v>
      </c>
      <c r="B5031" s="408">
        <v>1</v>
      </c>
      <c r="C5031" s="408" t="s">
        <v>4384</v>
      </c>
      <c r="D5031" s="408" t="s">
        <v>4091</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4367</v>
      </c>
      <c r="B5032" s="408">
        <v>1</v>
      </c>
      <c r="C5032" s="408" t="s">
        <v>4384</v>
      </c>
      <c r="D5032" s="408" t="s">
        <v>4093</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4367</v>
      </c>
      <c r="B5033" s="408">
        <v>1</v>
      </c>
      <c r="C5033" s="408" t="s">
        <v>4384</v>
      </c>
      <c r="D5033" s="408" t="s">
        <v>4095</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4367</v>
      </c>
      <c r="B5034" s="408">
        <v>1</v>
      </c>
      <c r="C5034" s="408" t="s">
        <v>4384</v>
      </c>
      <c r="D5034" s="408" t="s">
        <v>4097</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4367</v>
      </c>
      <c r="B5035" s="408">
        <v>1</v>
      </c>
      <c r="C5035" s="408" t="s">
        <v>4385</v>
      </c>
      <c r="D5035" s="408" t="s">
        <v>4001</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4367</v>
      </c>
      <c r="B5036" s="408">
        <v>1</v>
      </c>
      <c r="C5036" s="408" t="s">
        <v>4385</v>
      </c>
      <c r="D5036" s="408" t="s">
        <v>4003</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4367</v>
      </c>
      <c r="B5037" s="408">
        <v>1</v>
      </c>
      <c r="C5037" s="408" t="s">
        <v>4385</v>
      </c>
      <c r="D5037" s="408" t="s">
        <v>4004</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4367</v>
      </c>
      <c r="B5038" s="408">
        <v>1</v>
      </c>
      <c r="C5038" s="408" t="s">
        <v>4385</v>
      </c>
      <c r="D5038" s="408" t="s">
        <v>4224</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4367</v>
      </c>
      <c r="B5039" s="408">
        <v>1</v>
      </c>
      <c r="C5039" s="408" t="s">
        <v>4385</v>
      </c>
      <c r="D5039" s="408" t="s">
        <v>4006</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4367</v>
      </c>
      <c r="B5040" s="408">
        <v>1</v>
      </c>
      <c r="C5040" s="408" t="s">
        <v>4385</v>
      </c>
      <c r="D5040" s="408" t="s">
        <v>4008</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4367</v>
      </c>
      <c r="B5041" s="408">
        <v>1</v>
      </c>
      <c r="C5041" s="408" t="s">
        <v>4385</v>
      </c>
      <c r="D5041" s="408" t="s">
        <v>481</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4367</v>
      </c>
      <c r="B5042" s="408">
        <v>1</v>
      </c>
      <c r="C5042" s="408" t="s">
        <v>4385</v>
      </c>
      <c r="D5042" s="408" t="s">
        <v>4011</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4367</v>
      </c>
      <c r="B5043" s="408">
        <v>1</v>
      </c>
      <c r="C5043" s="408" t="s">
        <v>4385</v>
      </c>
      <c r="D5043" s="408" t="s">
        <v>4013</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4367</v>
      </c>
      <c r="B5044" s="408">
        <v>1</v>
      </c>
      <c r="C5044" s="408" t="s">
        <v>4385</v>
      </c>
      <c r="D5044" s="408" t="s">
        <v>4014</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4367</v>
      </c>
      <c r="B5045" s="408">
        <v>1</v>
      </c>
      <c r="C5045" s="408" t="s">
        <v>4385</v>
      </c>
      <c r="D5045" s="408" t="s">
        <v>4016</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4367</v>
      </c>
      <c r="B5046" s="408">
        <v>1</v>
      </c>
      <c r="C5046" s="408" t="s">
        <v>4385</v>
      </c>
      <c r="D5046" s="408" t="s">
        <v>4018</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4367</v>
      </c>
      <c r="B5047" s="408">
        <v>1</v>
      </c>
      <c r="C5047" s="408" t="s">
        <v>4385</v>
      </c>
      <c r="D5047" s="408" t="s">
        <v>4225</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4367</v>
      </c>
      <c r="B5048" s="408">
        <v>1</v>
      </c>
      <c r="C5048" s="408" t="s">
        <v>4385</v>
      </c>
      <c r="D5048" s="408" t="s">
        <v>4020</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4367</v>
      </c>
      <c r="B5049" s="408">
        <v>1</v>
      </c>
      <c r="C5049" s="408" t="s">
        <v>4385</v>
      </c>
      <c r="D5049" s="408" t="s">
        <v>4022</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4367</v>
      </c>
      <c r="B5050" s="408">
        <v>1</v>
      </c>
      <c r="C5050" s="408" t="s">
        <v>4385</v>
      </c>
      <c r="D5050" s="408" t="s">
        <v>4024</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4367</v>
      </c>
      <c r="B5051" s="408">
        <v>1</v>
      </c>
      <c r="C5051" s="408" t="s">
        <v>4385</v>
      </c>
      <c r="D5051" s="408" t="s">
        <v>4026</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4367</v>
      </c>
      <c r="B5052" s="408">
        <v>1</v>
      </c>
      <c r="C5052" s="408" t="s">
        <v>4385</v>
      </c>
      <c r="D5052" s="408" t="s">
        <v>4028</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4367</v>
      </c>
      <c r="B5053" s="408">
        <v>1</v>
      </c>
      <c r="C5053" s="408" t="s">
        <v>4385</v>
      </c>
      <c r="D5053" s="408" t="s">
        <v>4030</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4367</v>
      </c>
      <c r="B5054" s="408">
        <v>1</v>
      </c>
      <c r="C5054" s="408" t="s">
        <v>4385</v>
      </c>
      <c r="D5054" s="408" t="s">
        <v>4032</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4367</v>
      </c>
      <c r="B5055" s="408">
        <v>1</v>
      </c>
      <c r="C5055" s="408" t="s">
        <v>4385</v>
      </c>
      <c r="D5055" s="408" t="s">
        <v>4034</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4367</v>
      </c>
      <c r="B5056" s="408">
        <v>1</v>
      </c>
      <c r="C5056" s="408" t="s">
        <v>4385</v>
      </c>
      <c r="D5056" s="408" t="s">
        <v>4036</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4367</v>
      </c>
      <c r="B5057" s="408">
        <v>1</v>
      </c>
      <c r="C5057" s="408" t="s">
        <v>4385</v>
      </c>
      <c r="D5057" s="408" t="s">
        <v>4038</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4367</v>
      </c>
      <c r="B5058" s="408">
        <v>1</v>
      </c>
      <c r="C5058" s="408" t="s">
        <v>4385</v>
      </c>
      <c r="D5058" s="408" t="s">
        <v>4040</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4367</v>
      </c>
      <c r="B5059" s="408">
        <v>1</v>
      </c>
      <c r="C5059" s="408" t="s">
        <v>4385</v>
      </c>
      <c r="D5059" s="408" t="s">
        <v>4042</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4367</v>
      </c>
      <c r="B5060" s="408">
        <v>1</v>
      </c>
      <c r="C5060" s="408" t="s">
        <v>4385</v>
      </c>
      <c r="D5060" s="408" t="s">
        <v>4044</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4367</v>
      </c>
      <c r="B5061" s="408">
        <v>1</v>
      </c>
      <c r="C5061" s="408" t="s">
        <v>4385</v>
      </c>
      <c r="D5061" s="408" t="s">
        <v>4046</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4367</v>
      </c>
      <c r="B5062" s="408">
        <v>1</v>
      </c>
      <c r="C5062" s="408" t="s">
        <v>4385</v>
      </c>
      <c r="D5062" s="408" t="s">
        <v>4226</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4367</v>
      </c>
      <c r="B5063" s="408">
        <v>1</v>
      </c>
      <c r="C5063" s="408" t="s">
        <v>4385</v>
      </c>
      <c r="D5063" s="408" t="s">
        <v>4048</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4367</v>
      </c>
      <c r="B5064" s="408">
        <v>1</v>
      </c>
      <c r="C5064" s="408" t="s">
        <v>4385</v>
      </c>
      <c r="D5064" s="408" t="s">
        <v>4050</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4367</v>
      </c>
      <c r="B5065" s="408">
        <v>1</v>
      </c>
      <c r="C5065" s="408" t="s">
        <v>4385</v>
      </c>
      <c r="D5065" s="408" t="s">
        <v>4052</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4367</v>
      </c>
      <c r="B5066" s="408">
        <v>1</v>
      </c>
      <c r="C5066" s="408" t="s">
        <v>4385</v>
      </c>
      <c r="D5066" s="408" t="s">
        <v>4054</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4367</v>
      </c>
      <c r="B5067" s="408">
        <v>1</v>
      </c>
      <c r="C5067" s="408" t="s">
        <v>4385</v>
      </c>
      <c r="D5067" s="408" t="s">
        <v>517</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4367</v>
      </c>
      <c r="B5068" s="408">
        <v>1</v>
      </c>
      <c r="C5068" s="408" t="s">
        <v>4385</v>
      </c>
      <c r="D5068" s="408" t="s">
        <v>4057</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4367</v>
      </c>
      <c r="B5069" s="408">
        <v>1</v>
      </c>
      <c r="C5069" s="408" t="s">
        <v>4385</v>
      </c>
      <c r="D5069" s="408" t="s">
        <v>4059</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4367</v>
      </c>
      <c r="B5070" s="408">
        <v>1</v>
      </c>
      <c r="C5070" s="408" t="s">
        <v>4385</v>
      </c>
      <c r="D5070" s="408" t="s">
        <v>4061</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4367</v>
      </c>
      <c r="B5071" s="408">
        <v>1</v>
      </c>
      <c r="C5071" s="408" t="s">
        <v>4385</v>
      </c>
      <c r="D5071" s="408" t="s">
        <v>4063</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4367</v>
      </c>
      <c r="B5072" s="408">
        <v>1</v>
      </c>
      <c r="C5072" s="408" t="s">
        <v>4385</v>
      </c>
      <c r="D5072" s="408" t="s">
        <v>4065</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4367</v>
      </c>
      <c r="B5073" s="408">
        <v>1</v>
      </c>
      <c r="C5073" s="408" t="s">
        <v>4385</v>
      </c>
      <c r="D5073" s="408" t="s">
        <v>4067</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4367</v>
      </c>
      <c r="B5074" s="408">
        <v>1</v>
      </c>
      <c r="C5074" s="408" t="s">
        <v>4385</v>
      </c>
      <c r="D5074" s="408" t="s">
        <v>4069</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4367</v>
      </c>
      <c r="B5075" s="408">
        <v>1</v>
      </c>
      <c r="C5075" s="408" t="s">
        <v>4385</v>
      </c>
      <c r="D5075" s="408" t="s">
        <v>4071</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4367</v>
      </c>
      <c r="B5076" s="408">
        <v>1</v>
      </c>
      <c r="C5076" s="408" t="s">
        <v>4385</v>
      </c>
      <c r="D5076" s="408" t="s">
        <v>4073</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4367</v>
      </c>
      <c r="B5077" s="408">
        <v>1</v>
      </c>
      <c r="C5077" s="408" t="s">
        <v>4385</v>
      </c>
      <c r="D5077" s="408" t="s">
        <v>4227</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4367</v>
      </c>
      <c r="B5078" s="408">
        <v>1</v>
      </c>
      <c r="C5078" s="408" t="s">
        <v>4385</v>
      </c>
      <c r="D5078" s="408" t="s">
        <v>4075</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4367</v>
      </c>
      <c r="B5079" s="408">
        <v>1</v>
      </c>
      <c r="C5079" s="408" t="s">
        <v>4385</v>
      </c>
      <c r="D5079" s="408" t="s">
        <v>4077</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4367</v>
      </c>
      <c r="B5080" s="408">
        <v>1</v>
      </c>
      <c r="C5080" s="408" t="s">
        <v>4385</v>
      </c>
      <c r="D5080" s="408" t="s">
        <v>4079</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4367</v>
      </c>
      <c r="B5081" s="408">
        <v>1</v>
      </c>
      <c r="C5081" s="408" t="s">
        <v>4385</v>
      </c>
      <c r="D5081" s="408" t="s">
        <v>4081</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4367</v>
      </c>
      <c r="B5082" s="408">
        <v>1</v>
      </c>
      <c r="C5082" s="408" t="s">
        <v>4385</v>
      </c>
      <c r="D5082" s="408" t="s">
        <v>4083</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4367</v>
      </c>
      <c r="B5083" s="408">
        <v>1</v>
      </c>
      <c r="C5083" s="408" t="s">
        <v>4385</v>
      </c>
      <c r="D5083" s="408" t="s">
        <v>4085</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4367</v>
      </c>
      <c r="B5084" s="408">
        <v>1</v>
      </c>
      <c r="C5084" s="408" t="s">
        <v>4385</v>
      </c>
      <c r="D5084" s="408" t="s">
        <v>4087</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4367</v>
      </c>
      <c r="B5085" s="408">
        <v>1</v>
      </c>
      <c r="C5085" s="408" t="s">
        <v>4385</v>
      </c>
      <c r="D5085" s="408" t="s">
        <v>4229</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4367</v>
      </c>
      <c r="B5086" s="408">
        <v>1</v>
      </c>
      <c r="C5086" s="408" t="s">
        <v>4385</v>
      </c>
      <c r="D5086" s="408" t="s">
        <v>4089</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4367</v>
      </c>
      <c r="B5087" s="408">
        <v>1</v>
      </c>
      <c r="C5087" s="408" t="s">
        <v>4385</v>
      </c>
      <c r="D5087" s="408" t="s">
        <v>4091</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4367</v>
      </c>
      <c r="B5088" s="408">
        <v>1</v>
      </c>
      <c r="C5088" s="408" t="s">
        <v>4385</v>
      </c>
      <c r="D5088" s="408" t="s">
        <v>4093</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4367</v>
      </c>
      <c r="B5089" s="408">
        <v>1</v>
      </c>
      <c r="C5089" s="408" t="s">
        <v>4385</v>
      </c>
      <c r="D5089" s="408" t="s">
        <v>4095</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4367</v>
      </c>
      <c r="B5090" s="408">
        <v>1</v>
      </c>
      <c r="C5090" s="408" t="s">
        <v>4385</v>
      </c>
      <c r="D5090" s="408" t="s">
        <v>4097</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4386</v>
      </c>
      <c r="B5091" s="408">
        <v>1</v>
      </c>
      <c r="C5091" s="408" t="s">
        <v>4387</v>
      </c>
      <c r="D5091" s="408" t="s">
        <v>4001</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4386</v>
      </c>
      <c r="B5092" s="408">
        <v>1</v>
      </c>
      <c r="C5092" s="408" t="s">
        <v>4387</v>
      </c>
      <c r="D5092" s="408" t="s">
        <v>4003</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4386</v>
      </c>
      <c r="B5093" s="408">
        <v>1</v>
      </c>
      <c r="C5093" s="408" t="s">
        <v>4387</v>
      </c>
      <c r="D5093" s="408" t="s">
        <v>4004</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4386</v>
      </c>
      <c r="B5094" s="408">
        <v>1</v>
      </c>
      <c r="C5094" s="408" t="s">
        <v>4387</v>
      </c>
      <c r="D5094" s="408" t="s">
        <v>4224</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4386</v>
      </c>
      <c r="B5095" s="408">
        <v>1</v>
      </c>
      <c r="C5095" s="408" t="s">
        <v>4387</v>
      </c>
      <c r="D5095" s="408" t="s">
        <v>4006</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4386</v>
      </c>
      <c r="B5096" s="408">
        <v>1</v>
      </c>
      <c r="C5096" s="408" t="s">
        <v>4387</v>
      </c>
      <c r="D5096" s="408" t="s">
        <v>4008</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4386</v>
      </c>
      <c r="B5097" s="408">
        <v>1</v>
      </c>
      <c r="C5097" s="408" t="s">
        <v>4387</v>
      </c>
      <c r="D5097" s="408" t="s">
        <v>481</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4386</v>
      </c>
      <c r="B5098" s="408">
        <v>1</v>
      </c>
      <c r="C5098" s="408" t="s">
        <v>4387</v>
      </c>
      <c r="D5098" s="408" t="s">
        <v>4011</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4386</v>
      </c>
      <c r="B5099" s="408">
        <v>1</v>
      </c>
      <c r="C5099" s="408" t="s">
        <v>4387</v>
      </c>
      <c r="D5099" s="408" t="s">
        <v>4013</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4386</v>
      </c>
      <c r="B5100" s="408">
        <v>1</v>
      </c>
      <c r="C5100" s="408" t="s">
        <v>4387</v>
      </c>
      <c r="D5100" s="408" t="s">
        <v>4014</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4386</v>
      </c>
      <c r="B5101" s="408">
        <v>1</v>
      </c>
      <c r="C5101" s="408" t="s">
        <v>4387</v>
      </c>
      <c r="D5101" s="408" t="s">
        <v>4016</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4386</v>
      </c>
      <c r="B5102" s="408">
        <v>1</v>
      </c>
      <c r="C5102" s="408" t="s">
        <v>4387</v>
      </c>
      <c r="D5102" s="408" t="s">
        <v>4018</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4386</v>
      </c>
      <c r="B5103" s="408">
        <v>1</v>
      </c>
      <c r="C5103" s="408" t="s">
        <v>4387</v>
      </c>
      <c r="D5103" s="408" t="s">
        <v>4225</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4386</v>
      </c>
      <c r="B5104" s="408">
        <v>1</v>
      </c>
      <c r="C5104" s="408" t="s">
        <v>4387</v>
      </c>
      <c r="D5104" s="408" t="s">
        <v>4020</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4386</v>
      </c>
      <c r="B5105" s="408">
        <v>1</v>
      </c>
      <c r="C5105" s="408" t="s">
        <v>4387</v>
      </c>
      <c r="D5105" s="408" t="s">
        <v>4022</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4386</v>
      </c>
      <c r="B5106" s="408">
        <v>1</v>
      </c>
      <c r="C5106" s="408" t="s">
        <v>4387</v>
      </c>
      <c r="D5106" s="408" t="s">
        <v>4024</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4386</v>
      </c>
      <c r="B5107" s="408">
        <v>1</v>
      </c>
      <c r="C5107" s="408" t="s">
        <v>4387</v>
      </c>
      <c r="D5107" s="408" t="s">
        <v>4026</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4386</v>
      </c>
      <c r="B5108" s="408">
        <v>1</v>
      </c>
      <c r="C5108" s="408" t="s">
        <v>4387</v>
      </c>
      <c r="D5108" s="408" t="s">
        <v>4028</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4386</v>
      </c>
      <c r="B5109" s="408">
        <v>1</v>
      </c>
      <c r="C5109" s="408" t="s">
        <v>4387</v>
      </c>
      <c r="D5109" s="408" t="s">
        <v>4030</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4386</v>
      </c>
      <c r="B5110" s="408">
        <v>1</v>
      </c>
      <c r="C5110" s="408" t="s">
        <v>4387</v>
      </c>
      <c r="D5110" s="408" t="s">
        <v>4032</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4386</v>
      </c>
      <c r="B5111" s="408">
        <v>1</v>
      </c>
      <c r="C5111" s="408" t="s">
        <v>4387</v>
      </c>
      <c r="D5111" s="408" t="s">
        <v>4034</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4386</v>
      </c>
      <c r="B5112" s="408">
        <v>1</v>
      </c>
      <c r="C5112" s="408" t="s">
        <v>4387</v>
      </c>
      <c r="D5112" s="408" t="s">
        <v>4036</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4386</v>
      </c>
      <c r="B5113" s="408">
        <v>1</v>
      </c>
      <c r="C5113" s="408" t="s">
        <v>4387</v>
      </c>
      <c r="D5113" s="408" t="s">
        <v>4038</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4386</v>
      </c>
      <c r="B5114" s="408">
        <v>1</v>
      </c>
      <c r="C5114" s="408" t="s">
        <v>4387</v>
      </c>
      <c r="D5114" s="408" t="s">
        <v>4040</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4386</v>
      </c>
      <c r="B5115" s="408">
        <v>1</v>
      </c>
      <c r="C5115" s="408" t="s">
        <v>4387</v>
      </c>
      <c r="D5115" s="408" t="s">
        <v>4042</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4386</v>
      </c>
      <c r="B5116" s="408">
        <v>1</v>
      </c>
      <c r="C5116" s="408" t="s">
        <v>4387</v>
      </c>
      <c r="D5116" s="408" t="s">
        <v>4044</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4386</v>
      </c>
      <c r="B5117" s="408">
        <v>1</v>
      </c>
      <c r="C5117" s="408" t="s">
        <v>4387</v>
      </c>
      <c r="D5117" s="408" t="s">
        <v>4046</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4386</v>
      </c>
      <c r="B5118" s="408">
        <v>1</v>
      </c>
      <c r="C5118" s="408" t="s">
        <v>4387</v>
      </c>
      <c r="D5118" s="408" t="s">
        <v>4226</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4386</v>
      </c>
      <c r="B5119" s="408">
        <v>1</v>
      </c>
      <c r="C5119" s="408" t="s">
        <v>4387</v>
      </c>
      <c r="D5119" s="408" t="s">
        <v>4048</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4386</v>
      </c>
      <c r="B5120" s="408">
        <v>1</v>
      </c>
      <c r="C5120" s="408" t="s">
        <v>4387</v>
      </c>
      <c r="D5120" s="408" t="s">
        <v>4050</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4386</v>
      </c>
      <c r="B5121" s="408">
        <v>1</v>
      </c>
      <c r="C5121" s="408" t="s">
        <v>4387</v>
      </c>
      <c r="D5121" s="408" t="s">
        <v>4052</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4386</v>
      </c>
      <c r="B5122" s="408">
        <v>1</v>
      </c>
      <c r="C5122" s="408" t="s">
        <v>4387</v>
      </c>
      <c r="D5122" s="408" t="s">
        <v>4054</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4386</v>
      </c>
      <c r="B5123" s="408">
        <v>1</v>
      </c>
      <c r="C5123" s="408" t="s">
        <v>4387</v>
      </c>
      <c r="D5123" s="408" t="s">
        <v>517</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4386</v>
      </c>
      <c r="B5124" s="408">
        <v>1</v>
      </c>
      <c r="C5124" s="408" t="s">
        <v>4387</v>
      </c>
      <c r="D5124" s="408" t="s">
        <v>4057</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4386</v>
      </c>
      <c r="B5125" s="408">
        <v>1</v>
      </c>
      <c r="C5125" s="408" t="s">
        <v>4387</v>
      </c>
      <c r="D5125" s="408" t="s">
        <v>4059</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4386</v>
      </c>
      <c r="B5126" s="408">
        <v>1</v>
      </c>
      <c r="C5126" s="408" t="s">
        <v>4387</v>
      </c>
      <c r="D5126" s="408" t="s">
        <v>4061</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4386</v>
      </c>
      <c r="B5127" s="408">
        <v>1</v>
      </c>
      <c r="C5127" s="408" t="s">
        <v>4387</v>
      </c>
      <c r="D5127" s="408" t="s">
        <v>4063</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4386</v>
      </c>
      <c r="B5128" s="408">
        <v>1</v>
      </c>
      <c r="C5128" s="408" t="s">
        <v>4387</v>
      </c>
      <c r="D5128" s="408" t="s">
        <v>4065</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4386</v>
      </c>
      <c r="B5129" s="408">
        <v>1</v>
      </c>
      <c r="C5129" s="408" t="s">
        <v>4387</v>
      </c>
      <c r="D5129" s="408" t="s">
        <v>4067</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4386</v>
      </c>
      <c r="B5130" s="408">
        <v>1</v>
      </c>
      <c r="C5130" s="408" t="s">
        <v>4387</v>
      </c>
      <c r="D5130" s="408" t="s">
        <v>4069</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4386</v>
      </c>
      <c r="B5131" s="408">
        <v>1</v>
      </c>
      <c r="C5131" s="408" t="s">
        <v>4387</v>
      </c>
      <c r="D5131" s="408" t="s">
        <v>4071</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4386</v>
      </c>
      <c r="B5132" s="408">
        <v>1</v>
      </c>
      <c r="C5132" s="408" t="s">
        <v>4387</v>
      </c>
      <c r="D5132" s="408" t="s">
        <v>4073</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4386</v>
      </c>
      <c r="B5133" s="408">
        <v>1</v>
      </c>
      <c r="C5133" s="408" t="s">
        <v>4387</v>
      </c>
      <c r="D5133" s="408" t="s">
        <v>4227</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4386</v>
      </c>
      <c r="B5134" s="408">
        <v>1</v>
      </c>
      <c r="C5134" s="408" t="s">
        <v>4387</v>
      </c>
      <c r="D5134" s="408" t="s">
        <v>4075</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4386</v>
      </c>
      <c r="B5135" s="408">
        <v>1</v>
      </c>
      <c r="C5135" s="408" t="s">
        <v>4387</v>
      </c>
      <c r="D5135" s="408" t="s">
        <v>4077</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4386</v>
      </c>
      <c r="B5136" s="408">
        <v>1</v>
      </c>
      <c r="C5136" s="408" t="s">
        <v>4387</v>
      </c>
      <c r="D5136" s="408" t="s">
        <v>4079</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4386</v>
      </c>
      <c r="B5137" s="408">
        <v>1</v>
      </c>
      <c r="C5137" s="408" t="s">
        <v>4387</v>
      </c>
      <c r="D5137" s="408" t="s">
        <v>4081</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4386</v>
      </c>
      <c r="B5138" s="408">
        <v>1</v>
      </c>
      <c r="C5138" s="408" t="s">
        <v>4387</v>
      </c>
      <c r="D5138" s="408" t="s">
        <v>4083</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4386</v>
      </c>
      <c r="B5139" s="408">
        <v>1</v>
      </c>
      <c r="C5139" s="408" t="s">
        <v>4387</v>
      </c>
      <c r="D5139" s="408" t="s">
        <v>4228</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4386</v>
      </c>
      <c r="B5140" s="408">
        <v>1</v>
      </c>
      <c r="C5140" s="408" t="s">
        <v>4387</v>
      </c>
      <c r="D5140" s="408" t="s">
        <v>4085</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4386</v>
      </c>
      <c r="B5141" s="408">
        <v>1</v>
      </c>
      <c r="C5141" s="408" t="s">
        <v>4387</v>
      </c>
      <c r="D5141" s="408" t="s">
        <v>4087</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4386</v>
      </c>
      <c r="B5142" s="408">
        <v>1</v>
      </c>
      <c r="C5142" s="408" t="s">
        <v>4387</v>
      </c>
      <c r="D5142" s="408" t="s">
        <v>4229</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4386</v>
      </c>
      <c r="B5143" s="408">
        <v>1</v>
      </c>
      <c r="C5143" s="408" t="s">
        <v>4387</v>
      </c>
      <c r="D5143" s="408" t="s">
        <v>4089</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4386</v>
      </c>
      <c r="B5144" s="408">
        <v>1</v>
      </c>
      <c r="C5144" s="408" t="s">
        <v>4387</v>
      </c>
      <c r="D5144" s="408" t="s">
        <v>4091</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4386</v>
      </c>
      <c r="B5145" s="408">
        <v>1</v>
      </c>
      <c r="C5145" s="408" t="s">
        <v>4387</v>
      </c>
      <c r="D5145" s="408" t="s">
        <v>4093</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4386</v>
      </c>
      <c r="B5146" s="408">
        <v>1</v>
      </c>
      <c r="C5146" s="408" t="s">
        <v>4387</v>
      </c>
      <c r="D5146" s="408" t="s">
        <v>4095</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4386</v>
      </c>
      <c r="B5147" s="408">
        <v>1</v>
      </c>
      <c r="C5147" s="408" t="s">
        <v>4387</v>
      </c>
      <c r="D5147" s="408" t="s">
        <v>4097</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4388</v>
      </c>
      <c r="B5148" s="408">
        <v>1</v>
      </c>
      <c r="C5148" s="408" t="s">
        <v>4389</v>
      </c>
      <c r="D5148" s="408" t="s">
        <v>4001</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4388</v>
      </c>
      <c r="B5149" s="408">
        <v>1</v>
      </c>
      <c r="C5149" s="408" t="s">
        <v>4389</v>
      </c>
      <c r="D5149" s="408" t="s">
        <v>4003</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4388</v>
      </c>
      <c r="B5150" s="408">
        <v>1</v>
      </c>
      <c r="C5150" s="408" t="s">
        <v>4389</v>
      </c>
      <c r="D5150" s="408" t="s">
        <v>4004</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4388</v>
      </c>
      <c r="B5151" s="408">
        <v>1</v>
      </c>
      <c r="C5151" s="408" t="s">
        <v>4389</v>
      </c>
      <c r="D5151" s="408" t="s">
        <v>4224</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4388</v>
      </c>
      <c r="B5152" s="408">
        <v>1</v>
      </c>
      <c r="C5152" s="408" t="s">
        <v>4389</v>
      </c>
      <c r="D5152" s="408" t="s">
        <v>4006</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4388</v>
      </c>
      <c r="B5153" s="408">
        <v>1</v>
      </c>
      <c r="C5153" s="408" t="s">
        <v>4389</v>
      </c>
      <c r="D5153" s="408" t="s">
        <v>4008</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4388</v>
      </c>
      <c r="B5154" s="408">
        <v>1</v>
      </c>
      <c r="C5154" s="408" t="s">
        <v>4389</v>
      </c>
      <c r="D5154" s="408" t="s">
        <v>481</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4388</v>
      </c>
      <c r="B5155" s="408">
        <v>1</v>
      </c>
      <c r="C5155" s="408" t="s">
        <v>4389</v>
      </c>
      <c r="D5155" s="408" t="s">
        <v>4011</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4388</v>
      </c>
      <c r="B5156" s="408">
        <v>1</v>
      </c>
      <c r="C5156" s="408" t="s">
        <v>4389</v>
      </c>
      <c r="D5156" s="408" t="s">
        <v>4013</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4388</v>
      </c>
      <c r="B5157" s="408">
        <v>1</v>
      </c>
      <c r="C5157" s="408" t="s">
        <v>4389</v>
      </c>
      <c r="D5157" s="408" t="s">
        <v>4014</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4388</v>
      </c>
      <c r="B5158" s="408">
        <v>1</v>
      </c>
      <c r="C5158" s="408" t="s">
        <v>4389</v>
      </c>
      <c r="D5158" s="408" t="s">
        <v>4016</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4388</v>
      </c>
      <c r="B5159" s="408">
        <v>1</v>
      </c>
      <c r="C5159" s="408" t="s">
        <v>4389</v>
      </c>
      <c r="D5159" s="408" t="s">
        <v>4284</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4388</v>
      </c>
      <c r="B5160" s="408">
        <v>1</v>
      </c>
      <c r="C5160" s="408" t="s">
        <v>4389</v>
      </c>
      <c r="D5160" s="408" t="s">
        <v>4018</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4388</v>
      </c>
      <c r="B5161" s="408">
        <v>1</v>
      </c>
      <c r="C5161" s="408" t="s">
        <v>4389</v>
      </c>
      <c r="D5161" s="408" t="s">
        <v>4225</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4388</v>
      </c>
      <c r="B5162" s="408">
        <v>1</v>
      </c>
      <c r="C5162" s="408" t="s">
        <v>4389</v>
      </c>
      <c r="D5162" s="408" t="s">
        <v>4020</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4388</v>
      </c>
      <c r="B5163" s="408">
        <v>1</v>
      </c>
      <c r="C5163" s="408" t="s">
        <v>4389</v>
      </c>
      <c r="D5163" s="408" t="s">
        <v>4022</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4388</v>
      </c>
      <c r="B5164" s="408">
        <v>1</v>
      </c>
      <c r="C5164" s="408" t="s">
        <v>4389</v>
      </c>
      <c r="D5164" s="408" t="s">
        <v>4024</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4388</v>
      </c>
      <c r="B5165" s="408">
        <v>1</v>
      </c>
      <c r="C5165" s="408" t="s">
        <v>4389</v>
      </c>
      <c r="D5165" s="408" t="s">
        <v>4026</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4388</v>
      </c>
      <c r="B5166" s="408">
        <v>1</v>
      </c>
      <c r="C5166" s="408" t="s">
        <v>4389</v>
      </c>
      <c r="D5166" s="408" t="s">
        <v>4028</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4388</v>
      </c>
      <c r="B5167" s="408">
        <v>1</v>
      </c>
      <c r="C5167" s="408" t="s">
        <v>4389</v>
      </c>
      <c r="D5167" s="408" t="s">
        <v>4030</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4388</v>
      </c>
      <c r="B5168" s="408">
        <v>1</v>
      </c>
      <c r="C5168" s="408" t="s">
        <v>4389</v>
      </c>
      <c r="D5168" s="408" t="s">
        <v>4032</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4388</v>
      </c>
      <c r="B5169" s="408">
        <v>1</v>
      </c>
      <c r="C5169" s="408" t="s">
        <v>4389</v>
      </c>
      <c r="D5169" s="408" t="s">
        <v>4034</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4388</v>
      </c>
      <c r="B5170" s="408">
        <v>1</v>
      </c>
      <c r="C5170" s="408" t="s">
        <v>4389</v>
      </c>
      <c r="D5170" s="408" t="s">
        <v>4036</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4388</v>
      </c>
      <c r="B5171" s="408">
        <v>1</v>
      </c>
      <c r="C5171" s="408" t="s">
        <v>4389</v>
      </c>
      <c r="D5171" s="408" t="s">
        <v>4038</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4388</v>
      </c>
      <c r="B5172" s="408">
        <v>1</v>
      </c>
      <c r="C5172" s="408" t="s">
        <v>4389</v>
      </c>
      <c r="D5172" s="408" t="s">
        <v>4040</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4388</v>
      </c>
      <c r="B5173" s="408">
        <v>1</v>
      </c>
      <c r="C5173" s="408" t="s">
        <v>4389</v>
      </c>
      <c r="D5173" s="408" t="s">
        <v>4285</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4388</v>
      </c>
      <c r="B5174" s="408">
        <v>1</v>
      </c>
      <c r="C5174" s="408" t="s">
        <v>4389</v>
      </c>
      <c r="D5174" s="408" t="s">
        <v>4042</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4388</v>
      </c>
      <c r="B5175" s="408">
        <v>1</v>
      </c>
      <c r="C5175" s="408" t="s">
        <v>4389</v>
      </c>
      <c r="D5175" s="408" t="s">
        <v>4044</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4388</v>
      </c>
      <c r="B5176" s="408">
        <v>1</v>
      </c>
      <c r="C5176" s="408" t="s">
        <v>4389</v>
      </c>
      <c r="D5176" s="408" t="s">
        <v>4046</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4388</v>
      </c>
      <c r="B5177" s="408">
        <v>1</v>
      </c>
      <c r="C5177" s="408" t="s">
        <v>4389</v>
      </c>
      <c r="D5177" s="408" t="s">
        <v>4226</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4388</v>
      </c>
      <c r="B5178" s="408">
        <v>1</v>
      </c>
      <c r="C5178" s="408" t="s">
        <v>4389</v>
      </c>
      <c r="D5178" s="408" t="s">
        <v>4048</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4388</v>
      </c>
      <c r="B5179" s="408">
        <v>1</v>
      </c>
      <c r="C5179" s="408" t="s">
        <v>4389</v>
      </c>
      <c r="D5179" s="408" t="s">
        <v>4050</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4388</v>
      </c>
      <c r="B5180" s="408">
        <v>1</v>
      </c>
      <c r="C5180" s="408" t="s">
        <v>4389</v>
      </c>
      <c r="D5180" s="408" t="s">
        <v>4052</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4388</v>
      </c>
      <c r="B5181" s="408">
        <v>1</v>
      </c>
      <c r="C5181" s="408" t="s">
        <v>4389</v>
      </c>
      <c r="D5181" s="408" t="s">
        <v>4054</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4388</v>
      </c>
      <c r="B5182" s="408">
        <v>1</v>
      </c>
      <c r="C5182" s="408" t="s">
        <v>4389</v>
      </c>
      <c r="D5182" s="408" t="s">
        <v>517</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4388</v>
      </c>
      <c r="B5183" s="408">
        <v>1</v>
      </c>
      <c r="C5183" s="408" t="s">
        <v>4389</v>
      </c>
      <c r="D5183" s="408" t="s">
        <v>4057</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4388</v>
      </c>
      <c r="B5184" s="408">
        <v>1</v>
      </c>
      <c r="C5184" s="408" t="s">
        <v>4389</v>
      </c>
      <c r="D5184" s="408" t="s">
        <v>4059</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4388</v>
      </c>
      <c r="B5185" s="408">
        <v>1</v>
      </c>
      <c r="C5185" s="408" t="s">
        <v>4389</v>
      </c>
      <c r="D5185" s="408" t="s">
        <v>4061</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4388</v>
      </c>
      <c r="B5186" s="408">
        <v>1</v>
      </c>
      <c r="C5186" s="408" t="s">
        <v>4389</v>
      </c>
      <c r="D5186" s="408" t="s">
        <v>4063</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4388</v>
      </c>
      <c r="B5187" s="408">
        <v>1</v>
      </c>
      <c r="C5187" s="408" t="s">
        <v>4389</v>
      </c>
      <c r="D5187" s="408" t="s">
        <v>4065</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4388</v>
      </c>
      <c r="B5188" s="408">
        <v>1</v>
      </c>
      <c r="C5188" s="408" t="s">
        <v>4389</v>
      </c>
      <c r="D5188" s="408" t="s">
        <v>4067</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4388</v>
      </c>
      <c r="B5189" s="408">
        <v>1</v>
      </c>
      <c r="C5189" s="408" t="s">
        <v>4389</v>
      </c>
      <c r="D5189" s="408" t="s">
        <v>4069</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4388</v>
      </c>
      <c r="B5190" s="408">
        <v>1</v>
      </c>
      <c r="C5190" s="408" t="s">
        <v>4389</v>
      </c>
      <c r="D5190" s="408" t="s">
        <v>4071</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4388</v>
      </c>
      <c r="B5191" s="408">
        <v>1</v>
      </c>
      <c r="C5191" s="408" t="s">
        <v>4389</v>
      </c>
      <c r="D5191" s="408" t="s">
        <v>4073</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4388</v>
      </c>
      <c r="B5192" s="408">
        <v>1</v>
      </c>
      <c r="C5192" s="408" t="s">
        <v>4389</v>
      </c>
      <c r="D5192" s="408" t="s">
        <v>4227</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4388</v>
      </c>
      <c r="B5193" s="408">
        <v>1</v>
      </c>
      <c r="C5193" s="408" t="s">
        <v>4389</v>
      </c>
      <c r="D5193" s="408" t="s">
        <v>4286</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4388</v>
      </c>
      <c r="B5194" s="408">
        <v>1</v>
      </c>
      <c r="C5194" s="408" t="s">
        <v>4389</v>
      </c>
      <c r="D5194" s="408" t="s">
        <v>4075</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4388</v>
      </c>
      <c r="B5195" s="408">
        <v>1</v>
      </c>
      <c r="C5195" s="408" t="s">
        <v>4389</v>
      </c>
      <c r="D5195" s="408" t="s">
        <v>4077</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4388</v>
      </c>
      <c r="B5196" s="408">
        <v>1</v>
      </c>
      <c r="C5196" s="408" t="s">
        <v>4389</v>
      </c>
      <c r="D5196" s="408" t="s">
        <v>4079</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4388</v>
      </c>
      <c r="B5197" s="408">
        <v>1</v>
      </c>
      <c r="C5197" s="408" t="s">
        <v>4389</v>
      </c>
      <c r="D5197" s="408" t="s">
        <v>4081</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4388</v>
      </c>
      <c r="B5198" s="408">
        <v>1</v>
      </c>
      <c r="C5198" s="408" t="s">
        <v>4389</v>
      </c>
      <c r="D5198" s="408" t="s">
        <v>4083</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4388</v>
      </c>
      <c r="B5199" s="408">
        <v>1</v>
      </c>
      <c r="C5199" s="408" t="s">
        <v>4389</v>
      </c>
      <c r="D5199" s="408" t="s">
        <v>4085</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4388</v>
      </c>
      <c r="B5200" s="408">
        <v>1</v>
      </c>
      <c r="C5200" s="408" t="s">
        <v>4389</v>
      </c>
      <c r="D5200" s="408" t="s">
        <v>4087</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4388</v>
      </c>
      <c r="B5201" s="408">
        <v>1</v>
      </c>
      <c r="C5201" s="408" t="s">
        <v>4389</v>
      </c>
      <c r="D5201" s="408" t="s">
        <v>4229</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4388</v>
      </c>
      <c r="B5202" s="408">
        <v>1</v>
      </c>
      <c r="C5202" s="408" t="s">
        <v>4389</v>
      </c>
      <c r="D5202" s="408" t="s">
        <v>4089</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4388</v>
      </c>
      <c r="B5203" s="408">
        <v>1</v>
      </c>
      <c r="C5203" s="408" t="s">
        <v>4389</v>
      </c>
      <c r="D5203" s="408" t="s">
        <v>4091</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4388</v>
      </c>
      <c r="B5204" s="408">
        <v>1</v>
      </c>
      <c r="C5204" s="408" t="s">
        <v>4389</v>
      </c>
      <c r="D5204" s="408" t="s">
        <v>4093</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4388</v>
      </c>
      <c r="B5205" s="408">
        <v>1</v>
      </c>
      <c r="C5205" s="408" t="s">
        <v>4389</v>
      </c>
      <c r="D5205" s="408" t="s">
        <v>4095</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4388</v>
      </c>
      <c r="B5206" s="408">
        <v>1</v>
      </c>
      <c r="C5206" s="408" t="s">
        <v>4389</v>
      </c>
      <c r="D5206" s="408" t="s">
        <v>4097</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4390</v>
      </c>
      <c r="B5207" s="408">
        <v>1</v>
      </c>
      <c r="C5207" s="408" t="s">
        <v>4391</v>
      </c>
      <c r="D5207" s="408" t="s">
        <v>4001</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4390</v>
      </c>
      <c r="B5208" s="408">
        <v>1</v>
      </c>
      <c r="C5208" s="408" t="s">
        <v>4391</v>
      </c>
      <c r="D5208" s="408" t="s">
        <v>4003</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4390</v>
      </c>
      <c r="B5209" s="408">
        <v>1</v>
      </c>
      <c r="C5209" s="408" t="s">
        <v>4391</v>
      </c>
      <c r="D5209" s="408" t="s">
        <v>4004</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4390</v>
      </c>
      <c r="B5210" s="408">
        <v>1</v>
      </c>
      <c r="C5210" s="408" t="s">
        <v>4391</v>
      </c>
      <c r="D5210" s="408" t="s">
        <v>4224</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4390</v>
      </c>
      <c r="B5211" s="408">
        <v>1</v>
      </c>
      <c r="C5211" s="408" t="s">
        <v>4391</v>
      </c>
      <c r="D5211" s="408" t="s">
        <v>4006</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4390</v>
      </c>
      <c r="B5212" s="408">
        <v>1</v>
      </c>
      <c r="C5212" s="408" t="s">
        <v>4391</v>
      </c>
      <c r="D5212" s="408" t="s">
        <v>4008</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4390</v>
      </c>
      <c r="B5213" s="408">
        <v>1</v>
      </c>
      <c r="C5213" s="408" t="s">
        <v>4391</v>
      </c>
      <c r="D5213" s="408" t="s">
        <v>481</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4390</v>
      </c>
      <c r="B5214" s="408">
        <v>1</v>
      </c>
      <c r="C5214" s="408" t="s">
        <v>4391</v>
      </c>
      <c r="D5214" s="408" t="s">
        <v>4011</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4390</v>
      </c>
      <c r="B5215" s="408">
        <v>1</v>
      </c>
      <c r="C5215" s="408" t="s">
        <v>4391</v>
      </c>
      <c r="D5215" s="408" t="s">
        <v>4013</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4390</v>
      </c>
      <c r="B5216" s="408">
        <v>1</v>
      </c>
      <c r="C5216" s="408" t="s">
        <v>4391</v>
      </c>
      <c r="D5216" s="408" t="s">
        <v>4014</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4390</v>
      </c>
      <c r="B5217" s="408">
        <v>1</v>
      </c>
      <c r="C5217" s="408" t="s">
        <v>4391</v>
      </c>
      <c r="D5217" s="408" t="s">
        <v>4016</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4390</v>
      </c>
      <c r="B5218" s="408">
        <v>1</v>
      </c>
      <c r="C5218" s="408" t="s">
        <v>4391</v>
      </c>
      <c r="D5218" s="408" t="s">
        <v>4284</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4390</v>
      </c>
      <c r="B5219" s="408">
        <v>1</v>
      </c>
      <c r="C5219" s="408" t="s">
        <v>4391</v>
      </c>
      <c r="D5219" s="408" t="s">
        <v>4018</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4390</v>
      </c>
      <c r="B5220" s="408">
        <v>1</v>
      </c>
      <c r="C5220" s="408" t="s">
        <v>4391</v>
      </c>
      <c r="D5220" s="408" t="s">
        <v>4225</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4390</v>
      </c>
      <c r="B5221" s="408">
        <v>1</v>
      </c>
      <c r="C5221" s="408" t="s">
        <v>4391</v>
      </c>
      <c r="D5221" s="408" t="s">
        <v>4020</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4390</v>
      </c>
      <c r="B5222" s="408">
        <v>1</v>
      </c>
      <c r="C5222" s="408" t="s">
        <v>4391</v>
      </c>
      <c r="D5222" s="408" t="s">
        <v>4022</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4390</v>
      </c>
      <c r="B5223" s="408">
        <v>1</v>
      </c>
      <c r="C5223" s="408" t="s">
        <v>4391</v>
      </c>
      <c r="D5223" s="408" t="s">
        <v>4024</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4390</v>
      </c>
      <c r="B5224" s="408">
        <v>1</v>
      </c>
      <c r="C5224" s="408" t="s">
        <v>4391</v>
      </c>
      <c r="D5224" s="408" t="s">
        <v>4026</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4390</v>
      </c>
      <c r="B5225" s="408">
        <v>1</v>
      </c>
      <c r="C5225" s="408" t="s">
        <v>4391</v>
      </c>
      <c r="D5225" s="408" t="s">
        <v>4028</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4390</v>
      </c>
      <c r="B5226" s="408">
        <v>1</v>
      </c>
      <c r="C5226" s="408" t="s">
        <v>4391</v>
      </c>
      <c r="D5226" s="408" t="s">
        <v>4030</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4390</v>
      </c>
      <c r="B5227" s="408">
        <v>1</v>
      </c>
      <c r="C5227" s="408" t="s">
        <v>4391</v>
      </c>
      <c r="D5227" s="408" t="s">
        <v>4032</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4390</v>
      </c>
      <c r="B5228" s="408">
        <v>1</v>
      </c>
      <c r="C5228" s="408" t="s">
        <v>4391</v>
      </c>
      <c r="D5228" s="408" t="s">
        <v>4034</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4390</v>
      </c>
      <c r="B5229" s="408">
        <v>1</v>
      </c>
      <c r="C5229" s="408" t="s">
        <v>4391</v>
      </c>
      <c r="D5229" s="408" t="s">
        <v>4036</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4390</v>
      </c>
      <c r="B5230" s="408">
        <v>1</v>
      </c>
      <c r="C5230" s="408" t="s">
        <v>4391</v>
      </c>
      <c r="D5230" s="408" t="s">
        <v>4038</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4390</v>
      </c>
      <c r="B5231" s="408">
        <v>1</v>
      </c>
      <c r="C5231" s="408" t="s">
        <v>4391</v>
      </c>
      <c r="D5231" s="408" t="s">
        <v>4040</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4390</v>
      </c>
      <c r="B5232" s="408">
        <v>1</v>
      </c>
      <c r="C5232" s="408" t="s">
        <v>4391</v>
      </c>
      <c r="D5232" s="408" t="s">
        <v>4285</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4390</v>
      </c>
      <c r="B5233" s="408">
        <v>1</v>
      </c>
      <c r="C5233" s="408" t="s">
        <v>4391</v>
      </c>
      <c r="D5233" s="408" t="s">
        <v>4042</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4390</v>
      </c>
      <c r="B5234" s="408">
        <v>1</v>
      </c>
      <c r="C5234" s="408" t="s">
        <v>4391</v>
      </c>
      <c r="D5234" s="408" t="s">
        <v>4044</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4390</v>
      </c>
      <c r="B5235" s="408">
        <v>1</v>
      </c>
      <c r="C5235" s="408" t="s">
        <v>4391</v>
      </c>
      <c r="D5235" s="408" t="s">
        <v>4046</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4390</v>
      </c>
      <c r="B5236" s="408">
        <v>1</v>
      </c>
      <c r="C5236" s="408" t="s">
        <v>4391</v>
      </c>
      <c r="D5236" s="408" t="s">
        <v>4226</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4390</v>
      </c>
      <c r="B5237" s="408">
        <v>1</v>
      </c>
      <c r="C5237" s="408" t="s">
        <v>4391</v>
      </c>
      <c r="D5237" s="408" t="s">
        <v>4048</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4390</v>
      </c>
      <c r="B5238" s="408">
        <v>1</v>
      </c>
      <c r="C5238" s="408" t="s">
        <v>4391</v>
      </c>
      <c r="D5238" s="408" t="s">
        <v>4050</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4390</v>
      </c>
      <c r="B5239" s="408">
        <v>1</v>
      </c>
      <c r="C5239" s="408" t="s">
        <v>4391</v>
      </c>
      <c r="D5239" s="408" t="s">
        <v>4052</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4390</v>
      </c>
      <c r="B5240" s="408">
        <v>1</v>
      </c>
      <c r="C5240" s="408" t="s">
        <v>4391</v>
      </c>
      <c r="D5240" s="408" t="s">
        <v>4054</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4390</v>
      </c>
      <c r="B5241" s="408">
        <v>1</v>
      </c>
      <c r="C5241" s="408" t="s">
        <v>4391</v>
      </c>
      <c r="D5241" s="408" t="s">
        <v>517</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4390</v>
      </c>
      <c r="B5242" s="408">
        <v>1</v>
      </c>
      <c r="C5242" s="408" t="s">
        <v>4391</v>
      </c>
      <c r="D5242" s="408" t="s">
        <v>4057</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4390</v>
      </c>
      <c r="B5243" s="408">
        <v>1</v>
      </c>
      <c r="C5243" s="408" t="s">
        <v>4391</v>
      </c>
      <c r="D5243" s="408" t="s">
        <v>4059</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4390</v>
      </c>
      <c r="B5244" s="408">
        <v>1</v>
      </c>
      <c r="C5244" s="408" t="s">
        <v>4391</v>
      </c>
      <c r="D5244" s="408" t="s">
        <v>4061</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4390</v>
      </c>
      <c r="B5245" s="408">
        <v>1</v>
      </c>
      <c r="C5245" s="408" t="s">
        <v>4391</v>
      </c>
      <c r="D5245" s="408" t="s">
        <v>4063</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4390</v>
      </c>
      <c r="B5246" s="408">
        <v>1</v>
      </c>
      <c r="C5246" s="408" t="s">
        <v>4391</v>
      </c>
      <c r="D5246" s="408" t="s">
        <v>4065</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4390</v>
      </c>
      <c r="B5247" s="408">
        <v>1</v>
      </c>
      <c r="C5247" s="408" t="s">
        <v>4391</v>
      </c>
      <c r="D5247" s="408" t="s">
        <v>4067</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4390</v>
      </c>
      <c r="B5248" s="408">
        <v>1</v>
      </c>
      <c r="C5248" s="408" t="s">
        <v>4391</v>
      </c>
      <c r="D5248" s="408" t="s">
        <v>4069</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4390</v>
      </c>
      <c r="B5249" s="408">
        <v>1</v>
      </c>
      <c r="C5249" s="408" t="s">
        <v>4391</v>
      </c>
      <c r="D5249" s="408" t="s">
        <v>4071</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4390</v>
      </c>
      <c r="B5250" s="408">
        <v>1</v>
      </c>
      <c r="C5250" s="408" t="s">
        <v>4391</v>
      </c>
      <c r="D5250" s="408" t="s">
        <v>4073</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4390</v>
      </c>
      <c r="B5251" s="408">
        <v>1</v>
      </c>
      <c r="C5251" s="408" t="s">
        <v>4391</v>
      </c>
      <c r="D5251" s="408" t="s">
        <v>4227</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4390</v>
      </c>
      <c r="B5252" s="408">
        <v>1</v>
      </c>
      <c r="C5252" s="408" t="s">
        <v>4391</v>
      </c>
      <c r="D5252" s="408" t="s">
        <v>4286</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4390</v>
      </c>
      <c r="B5253" s="408">
        <v>1</v>
      </c>
      <c r="C5253" s="408" t="s">
        <v>4391</v>
      </c>
      <c r="D5253" s="408" t="s">
        <v>4075</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4390</v>
      </c>
      <c r="B5254" s="408">
        <v>1</v>
      </c>
      <c r="C5254" s="408" t="s">
        <v>4391</v>
      </c>
      <c r="D5254" s="408" t="s">
        <v>4077</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4390</v>
      </c>
      <c r="B5255" s="408">
        <v>1</v>
      </c>
      <c r="C5255" s="408" t="s">
        <v>4391</v>
      </c>
      <c r="D5255" s="408" t="s">
        <v>4079</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4390</v>
      </c>
      <c r="B5256" s="408">
        <v>1</v>
      </c>
      <c r="C5256" s="408" t="s">
        <v>4391</v>
      </c>
      <c r="D5256" s="408" t="s">
        <v>4081</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4390</v>
      </c>
      <c r="B5257" s="408">
        <v>1</v>
      </c>
      <c r="C5257" s="408" t="s">
        <v>4391</v>
      </c>
      <c r="D5257" s="408" t="s">
        <v>4083</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4390</v>
      </c>
      <c r="B5258" s="408">
        <v>1</v>
      </c>
      <c r="C5258" s="408" t="s">
        <v>4391</v>
      </c>
      <c r="D5258" s="408" t="s">
        <v>4085</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4390</v>
      </c>
      <c r="B5259" s="408">
        <v>1</v>
      </c>
      <c r="C5259" s="408" t="s">
        <v>4391</v>
      </c>
      <c r="D5259" s="408" t="s">
        <v>4087</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4390</v>
      </c>
      <c r="B5260" s="408">
        <v>1</v>
      </c>
      <c r="C5260" s="408" t="s">
        <v>4391</v>
      </c>
      <c r="D5260" s="408" t="s">
        <v>4229</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4390</v>
      </c>
      <c r="B5261" s="408">
        <v>1</v>
      </c>
      <c r="C5261" s="408" t="s">
        <v>4391</v>
      </c>
      <c r="D5261" s="408" t="s">
        <v>4089</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4390</v>
      </c>
      <c r="B5262" s="408">
        <v>1</v>
      </c>
      <c r="C5262" s="408" t="s">
        <v>4391</v>
      </c>
      <c r="D5262" s="408" t="s">
        <v>4091</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4390</v>
      </c>
      <c r="B5263" s="408">
        <v>1</v>
      </c>
      <c r="C5263" s="408" t="s">
        <v>4391</v>
      </c>
      <c r="D5263" s="408" t="s">
        <v>4093</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4390</v>
      </c>
      <c r="B5264" s="408">
        <v>1</v>
      </c>
      <c r="C5264" s="408" t="s">
        <v>4391</v>
      </c>
      <c r="D5264" s="408" t="s">
        <v>4095</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4390</v>
      </c>
      <c r="B5265" s="408">
        <v>1</v>
      </c>
      <c r="C5265" s="408" t="s">
        <v>4391</v>
      </c>
      <c r="D5265" s="408" t="s">
        <v>4097</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4392</v>
      </c>
      <c r="B5266" s="408">
        <v>1</v>
      </c>
      <c r="C5266" s="408" t="s">
        <v>4393</v>
      </c>
      <c r="D5266" s="408" t="s">
        <v>4001</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4392</v>
      </c>
      <c r="B5267" s="408">
        <v>1</v>
      </c>
      <c r="C5267" s="408" t="s">
        <v>4393</v>
      </c>
      <c r="D5267" s="408" t="s">
        <v>4003</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4392</v>
      </c>
      <c r="B5268" s="408">
        <v>1</v>
      </c>
      <c r="C5268" s="408" t="s">
        <v>4393</v>
      </c>
      <c r="D5268" s="408" t="s">
        <v>4004</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4392</v>
      </c>
      <c r="B5269" s="408">
        <v>1</v>
      </c>
      <c r="C5269" s="408" t="s">
        <v>4393</v>
      </c>
      <c r="D5269" s="408" t="s">
        <v>4224</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4392</v>
      </c>
      <c r="B5270" s="408">
        <v>1</v>
      </c>
      <c r="C5270" s="408" t="s">
        <v>4393</v>
      </c>
      <c r="D5270" s="408" t="s">
        <v>4006</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4392</v>
      </c>
      <c r="B5271" s="408">
        <v>1</v>
      </c>
      <c r="C5271" s="408" t="s">
        <v>4393</v>
      </c>
      <c r="D5271" s="408" t="s">
        <v>4008</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4392</v>
      </c>
      <c r="B5272" s="408">
        <v>1</v>
      </c>
      <c r="C5272" s="408" t="s">
        <v>4393</v>
      </c>
      <c r="D5272" s="408" t="s">
        <v>481</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4392</v>
      </c>
      <c r="B5273" s="408">
        <v>1</v>
      </c>
      <c r="C5273" s="408" t="s">
        <v>4393</v>
      </c>
      <c r="D5273" s="408" t="s">
        <v>4011</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4392</v>
      </c>
      <c r="B5274" s="408">
        <v>1</v>
      </c>
      <c r="C5274" s="408" t="s">
        <v>4393</v>
      </c>
      <c r="D5274" s="408" t="s">
        <v>4013</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4392</v>
      </c>
      <c r="B5275" s="408">
        <v>1</v>
      </c>
      <c r="C5275" s="408" t="s">
        <v>4393</v>
      </c>
      <c r="D5275" s="408" t="s">
        <v>4014</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4392</v>
      </c>
      <c r="B5276" s="408">
        <v>1</v>
      </c>
      <c r="C5276" s="408" t="s">
        <v>4393</v>
      </c>
      <c r="D5276" s="408" t="s">
        <v>4016</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4392</v>
      </c>
      <c r="B5277" s="408">
        <v>1</v>
      </c>
      <c r="C5277" s="408" t="s">
        <v>4393</v>
      </c>
      <c r="D5277" s="408" t="s">
        <v>4284</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4392</v>
      </c>
      <c r="B5278" s="408">
        <v>1</v>
      </c>
      <c r="C5278" s="408" t="s">
        <v>4393</v>
      </c>
      <c r="D5278" s="408" t="s">
        <v>4018</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4392</v>
      </c>
      <c r="B5279" s="408">
        <v>1</v>
      </c>
      <c r="C5279" s="408" t="s">
        <v>4393</v>
      </c>
      <c r="D5279" s="408" t="s">
        <v>4225</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4392</v>
      </c>
      <c r="B5280" s="408">
        <v>1</v>
      </c>
      <c r="C5280" s="408" t="s">
        <v>4393</v>
      </c>
      <c r="D5280" s="408" t="s">
        <v>4020</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4392</v>
      </c>
      <c r="B5281" s="408">
        <v>1</v>
      </c>
      <c r="C5281" s="408" t="s">
        <v>4393</v>
      </c>
      <c r="D5281" s="408" t="s">
        <v>4022</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4392</v>
      </c>
      <c r="B5282" s="408">
        <v>1</v>
      </c>
      <c r="C5282" s="408" t="s">
        <v>4393</v>
      </c>
      <c r="D5282" s="408" t="s">
        <v>4024</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4392</v>
      </c>
      <c r="B5283" s="408">
        <v>1</v>
      </c>
      <c r="C5283" s="408" t="s">
        <v>4393</v>
      </c>
      <c r="D5283" s="408" t="s">
        <v>4026</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4392</v>
      </c>
      <c r="B5284" s="408">
        <v>1</v>
      </c>
      <c r="C5284" s="408" t="s">
        <v>4393</v>
      </c>
      <c r="D5284" s="408" t="s">
        <v>4028</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4392</v>
      </c>
      <c r="B5285" s="408">
        <v>1</v>
      </c>
      <c r="C5285" s="408" t="s">
        <v>4393</v>
      </c>
      <c r="D5285" s="408" t="s">
        <v>4030</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4392</v>
      </c>
      <c r="B5286" s="408">
        <v>1</v>
      </c>
      <c r="C5286" s="408" t="s">
        <v>4393</v>
      </c>
      <c r="D5286" s="408" t="s">
        <v>4032</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4392</v>
      </c>
      <c r="B5287" s="408">
        <v>1</v>
      </c>
      <c r="C5287" s="408" t="s">
        <v>4393</v>
      </c>
      <c r="D5287" s="408" t="s">
        <v>4034</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4392</v>
      </c>
      <c r="B5288" s="408">
        <v>1</v>
      </c>
      <c r="C5288" s="408" t="s">
        <v>4393</v>
      </c>
      <c r="D5288" s="408" t="s">
        <v>4036</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4392</v>
      </c>
      <c r="B5289" s="408">
        <v>1</v>
      </c>
      <c r="C5289" s="408" t="s">
        <v>4393</v>
      </c>
      <c r="D5289" s="408" t="s">
        <v>4038</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4392</v>
      </c>
      <c r="B5290" s="408">
        <v>1</v>
      </c>
      <c r="C5290" s="408" t="s">
        <v>4393</v>
      </c>
      <c r="D5290" s="408" t="s">
        <v>4040</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4392</v>
      </c>
      <c r="B5291" s="408">
        <v>1</v>
      </c>
      <c r="C5291" s="408" t="s">
        <v>4393</v>
      </c>
      <c r="D5291" s="408" t="s">
        <v>4285</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4392</v>
      </c>
      <c r="B5292" s="408">
        <v>1</v>
      </c>
      <c r="C5292" s="408" t="s">
        <v>4393</v>
      </c>
      <c r="D5292" s="408" t="s">
        <v>4042</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4392</v>
      </c>
      <c r="B5293" s="408">
        <v>1</v>
      </c>
      <c r="C5293" s="408" t="s">
        <v>4393</v>
      </c>
      <c r="D5293" s="408" t="s">
        <v>4044</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4392</v>
      </c>
      <c r="B5294" s="408">
        <v>1</v>
      </c>
      <c r="C5294" s="408" t="s">
        <v>4393</v>
      </c>
      <c r="D5294" s="408" t="s">
        <v>4046</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4392</v>
      </c>
      <c r="B5295" s="408">
        <v>1</v>
      </c>
      <c r="C5295" s="408" t="s">
        <v>4393</v>
      </c>
      <c r="D5295" s="408" t="s">
        <v>4226</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4392</v>
      </c>
      <c r="B5296" s="408">
        <v>1</v>
      </c>
      <c r="C5296" s="408" t="s">
        <v>4393</v>
      </c>
      <c r="D5296" s="408" t="s">
        <v>4048</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4392</v>
      </c>
      <c r="B5297" s="408">
        <v>1</v>
      </c>
      <c r="C5297" s="408" t="s">
        <v>4393</v>
      </c>
      <c r="D5297" s="408" t="s">
        <v>4050</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4392</v>
      </c>
      <c r="B5298" s="408">
        <v>1</v>
      </c>
      <c r="C5298" s="408" t="s">
        <v>4393</v>
      </c>
      <c r="D5298" s="408" t="s">
        <v>4052</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4392</v>
      </c>
      <c r="B5299" s="408">
        <v>1</v>
      </c>
      <c r="C5299" s="408" t="s">
        <v>4393</v>
      </c>
      <c r="D5299" s="408" t="s">
        <v>4054</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4392</v>
      </c>
      <c r="B5300" s="408">
        <v>1</v>
      </c>
      <c r="C5300" s="408" t="s">
        <v>4393</v>
      </c>
      <c r="D5300" s="408" t="s">
        <v>517</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4392</v>
      </c>
      <c r="B5301" s="408">
        <v>1</v>
      </c>
      <c r="C5301" s="408" t="s">
        <v>4393</v>
      </c>
      <c r="D5301" s="408" t="s">
        <v>4057</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4392</v>
      </c>
      <c r="B5302" s="408">
        <v>1</v>
      </c>
      <c r="C5302" s="408" t="s">
        <v>4393</v>
      </c>
      <c r="D5302" s="408" t="s">
        <v>4059</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4392</v>
      </c>
      <c r="B5303" s="408">
        <v>1</v>
      </c>
      <c r="C5303" s="408" t="s">
        <v>4393</v>
      </c>
      <c r="D5303" s="408" t="s">
        <v>4061</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4392</v>
      </c>
      <c r="B5304" s="408">
        <v>1</v>
      </c>
      <c r="C5304" s="408" t="s">
        <v>4393</v>
      </c>
      <c r="D5304" s="408" t="s">
        <v>4063</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4392</v>
      </c>
      <c r="B5305" s="408">
        <v>1</v>
      </c>
      <c r="C5305" s="408" t="s">
        <v>4393</v>
      </c>
      <c r="D5305" s="408" t="s">
        <v>4065</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4392</v>
      </c>
      <c r="B5306" s="408">
        <v>1</v>
      </c>
      <c r="C5306" s="408" t="s">
        <v>4393</v>
      </c>
      <c r="D5306" s="408" t="s">
        <v>4067</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4392</v>
      </c>
      <c r="B5307" s="408">
        <v>1</v>
      </c>
      <c r="C5307" s="408" t="s">
        <v>4393</v>
      </c>
      <c r="D5307" s="408" t="s">
        <v>4069</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4392</v>
      </c>
      <c r="B5308" s="408">
        <v>1</v>
      </c>
      <c r="C5308" s="408" t="s">
        <v>4393</v>
      </c>
      <c r="D5308" s="408" t="s">
        <v>4071</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4392</v>
      </c>
      <c r="B5309" s="408">
        <v>1</v>
      </c>
      <c r="C5309" s="408" t="s">
        <v>4393</v>
      </c>
      <c r="D5309" s="408" t="s">
        <v>4073</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4392</v>
      </c>
      <c r="B5310" s="408">
        <v>1</v>
      </c>
      <c r="C5310" s="408" t="s">
        <v>4393</v>
      </c>
      <c r="D5310" s="408" t="s">
        <v>4227</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4392</v>
      </c>
      <c r="B5311" s="408">
        <v>1</v>
      </c>
      <c r="C5311" s="408" t="s">
        <v>4393</v>
      </c>
      <c r="D5311" s="408" t="s">
        <v>4286</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4392</v>
      </c>
      <c r="B5312" s="408">
        <v>1</v>
      </c>
      <c r="C5312" s="408" t="s">
        <v>4393</v>
      </c>
      <c r="D5312" s="408" t="s">
        <v>4075</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4392</v>
      </c>
      <c r="B5313" s="408">
        <v>1</v>
      </c>
      <c r="C5313" s="408" t="s">
        <v>4393</v>
      </c>
      <c r="D5313" s="408" t="s">
        <v>4077</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4392</v>
      </c>
      <c r="B5314" s="408">
        <v>1</v>
      </c>
      <c r="C5314" s="408" t="s">
        <v>4393</v>
      </c>
      <c r="D5314" s="408" t="s">
        <v>4079</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4392</v>
      </c>
      <c r="B5315" s="408">
        <v>1</v>
      </c>
      <c r="C5315" s="408" t="s">
        <v>4393</v>
      </c>
      <c r="D5315" s="408" t="s">
        <v>4081</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4392</v>
      </c>
      <c r="B5316" s="408">
        <v>1</v>
      </c>
      <c r="C5316" s="408" t="s">
        <v>4393</v>
      </c>
      <c r="D5316" s="408" t="s">
        <v>4083</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4392</v>
      </c>
      <c r="B5317" s="408">
        <v>1</v>
      </c>
      <c r="C5317" s="408" t="s">
        <v>4393</v>
      </c>
      <c r="D5317" s="408" t="s">
        <v>4085</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4392</v>
      </c>
      <c r="B5318" s="408">
        <v>1</v>
      </c>
      <c r="C5318" s="408" t="s">
        <v>4393</v>
      </c>
      <c r="D5318" s="408" t="s">
        <v>4087</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4392</v>
      </c>
      <c r="B5319" s="408">
        <v>1</v>
      </c>
      <c r="C5319" s="408" t="s">
        <v>4393</v>
      </c>
      <c r="D5319" s="408" t="s">
        <v>4229</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4392</v>
      </c>
      <c r="B5320" s="408">
        <v>1</v>
      </c>
      <c r="C5320" s="408" t="s">
        <v>4393</v>
      </c>
      <c r="D5320" s="408" t="s">
        <v>4089</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4392</v>
      </c>
      <c r="B5321" s="408">
        <v>1</v>
      </c>
      <c r="C5321" s="408" t="s">
        <v>4393</v>
      </c>
      <c r="D5321" s="408" t="s">
        <v>4091</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4392</v>
      </c>
      <c r="B5322" s="408">
        <v>1</v>
      </c>
      <c r="C5322" s="408" t="s">
        <v>4393</v>
      </c>
      <c r="D5322" s="408" t="s">
        <v>4093</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4392</v>
      </c>
      <c r="B5323" s="408">
        <v>1</v>
      </c>
      <c r="C5323" s="408" t="s">
        <v>4393</v>
      </c>
      <c r="D5323" s="408" t="s">
        <v>4095</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4392</v>
      </c>
      <c r="B5324" s="408">
        <v>1</v>
      </c>
      <c r="C5324" s="408" t="s">
        <v>4393</v>
      </c>
      <c r="D5324" s="408" t="s">
        <v>4097</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4394</v>
      </c>
      <c r="B5325" s="408">
        <v>1</v>
      </c>
      <c r="C5325" s="408" t="s">
        <v>4395</v>
      </c>
      <c r="D5325" s="408" t="s">
        <v>4001</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4394</v>
      </c>
      <c r="B5326" s="408">
        <v>1</v>
      </c>
      <c r="C5326" s="408" t="s">
        <v>4395</v>
      </c>
      <c r="D5326" s="408" t="s">
        <v>4003</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4394</v>
      </c>
      <c r="B5327" s="408">
        <v>1</v>
      </c>
      <c r="C5327" s="408" t="s">
        <v>4395</v>
      </c>
      <c r="D5327" s="408" t="s">
        <v>4004</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4394</v>
      </c>
      <c r="B5328" s="408">
        <v>1</v>
      </c>
      <c r="C5328" s="408" t="s">
        <v>4395</v>
      </c>
      <c r="D5328" s="408" t="s">
        <v>4224</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4394</v>
      </c>
      <c r="B5329" s="408">
        <v>1</v>
      </c>
      <c r="C5329" s="408" t="s">
        <v>4395</v>
      </c>
      <c r="D5329" s="408" t="s">
        <v>4006</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4394</v>
      </c>
      <c r="B5330" s="408">
        <v>1</v>
      </c>
      <c r="C5330" s="408" t="s">
        <v>4395</v>
      </c>
      <c r="D5330" s="408" t="s">
        <v>4008</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4394</v>
      </c>
      <c r="B5331" s="408">
        <v>1</v>
      </c>
      <c r="C5331" s="408" t="s">
        <v>4395</v>
      </c>
      <c r="D5331" s="408" t="s">
        <v>481</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4394</v>
      </c>
      <c r="B5332" s="408">
        <v>1</v>
      </c>
      <c r="C5332" s="408" t="s">
        <v>4395</v>
      </c>
      <c r="D5332" s="408" t="s">
        <v>4011</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4394</v>
      </c>
      <c r="B5333" s="408">
        <v>1</v>
      </c>
      <c r="C5333" s="408" t="s">
        <v>4395</v>
      </c>
      <c r="D5333" s="408" t="s">
        <v>4013</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4394</v>
      </c>
      <c r="B5334" s="408">
        <v>1</v>
      </c>
      <c r="C5334" s="408" t="s">
        <v>4395</v>
      </c>
      <c r="D5334" s="408" t="s">
        <v>4014</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4394</v>
      </c>
      <c r="B5335" s="408">
        <v>1</v>
      </c>
      <c r="C5335" s="408" t="s">
        <v>4395</v>
      </c>
      <c r="D5335" s="408" t="s">
        <v>4016</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4394</v>
      </c>
      <c r="B5336" s="408">
        <v>1</v>
      </c>
      <c r="C5336" s="408" t="s">
        <v>4395</v>
      </c>
      <c r="D5336" s="408" t="s">
        <v>4018</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4394</v>
      </c>
      <c r="B5337" s="408">
        <v>1</v>
      </c>
      <c r="C5337" s="408" t="s">
        <v>4395</v>
      </c>
      <c r="D5337" s="408" t="s">
        <v>4225</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4394</v>
      </c>
      <c r="B5338" s="408">
        <v>1</v>
      </c>
      <c r="C5338" s="408" t="s">
        <v>4395</v>
      </c>
      <c r="D5338" s="408" t="s">
        <v>4020</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4394</v>
      </c>
      <c r="B5339" s="408">
        <v>1</v>
      </c>
      <c r="C5339" s="408" t="s">
        <v>4395</v>
      </c>
      <c r="D5339" s="408" t="s">
        <v>4022</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4394</v>
      </c>
      <c r="B5340" s="408">
        <v>1</v>
      </c>
      <c r="C5340" s="408" t="s">
        <v>4395</v>
      </c>
      <c r="D5340" s="408" t="s">
        <v>4024</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4394</v>
      </c>
      <c r="B5341" s="408">
        <v>1</v>
      </c>
      <c r="C5341" s="408" t="s">
        <v>4395</v>
      </c>
      <c r="D5341" s="408" t="s">
        <v>4026</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4394</v>
      </c>
      <c r="B5342" s="408">
        <v>1</v>
      </c>
      <c r="C5342" s="408" t="s">
        <v>4395</v>
      </c>
      <c r="D5342" s="408" t="s">
        <v>4028</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4394</v>
      </c>
      <c r="B5343" s="408">
        <v>1</v>
      </c>
      <c r="C5343" s="408" t="s">
        <v>4395</v>
      </c>
      <c r="D5343" s="408" t="s">
        <v>4030</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4394</v>
      </c>
      <c r="B5344" s="408">
        <v>1</v>
      </c>
      <c r="C5344" s="408" t="s">
        <v>4395</v>
      </c>
      <c r="D5344" s="408" t="s">
        <v>4032</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4394</v>
      </c>
      <c r="B5345" s="408">
        <v>1</v>
      </c>
      <c r="C5345" s="408" t="s">
        <v>4395</v>
      </c>
      <c r="D5345" s="408" t="s">
        <v>4034</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4394</v>
      </c>
      <c r="B5346" s="408">
        <v>1</v>
      </c>
      <c r="C5346" s="408" t="s">
        <v>4395</v>
      </c>
      <c r="D5346" s="408" t="s">
        <v>4036</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4394</v>
      </c>
      <c r="B5347" s="408">
        <v>1</v>
      </c>
      <c r="C5347" s="408" t="s">
        <v>4395</v>
      </c>
      <c r="D5347" s="408" t="s">
        <v>4038</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4394</v>
      </c>
      <c r="B5348" s="408">
        <v>1</v>
      </c>
      <c r="C5348" s="408" t="s">
        <v>4395</v>
      </c>
      <c r="D5348" s="408" t="s">
        <v>4040</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4394</v>
      </c>
      <c r="B5349" s="408">
        <v>1</v>
      </c>
      <c r="C5349" s="408" t="s">
        <v>4395</v>
      </c>
      <c r="D5349" s="408" t="s">
        <v>4042</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4394</v>
      </c>
      <c r="B5350" s="408">
        <v>1</v>
      </c>
      <c r="C5350" s="408" t="s">
        <v>4395</v>
      </c>
      <c r="D5350" s="408" t="s">
        <v>4044</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4394</v>
      </c>
      <c r="B5351" s="408">
        <v>1</v>
      </c>
      <c r="C5351" s="408" t="s">
        <v>4395</v>
      </c>
      <c r="D5351" s="408" t="s">
        <v>4046</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4394</v>
      </c>
      <c r="B5352" s="408">
        <v>1</v>
      </c>
      <c r="C5352" s="408" t="s">
        <v>4395</v>
      </c>
      <c r="D5352" s="408" t="s">
        <v>4226</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4394</v>
      </c>
      <c r="B5353" s="408">
        <v>1</v>
      </c>
      <c r="C5353" s="408" t="s">
        <v>4395</v>
      </c>
      <c r="D5353" s="408" t="s">
        <v>4048</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4394</v>
      </c>
      <c r="B5354" s="408">
        <v>1</v>
      </c>
      <c r="C5354" s="408" t="s">
        <v>4395</v>
      </c>
      <c r="D5354" s="408" t="s">
        <v>4050</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4394</v>
      </c>
      <c r="B5355" s="408">
        <v>1</v>
      </c>
      <c r="C5355" s="408" t="s">
        <v>4395</v>
      </c>
      <c r="D5355" s="408" t="s">
        <v>4052</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4394</v>
      </c>
      <c r="B5356" s="408">
        <v>1</v>
      </c>
      <c r="C5356" s="408" t="s">
        <v>4395</v>
      </c>
      <c r="D5356" s="408" t="s">
        <v>4054</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4394</v>
      </c>
      <c r="B5357" s="408">
        <v>1</v>
      </c>
      <c r="C5357" s="408" t="s">
        <v>4395</v>
      </c>
      <c r="D5357" s="408" t="s">
        <v>517</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4394</v>
      </c>
      <c r="B5358" s="408">
        <v>1</v>
      </c>
      <c r="C5358" s="408" t="s">
        <v>4395</v>
      </c>
      <c r="D5358" s="408" t="s">
        <v>4057</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4394</v>
      </c>
      <c r="B5359" s="408">
        <v>1</v>
      </c>
      <c r="C5359" s="408" t="s">
        <v>4395</v>
      </c>
      <c r="D5359" s="408" t="s">
        <v>4059</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4394</v>
      </c>
      <c r="B5360" s="408">
        <v>1</v>
      </c>
      <c r="C5360" s="408" t="s">
        <v>4395</v>
      </c>
      <c r="D5360" s="408" t="s">
        <v>4061</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4394</v>
      </c>
      <c r="B5361" s="408">
        <v>1</v>
      </c>
      <c r="C5361" s="408" t="s">
        <v>4395</v>
      </c>
      <c r="D5361" s="408" t="s">
        <v>4063</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4394</v>
      </c>
      <c r="B5362" s="408">
        <v>1</v>
      </c>
      <c r="C5362" s="408" t="s">
        <v>4395</v>
      </c>
      <c r="D5362" s="408" t="s">
        <v>4065</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4394</v>
      </c>
      <c r="B5363" s="408">
        <v>1</v>
      </c>
      <c r="C5363" s="408" t="s">
        <v>4395</v>
      </c>
      <c r="D5363" s="408" t="s">
        <v>4067</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4394</v>
      </c>
      <c r="B5364" s="408">
        <v>1</v>
      </c>
      <c r="C5364" s="408" t="s">
        <v>4395</v>
      </c>
      <c r="D5364" s="408" t="s">
        <v>4069</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4394</v>
      </c>
      <c r="B5365" s="408">
        <v>1</v>
      </c>
      <c r="C5365" s="408" t="s">
        <v>4395</v>
      </c>
      <c r="D5365" s="408" t="s">
        <v>4071</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4394</v>
      </c>
      <c r="B5366" s="408">
        <v>1</v>
      </c>
      <c r="C5366" s="408" t="s">
        <v>4395</v>
      </c>
      <c r="D5366" s="408" t="s">
        <v>4073</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4394</v>
      </c>
      <c r="B5367" s="408">
        <v>1</v>
      </c>
      <c r="C5367" s="408" t="s">
        <v>4395</v>
      </c>
      <c r="D5367" s="408" t="s">
        <v>4227</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4394</v>
      </c>
      <c r="B5368" s="408">
        <v>1</v>
      </c>
      <c r="C5368" s="408" t="s">
        <v>4395</v>
      </c>
      <c r="D5368" s="408" t="s">
        <v>4075</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4394</v>
      </c>
      <c r="B5369" s="408">
        <v>1</v>
      </c>
      <c r="C5369" s="408" t="s">
        <v>4395</v>
      </c>
      <c r="D5369" s="408" t="s">
        <v>4077</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4394</v>
      </c>
      <c r="B5370" s="408">
        <v>1</v>
      </c>
      <c r="C5370" s="408" t="s">
        <v>4395</v>
      </c>
      <c r="D5370" s="408" t="s">
        <v>4079</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4394</v>
      </c>
      <c r="B5371" s="408">
        <v>1</v>
      </c>
      <c r="C5371" s="408" t="s">
        <v>4395</v>
      </c>
      <c r="D5371" s="408" t="s">
        <v>4081</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4394</v>
      </c>
      <c r="B5372" s="408">
        <v>1</v>
      </c>
      <c r="C5372" s="408" t="s">
        <v>4395</v>
      </c>
      <c r="D5372" s="408" t="s">
        <v>4083</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4394</v>
      </c>
      <c r="B5373" s="408">
        <v>1</v>
      </c>
      <c r="C5373" s="408" t="s">
        <v>4395</v>
      </c>
      <c r="D5373" s="408" t="s">
        <v>4228</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4394</v>
      </c>
      <c r="B5374" s="408">
        <v>1</v>
      </c>
      <c r="C5374" s="408" t="s">
        <v>4395</v>
      </c>
      <c r="D5374" s="408" t="s">
        <v>4085</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4394</v>
      </c>
      <c r="B5375" s="408">
        <v>1</v>
      </c>
      <c r="C5375" s="408" t="s">
        <v>4395</v>
      </c>
      <c r="D5375" s="408" t="s">
        <v>4087</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4394</v>
      </c>
      <c r="B5376" s="408">
        <v>1</v>
      </c>
      <c r="C5376" s="408" t="s">
        <v>4395</v>
      </c>
      <c r="D5376" s="408" t="s">
        <v>4229</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4394</v>
      </c>
      <c r="B5377" s="408">
        <v>1</v>
      </c>
      <c r="C5377" s="408" t="s">
        <v>4395</v>
      </c>
      <c r="D5377" s="408" t="s">
        <v>4089</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4394</v>
      </c>
      <c r="B5378" s="408">
        <v>1</v>
      </c>
      <c r="C5378" s="408" t="s">
        <v>4395</v>
      </c>
      <c r="D5378" s="408" t="s">
        <v>4091</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4394</v>
      </c>
      <c r="B5379" s="408">
        <v>1</v>
      </c>
      <c r="C5379" s="408" t="s">
        <v>4395</v>
      </c>
      <c r="D5379" s="408" t="s">
        <v>4093</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4394</v>
      </c>
      <c r="B5380" s="408">
        <v>1</v>
      </c>
      <c r="C5380" s="408" t="s">
        <v>4395</v>
      </c>
      <c r="D5380" s="408" t="s">
        <v>4095</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4394</v>
      </c>
      <c r="B5381" s="408">
        <v>1</v>
      </c>
      <c r="C5381" s="408" t="s">
        <v>4395</v>
      </c>
      <c r="D5381" s="408" t="s">
        <v>4097</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4396</v>
      </c>
      <c r="B5382" s="408">
        <v>1</v>
      </c>
      <c r="C5382" s="408" t="s">
        <v>4397</v>
      </c>
      <c r="D5382" s="408" t="s">
        <v>4001</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4396</v>
      </c>
      <c r="B5383" s="408">
        <v>1</v>
      </c>
      <c r="C5383" s="408" t="s">
        <v>4397</v>
      </c>
      <c r="D5383" s="408" t="s">
        <v>4003</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4396</v>
      </c>
      <c r="B5384" s="408">
        <v>1</v>
      </c>
      <c r="C5384" s="408" t="s">
        <v>4397</v>
      </c>
      <c r="D5384" s="408" t="s">
        <v>4004</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4396</v>
      </c>
      <c r="B5385" s="408">
        <v>1</v>
      </c>
      <c r="C5385" s="408" t="s">
        <v>4397</v>
      </c>
      <c r="D5385" s="408" t="s">
        <v>4224</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4396</v>
      </c>
      <c r="B5386" s="408">
        <v>1</v>
      </c>
      <c r="C5386" s="408" t="s">
        <v>4397</v>
      </c>
      <c r="D5386" s="408" t="s">
        <v>4006</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4396</v>
      </c>
      <c r="B5387" s="408">
        <v>1</v>
      </c>
      <c r="C5387" s="408" t="s">
        <v>4397</v>
      </c>
      <c r="D5387" s="408" t="s">
        <v>4008</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4396</v>
      </c>
      <c r="B5388" s="408">
        <v>1</v>
      </c>
      <c r="C5388" s="408" t="s">
        <v>4397</v>
      </c>
      <c r="D5388" s="408" t="s">
        <v>481</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4396</v>
      </c>
      <c r="B5389" s="408">
        <v>1</v>
      </c>
      <c r="C5389" s="408" t="s">
        <v>4397</v>
      </c>
      <c r="D5389" s="408" t="s">
        <v>4011</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4396</v>
      </c>
      <c r="B5390" s="408">
        <v>1</v>
      </c>
      <c r="C5390" s="408" t="s">
        <v>4397</v>
      </c>
      <c r="D5390" s="408" t="s">
        <v>4013</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4396</v>
      </c>
      <c r="B5391" s="408">
        <v>1</v>
      </c>
      <c r="C5391" s="408" t="s">
        <v>4397</v>
      </c>
      <c r="D5391" s="408" t="s">
        <v>4014</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4396</v>
      </c>
      <c r="B5392" s="408">
        <v>1</v>
      </c>
      <c r="C5392" s="408" t="s">
        <v>4397</v>
      </c>
      <c r="D5392" s="408" t="s">
        <v>4016</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4396</v>
      </c>
      <c r="B5393" s="408">
        <v>1</v>
      </c>
      <c r="C5393" s="408" t="s">
        <v>4397</v>
      </c>
      <c r="D5393" s="408" t="s">
        <v>4284</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4396</v>
      </c>
      <c r="B5394" s="408">
        <v>1</v>
      </c>
      <c r="C5394" s="408" t="s">
        <v>4397</v>
      </c>
      <c r="D5394" s="408" t="s">
        <v>4018</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4396</v>
      </c>
      <c r="B5395" s="408">
        <v>1</v>
      </c>
      <c r="C5395" s="408" t="s">
        <v>4397</v>
      </c>
      <c r="D5395" s="408" t="s">
        <v>4225</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4396</v>
      </c>
      <c r="B5396" s="408">
        <v>1</v>
      </c>
      <c r="C5396" s="408" t="s">
        <v>4397</v>
      </c>
      <c r="D5396" s="408" t="s">
        <v>4020</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4396</v>
      </c>
      <c r="B5397" s="408">
        <v>1</v>
      </c>
      <c r="C5397" s="408" t="s">
        <v>4397</v>
      </c>
      <c r="D5397" s="408" t="s">
        <v>4022</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4396</v>
      </c>
      <c r="B5398" s="408">
        <v>1</v>
      </c>
      <c r="C5398" s="408" t="s">
        <v>4397</v>
      </c>
      <c r="D5398" s="408" t="s">
        <v>4024</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4396</v>
      </c>
      <c r="B5399" s="408">
        <v>1</v>
      </c>
      <c r="C5399" s="408" t="s">
        <v>4397</v>
      </c>
      <c r="D5399" s="408" t="s">
        <v>4026</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4396</v>
      </c>
      <c r="B5400" s="408">
        <v>1</v>
      </c>
      <c r="C5400" s="408" t="s">
        <v>4397</v>
      </c>
      <c r="D5400" s="408" t="s">
        <v>4028</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4396</v>
      </c>
      <c r="B5401" s="408">
        <v>1</v>
      </c>
      <c r="C5401" s="408" t="s">
        <v>4397</v>
      </c>
      <c r="D5401" s="408" t="s">
        <v>4030</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4396</v>
      </c>
      <c r="B5402" s="408">
        <v>1</v>
      </c>
      <c r="C5402" s="408" t="s">
        <v>4397</v>
      </c>
      <c r="D5402" s="408" t="s">
        <v>4032</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4396</v>
      </c>
      <c r="B5403" s="408">
        <v>1</v>
      </c>
      <c r="C5403" s="408" t="s">
        <v>4397</v>
      </c>
      <c r="D5403" s="408" t="s">
        <v>4034</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4396</v>
      </c>
      <c r="B5404" s="408">
        <v>1</v>
      </c>
      <c r="C5404" s="408" t="s">
        <v>4397</v>
      </c>
      <c r="D5404" s="408" t="s">
        <v>4036</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4396</v>
      </c>
      <c r="B5405" s="408">
        <v>1</v>
      </c>
      <c r="C5405" s="408" t="s">
        <v>4397</v>
      </c>
      <c r="D5405" s="408" t="s">
        <v>4038</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4396</v>
      </c>
      <c r="B5406" s="408">
        <v>1</v>
      </c>
      <c r="C5406" s="408" t="s">
        <v>4397</v>
      </c>
      <c r="D5406" s="408" t="s">
        <v>4040</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4396</v>
      </c>
      <c r="B5407" s="408">
        <v>1</v>
      </c>
      <c r="C5407" s="408" t="s">
        <v>4397</v>
      </c>
      <c r="D5407" s="408" t="s">
        <v>4285</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4396</v>
      </c>
      <c r="B5408" s="408">
        <v>1</v>
      </c>
      <c r="C5408" s="408" t="s">
        <v>4397</v>
      </c>
      <c r="D5408" s="408" t="s">
        <v>4042</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4396</v>
      </c>
      <c r="B5409" s="408">
        <v>1</v>
      </c>
      <c r="C5409" s="408" t="s">
        <v>4397</v>
      </c>
      <c r="D5409" s="408" t="s">
        <v>4044</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4396</v>
      </c>
      <c r="B5410" s="408">
        <v>1</v>
      </c>
      <c r="C5410" s="408" t="s">
        <v>4397</v>
      </c>
      <c r="D5410" s="408" t="s">
        <v>4046</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4396</v>
      </c>
      <c r="B5411" s="408">
        <v>1</v>
      </c>
      <c r="C5411" s="408" t="s">
        <v>4397</v>
      </c>
      <c r="D5411" s="408" t="s">
        <v>4226</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4396</v>
      </c>
      <c r="B5412" s="408">
        <v>1</v>
      </c>
      <c r="C5412" s="408" t="s">
        <v>4397</v>
      </c>
      <c r="D5412" s="408" t="s">
        <v>4048</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4396</v>
      </c>
      <c r="B5413" s="408">
        <v>1</v>
      </c>
      <c r="C5413" s="408" t="s">
        <v>4397</v>
      </c>
      <c r="D5413" s="408" t="s">
        <v>4050</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4396</v>
      </c>
      <c r="B5414" s="408">
        <v>1</v>
      </c>
      <c r="C5414" s="408" t="s">
        <v>4397</v>
      </c>
      <c r="D5414" s="408" t="s">
        <v>4052</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4396</v>
      </c>
      <c r="B5415" s="408">
        <v>1</v>
      </c>
      <c r="C5415" s="408" t="s">
        <v>4397</v>
      </c>
      <c r="D5415" s="408" t="s">
        <v>4054</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4396</v>
      </c>
      <c r="B5416" s="408">
        <v>1</v>
      </c>
      <c r="C5416" s="408" t="s">
        <v>4397</v>
      </c>
      <c r="D5416" s="408" t="s">
        <v>517</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4396</v>
      </c>
      <c r="B5417" s="408">
        <v>1</v>
      </c>
      <c r="C5417" s="408" t="s">
        <v>4397</v>
      </c>
      <c r="D5417" s="408" t="s">
        <v>4057</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4396</v>
      </c>
      <c r="B5418" s="408">
        <v>1</v>
      </c>
      <c r="C5418" s="408" t="s">
        <v>4397</v>
      </c>
      <c r="D5418" s="408" t="s">
        <v>4059</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4396</v>
      </c>
      <c r="B5419" s="408">
        <v>1</v>
      </c>
      <c r="C5419" s="408" t="s">
        <v>4397</v>
      </c>
      <c r="D5419" s="408" t="s">
        <v>4061</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4396</v>
      </c>
      <c r="B5420" s="408">
        <v>1</v>
      </c>
      <c r="C5420" s="408" t="s">
        <v>4397</v>
      </c>
      <c r="D5420" s="408" t="s">
        <v>4063</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4396</v>
      </c>
      <c r="B5421" s="408">
        <v>1</v>
      </c>
      <c r="C5421" s="408" t="s">
        <v>4397</v>
      </c>
      <c r="D5421" s="408" t="s">
        <v>4065</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4396</v>
      </c>
      <c r="B5422" s="408">
        <v>1</v>
      </c>
      <c r="C5422" s="408" t="s">
        <v>4397</v>
      </c>
      <c r="D5422" s="408" t="s">
        <v>4067</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4396</v>
      </c>
      <c r="B5423" s="408">
        <v>1</v>
      </c>
      <c r="C5423" s="408" t="s">
        <v>4397</v>
      </c>
      <c r="D5423" s="408" t="s">
        <v>4069</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4396</v>
      </c>
      <c r="B5424" s="408">
        <v>1</v>
      </c>
      <c r="C5424" s="408" t="s">
        <v>4397</v>
      </c>
      <c r="D5424" s="408" t="s">
        <v>4071</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4396</v>
      </c>
      <c r="B5425" s="408">
        <v>1</v>
      </c>
      <c r="C5425" s="408" t="s">
        <v>4397</v>
      </c>
      <c r="D5425" s="408" t="s">
        <v>4073</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4396</v>
      </c>
      <c r="B5426" s="408">
        <v>1</v>
      </c>
      <c r="C5426" s="408" t="s">
        <v>4397</v>
      </c>
      <c r="D5426" s="408" t="s">
        <v>4227</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4396</v>
      </c>
      <c r="B5427" s="408">
        <v>1</v>
      </c>
      <c r="C5427" s="408" t="s">
        <v>4397</v>
      </c>
      <c r="D5427" s="408" t="s">
        <v>4286</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4396</v>
      </c>
      <c r="B5428" s="408">
        <v>1</v>
      </c>
      <c r="C5428" s="408" t="s">
        <v>4397</v>
      </c>
      <c r="D5428" s="408" t="s">
        <v>4075</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4396</v>
      </c>
      <c r="B5429" s="408">
        <v>1</v>
      </c>
      <c r="C5429" s="408" t="s">
        <v>4397</v>
      </c>
      <c r="D5429" s="408" t="s">
        <v>4077</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4396</v>
      </c>
      <c r="B5430" s="408">
        <v>1</v>
      </c>
      <c r="C5430" s="408" t="s">
        <v>4397</v>
      </c>
      <c r="D5430" s="408" t="s">
        <v>4079</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4396</v>
      </c>
      <c r="B5431" s="408">
        <v>1</v>
      </c>
      <c r="C5431" s="408" t="s">
        <v>4397</v>
      </c>
      <c r="D5431" s="408" t="s">
        <v>4081</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4396</v>
      </c>
      <c r="B5432" s="408">
        <v>1</v>
      </c>
      <c r="C5432" s="408" t="s">
        <v>4397</v>
      </c>
      <c r="D5432" s="408" t="s">
        <v>4083</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4396</v>
      </c>
      <c r="B5433" s="408">
        <v>1</v>
      </c>
      <c r="C5433" s="408" t="s">
        <v>4397</v>
      </c>
      <c r="D5433" s="408" t="s">
        <v>4085</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4396</v>
      </c>
      <c r="B5434" s="408">
        <v>1</v>
      </c>
      <c r="C5434" s="408" t="s">
        <v>4397</v>
      </c>
      <c r="D5434" s="408" t="s">
        <v>4087</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4396</v>
      </c>
      <c r="B5435" s="408">
        <v>1</v>
      </c>
      <c r="C5435" s="408" t="s">
        <v>4397</v>
      </c>
      <c r="D5435" s="408" t="s">
        <v>4229</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4396</v>
      </c>
      <c r="B5436" s="408">
        <v>1</v>
      </c>
      <c r="C5436" s="408" t="s">
        <v>4397</v>
      </c>
      <c r="D5436" s="408" t="s">
        <v>4089</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4396</v>
      </c>
      <c r="B5437" s="408">
        <v>1</v>
      </c>
      <c r="C5437" s="408" t="s">
        <v>4397</v>
      </c>
      <c r="D5437" s="408" t="s">
        <v>4091</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4396</v>
      </c>
      <c r="B5438" s="408">
        <v>1</v>
      </c>
      <c r="C5438" s="408" t="s">
        <v>4397</v>
      </c>
      <c r="D5438" s="408" t="s">
        <v>4093</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4396</v>
      </c>
      <c r="B5439" s="408">
        <v>1</v>
      </c>
      <c r="C5439" s="408" t="s">
        <v>4397</v>
      </c>
      <c r="D5439" s="408" t="s">
        <v>4095</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4396</v>
      </c>
      <c r="B5440" s="408">
        <v>1</v>
      </c>
      <c r="C5440" s="408" t="s">
        <v>4397</v>
      </c>
      <c r="D5440" s="408" t="s">
        <v>4097</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4398</v>
      </c>
      <c r="B5441" s="408">
        <v>1</v>
      </c>
      <c r="C5441" s="408" t="s">
        <v>4399</v>
      </c>
      <c r="D5441" s="408" t="s">
        <v>4001</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4398</v>
      </c>
      <c r="B5442" s="408">
        <v>1</v>
      </c>
      <c r="C5442" s="408" t="s">
        <v>4399</v>
      </c>
      <c r="D5442" s="408" t="s">
        <v>4003</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4398</v>
      </c>
      <c r="B5443" s="408">
        <v>1</v>
      </c>
      <c r="C5443" s="408" t="s">
        <v>4399</v>
      </c>
      <c r="D5443" s="408" t="s">
        <v>4004</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4398</v>
      </c>
      <c r="B5444" s="408">
        <v>1</v>
      </c>
      <c r="C5444" s="408" t="s">
        <v>4399</v>
      </c>
      <c r="D5444" s="408" t="s">
        <v>4224</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4398</v>
      </c>
      <c r="B5445" s="408">
        <v>1</v>
      </c>
      <c r="C5445" s="408" t="s">
        <v>4399</v>
      </c>
      <c r="D5445" s="408" t="s">
        <v>4006</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4398</v>
      </c>
      <c r="B5446" s="408">
        <v>1</v>
      </c>
      <c r="C5446" s="408" t="s">
        <v>4399</v>
      </c>
      <c r="D5446" s="408" t="s">
        <v>4008</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4398</v>
      </c>
      <c r="B5447" s="408">
        <v>1</v>
      </c>
      <c r="C5447" s="408" t="s">
        <v>4399</v>
      </c>
      <c r="D5447" s="408" t="s">
        <v>481</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4398</v>
      </c>
      <c r="B5448" s="408">
        <v>1</v>
      </c>
      <c r="C5448" s="408" t="s">
        <v>4399</v>
      </c>
      <c r="D5448" s="408" t="s">
        <v>4011</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4398</v>
      </c>
      <c r="B5449" s="408">
        <v>1</v>
      </c>
      <c r="C5449" s="408" t="s">
        <v>4399</v>
      </c>
      <c r="D5449" s="408" t="s">
        <v>4013</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4398</v>
      </c>
      <c r="B5450" s="408">
        <v>1</v>
      </c>
      <c r="C5450" s="408" t="s">
        <v>4399</v>
      </c>
      <c r="D5450" s="408" t="s">
        <v>4014</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4398</v>
      </c>
      <c r="B5451" s="408">
        <v>1</v>
      </c>
      <c r="C5451" s="408" t="s">
        <v>4399</v>
      </c>
      <c r="D5451" s="408" t="s">
        <v>4016</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4398</v>
      </c>
      <c r="B5452" s="408">
        <v>1</v>
      </c>
      <c r="C5452" s="408" t="s">
        <v>4399</v>
      </c>
      <c r="D5452" s="408" t="s">
        <v>4018</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4398</v>
      </c>
      <c r="B5453" s="408">
        <v>1</v>
      </c>
      <c r="C5453" s="408" t="s">
        <v>4399</v>
      </c>
      <c r="D5453" s="408" t="s">
        <v>4225</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4398</v>
      </c>
      <c r="B5454" s="408">
        <v>1</v>
      </c>
      <c r="C5454" s="408" t="s">
        <v>4399</v>
      </c>
      <c r="D5454" s="408" t="s">
        <v>4020</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4398</v>
      </c>
      <c r="B5455" s="408">
        <v>1</v>
      </c>
      <c r="C5455" s="408" t="s">
        <v>4399</v>
      </c>
      <c r="D5455" s="408" t="s">
        <v>4022</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4398</v>
      </c>
      <c r="B5456" s="408">
        <v>1</v>
      </c>
      <c r="C5456" s="408" t="s">
        <v>4399</v>
      </c>
      <c r="D5456" s="408" t="s">
        <v>4024</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4398</v>
      </c>
      <c r="B5457" s="408">
        <v>1</v>
      </c>
      <c r="C5457" s="408" t="s">
        <v>4399</v>
      </c>
      <c r="D5457" s="408" t="s">
        <v>4026</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4398</v>
      </c>
      <c r="B5458" s="408">
        <v>1</v>
      </c>
      <c r="C5458" s="408" t="s">
        <v>4399</v>
      </c>
      <c r="D5458" s="408" t="s">
        <v>4028</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4398</v>
      </c>
      <c r="B5459" s="408">
        <v>1</v>
      </c>
      <c r="C5459" s="408" t="s">
        <v>4399</v>
      </c>
      <c r="D5459" s="408" t="s">
        <v>4030</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4398</v>
      </c>
      <c r="B5460" s="408">
        <v>1</v>
      </c>
      <c r="C5460" s="408" t="s">
        <v>4399</v>
      </c>
      <c r="D5460" s="408" t="s">
        <v>4032</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4398</v>
      </c>
      <c r="B5461" s="408">
        <v>1</v>
      </c>
      <c r="C5461" s="408" t="s">
        <v>4399</v>
      </c>
      <c r="D5461" s="408" t="s">
        <v>4034</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4398</v>
      </c>
      <c r="B5462" s="408">
        <v>1</v>
      </c>
      <c r="C5462" s="408" t="s">
        <v>4399</v>
      </c>
      <c r="D5462" s="408" t="s">
        <v>4036</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4398</v>
      </c>
      <c r="B5463" s="408">
        <v>1</v>
      </c>
      <c r="C5463" s="408" t="s">
        <v>4399</v>
      </c>
      <c r="D5463" s="408" t="s">
        <v>4038</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4398</v>
      </c>
      <c r="B5464" s="408">
        <v>1</v>
      </c>
      <c r="C5464" s="408" t="s">
        <v>4399</v>
      </c>
      <c r="D5464" s="408" t="s">
        <v>4040</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4398</v>
      </c>
      <c r="B5465" s="408">
        <v>1</v>
      </c>
      <c r="C5465" s="408" t="s">
        <v>4399</v>
      </c>
      <c r="D5465" s="408" t="s">
        <v>4042</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4398</v>
      </c>
      <c r="B5466" s="408">
        <v>1</v>
      </c>
      <c r="C5466" s="408" t="s">
        <v>4399</v>
      </c>
      <c r="D5466" s="408" t="s">
        <v>4044</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4398</v>
      </c>
      <c r="B5467" s="408">
        <v>1</v>
      </c>
      <c r="C5467" s="408" t="s">
        <v>4399</v>
      </c>
      <c r="D5467" s="408" t="s">
        <v>4046</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4398</v>
      </c>
      <c r="B5468" s="408">
        <v>1</v>
      </c>
      <c r="C5468" s="408" t="s">
        <v>4399</v>
      </c>
      <c r="D5468" s="408" t="s">
        <v>4226</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4398</v>
      </c>
      <c r="B5469" s="408">
        <v>1</v>
      </c>
      <c r="C5469" s="408" t="s">
        <v>4399</v>
      </c>
      <c r="D5469" s="408" t="s">
        <v>4048</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4398</v>
      </c>
      <c r="B5470" s="408">
        <v>1</v>
      </c>
      <c r="C5470" s="408" t="s">
        <v>4399</v>
      </c>
      <c r="D5470" s="408" t="s">
        <v>4050</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4398</v>
      </c>
      <c r="B5471" s="408">
        <v>1</v>
      </c>
      <c r="C5471" s="408" t="s">
        <v>4399</v>
      </c>
      <c r="D5471" s="408" t="s">
        <v>4052</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4398</v>
      </c>
      <c r="B5472" s="408">
        <v>1</v>
      </c>
      <c r="C5472" s="408" t="s">
        <v>4399</v>
      </c>
      <c r="D5472" s="408" t="s">
        <v>4054</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4398</v>
      </c>
      <c r="B5473" s="408">
        <v>1</v>
      </c>
      <c r="C5473" s="408" t="s">
        <v>4399</v>
      </c>
      <c r="D5473" s="408" t="s">
        <v>517</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4398</v>
      </c>
      <c r="B5474" s="408">
        <v>1</v>
      </c>
      <c r="C5474" s="408" t="s">
        <v>4399</v>
      </c>
      <c r="D5474" s="408" t="s">
        <v>4057</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4398</v>
      </c>
      <c r="B5475" s="408">
        <v>1</v>
      </c>
      <c r="C5475" s="408" t="s">
        <v>4399</v>
      </c>
      <c r="D5475" s="408" t="s">
        <v>4059</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4398</v>
      </c>
      <c r="B5476" s="408">
        <v>1</v>
      </c>
      <c r="C5476" s="408" t="s">
        <v>4399</v>
      </c>
      <c r="D5476" s="408" t="s">
        <v>4061</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4398</v>
      </c>
      <c r="B5477" s="408">
        <v>1</v>
      </c>
      <c r="C5477" s="408" t="s">
        <v>4399</v>
      </c>
      <c r="D5477" s="408" t="s">
        <v>4063</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4398</v>
      </c>
      <c r="B5478" s="408">
        <v>1</v>
      </c>
      <c r="C5478" s="408" t="s">
        <v>4399</v>
      </c>
      <c r="D5478" s="408" t="s">
        <v>4065</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4398</v>
      </c>
      <c r="B5479" s="408">
        <v>1</v>
      </c>
      <c r="C5479" s="408" t="s">
        <v>4399</v>
      </c>
      <c r="D5479" s="408" t="s">
        <v>4067</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4398</v>
      </c>
      <c r="B5480" s="408">
        <v>1</v>
      </c>
      <c r="C5480" s="408" t="s">
        <v>4399</v>
      </c>
      <c r="D5480" s="408" t="s">
        <v>4069</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4398</v>
      </c>
      <c r="B5481" s="408">
        <v>1</v>
      </c>
      <c r="C5481" s="408" t="s">
        <v>4399</v>
      </c>
      <c r="D5481" s="408" t="s">
        <v>4071</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4398</v>
      </c>
      <c r="B5482" s="408">
        <v>1</v>
      </c>
      <c r="C5482" s="408" t="s">
        <v>4399</v>
      </c>
      <c r="D5482" s="408" t="s">
        <v>4073</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4398</v>
      </c>
      <c r="B5483" s="408">
        <v>1</v>
      </c>
      <c r="C5483" s="408" t="s">
        <v>4399</v>
      </c>
      <c r="D5483" s="408" t="s">
        <v>4227</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4398</v>
      </c>
      <c r="B5484" s="408">
        <v>1</v>
      </c>
      <c r="C5484" s="408" t="s">
        <v>4399</v>
      </c>
      <c r="D5484" s="408" t="s">
        <v>4075</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4398</v>
      </c>
      <c r="B5485" s="408">
        <v>1</v>
      </c>
      <c r="C5485" s="408" t="s">
        <v>4399</v>
      </c>
      <c r="D5485" s="408" t="s">
        <v>4077</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4398</v>
      </c>
      <c r="B5486" s="408">
        <v>1</v>
      </c>
      <c r="C5486" s="408" t="s">
        <v>4399</v>
      </c>
      <c r="D5486" s="408" t="s">
        <v>4079</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4398</v>
      </c>
      <c r="B5487" s="408">
        <v>1</v>
      </c>
      <c r="C5487" s="408" t="s">
        <v>4399</v>
      </c>
      <c r="D5487" s="408" t="s">
        <v>4081</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4398</v>
      </c>
      <c r="B5488" s="408">
        <v>1</v>
      </c>
      <c r="C5488" s="408" t="s">
        <v>4399</v>
      </c>
      <c r="D5488" s="408" t="s">
        <v>4083</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4398</v>
      </c>
      <c r="B5489" s="408">
        <v>1</v>
      </c>
      <c r="C5489" s="408" t="s">
        <v>4399</v>
      </c>
      <c r="D5489" s="408" t="s">
        <v>4085</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4398</v>
      </c>
      <c r="B5490" s="408">
        <v>1</v>
      </c>
      <c r="C5490" s="408" t="s">
        <v>4399</v>
      </c>
      <c r="D5490" s="408" t="s">
        <v>4087</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4398</v>
      </c>
      <c r="B5491" s="408">
        <v>1</v>
      </c>
      <c r="C5491" s="408" t="s">
        <v>4399</v>
      </c>
      <c r="D5491" s="408" t="s">
        <v>4229</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4398</v>
      </c>
      <c r="B5492" s="408">
        <v>1</v>
      </c>
      <c r="C5492" s="408" t="s">
        <v>4399</v>
      </c>
      <c r="D5492" s="408" t="s">
        <v>4089</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4398</v>
      </c>
      <c r="B5493" s="408">
        <v>1</v>
      </c>
      <c r="C5493" s="408" t="s">
        <v>4399</v>
      </c>
      <c r="D5493" s="408" t="s">
        <v>4091</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4398</v>
      </c>
      <c r="B5494" s="408">
        <v>1</v>
      </c>
      <c r="C5494" s="408" t="s">
        <v>4399</v>
      </c>
      <c r="D5494" s="408" t="s">
        <v>4093</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4398</v>
      </c>
      <c r="B5495" s="408">
        <v>1</v>
      </c>
      <c r="C5495" s="408" t="s">
        <v>4399</v>
      </c>
      <c r="D5495" s="408" t="s">
        <v>4095</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4398</v>
      </c>
      <c r="B5496" s="408">
        <v>1</v>
      </c>
      <c r="C5496" s="408" t="s">
        <v>4399</v>
      </c>
      <c r="D5496" s="408" t="s">
        <v>4097</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4400</v>
      </c>
      <c r="B5497" s="408">
        <v>1</v>
      </c>
      <c r="C5497" s="408" t="s">
        <v>4401</v>
      </c>
      <c r="D5497" s="408" t="s">
        <v>4001</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4400</v>
      </c>
      <c r="B5498" s="408">
        <v>1</v>
      </c>
      <c r="C5498" s="408" t="s">
        <v>4401</v>
      </c>
      <c r="D5498" s="408" t="s">
        <v>4003</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4400</v>
      </c>
      <c r="B5499" s="408">
        <v>1</v>
      </c>
      <c r="C5499" s="408" t="s">
        <v>4401</v>
      </c>
      <c r="D5499" s="408" t="s">
        <v>4004</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4400</v>
      </c>
      <c r="B5500" s="408">
        <v>1</v>
      </c>
      <c r="C5500" s="408" t="s">
        <v>4401</v>
      </c>
      <c r="D5500" s="408" t="s">
        <v>4224</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4400</v>
      </c>
      <c r="B5501" s="408">
        <v>1</v>
      </c>
      <c r="C5501" s="408" t="s">
        <v>4401</v>
      </c>
      <c r="D5501" s="408" t="s">
        <v>4006</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4400</v>
      </c>
      <c r="B5502" s="408">
        <v>1</v>
      </c>
      <c r="C5502" s="408" t="s">
        <v>4401</v>
      </c>
      <c r="D5502" s="408" t="s">
        <v>4008</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4400</v>
      </c>
      <c r="B5503" s="408">
        <v>1</v>
      </c>
      <c r="C5503" s="408" t="s">
        <v>4401</v>
      </c>
      <c r="D5503" s="408" t="s">
        <v>481</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4400</v>
      </c>
      <c r="B5504" s="408">
        <v>1</v>
      </c>
      <c r="C5504" s="408" t="s">
        <v>4401</v>
      </c>
      <c r="D5504" s="408" t="s">
        <v>4011</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4400</v>
      </c>
      <c r="B5505" s="408">
        <v>1</v>
      </c>
      <c r="C5505" s="408" t="s">
        <v>4401</v>
      </c>
      <c r="D5505" s="408" t="s">
        <v>4013</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4400</v>
      </c>
      <c r="B5506" s="408">
        <v>1</v>
      </c>
      <c r="C5506" s="408" t="s">
        <v>4401</v>
      </c>
      <c r="D5506" s="408" t="s">
        <v>4014</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4400</v>
      </c>
      <c r="B5507" s="408">
        <v>1</v>
      </c>
      <c r="C5507" s="408" t="s">
        <v>4401</v>
      </c>
      <c r="D5507" s="408" t="s">
        <v>4016</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4400</v>
      </c>
      <c r="B5508" s="408">
        <v>1</v>
      </c>
      <c r="C5508" s="408" t="s">
        <v>4401</v>
      </c>
      <c r="D5508" s="408" t="s">
        <v>4284</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4400</v>
      </c>
      <c r="B5509" s="408">
        <v>1</v>
      </c>
      <c r="C5509" s="408" t="s">
        <v>4401</v>
      </c>
      <c r="D5509" s="408" t="s">
        <v>4018</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4400</v>
      </c>
      <c r="B5510" s="408">
        <v>1</v>
      </c>
      <c r="C5510" s="408" t="s">
        <v>4401</v>
      </c>
      <c r="D5510" s="408" t="s">
        <v>4225</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4400</v>
      </c>
      <c r="B5511" s="408">
        <v>1</v>
      </c>
      <c r="C5511" s="408" t="s">
        <v>4401</v>
      </c>
      <c r="D5511" s="408" t="s">
        <v>4020</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4400</v>
      </c>
      <c r="B5512" s="408">
        <v>1</v>
      </c>
      <c r="C5512" s="408" t="s">
        <v>4401</v>
      </c>
      <c r="D5512" s="408" t="s">
        <v>4022</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4400</v>
      </c>
      <c r="B5513" s="408">
        <v>1</v>
      </c>
      <c r="C5513" s="408" t="s">
        <v>4401</v>
      </c>
      <c r="D5513" s="408" t="s">
        <v>4024</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4400</v>
      </c>
      <c r="B5514" s="408">
        <v>1</v>
      </c>
      <c r="C5514" s="408" t="s">
        <v>4401</v>
      </c>
      <c r="D5514" s="408" t="s">
        <v>4026</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4400</v>
      </c>
      <c r="B5515" s="408">
        <v>1</v>
      </c>
      <c r="C5515" s="408" t="s">
        <v>4401</v>
      </c>
      <c r="D5515" s="408" t="s">
        <v>4028</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4400</v>
      </c>
      <c r="B5516" s="408">
        <v>1</v>
      </c>
      <c r="C5516" s="408" t="s">
        <v>4401</v>
      </c>
      <c r="D5516" s="408" t="s">
        <v>4030</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4400</v>
      </c>
      <c r="B5517" s="408">
        <v>1</v>
      </c>
      <c r="C5517" s="408" t="s">
        <v>4401</v>
      </c>
      <c r="D5517" s="408" t="s">
        <v>4032</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4400</v>
      </c>
      <c r="B5518" s="408">
        <v>1</v>
      </c>
      <c r="C5518" s="408" t="s">
        <v>4401</v>
      </c>
      <c r="D5518" s="408" t="s">
        <v>4034</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4400</v>
      </c>
      <c r="B5519" s="408">
        <v>1</v>
      </c>
      <c r="C5519" s="408" t="s">
        <v>4401</v>
      </c>
      <c r="D5519" s="408" t="s">
        <v>4036</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4400</v>
      </c>
      <c r="B5520" s="408">
        <v>1</v>
      </c>
      <c r="C5520" s="408" t="s">
        <v>4401</v>
      </c>
      <c r="D5520" s="408" t="s">
        <v>4038</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4400</v>
      </c>
      <c r="B5521" s="408">
        <v>1</v>
      </c>
      <c r="C5521" s="408" t="s">
        <v>4401</v>
      </c>
      <c r="D5521" s="408" t="s">
        <v>4040</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4400</v>
      </c>
      <c r="B5522" s="408">
        <v>1</v>
      </c>
      <c r="C5522" s="408" t="s">
        <v>4401</v>
      </c>
      <c r="D5522" s="408" t="s">
        <v>4285</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4400</v>
      </c>
      <c r="B5523" s="408">
        <v>1</v>
      </c>
      <c r="C5523" s="408" t="s">
        <v>4401</v>
      </c>
      <c r="D5523" s="408" t="s">
        <v>4042</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4400</v>
      </c>
      <c r="B5524" s="408">
        <v>1</v>
      </c>
      <c r="C5524" s="408" t="s">
        <v>4401</v>
      </c>
      <c r="D5524" s="408" t="s">
        <v>4044</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4400</v>
      </c>
      <c r="B5525" s="408">
        <v>1</v>
      </c>
      <c r="C5525" s="408" t="s">
        <v>4401</v>
      </c>
      <c r="D5525" s="408" t="s">
        <v>4046</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4400</v>
      </c>
      <c r="B5526" s="408">
        <v>1</v>
      </c>
      <c r="C5526" s="408" t="s">
        <v>4401</v>
      </c>
      <c r="D5526" s="408" t="s">
        <v>4226</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4400</v>
      </c>
      <c r="B5527" s="408">
        <v>1</v>
      </c>
      <c r="C5527" s="408" t="s">
        <v>4401</v>
      </c>
      <c r="D5527" s="408" t="s">
        <v>4048</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4400</v>
      </c>
      <c r="B5528" s="408">
        <v>1</v>
      </c>
      <c r="C5528" s="408" t="s">
        <v>4401</v>
      </c>
      <c r="D5528" s="408" t="s">
        <v>4050</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4400</v>
      </c>
      <c r="B5529" s="408">
        <v>1</v>
      </c>
      <c r="C5529" s="408" t="s">
        <v>4401</v>
      </c>
      <c r="D5529" s="408" t="s">
        <v>4052</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4400</v>
      </c>
      <c r="B5530" s="408">
        <v>1</v>
      </c>
      <c r="C5530" s="408" t="s">
        <v>4401</v>
      </c>
      <c r="D5530" s="408" t="s">
        <v>4054</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4400</v>
      </c>
      <c r="B5531" s="408">
        <v>1</v>
      </c>
      <c r="C5531" s="408" t="s">
        <v>4401</v>
      </c>
      <c r="D5531" s="408" t="s">
        <v>517</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4400</v>
      </c>
      <c r="B5532" s="408">
        <v>1</v>
      </c>
      <c r="C5532" s="408" t="s">
        <v>4401</v>
      </c>
      <c r="D5532" s="408" t="s">
        <v>4057</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4400</v>
      </c>
      <c r="B5533" s="408">
        <v>1</v>
      </c>
      <c r="C5533" s="408" t="s">
        <v>4401</v>
      </c>
      <c r="D5533" s="408" t="s">
        <v>4059</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4400</v>
      </c>
      <c r="B5534" s="408">
        <v>1</v>
      </c>
      <c r="C5534" s="408" t="s">
        <v>4401</v>
      </c>
      <c r="D5534" s="408" t="s">
        <v>4061</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4400</v>
      </c>
      <c r="B5535" s="408">
        <v>1</v>
      </c>
      <c r="C5535" s="408" t="s">
        <v>4401</v>
      </c>
      <c r="D5535" s="408" t="s">
        <v>4063</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4400</v>
      </c>
      <c r="B5536" s="408">
        <v>1</v>
      </c>
      <c r="C5536" s="408" t="s">
        <v>4401</v>
      </c>
      <c r="D5536" s="408" t="s">
        <v>4065</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4400</v>
      </c>
      <c r="B5537" s="408">
        <v>1</v>
      </c>
      <c r="C5537" s="408" t="s">
        <v>4401</v>
      </c>
      <c r="D5537" s="408" t="s">
        <v>4067</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4400</v>
      </c>
      <c r="B5538" s="408">
        <v>1</v>
      </c>
      <c r="C5538" s="408" t="s">
        <v>4401</v>
      </c>
      <c r="D5538" s="408" t="s">
        <v>4069</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4400</v>
      </c>
      <c r="B5539" s="408">
        <v>1</v>
      </c>
      <c r="C5539" s="408" t="s">
        <v>4401</v>
      </c>
      <c r="D5539" s="408" t="s">
        <v>4071</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4400</v>
      </c>
      <c r="B5540" s="408">
        <v>1</v>
      </c>
      <c r="C5540" s="408" t="s">
        <v>4401</v>
      </c>
      <c r="D5540" s="408" t="s">
        <v>4073</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4400</v>
      </c>
      <c r="B5541" s="408">
        <v>1</v>
      </c>
      <c r="C5541" s="408" t="s">
        <v>4401</v>
      </c>
      <c r="D5541" s="408" t="s">
        <v>4227</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4400</v>
      </c>
      <c r="B5542" s="408">
        <v>1</v>
      </c>
      <c r="C5542" s="408" t="s">
        <v>4401</v>
      </c>
      <c r="D5542" s="408" t="s">
        <v>4286</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4400</v>
      </c>
      <c r="B5543" s="408">
        <v>1</v>
      </c>
      <c r="C5543" s="408" t="s">
        <v>4401</v>
      </c>
      <c r="D5543" s="408" t="s">
        <v>4075</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4400</v>
      </c>
      <c r="B5544" s="408">
        <v>1</v>
      </c>
      <c r="C5544" s="408" t="s">
        <v>4401</v>
      </c>
      <c r="D5544" s="408" t="s">
        <v>4077</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4400</v>
      </c>
      <c r="B5545" s="408">
        <v>1</v>
      </c>
      <c r="C5545" s="408" t="s">
        <v>4401</v>
      </c>
      <c r="D5545" s="408" t="s">
        <v>4079</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4400</v>
      </c>
      <c r="B5546" s="408">
        <v>1</v>
      </c>
      <c r="C5546" s="408" t="s">
        <v>4401</v>
      </c>
      <c r="D5546" s="408" t="s">
        <v>4081</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4400</v>
      </c>
      <c r="B5547" s="408">
        <v>1</v>
      </c>
      <c r="C5547" s="408" t="s">
        <v>4401</v>
      </c>
      <c r="D5547" s="408" t="s">
        <v>4083</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4400</v>
      </c>
      <c r="B5548" s="408">
        <v>1</v>
      </c>
      <c r="C5548" s="408" t="s">
        <v>4401</v>
      </c>
      <c r="D5548" s="408" t="s">
        <v>4085</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4400</v>
      </c>
      <c r="B5549" s="408">
        <v>1</v>
      </c>
      <c r="C5549" s="408" t="s">
        <v>4401</v>
      </c>
      <c r="D5549" s="408" t="s">
        <v>4087</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4400</v>
      </c>
      <c r="B5550" s="408">
        <v>1</v>
      </c>
      <c r="C5550" s="408" t="s">
        <v>4401</v>
      </c>
      <c r="D5550" s="408" t="s">
        <v>4229</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4400</v>
      </c>
      <c r="B5551" s="408">
        <v>1</v>
      </c>
      <c r="C5551" s="408" t="s">
        <v>4401</v>
      </c>
      <c r="D5551" s="408" t="s">
        <v>4089</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4400</v>
      </c>
      <c r="B5552" s="408">
        <v>1</v>
      </c>
      <c r="C5552" s="408" t="s">
        <v>4401</v>
      </c>
      <c r="D5552" s="408" t="s">
        <v>4091</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4400</v>
      </c>
      <c r="B5553" s="408">
        <v>1</v>
      </c>
      <c r="C5553" s="408" t="s">
        <v>4401</v>
      </c>
      <c r="D5553" s="408" t="s">
        <v>4093</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4400</v>
      </c>
      <c r="B5554" s="408">
        <v>1</v>
      </c>
      <c r="C5554" s="408" t="s">
        <v>4401</v>
      </c>
      <c r="D5554" s="408" t="s">
        <v>4095</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4400</v>
      </c>
      <c r="B5555" s="408">
        <v>1</v>
      </c>
      <c r="C5555" s="408" t="s">
        <v>4401</v>
      </c>
      <c r="D5555" s="408" t="s">
        <v>4097</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4402</v>
      </c>
      <c r="B5556" s="408">
        <v>1</v>
      </c>
      <c r="C5556" s="408" t="s">
        <v>4403</v>
      </c>
      <c r="D5556" s="408" t="s">
        <v>4001</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4402</v>
      </c>
      <c r="B5557" s="408">
        <v>1</v>
      </c>
      <c r="C5557" s="408" t="s">
        <v>4403</v>
      </c>
      <c r="D5557" s="408" t="s">
        <v>4003</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4402</v>
      </c>
      <c r="B5558" s="408">
        <v>1</v>
      </c>
      <c r="C5558" s="408" t="s">
        <v>4403</v>
      </c>
      <c r="D5558" s="408" t="s">
        <v>4004</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4402</v>
      </c>
      <c r="B5559" s="408">
        <v>1</v>
      </c>
      <c r="C5559" s="408" t="s">
        <v>4403</v>
      </c>
      <c r="D5559" s="408" t="s">
        <v>4224</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4402</v>
      </c>
      <c r="B5560" s="408">
        <v>1</v>
      </c>
      <c r="C5560" s="408" t="s">
        <v>4403</v>
      </c>
      <c r="D5560" s="408" t="s">
        <v>4006</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4402</v>
      </c>
      <c r="B5561" s="408">
        <v>1</v>
      </c>
      <c r="C5561" s="408" t="s">
        <v>4403</v>
      </c>
      <c r="D5561" s="408" t="s">
        <v>4008</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4402</v>
      </c>
      <c r="B5562" s="408">
        <v>1</v>
      </c>
      <c r="C5562" s="408" t="s">
        <v>4403</v>
      </c>
      <c r="D5562" s="408" t="s">
        <v>481</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4402</v>
      </c>
      <c r="B5563" s="408">
        <v>1</v>
      </c>
      <c r="C5563" s="408" t="s">
        <v>4403</v>
      </c>
      <c r="D5563" s="408" t="s">
        <v>4011</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4402</v>
      </c>
      <c r="B5564" s="408">
        <v>1</v>
      </c>
      <c r="C5564" s="408" t="s">
        <v>4403</v>
      </c>
      <c r="D5564" s="408" t="s">
        <v>4013</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4402</v>
      </c>
      <c r="B5565" s="408">
        <v>1</v>
      </c>
      <c r="C5565" s="408" t="s">
        <v>4403</v>
      </c>
      <c r="D5565" s="408" t="s">
        <v>4014</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4402</v>
      </c>
      <c r="B5566" s="408">
        <v>1</v>
      </c>
      <c r="C5566" s="408" t="s">
        <v>4403</v>
      </c>
      <c r="D5566" s="408" t="s">
        <v>4016</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4402</v>
      </c>
      <c r="B5567" s="408">
        <v>1</v>
      </c>
      <c r="C5567" s="408" t="s">
        <v>4403</v>
      </c>
      <c r="D5567" s="408" t="s">
        <v>4284</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4402</v>
      </c>
      <c r="B5568" s="408">
        <v>1</v>
      </c>
      <c r="C5568" s="408" t="s">
        <v>4403</v>
      </c>
      <c r="D5568" s="408" t="s">
        <v>4018</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4402</v>
      </c>
      <c r="B5569" s="408">
        <v>1</v>
      </c>
      <c r="C5569" s="408" t="s">
        <v>4403</v>
      </c>
      <c r="D5569" s="408" t="s">
        <v>4225</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4402</v>
      </c>
      <c r="B5570" s="408">
        <v>1</v>
      </c>
      <c r="C5570" s="408" t="s">
        <v>4403</v>
      </c>
      <c r="D5570" s="408" t="s">
        <v>4020</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4402</v>
      </c>
      <c r="B5571" s="408">
        <v>1</v>
      </c>
      <c r="C5571" s="408" t="s">
        <v>4403</v>
      </c>
      <c r="D5571" s="408" t="s">
        <v>4022</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4402</v>
      </c>
      <c r="B5572" s="408">
        <v>1</v>
      </c>
      <c r="C5572" s="408" t="s">
        <v>4403</v>
      </c>
      <c r="D5572" s="408" t="s">
        <v>4024</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4402</v>
      </c>
      <c r="B5573" s="408">
        <v>1</v>
      </c>
      <c r="C5573" s="408" t="s">
        <v>4403</v>
      </c>
      <c r="D5573" s="408" t="s">
        <v>4026</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4402</v>
      </c>
      <c r="B5574" s="408">
        <v>1</v>
      </c>
      <c r="C5574" s="408" t="s">
        <v>4403</v>
      </c>
      <c r="D5574" s="408" t="s">
        <v>4028</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4402</v>
      </c>
      <c r="B5575" s="408">
        <v>1</v>
      </c>
      <c r="C5575" s="408" t="s">
        <v>4403</v>
      </c>
      <c r="D5575" s="408" t="s">
        <v>4030</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4402</v>
      </c>
      <c r="B5576" s="408">
        <v>1</v>
      </c>
      <c r="C5576" s="408" t="s">
        <v>4403</v>
      </c>
      <c r="D5576" s="408" t="s">
        <v>4032</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4402</v>
      </c>
      <c r="B5577" s="408">
        <v>1</v>
      </c>
      <c r="C5577" s="408" t="s">
        <v>4403</v>
      </c>
      <c r="D5577" s="408" t="s">
        <v>4034</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4402</v>
      </c>
      <c r="B5578" s="408">
        <v>1</v>
      </c>
      <c r="C5578" s="408" t="s">
        <v>4403</v>
      </c>
      <c r="D5578" s="408" t="s">
        <v>4036</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4402</v>
      </c>
      <c r="B5579" s="408">
        <v>1</v>
      </c>
      <c r="C5579" s="408" t="s">
        <v>4403</v>
      </c>
      <c r="D5579" s="408" t="s">
        <v>4038</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4402</v>
      </c>
      <c r="B5580" s="408">
        <v>1</v>
      </c>
      <c r="C5580" s="408" t="s">
        <v>4403</v>
      </c>
      <c r="D5580" s="408" t="s">
        <v>4040</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4402</v>
      </c>
      <c r="B5581" s="408">
        <v>1</v>
      </c>
      <c r="C5581" s="408" t="s">
        <v>4403</v>
      </c>
      <c r="D5581" s="408" t="s">
        <v>4285</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4402</v>
      </c>
      <c r="B5582" s="408">
        <v>1</v>
      </c>
      <c r="C5582" s="408" t="s">
        <v>4403</v>
      </c>
      <c r="D5582" s="408" t="s">
        <v>4042</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4402</v>
      </c>
      <c r="B5583" s="408">
        <v>1</v>
      </c>
      <c r="C5583" s="408" t="s">
        <v>4403</v>
      </c>
      <c r="D5583" s="408" t="s">
        <v>4044</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4402</v>
      </c>
      <c r="B5584" s="408">
        <v>1</v>
      </c>
      <c r="C5584" s="408" t="s">
        <v>4403</v>
      </c>
      <c r="D5584" s="408" t="s">
        <v>4046</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4402</v>
      </c>
      <c r="B5585" s="408">
        <v>1</v>
      </c>
      <c r="C5585" s="408" t="s">
        <v>4403</v>
      </c>
      <c r="D5585" s="408" t="s">
        <v>4226</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4402</v>
      </c>
      <c r="B5586" s="408">
        <v>1</v>
      </c>
      <c r="C5586" s="408" t="s">
        <v>4403</v>
      </c>
      <c r="D5586" s="408" t="s">
        <v>4048</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4402</v>
      </c>
      <c r="B5587" s="408">
        <v>1</v>
      </c>
      <c r="C5587" s="408" t="s">
        <v>4403</v>
      </c>
      <c r="D5587" s="408" t="s">
        <v>4050</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4402</v>
      </c>
      <c r="B5588" s="408">
        <v>1</v>
      </c>
      <c r="C5588" s="408" t="s">
        <v>4403</v>
      </c>
      <c r="D5588" s="408" t="s">
        <v>4052</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4402</v>
      </c>
      <c r="B5589" s="408">
        <v>1</v>
      </c>
      <c r="C5589" s="408" t="s">
        <v>4403</v>
      </c>
      <c r="D5589" s="408" t="s">
        <v>4054</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4402</v>
      </c>
      <c r="B5590" s="408">
        <v>1</v>
      </c>
      <c r="C5590" s="408" t="s">
        <v>4403</v>
      </c>
      <c r="D5590" s="408" t="s">
        <v>517</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4402</v>
      </c>
      <c r="B5591" s="408">
        <v>1</v>
      </c>
      <c r="C5591" s="408" t="s">
        <v>4403</v>
      </c>
      <c r="D5591" s="408" t="s">
        <v>4057</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4402</v>
      </c>
      <c r="B5592" s="408">
        <v>1</v>
      </c>
      <c r="C5592" s="408" t="s">
        <v>4403</v>
      </c>
      <c r="D5592" s="408" t="s">
        <v>4059</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4402</v>
      </c>
      <c r="B5593" s="408">
        <v>1</v>
      </c>
      <c r="C5593" s="408" t="s">
        <v>4403</v>
      </c>
      <c r="D5593" s="408" t="s">
        <v>4061</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4402</v>
      </c>
      <c r="B5594" s="408">
        <v>1</v>
      </c>
      <c r="C5594" s="408" t="s">
        <v>4403</v>
      </c>
      <c r="D5594" s="408" t="s">
        <v>4063</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4402</v>
      </c>
      <c r="B5595" s="408">
        <v>1</v>
      </c>
      <c r="C5595" s="408" t="s">
        <v>4403</v>
      </c>
      <c r="D5595" s="408" t="s">
        <v>4065</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4402</v>
      </c>
      <c r="B5596" s="408">
        <v>1</v>
      </c>
      <c r="C5596" s="408" t="s">
        <v>4403</v>
      </c>
      <c r="D5596" s="408" t="s">
        <v>4067</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4402</v>
      </c>
      <c r="B5597" s="408">
        <v>1</v>
      </c>
      <c r="C5597" s="408" t="s">
        <v>4403</v>
      </c>
      <c r="D5597" s="408" t="s">
        <v>4069</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4402</v>
      </c>
      <c r="B5598" s="408">
        <v>1</v>
      </c>
      <c r="C5598" s="408" t="s">
        <v>4403</v>
      </c>
      <c r="D5598" s="408" t="s">
        <v>4071</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4402</v>
      </c>
      <c r="B5599" s="408">
        <v>1</v>
      </c>
      <c r="C5599" s="408" t="s">
        <v>4403</v>
      </c>
      <c r="D5599" s="408" t="s">
        <v>4073</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4402</v>
      </c>
      <c r="B5600" s="408">
        <v>1</v>
      </c>
      <c r="C5600" s="408" t="s">
        <v>4403</v>
      </c>
      <c r="D5600" s="408" t="s">
        <v>4227</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4402</v>
      </c>
      <c r="B5601" s="408">
        <v>1</v>
      </c>
      <c r="C5601" s="408" t="s">
        <v>4403</v>
      </c>
      <c r="D5601" s="408" t="s">
        <v>4286</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4402</v>
      </c>
      <c r="B5602" s="408">
        <v>1</v>
      </c>
      <c r="C5602" s="408" t="s">
        <v>4403</v>
      </c>
      <c r="D5602" s="408" t="s">
        <v>4075</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4402</v>
      </c>
      <c r="B5603" s="408">
        <v>1</v>
      </c>
      <c r="C5603" s="408" t="s">
        <v>4403</v>
      </c>
      <c r="D5603" s="408" t="s">
        <v>4077</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4402</v>
      </c>
      <c r="B5604" s="408">
        <v>1</v>
      </c>
      <c r="C5604" s="408" t="s">
        <v>4403</v>
      </c>
      <c r="D5604" s="408" t="s">
        <v>4079</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4402</v>
      </c>
      <c r="B5605" s="408">
        <v>1</v>
      </c>
      <c r="C5605" s="408" t="s">
        <v>4403</v>
      </c>
      <c r="D5605" s="408" t="s">
        <v>4081</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4402</v>
      </c>
      <c r="B5606" s="408">
        <v>1</v>
      </c>
      <c r="C5606" s="408" t="s">
        <v>4403</v>
      </c>
      <c r="D5606" s="408" t="s">
        <v>4083</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4402</v>
      </c>
      <c r="B5607" s="408">
        <v>1</v>
      </c>
      <c r="C5607" s="408" t="s">
        <v>4403</v>
      </c>
      <c r="D5607" s="408" t="s">
        <v>4085</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4402</v>
      </c>
      <c r="B5608" s="408">
        <v>1</v>
      </c>
      <c r="C5608" s="408" t="s">
        <v>4403</v>
      </c>
      <c r="D5608" s="408" t="s">
        <v>4087</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4402</v>
      </c>
      <c r="B5609" s="408">
        <v>1</v>
      </c>
      <c r="C5609" s="408" t="s">
        <v>4403</v>
      </c>
      <c r="D5609" s="408" t="s">
        <v>4229</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4402</v>
      </c>
      <c r="B5610" s="408">
        <v>1</v>
      </c>
      <c r="C5610" s="408" t="s">
        <v>4403</v>
      </c>
      <c r="D5610" s="408" t="s">
        <v>4089</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4402</v>
      </c>
      <c r="B5611" s="408">
        <v>1</v>
      </c>
      <c r="C5611" s="408" t="s">
        <v>4403</v>
      </c>
      <c r="D5611" s="408" t="s">
        <v>4091</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4402</v>
      </c>
      <c r="B5612" s="408">
        <v>1</v>
      </c>
      <c r="C5612" s="408" t="s">
        <v>4403</v>
      </c>
      <c r="D5612" s="408" t="s">
        <v>4093</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4402</v>
      </c>
      <c r="B5613" s="408">
        <v>1</v>
      </c>
      <c r="C5613" s="408" t="s">
        <v>4403</v>
      </c>
      <c r="D5613" s="408" t="s">
        <v>4095</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4402</v>
      </c>
      <c r="B5614" s="408">
        <v>1</v>
      </c>
      <c r="C5614" s="408" t="s">
        <v>4403</v>
      </c>
      <c r="D5614" s="408" t="s">
        <v>4097</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4404</v>
      </c>
      <c r="B5615" s="408">
        <v>1</v>
      </c>
      <c r="C5615" s="408" t="s">
        <v>4405</v>
      </c>
      <c r="D5615" s="408" t="s">
        <v>4001</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4404</v>
      </c>
      <c r="B5616" s="408">
        <v>1</v>
      </c>
      <c r="C5616" s="408" t="s">
        <v>4405</v>
      </c>
      <c r="D5616" s="408" t="s">
        <v>4003</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4404</v>
      </c>
      <c r="B5617" s="408">
        <v>1</v>
      </c>
      <c r="C5617" s="408" t="s">
        <v>4405</v>
      </c>
      <c r="D5617" s="408" t="s">
        <v>4004</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4404</v>
      </c>
      <c r="B5618" s="408">
        <v>1</v>
      </c>
      <c r="C5618" s="408" t="s">
        <v>4405</v>
      </c>
      <c r="D5618" s="408" t="s">
        <v>4224</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4404</v>
      </c>
      <c r="B5619" s="408">
        <v>1</v>
      </c>
      <c r="C5619" s="408" t="s">
        <v>4405</v>
      </c>
      <c r="D5619" s="408" t="s">
        <v>4006</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4404</v>
      </c>
      <c r="B5620" s="408">
        <v>1</v>
      </c>
      <c r="C5620" s="408" t="s">
        <v>4405</v>
      </c>
      <c r="D5620" s="408" t="s">
        <v>4008</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4404</v>
      </c>
      <c r="B5621" s="408">
        <v>1</v>
      </c>
      <c r="C5621" s="408" t="s">
        <v>4405</v>
      </c>
      <c r="D5621" s="408" t="s">
        <v>481</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4404</v>
      </c>
      <c r="B5622" s="408">
        <v>1</v>
      </c>
      <c r="C5622" s="408" t="s">
        <v>4405</v>
      </c>
      <c r="D5622" s="408" t="s">
        <v>4011</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4404</v>
      </c>
      <c r="B5623" s="408">
        <v>1</v>
      </c>
      <c r="C5623" s="408" t="s">
        <v>4405</v>
      </c>
      <c r="D5623" s="408" t="s">
        <v>4013</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4404</v>
      </c>
      <c r="B5624" s="408">
        <v>1</v>
      </c>
      <c r="C5624" s="408" t="s">
        <v>4405</v>
      </c>
      <c r="D5624" s="408" t="s">
        <v>4014</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4404</v>
      </c>
      <c r="B5625" s="408">
        <v>1</v>
      </c>
      <c r="C5625" s="408" t="s">
        <v>4405</v>
      </c>
      <c r="D5625" s="408" t="s">
        <v>4016</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4404</v>
      </c>
      <c r="B5626" s="408">
        <v>1</v>
      </c>
      <c r="C5626" s="408" t="s">
        <v>4405</v>
      </c>
      <c r="D5626" s="408" t="s">
        <v>4284</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4404</v>
      </c>
      <c r="B5627" s="408">
        <v>1</v>
      </c>
      <c r="C5627" s="408" t="s">
        <v>4405</v>
      </c>
      <c r="D5627" s="408" t="s">
        <v>4018</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4404</v>
      </c>
      <c r="B5628" s="408">
        <v>1</v>
      </c>
      <c r="C5628" s="408" t="s">
        <v>4405</v>
      </c>
      <c r="D5628" s="408" t="s">
        <v>4225</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4404</v>
      </c>
      <c r="B5629" s="408">
        <v>1</v>
      </c>
      <c r="C5629" s="408" t="s">
        <v>4405</v>
      </c>
      <c r="D5629" s="408" t="s">
        <v>4020</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4404</v>
      </c>
      <c r="B5630" s="408">
        <v>1</v>
      </c>
      <c r="C5630" s="408" t="s">
        <v>4405</v>
      </c>
      <c r="D5630" s="408" t="s">
        <v>4022</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4404</v>
      </c>
      <c r="B5631" s="408">
        <v>1</v>
      </c>
      <c r="C5631" s="408" t="s">
        <v>4405</v>
      </c>
      <c r="D5631" s="408" t="s">
        <v>4024</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4404</v>
      </c>
      <c r="B5632" s="408">
        <v>1</v>
      </c>
      <c r="C5632" s="408" t="s">
        <v>4405</v>
      </c>
      <c r="D5632" s="408" t="s">
        <v>4026</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4404</v>
      </c>
      <c r="B5633" s="408">
        <v>1</v>
      </c>
      <c r="C5633" s="408" t="s">
        <v>4405</v>
      </c>
      <c r="D5633" s="408" t="s">
        <v>4028</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4404</v>
      </c>
      <c r="B5634" s="408">
        <v>1</v>
      </c>
      <c r="C5634" s="408" t="s">
        <v>4405</v>
      </c>
      <c r="D5634" s="408" t="s">
        <v>4030</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4404</v>
      </c>
      <c r="B5635" s="408">
        <v>1</v>
      </c>
      <c r="C5635" s="408" t="s">
        <v>4405</v>
      </c>
      <c r="D5635" s="408" t="s">
        <v>4032</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4404</v>
      </c>
      <c r="B5636" s="408">
        <v>1</v>
      </c>
      <c r="C5636" s="408" t="s">
        <v>4405</v>
      </c>
      <c r="D5636" s="408" t="s">
        <v>4034</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4404</v>
      </c>
      <c r="B5637" s="408">
        <v>1</v>
      </c>
      <c r="C5637" s="408" t="s">
        <v>4405</v>
      </c>
      <c r="D5637" s="408" t="s">
        <v>4036</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4404</v>
      </c>
      <c r="B5638" s="408">
        <v>1</v>
      </c>
      <c r="C5638" s="408" t="s">
        <v>4405</v>
      </c>
      <c r="D5638" s="408" t="s">
        <v>4038</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4404</v>
      </c>
      <c r="B5639" s="408">
        <v>1</v>
      </c>
      <c r="C5639" s="408" t="s">
        <v>4405</v>
      </c>
      <c r="D5639" s="408" t="s">
        <v>4040</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4404</v>
      </c>
      <c r="B5640" s="408">
        <v>1</v>
      </c>
      <c r="C5640" s="408" t="s">
        <v>4405</v>
      </c>
      <c r="D5640" s="408" t="s">
        <v>4285</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4404</v>
      </c>
      <c r="B5641" s="408">
        <v>1</v>
      </c>
      <c r="C5641" s="408" t="s">
        <v>4405</v>
      </c>
      <c r="D5641" s="408" t="s">
        <v>4042</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4404</v>
      </c>
      <c r="B5642" s="408">
        <v>1</v>
      </c>
      <c r="C5642" s="408" t="s">
        <v>4405</v>
      </c>
      <c r="D5642" s="408" t="s">
        <v>4044</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4404</v>
      </c>
      <c r="B5643" s="408">
        <v>1</v>
      </c>
      <c r="C5643" s="408" t="s">
        <v>4405</v>
      </c>
      <c r="D5643" s="408" t="s">
        <v>4046</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4404</v>
      </c>
      <c r="B5644" s="408">
        <v>1</v>
      </c>
      <c r="C5644" s="408" t="s">
        <v>4405</v>
      </c>
      <c r="D5644" s="408" t="s">
        <v>4226</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4404</v>
      </c>
      <c r="B5645" s="408">
        <v>1</v>
      </c>
      <c r="C5645" s="408" t="s">
        <v>4405</v>
      </c>
      <c r="D5645" s="408" t="s">
        <v>4048</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4404</v>
      </c>
      <c r="B5646" s="408">
        <v>1</v>
      </c>
      <c r="C5646" s="408" t="s">
        <v>4405</v>
      </c>
      <c r="D5646" s="408" t="s">
        <v>4050</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4404</v>
      </c>
      <c r="B5647" s="408">
        <v>1</v>
      </c>
      <c r="C5647" s="408" t="s">
        <v>4405</v>
      </c>
      <c r="D5647" s="408" t="s">
        <v>4052</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4404</v>
      </c>
      <c r="B5648" s="408">
        <v>1</v>
      </c>
      <c r="C5648" s="408" t="s">
        <v>4405</v>
      </c>
      <c r="D5648" s="408" t="s">
        <v>4054</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4404</v>
      </c>
      <c r="B5649" s="408">
        <v>1</v>
      </c>
      <c r="C5649" s="408" t="s">
        <v>4405</v>
      </c>
      <c r="D5649" s="408" t="s">
        <v>517</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4404</v>
      </c>
      <c r="B5650" s="408">
        <v>1</v>
      </c>
      <c r="C5650" s="408" t="s">
        <v>4405</v>
      </c>
      <c r="D5650" s="408" t="s">
        <v>4057</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4404</v>
      </c>
      <c r="B5651" s="408">
        <v>1</v>
      </c>
      <c r="C5651" s="408" t="s">
        <v>4405</v>
      </c>
      <c r="D5651" s="408" t="s">
        <v>4059</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4404</v>
      </c>
      <c r="B5652" s="408">
        <v>1</v>
      </c>
      <c r="C5652" s="408" t="s">
        <v>4405</v>
      </c>
      <c r="D5652" s="408" t="s">
        <v>4061</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4404</v>
      </c>
      <c r="B5653" s="408">
        <v>1</v>
      </c>
      <c r="C5653" s="408" t="s">
        <v>4405</v>
      </c>
      <c r="D5653" s="408" t="s">
        <v>4063</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4404</v>
      </c>
      <c r="B5654" s="408">
        <v>1</v>
      </c>
      <c r="C5654" s="408" t="s">
        <v>4405</v>
      </c>
      <c r="D5654" s="408" t="s">
        <v>4065</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4404</v>
      </c>
      <c r="B5655" s="408">
        <v>1</v>
      </c>
      <c r="C5655" s="408" t="s">
        <v>4405</v>
      </c>
      <c r="D5655" s="408" t="s">
        <v>4067</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4404</v>
      </c>
      <c r="B5656" s="408">
        <v>1</v>
      </c>
      <c r="C5656" s="408" t="s">
        <v>4405</v>
      </c>
      <c r="D5656" s="408" t="s">
        <v>4069</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4404</v>
      </c>
      <c r="B5657" s="408">
        <v>1</v>
      </c>
      <c r="C5657" s="408" t="s">
        <v>4405</v>
      </c>
      <c r="D5657" s="408" t="s">
        <v>4071</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4404</v>
      </c>
      <c r="B5658" s="408">
        <v>1</v>
      </c>
      <c r="C5658" s="408" t="s">
        <v>4405</v>
      </c>
      <c r="D5658" s="408" t="s">
        <v>4073</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4404</v>
      </c>
      <c r="B5659" s="408">
        <v>1</v>
      </c>
      <c r="C5659" s="408" t="s">
        <v>4405</v>
      </c>
      <c r="D5659" s="408" t="s">
        <v>4227</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4404</v>
      </c>
      <c r="B5660" s="408">
        <v>1</v>
      </c>
      <c r="C5660" s="408" t="s">
        <v>4405</v>
      </c>
      <c r="D5660" s="408" t="s">
        <v>4286</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4404</v>
      </c>
      <c r="B5661" s="408">
        <v>1</v>
      </c>
      <c r="C5661" s="408" t="s">
        <v>4405</v>
      </c>
      <c r="D5661" s="408" t="s">
        <v>4075</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4404</v>
      </c>
      <c r="B5662" s="408">
        <v>1</v>
      </c>
      <c r="C5662" s="408" t="s">
        <v>4405</v>
      </c>
      <c r="D5662" s="408" t="s">
        <v>4077</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4404</v>
      </c>
      <c r="B5663" s="408">
        <v>1</v>
      </c>
      <c r="C5663" s="408" t="s">
        <v>4405</v>
      </c>
      <c r="D5663" s="408" t="s">
        <v>4079</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4404</v>
      </c>
      <c r="B5664" s="408">
        <v>1</v>
      </c>
      <c r="C5664" s="408" t="s">
        <v>4405</v>
      </c>
      <c r="D5664" s="408" t="s">
        <v>4081</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4404</v>
      </c>
      <c r="B5665" s="408">
        <v>1</v>
      </c>
      <c r="C5665" s="408" t="s">
        <v>4405</v>
      </c>
      <c r="D5665" s="408" t="s">
        <v>4083</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4404</v>
      </c>
      <c r="B5666" s="408">
        <v>1</v>
      </c>
      <c r="C5666" s="408" t="s">
        <v>4405</v>
      </c>
      <c r="D5666" s="408" t="s">
        <v>4085</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4404</v>
      </c>
      <c r="B5667" s="408">
        <v>1</v>
      </c>
      <c r="C5667" s="408" t="s">
        <v>4405</v>
      </c>
      <c r="D5667" s="408" t="s">
        <v>4087</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4404</v>
      </c>
      <c r="B5668" s="408">
        <v>1</v>
      </c>
      <c r="C5668" s="408" t="s">
        <v>4405</v>
      </c>
      <c r="D5668" s="408" t="s">
        <v>4229</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4404</v>
      </c>
      <c r="B5669" s="408">
        <v>1</v>
      </c>
      <c r="C5669" s="408" t="s">
        <v>4405</v>
      </c>
      <c r="D5669" s="408" t="s">
        <v>4089</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4404</v>
      </c>
      <c r="B5670" s="408">
        <v>1</v>
      </c>
      <c r="C5670" s="408" t="s">
        <v>4405</v>
      </c>
      <c r="D5670" s="408" t="s">
        <v>4091</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4404</v>
      </c>
      <c r="B5671" s="408">
        <v>1</v>
      </c>
      <c r="C5671" s="408" t="s">
        <v>4405</v>
      </c>
      <c r="D5671" s="408" t="s">
        <v>4093</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4404</v>
      </c>
      <c r="B5672" s="408">
        <v>1</v>
      </c>
      <c r="C5672" s="408" t="s">
        <v>4405</v>
      </c>
      <c r="D5672" s="408" t="s">
        <v>4095</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4404</v>
      </c>
      <c r="B5673" s="408">
        <v>1</v>
      </c>
      <c r="C5673" s="408" t="s">
        <v>4405</v>
      </c>
      <c r="D5673" s="408" t="s">
        <v>4097</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4406</v>
      </c>
      <c r="B5674" s="408">
        <v>1</v>
      </c>
      <c r="C5674" s="408" t="s">
        <v>4407</v>
      </c>
      <c r="D5674" s="408" t="s">
        <v>4001</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4406</v>
      </c>
      <c r="B5675" s="408">
        <v>1</v>
      </c>
      <c r="C5675" s="408" t="s">
        <v>4407</v>
      </c>
      <c r="D5675" s="408" t="s">
        <v>4003</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4406</v>
      </c>
      <c r="B5676" s="408">
        <v>1</v>
      </c>
      <c r="C5676" s="408" t="s">
        <v>4407</v>
      </c>
      <c r="D5676" s="408" t="s">
        <v>4004</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4406</v>
      </c>
      <c r="B5677" s="408">
        <v>1</v>
      </c>
      <c r="C5677" s="408" t="s">
        <v>4407</v>
      </c>
      <c r="D5677" s="408" t="s">
        <v>4224</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4406</v>
      </c>
      <c r="B5678" s="408">
        <v>1</v>
      </c>
      <c r="C5678" s="408" t="s">
        <v>4407</v>
      </c>
      <c r="D5678" s="408" t="s">
        <v>4006</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4406</v>
      </c>
      <c r="B5679" s="408">
        <v>1</v>
      </c>
      <c r="C5679" s="408" t="s">
        <v>4407</v>
      </c>
      <c r="D5679" s="408" t="s">
        <v>4008</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4406</v>
      </c>
      <c r="B5680" s="408">
        <v>1</v>
      </c>
      <c r="C5680" s="408" t="s">
        <v>4407</v>
      </c>
      <c r="D5680" s="408" t="s">
        <v>481</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4406</v>
      </c>
      <c r="B5681" s="408">
        <v>1</v>
      </c>
      <c r="C5681" s="408" t="s">
        <v>4407</v>
      </c>
      <c r="D5681" s="408" t="s">
        <v>4011</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4406</v>
      </c>
      <c r="B5682" s="408">
        <v>1</v>
      </c>
      <c r="C5682" s="408" t="s">
        <v>4407</v>
      </c>
      <c r="D5682" s="408" t="s">
        <v>4013</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4406</v>
      </c>
      <c r="B5683" s="408">
        <v>1</v>
      </c>
      <c r="C5683" s="408" t="s">
        <v>4407</v>
      </c>
      <c r="D5683" s="408" t="s">
        <v>4014</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4406</v>
      </c>
      <c r="B5684" s="408">
        <v>1</v>
      </c>
      <c r="C5684" s="408" t="s">
        <v>4407</v>
      </c>
      <c r="D5684" s="408" t="s">
        <v>4016</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4406</v>
      </c>
      <c r="B5685" s="408">
        <v>1</v>
      </c>
      <c r="C5685" s="408" t="s">
        <v>4407</v>
      </c>
      <c r="D5685" s="408" t="s">
        <v>4284</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4406</v>
      </c>
      <c r="B5686" s="408">
        <v>1</v>
      </c>
      <c r="C5686" s="408" t="s">
        <v>4407</v>
      </c>
      <c r="D5686" s="408" t="s">
        <v>4018</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4406</v>
      </c>
      <c r="B5687" s="408">
        <v>1</v>
      </c>
      <c r="C5687" s="408" t="s">
        <v>4407</v>
      </c>
      <c r="D5687" s="408" t="s">
        <v>4225</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4406</v>
      </c>
      <c r="B5688" s="408">
        <v>1</v>
      </c>
      <c r="C5688" s="408" t="s">
        <v>4407</v>
      </c>
      <c r="D5688" s="408" t="s">
        <v>4020</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4406</v>
      </c>
      <c r="B5689" s="408">
        <v>1</v>
      </c>
      <c r="C5689" s="408" t="s">
        <v>4407</v>
      </c>
      <c r="D5689" s="408" t="s">
        <v>4022</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4406</v>
      </c>
      <c r="B5690" s="408">
        <v>1</v>
      </c>
      <c r="C5690" s="408" t="s">
        <v>4407</v>
      </c>
      <c r="D5690" s="408" t="s">
        <v>4024</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4406</v>
      </c>
      <c r="B5691" s="408">
        <v>1</v>
      </c>
      <c r="C5691" s="408" t="s">
        <v>4407</v>
      </c>
      <c r="D5691" s="408" t="s">
        <v>4026</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4406</v>
      </c>
      <c r="B5692" s="408">
        <v>1</v>
      </c>
      <c r="C5692" s="408" t="s">
        <v>4407</v>
      </c>
      <c r="D5692" s="408" t="s">
        <v>4028</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4406</v>
      </c>
      <c r="B5693" s="408">
        <v>1</v>
      </c>
      <c r="C5693" s="408" t="s">
        <v>4407</v>
      </c>
      <c r="D5693" s="408" t="s">
        <v>4030</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4406</v>
      </c>
      <c r="B5694" s="408">
        <v>1</v>
      </c>
      <c r="C5694" s="408" t="s">
        <v>4407</v>
      </c>
      <c r="D5694" s="408" t="s">
        <v>4032</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4406</v>
      </c>
      <c r="B5695" s="408">
        <v>1</v>
      </c>
      <c r="C5695" s="408" t="s">
        <v>4407</v>
      </c>
      <c r="D5695" s="408" t="s">
        <v>4034</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4406</v>
      </c>
      <c r="B5696" s="408">
        <v>1</v>
      </c>
      <c r="C5696" s="408" t="s">
        <v>4407</v>
      </c>
      <c r="D5696" s="408" t="s">
        <v>4036</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4406</v>
      </c>
      <c r="B5697" s="408">
        <v>1</v>
      </c>
      <c r="C5697" s="408" t="s">
        <v>4407</v>
      </c>
      <c r="D5697" s="408" t="s">
        <v>4038</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4406</v>
      </c>
      <c r="B5698" s="408">
        <v>1</v>
      </c>
      <c r="C5698" s="408" t="s">
        <v>4407</v>
      </c>
      <c r="D5698" s="408" t="s">
        <v>4040</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4406</v>
      </c>
      <c r="B5699" s="408">
        <v>1</v>
      </c>
      <c r="C5699" s="408" t="s">
        <v>4407</v>
      </c>
      <c r="D5699" s="408" t="s">
        <v>4285</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4406</v>
      </c>
      <c r="B5700" s="408">
        <v>1</v>
      </c>
      <c r="C5700" s="408" t="s">
        <v>4407</v>
      </c>
      <c r="D5700" s="408" t="s">
        <v>4042</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4406</v>
      </c>
      <c r="B5701" s="408">
        <v>1</v>
      </c>
      <c r="C5701" s="408" t="s">
        <v>4407</v>
      </c>
      <c r="D5701" s="408" t="s">
        <v>4044</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4406</v>
      </c>
      <c r="B5702" s="408">
        <v>1</v>
      </c>
      <c r="C5702" s="408" t="s">
        <v>4407</v>
      </c>
      <c r="D5702" s="408" t="s">
        <v>4046</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4406</v>
      </c>
      <c r="B5703" s="408">
        <v>1</v>
      </c>
      <c r="C5703" s="408" t="s">
        <v>4407</v>
      </c>
      <c r="D5703" s="408" t="s">
        <v>4226</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4406</v>
      </c>
      <c r="B5704" s="408">
        <v>1</v>
      </c>
      <c r="C5704" s="408" t="s">
        <v>4407</v>
      </c>
      <c r="D5704" s="408" t="s">
        <v>4048</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4406</v>
      </c>
      <c r="B5705" s="408">
        <v>1</v>
      </c>
      <c r="C5705" s="408" t="s">
        <v>4407</v>
      </c>
      <c r="D5705" s="408" t="s">
        <v>4050</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4406</v>
      </c>
      <c r="B5706" s="408">
        <v>1</v>
      </c>
      <c r="C5706" s="408" t="s">
        <v>4407</v>
      </c>
      <c r="D5706" s="408" t="s">
        <v>4052</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4406</v>
      </c>
      <c r="B5707" s="408">
        <v>1</v>
      </c>
      <c r="C5707" s="408" t="s">
        <v>4407</v>
      </c>
      <c r="D5707" s="408" t="s">
        <v>4054</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4406</v>
      </c>
      <c r="B5708" s="408">
        <v>1</v>
      </c>
      <c r="C5708" s="408" t="s">
        <v>4407</v>
      </c>
      <c r="D5708" s="408" t="s">
        <v>517</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4406</v>
      </c>
      <c r="B5709" s="408">
        <v>1</v>
      </c>
      <c r="C5709" s="408" t="s">
        <v>4407</v>
      </c>
      <c r="D5709" s="408" t="s">
        <v>4057</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4406</v>
      </c>
      <c r="B5710" s="408">
        <v>1</v>
      </c>
      <c r="C5710" s="408" t="s">
        <v>4407</v>
      </c>
      <c r="D5710" s="408" t="s">
        <v>4059</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4406</v>
      </c>
      <c r="B5711" s="408">
        <v>1</v>
      </c>
      <c r="C5711" s="408" t="s">
        <v>4407</v>
      </c>
      <c r="D5711" s="408" t="s">
        <v>4061</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4406</v>
      </c>
      <c r="B5712" s="408">
        <v>1</v>
      </c>
      <c r="C5712" s="408" t="s">
        <v>4407</v>
      </c>
      <c r="D5712" s="408" t="s">
        <v>4063</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4406</v>
      </c>
      <c r="B5713" s="408">
        <v>1</v>
      </c>
      <c r="C5713" s="408" t="s">
        <v>4407</v>
      </c>
      <c r="D5713" s="408" t="s">
        <v>4065</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4406</v>
      </c>
      <c r="B5714" s="408">
        <v>1</v>
      </c>
      <c r="C5714" s="408" t="s">
        <v>4407</v>
      </c>
      <c r="D5714" s="408" t="s">
        <v>4067</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4406</v>
      </c>
      <c r="B5715" s="408">
        <v>1</v>
      </c>
      <c r="C5715" s="408" t="s">
        <v>4407</v>
      </c>
      <c r="D5715" s="408" t="s">
        <v>4069</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4406</v>
      </c>
      <c r="B5716" s="408">
        <v>1</v>
      </c>
      <c r="C5716" s="408" t="s">
        <v>4407</v>
      </c>
      <c r="D5716" s="408" t="s">
        <v>4071</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4406</v>
      </c>
      <c r="B5717" s="408">
        <v>1</v>
      </c>
      <c r="C5717" s="408" t="s">
        <v>4407</v>
      </c>
      <c r="D5717" s="408" t="s">
        <v>4073</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4406</v>
      </c>
      <c r="B5718" s="408">
        <v>1</v>
      </c>
      <c r="C5718" s="408" t="s">
        <v>4407</v>
      </c>
      <c r="D5718" s="408" t="s">
        <v>4227</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4406</v>
      </c>
      <c r="B5719" s="408">
        <v>1</v>
      </c>
      <c r="C5719" s="408" t="s">
        <v>4407</v>
      </c>
      <c r="D5719" s="408" t="s">
        <v>4286</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4406</v>
      </c>
      <c r="B5720" s="408">
        <v>1</v>
      </c>
      <c r="C5720" s="408" t="s">
        <v>4407</v>
      </c>
      <c r="D5720" s="408" t="s">
        <v>4075</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4406</v>
      </c>
      <c r="B5721" s="408">
        <v>1</v>
      </c>
      <c r="C5721" s="408" t="s">
        <v>4407</v>
      </c>
      <c r="D5721" s="408" t="s">
        <v>4077</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4406</v>
      </c>
      <c r="B5722" s="408">
        <v>1</v>
      </c>
      <c r="C5722" s="408" t="s">
        <v>4407</v>
      </c>
      <c r="D5722" s="408" t="s">
        <v>4079</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4406</v>
      </c>
      <c r="B5723" s="408">
        <v>1</v>
      </c>
      <c r="C5723" s="408" t="s">
        <v>4407</v>
      </c>
      <c r="D5723" s="408" t="s">
        <v>4081</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4406</v>
      </c>
      <c r="B5724" s="408">
        <v>1</v>
      </c>
      <c r="C5724" s="408" t="s">
        <v>4407</v>
      </c>
      <c r="D5724" s="408" t="s">
        <v>4083</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4406</v>
      </c>
      <c r="B5725" s="408">
        <v>1</v>
      </c>
      <c r="C5725" s="408" t="s">
        <v>4407</v>
      </c>
      <c r="D5725" s="408" t="s">
        <v>4085</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4406</v>
      </c>
      <c r="B5726" s="408">
        <v>1</v>
      </c>
      <c r="C5726" s="408" t="s">
        <v>4407</v>
      </c>
      <c r="D5726" s="408" t="s">
        <v>4087</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4406</v>
      </c>
      <c r="B5727" s="408">
        <v>1</v>
      </c>
      <c r="C5727" s="408" t="s">
        <v>4407</v>
      </c>
      <c r="D5727" s="408" t="s">
        <v>4229</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4406</v>
      </c>
      <c r="B5728" s="408">
        <v>1</v>
      </c>
      <c r="C5728" s="408" t="s">
        <v>4407</v>
      </c>
      <c r="D5728" s="408" t="s">
        <v>4089</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4406</v>
      </c>
      <c r="B5729" s="408">
        <v>1</v>
      </c>
      <c r="C5729" s="408" t="s">
        <v>4407</v>
      </c>
      <c r="D5729" s="408" t="s">
        <v>4091</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4406</v>
      </c>
      <c r="B5730" s="408">
        <v>1</v>
      </c>
      <c r="C5730" s="408" t="s">
        <v>4407</v>
      </c>
      <c r="D5730" s="408" t="s">
        <v>4093</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4406</v>
      </c>
      <c r="B5731" s="408">
        <v>1</v>
      </c>
      <c r="C5731" s="408" t="s">
        <v>4407</v>
      </c>
      <c r="D5731" s="408" t="s">
        <v>4095</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4406</v>
      </c>
      <c r="B5732" s="408">
        <v>1</v>
      </c>
      <c r="C5732" s="408" t="s">
        <v>4407</v>
      </c>
      <c r="D5732" s="408" t="s">
        <v>4097</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4408</v>
      </c>
      <c r="B5733" s="408">
        <v>1</v>
      </c>
      <c r="C5733" s="408" t="s">
        <v>4409</v>
      </c>
      <c r="D5733" s="408" t="s">
        <v>4001</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4408</v>
      </c>
      <c r="B5734" s="408">
        <v>1</v>
      </c>
      <c r="C5734" s="408" t="s">
        <v>4409</v>
      </c>
      <c r="D5734" s="408" t="s">
        <v>4003</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4408</v>
      </c>
      <c r="B5735" s="408">
        <v>1</v>
      </c>
      <c r="C5735" s="408" t="s">
        <v>4409</v>
      </c>
      <c r="D5735" s="408" t="s">
        <v>4004</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4408</v>
      </c>
      <c r="B5736" s="408">
        <v>1</v>
      </c>
      <c r="C5736" s="408" t="s">
        <v>4409</v>
      </c>
      <c r="D5736" s="408" t="s">
        <v>4224</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4408</v>
      </c>
      <c r="B5737" s="408">
        <v>1</v>
      </c>
      <c r="C5737" s="408" t="s">
        <v>4409</v>
      </c>
      <c r="D5737" s="408" t="s">
        <v>4006</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4408</v>
      </c>
      <c r="B5738" s="408">
        <v>1</v>
      </c>
      <c r="C5738" s="408" t="s">
        <v>4409</v>
      </c>
      <c r="D5738" s="408" t="s">
        <v>4008</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4408</v>
      </c>
      <c r="B5739" s="408">
        <v>1</v>
      </c>
      <c r="C5739" s="408" t="s">
        <v>4409</v>
      </c>
      <c r="D5739" s="408" t="s">
        <v>481</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4408</v>
      </c>
      <c r="B5740" s="408">
        <v>1</v>
      </c>
      <c r="C5740" s="408" t="s">
        <v>4409</v>
      </c>
      <c r="D5740" s="408" t="s">
        <v>4011</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4408</v>
      </c>
      <c r="B5741" s="408">
        <v>1</v>
      </c>
      <c r="C5741" s="408" t="s">
        <v>4409</v>
      </c>
      <c r="D5741" s="408" t="s">
        <v>4013</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4408</v>
      </c>
      <c r="B5742" s="408">
        <v>1</v>
      </c>
      <c r="C5742" s="408" t="s">
        <v>4409</v>
      </c>
      <c r="D5742" s="408" t="s">
        <v>4014</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4408</v>
      </c>
      <c r="B5743" s="408">
        <v>1</v>
      </c>
      <c r="C5743" s="408" t="s">
        <v>4409</v>
      </c>
      <c r="D5743" s="408" t="s">
        <v>4016</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4408</v>
      </c>
      <c r="B5744" s="408">
        <v>1</v>
      </c>
      <c r="C5744" s="408" t="s">
        <v>4409</v>
      </c>
      <c r="D5744" s="408" t="s">
        <v>4018</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4408</v>
      </c>
      <c r="B5745" s="408">
        <v>1</v>
      </c>
      <c r="C5745" s="408" t="s">
        <v>4409</v>
      </c>
      <c r="D5745" s="408" t="s">
        <v>4225</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4408</v>
      </c>
      <c r="B5746" s="408">
        <v>1</v>
      </c>
      <c r="C5746" s="408" t="s">
        <v>4409</v>
      </c>
      <c r="D5746" s="408" t="s">
        <v>4020</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4408</v>
      </c>
      <c r="B5747" s="408">
        <v>1</v>
      </c>
      <c r="C5747" s="408" t="s">
        <v>4409</v>
      </c>
      <c r="D5747" s="408" t="s">
        <v>4022</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4408</v>
      </c>
      <c r="B5748" s="408">
        <v>1</v>
      </c>
      <c r="C5748" s="408" t="s">
        <v>4409</v>
      </c>
      <c r="D5748" s="408" t="s">
        <v>4024</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4408</v>
      </c>
      <c r="B5749" s="408">
        <v>1</v>
      </c>
      <c r="C5749" s="408" t="s">
        <v>4409</v>
      </c>
      <c r="D5749" s="408" t="s">
        <v>4026</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4408</v>
      </c>
      <c r="B5750" s="408">
        <v>1</v>
      </c>
      <c r="C5750" s="408" t="s">
        <v>4409</v>
      </c>
      <c r="D5750" s="408" t="s">
        <v>4028</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4408</v>
      </c>
      <c r="B5751" s="408">
        <v>1</v>
      </c>
      <c r="C5751" s="408" t="s">
        <v>4409</v>
      </c>
      <c r="D5751" s="408" t="s">
        <v>4030</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4408</v>
      </c>
      <c r="B5752" s="408">
        <v>1</v>
      </c>
      <c r="C5752" s="408" t="s">
        <v>4409</v>
      </c>
      <c r="D5752" s="408" t="s">
        <v>4032</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4408</v>
      </c>
      <c r="B5753" s="408">
        <v>1</v>
      </c>
      <c r="C5753" s="408" t="s">
        <v>4409</v>
      </c>
      <c r="D5753" s="408" t="s">
        <v>4034</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4408</v>
      </c>
      <c r="B5754" s="408">
        <v>1</v>
      </c>
      <c r="C5754" s="408" t="s">
        <v>4409</v>
      </c>
      <c r="D5754" s="408" t="s">
        <v>4036</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4408</v>
      </c>
      <c r="B5755" s="408">
        <v>1</v>
      </c>
      <c r="C5755" s="408" t="s">
        <v>4409</v>
      </c>
      <c r="D5755" s="408" t="s">
        <v>4038</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4408</v>
      </c>
      <c r="B5756" s="408">
        <v>1</v>
      </c>
      <c r="C5756" s="408" t="s">
        <v>4409</v>
      </c>
      <c r="D5756" s="408" t="s">
        <v>4040</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4408</v>
      </c>
      <c r="B5757" s="408">
        <v>1</v>
      </c>
      <c r="C5757" s="408" t="s">
        <v>4409</v>
      </c>
      <c r="D5757" s="408" t="s">
        <v>4042</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4408</v>
      </c>
      <c r="B5758" s="408">
        <v>1</v>
      </c>
      <c r="C5758" s="408" t="s">
        <v>4409</v>
      </c>
      <c r="D5758" s="408" t="s">
        <v>4044</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4408</v>
      </c>
      <c r="B5759" s="408">
        <v>1</v>
      </c>
      <c r="C5759" s="408" t="s">
        <v>4409</v>
      </c>
      <c r="D5759" s="408" t="s">
        <v>4046</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4408</v>
      </c>
      <c r="B5760" s="408">
        <v>1</v>
      </c>
      <c r="C5760" s="408" t="s">
        <v>4409</v>
      </c>
      <c r="D5760" s="408" t="s">
        <v>4226</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4408</v>
      </c>
      <c r="B5761" s="408">
        <v>1</v>
      </c>
      <c r="C5761" s="408" t="s">
        <v>4409</v>
      </c>
      <c r="D5761" s="408" t="s">
        <v>4048</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4408</v>
      </c>
      <c r="B5762" s="408">
        <v>1</v>
      </c>
      <c r="C5762" s="408" t="s">
        <v>4409</v>
      </c>
      <c r="D5762" s="408" t="s">
        <v>4050</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4408</v>
      </c>
      <c r="B5763" s="408">
        <v>1</v>
      </c>
      <c r="C5763" s="408" t="s">
        <v>4409</v>
      </c>
      <c r="D5763" s="408" t="s">
        <v>4052</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4408</v>
      </c>
      <c r="B5764" s="408">
        <v>1</v>
      </c>
      <c r="C5764" s="408" t="s">
        <v>4409</v>
      </c>
      <c r="D5764" s="408" t="s">
        <v>4054</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4408</v>
      </c>
      <c r="B5765" s="408">
        <v>1</v>
      </c>
      <c r="C5765" s="408" t="s">
        <v>4409</v>
      </c>
      <c r="D5765" s="408" t="s">
        <v>517</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4408</v>
      </c>
      <c r="B5766" s="408">
        <v>1</v>
      </c>
      <c r="C5766" s="408" t="s">
        <v>4409</v>
      </c>
      <c r="D5766" s="408" t="s">
        <v>4057</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4408</v>
      </c>
      <c r="B5767" s="408">
        <v>1</v>
      </c>
      <c r="C5767" s="408" t="s">
        <v>4409</v>
      </c>
      <c r="D5767" s="408" t="s">
        <v>4059</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4408</v>
      </c>
      <c r="B5768" s="408">
        <v>1</v>
      </c>
      <c r="C5768" s="408" t="s">
        <v>4409</v>
      </c>
      <c r="D5768" s="408" t="s">
        <v>4061</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4408</v>
      </c>
      <c r="B5769" s="408">
        <v>1</v>
      </c>
      <c r="C5769" s="408" t="s">
        <v>4409</v>
      </c>
      <c r="D5769" s="408" t="s">
        <v>4063</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4408</v>
      </c>
      <c r="B5770" s="408">
        <v>1</v>
      </c>
      <c r="C5770" s="408" t="s">
        <v>4409</v>
      </c>
      <c r="D5770" s="408" t="s">
        <v>4065</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4408</v>
      </c>
      <c r="B5771" s="408">
        <v>1</v>
      </c>
      <c r="C5771" s="408" t="s">
        <v>4409</v>
      </c>
      <c r="D5771" s="408" t="s">
        <v>4279</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4408</v>
      </c>
      <c r="B5772" s="408">
        <v>1</v>
      </c>
      <c r="C5772" s="408" t="s">
        <v>4409</v>
      </c>
      <c r="D5772" s="408" t="s">
        <v>4067</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4408</v>
      </c>
      <c r="B5773" s="408">
        <v>1</v>
      </c>
      <c r="C5773" s="408" t="s">
        <v>4409</v>
      </c>
      <c r="D5773" s="408" t="s">
        <v>4069</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4408</v>
      </c>
      <c r="B5774" s="408">
        <v>1</v>
      </c>
      <c r="C5774" s="408" t="s">
        <v>4409</v>
      </c>
      <c r="D5774" s="408" t="s">
        <v>4071</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4408</v>
      </c>
      <c r="B5775" s="408">
        <v>1</v>
      </c>
      <c r="C5775" s="408" t="s">
        <v>4409</v>
      </c>
      <c r="D5775" s="408" t="s">
        <v>4073</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4408</v>
      </c>
      <c r="B5776" s="408">
        <v>1</v>
      </c>
      <c r="C5776" s="408" t="s">
        <v>4409</v>
      </c>
      <c r="D5776" s="408" t="s">
        <v>4227</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4408</v>
      </c>
      <c r="B5777" s="408">
        <v>1</v>
      </c>
      <c r="C5777" s="408" t="s">
        <v>4409</v>
      </c>
      <c r="D5777" s="408" t="s">
        <v>4075</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4408</v>
      </c>
      <c r="B5778" s="408">
        <v>1</v>
      </c>
      <c r="C5778" s="408" t="s">
        <v>4409</v>
      </c>
      <c r="D5778" s="408" t="s">
        <v>4077</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4408</v>
      </c>
      <c r="B5779" s="408">
        <v>1</v>
      </c>
      <c r="C5779" s="408" t="s">
        <v>4409</v>
      </c>
      <c r="D5779" s="408" t="s">
        <v>4079</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4408</v>
      </c>
      <c r="B5780" s="408">
        <v>1</v>
      </c>
      <c r="C5780" s="408" t="s">
        <v>4409</v>
      </c>
      <c r="D5780" s="408" t="s">
        <v>4081</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4408</v>
      </c>
      <c r="B5781" s="408">
        <v>1</v>
      </c>
      <c r="C5781" s="408" t="s">
        <v>4409</v>
      </c>
      <c r="D5781" s="408" t="s">
        <v>4083</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4408</v>
      </c>
      <c r="B5782" s="408">
        <v>1</v>
      </c>
      <c r="C5782" s="408" t="s">
        <v>4409</v>
      </c>
      <c r="D5782" s="408" t="s">
        <v>4410</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4408</v>
      </c>
      <c r="B5783" s="408">
        <v>1</v>
      </c>
      <c r="C5783" s="408" t="s">
        <v>4409</v>
      </c>
      <c r="D5783" s="408" t="s">
        <v>4228</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4408</v>
      </c>
      <c r="B5784" s="408">
        <v>1</v>
      </c>
      <c r="C5784" s="408" t="s">
        <v>4409</v>
      </c>
      <c r="D5784" s="408" t="s">
        <v>4411</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4408</v>
      </c>
      <c r="B5785" s="408">
        <v>1</v>
      </c>
      <c r="C5785" s="408" t="s">
        <v>4409</v>
      </c>
      <c r="D5785" s="408" t="s">
        <v>4085</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4408</v>
      </c>
      <c r="B5786" s="408">
        <v>1</v>
      </c>
      <c r="C5786" s="408" t="s">
        <v>4409</v>
      </c>
      <c r="D5786" s="408" t="s">
        <v>4087</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4408</v>
      </c>
      <c r="B5787" s="408">
        <v>1</v>
      </c>
      <c r="C5787" s="408" t="s">
        <v>4409</v>
      </c>
      <c r="D5787" s="408" t="s">
        <v>4229</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4408</v>
      </c>
      <c r="B5788" s="408">
        <v>1</v>
      </c>
      <c r="C5788" s="408" t="s">
        <v>4409</v>
      </c>
      <c r="D5788" s="408" t="s">
        <v>4089</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4408</v>
      </c>
      <c r="B5789" s="408">
        <v>1</v>
      </c>
      <c r="C5789" s="408" t="s">
        <v>4409</v>
      </c>
      <c r="D5789" s="408" t="s">
        <v>4091</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4408</v>
      </c>
      <c r="B5790" s="408">
        <v>1</v>
      </c>
      <c r="C5790" s="408" t="s">
        <v>4409</v>
      </c>
      <c r="D5790" s="408" t="s">
        <v>4093</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4408</v>
      </c>
      <c r="B5791" s="408">
        <v>1</v>
      </c>
      <c r="C5791" s="408" t="s">
        <v>4409</v>
      </c>
      <c r="D5791" s="408" t="s">
        <v>4095</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4408</v>
      </c>
      <c r="B5792" s="408">
        <v>1</v>
      </c>
      <c r="C5792" s="408" t="s">
        <v>4409</v>
      </c>
      <c r="D5792" s="408" t="s">
        <v>4097</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4412</v>
      </c>
      <c r="B5793" s="408">
        <v>1</v>
      </c>
      <c r="C5793" s="408" t="s">
        <v>4413</v>
      </c>
      <c r="D5793" s="408" t="s">
        <v>4001</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4412</v>
      </c>
      <c r="B5794" s="408">
        <v>1</v>
      </c>
      <c r="C5794" s="408" t="s">
        <v>4413</v>
      </c>
      <c r="D5794" s="408" t="s">
        <v>4003</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4412</v>
      </c>
      <c r="B5795" s="408">
        <v>1</v>
      </c>
      <c r="C5795" s="408" t="s">
        <v>4413</v>
      </c>
      <c r="D5795" s="408" t="s">
        <v>4004</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4412</v>
      </c>
      <c r="B5796" s="408">
        <v>1</v>
      </c>
      <c r="C5796" s="408" t="s">
        <v>4413</v>
      </c>
      <c r="D5796" s="408" t="s">
        <v>4224</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4412</v>
      </c>
      <c r="B5797" s="408">
        <v>1</v>
      </c>
      <c r="C5797" s="408" t="s">
        <v>4413</v>
      </c>
      <c r="D5797" s="408" t="s">
        <v>4006</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4412</v>
      </c>
      <c r="B5798" s="408">
        <v>1</v>
      </c>
      <c r="C5798" s="408" t="s">
        <v>4413</v>
      </c>
      <c r="D5798" s="408" t="s">
        <v>4008</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4412</v>
      </c>
      <c r="B5799" s="408">
        <v>1</v>
      </c>
      <c r="C5799" s="408" t="s">
        <v>4413</v>
      </c>
      <c r="D5799" s="408" t="s">
        <v>481</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4412</v>
      </c>
      <c r="B5800" s="408">
        <v>1</v>
      </c>
      <c r="C5800" s="408" t="s">
        <v>4413</v>
      </c>
      <c r="D5800" s="408" t="s">
        <v>4011</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4412</v>
      </c>
      <c r="B5801" s="408">
        <v>1</v>
      </c>
      <c r="C5801" s="408" t="s">
        <v>4413</v>
      </c>
      <c r="D5801" s="408" t="s">
        <v>4013</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4412</v>
      </c>
      <c r="B5802" s="408">
        <v>1</v>
      </c>
      <c r="C5802" s="408" t="s">
        <v>4413</v>
      </c>
      <c r="D5802" s="408" t="s">
        <v>4014</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4412</v>
      </c>
      <c r="B5803" s="408">
        <v>1</v>
      </c>
      <c r="C5803" s="408" t="s">
        <v>4413</v>
      </c>
      <c r="D5803" s="408" t="s">
        <v>4016</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4412</v>
      </c>
      <c r="B5804" s="408">
        <v>1</v>
      </c>
      <c r="C5804" s="408" t="s">
        <v>4413</v>
      </c>
      <c r="D5804" s="408" t="s">
        <v>4018</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4412</v>
      </c>
      <c r="B5805" s="408">
        <v>1</v>
      </c>
      <c r="C5805" s="408" t="s">
        <v>4413</v>
      </c>
      <c r="D5805" s="408" t="s">
        <v>4225</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4412</v>
      </c>
      <c r="B5806" s="408">
        <v>1</v>
      </c>
      <c r="C5806" s="408" t="s">
        <v>4413</v>
      </c>
      <c r="D5806" s="408" t="s">
        <v>4020</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4412</v>
      </c>
      <c r="B5807" s="408">
        <v>1</v>
      </c>
      <c r="C5807" s="408" t="s">
        <v>4413</v>
      </c>
      <c r="D5807" s="408" t="s">
        <v>4022</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4412</v>
      </c>
      <c r="B5808" s="408">
        <v>1</v>
      </c>
      <c r="C5808" s="408" t="s">
        <v>4413</v>
      </c>
      <c r="D5808" s="408" t="s">
        <v>4024</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4412</v>
      </c>
      <c r="B5809" s="408">
        <v>1</v>
      </c>
      <c r="C5809" s="408" t="s">
        <v>4413</v>
      </c>
      <c r="D5809" s="408" t="s">
        <v>4026</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4412</v>
      </c>
      <c r="B5810" s="408">
        <v>1</v>
      </c>
      <c r="C5810" s="408" t="s">
        <v>4413</v>
      </c>
      <c r="D5810" s="408" t="s">
        <v>4028</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4412</v>
      </c>
      <c r="B5811" s="408">
        <v>1</v>
      </c>
      <c r="C5811" s="408" t="s">
        <v>4413</v>
      </c>
      <c r="D5811" s="408" t="s">
        <v>4030</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4412</v>
      </c>
      <c r="B5812" s="408">
        <v>1</v>
      </c>
      <c r="C5812" s="408" t="s">
        <v>4413</v>
      </c>
      <c r="D5812" s="408" t="s">
        <v>4032</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4412</v>
      </c>
      <c r="B5813" s="408">
        <v>1</v>
      </c>
      <c r="C5813" s="408" t="s">
        <v>4413</v>
      </c>
      <c r="D5813" s="408" t="s">
        <v>4034</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4412</v>
      </c>
      <c r="B5814" s="408">
        <v>1</v>
      </c>
      <c r="C5814" s="408" t="s">
        <v>4413</v>
      </c>
      <c r="D5814" s="408" t="s">
        <v>4036</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4412</v>
      </c>
      <c r="B5815" s="408">
        <v>1</v>
      </c>
      <c r="C5815" s="408" t="s">
        <v>4413</v>
      </c>
      <c r="D5815" s="408" t="s">
        <v>4038</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4412</v>
      </c>
      <c r="B5816" s="408">
        <v>1</v>
      </c>
      <c r="C5816" s="408" t="s">
        <v>4413</v>
      </c>
      <c r="D5816" s="408" t="s">
        <v>4040</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4412</v>
      </c>
      <c r="B5817" s="408">
        <v>1</v>
      </c>
      <c r="C5817" s="408" t="s">
        <v>4413</v>
      </c>
      <c r="D5817" s="408" t="s">
        <v>4042</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4412</v>
      </c>
      <c r="B5818" s="408">
        <v>1</v>
      </c>
      <c r="C5818" s="408" t="s">
        <v>4413</v>
      </c>
      <c r="D5818" s="408" t="s">
        <v>4044</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4412</v>
      </c>
      <c r="B5819" s="408">
        <v>1</v>
      </c>
      <c r="C5819" s="408" t="s">
        <v>4413</v>
      </c>
      <c r="D5819" s="408" t="s">
        <v>4046</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4412</v>
      </c>
      <c r="B5820" s="408">
        <v>1</v>
      </c>
      <c r="C5820" s="408" t="s">
        <v>4413</v>
      </c>
      <c r="D5820" s="408" t="s">
        <v>4226</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4412</v>
      </c>
      <c r="B5821" s="408">
        <v>1</v>
      </c>
      <c r="C5821" s="408" t="s">
        <v>4413</v>
      </c>
      <c r="D5821" s="408" t="s">
        <v>4048</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4412</v>
      </c>
      <c r="B5822" s="408">
        <v>1</v>
      </c>
      <c r="C5822" s="408" t="s">
        <v>4413</v>
      </c>
      <c r="D5822" s="408" t="s">
        <v>4050</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4412</v>
      </c>
      <c r="B5823" s="408">
        <v>1</v>
      </c>
      <c r="C5823" s="408" t="s">
        <v>4413</v>
      </c>
      <c r="D5823" s="408" t="s">
        <v>4052</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4412</v>
      </c>
      <c r="B5824" s="408">
        <v>1</v>
      </c>
      <c r="C5824" s="408" t="s">
        <v>4413</v>
      </c>
      <c r="D5824" s="408" t="s">
        <v>4054</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4412</v>
      </c>
      <c r="B5825" s="408">
        <v>1</v>
      </c>
      <c r="C5825" s="408" t="s">
        <v>4413</v>
      </c>
      <c r="D5825" s="408" t="s">
        <v>517</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4412</v>
      </c>
      <c r="B5826" s="408">
        <v>1</v>
      </c>
      <c r="C5826" s="408" t="s">
        <v>4413</v>
      </c>
      <c r="D5826" s="408" t="s">
        <v>4057</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4412</v>
      </c>
      <c r="B5827" s="408">
        <v>1</v>
      </c>
      <c r="C5827" s="408" t="s">
        <v>4413</v>
      </c>
      <c r="D5827" s="408" t="s">
        <v>4059</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4412</v>
      </c>
      <c r="B5828" s="408">
        <v>1</v>
      </c>
      <c r="C5828" s="408" t="s">
        <v>4413</v>
      </c>
      <c r="D5828" s="408" t="s">
        <v>4061</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4412</v>
      </c>
      <c r="B5829" s="408">
        <v>1</v>
      </c>
      <c r="C5829" s="408" t="s">
        <v>4413</v>
      </c>
      <c r="D5829" s="408" t="s">
        <v>4063</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4412</v>
      </c>
      <c r="B5830" s="408">
        <v>1</v>
      </c>
      <c r="C5830" s="408" t="s">
        <v>4413</v>
      </c>
      <c r="D5830" s="408" t="s">
        <v>4065</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4412</v>
      </c>
      <c r="B5831" s="408">
        <v>1</v>
      </c>
      <c r="C5831" s="408" t="s">
        <v>4413</v>
      </c>
      <c r="D5831" s="408" t="s">
        <v>4279</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4412</v>
      </c>
      <c r="B5832" s="408">
        <v>1</v>
      </c>
      <c r="C5832" s="408" t="s">
        <v>4413</v>
      </c>
      <c r="D5832" s="408" t="s">
        <v>4067</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4412</v>
      </c>
      <c r="B5833" s="408">
        <v>1</v>
      </c>
      <c r="C5833" s="408" t="s">
        <v>4413</v>
      </c>
      <c r="D5833" s="408" t="s">
        <v>4069</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4412</v>
      </c>
      <c r="B5834" s="408">
        <v>1</v>
      </c>
      <c r="C5834" s="408" t="s">
        <v>4413</v>
      </c>
      <c r="D5834" s="408" t="s">
        <v>4071</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4412</v>
      </c>
      <c r="B5835" s="408">
        <v>1</v>
      </c>
      <c r="C5835" s="408" t="s">
        <v>4413</v>
      </c>
      <c r="D5835" s="408" t="s">
        <v>4073</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4412</v>
      </c>
      <c r="B5836" s="408">
        <v>1</v>
      </c>
      <c r="C5836" s="408" t="s">
        <v>4413</v>
      </c>
      <c r="D5836" s="408" t="s">
        <v>4227</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4412</v>
      </c>
      <c r="B5837" s="408">
        <v>1</v>
      </c>
      <c r="C5837" s="408" t="s">
        <v>4413</v>
      </c>
      <c r="D5837" s="408" t="s">
        <v>4075</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4412</v>
      </c>
      <c r="B5838" s="408">
        <v>1</v>
      </c>
      <c r="C5838" s="408" t="s">
        <v>4413</v>
      </c>
      <c r="D5838" s="408" t="s">
        <v>4077</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4412</v>
      </c>
      <c r="B5839" s="408">
        <v>1</v>
      </c>
      <c r="C5839" s="408" t="s">
        <v>4413</v>
      </c>
      <c r="D5839" s="408" t="s">
        <v>4079</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4412</v>
      </c>
      <c r="B5840" s="408">
        <v>1</v>
      </c>
      <c r="C5840" s="408" t="s">
        <v>4413</v>
      </c>
      <c r="D5840" s="408" t="s">
        <v>4081</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4412</v>
      </c>
      <c r="B5841" s="408">
        <v>1</v>
      </c>
      <c r="C5841" s="408" t="s">
        <v>4413</v>
      </c>
      <c r="D5841" s="408" t="s">
        <v>4083</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4412</v>
      </c>
      <c r="B5842" s="408">
        <v>1</v>
      </c>
      <c r="C5842" s="408" t="s">
        <v>4413</v>
      </c>
      <c r="D5842" s="408" t="s">
        <v>4228</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4412</v>
      </c>
      <c r="B5843" s="408">
        <v>1</v>
      </c>
      <c r="C5843" s="408" t="s">
        <v>4413</v>
      </c>
      <c r="D5843" s="408" t="s">
        <v>4411</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4412</v>
      </c>
      <c r="B5844" s="408">
        <v>1</v>
      </c>
      <c r="C5844" s="408" t="s">
        <v>4413</v>
      </c>
      <c r="D5844" s="408" t="s">
        <v>4085</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4412</v>
      </c>
      <c r="B5845" s="408">
        <v>1</v>
      </c>
      <c r="C5845" s="408" t="s">
        <v>4413</v>
      </c>
      <c r="D5845" s="408" t="s">
        <v>4087</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4412</v>
      </c>
      <c r="B5846" s="408">
        <v>1</v>
      </c>
      <c r="C5846" s="408" t="s">
        <v>4413</v>
      </c>
      <c r="D5846" s="408" t="s">
        <v>4229</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4412</v>
      </c>
      <c r="B5847" s="408">
        <v>1</v>
      </c>
      <c r="C5847" s="408" t="s">
        <v>4413</v>
      </c>
      <c r="D5847" s="408" t="s">
        <v>4089</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4412</v>
      </c>
      <c r="B5848" s="408">
        <v>1</v>
      </c>
      <c r="C5848" s="408" t="s">
        <v>4413</v>
      </c>
      <c r="D5848" s="408" t="s">
        <v>4091</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4412</v>
      </c>
      <c r="B5849" s="408">
        <v>1</v>
      </c>
      <c r="C5849" s="408" t="s">
        <v>4413</v>
      </c>
      <c r="D5849" s="408" t="s">
        <v>4093</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4412</v>
      </c>
      <c r="B5850" s="408">
        <v>1</v>
      </c>
      <c r="C5850" s="408" t="s">
        <v>4413</v>
      </c>
      <c r="D5850" s="408" t="s">
        <v>4095</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4412</v>
      </c>
      <c r="B5851" s="408">
        <v>1</v>
      </c>
      <c r="C5851" s="408" t="s">
        <v>4413</v>
      </c>
      <c r="D5851" s="408" t="s">
        <v>4097</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4414</v>
      </c>
      <c r="B5852" s="408">
        <v>1</v>
      </c>
      <c r="C5852" s="408" t="s">
        <v>4415</v>
      </c>
      <c r="D5852" s="408" t="s">
        <v>4001</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4414</v>
      </c>
      <c r="B5853" s="408">
        <v>1</v>
      </c>
      <c r="C5853" s="408" t="s">
        <v>4415</v>
      </c>
      <c r="D5853" s="408" t="s">
        <v>4003</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4414</v>
      </c>
      <c r="B5854" s="408">
        <v>1</v>
      </c>
      <c r="C5854" s="408" t="s">
        <v>4415</v>
      </c>
      <c r="D5854" s="408" t="s">
        <v>4004</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4414</v>
      </c>
      <c r="B5855" s="408">
        <v>1</v>
      </c>
      <c r="C5855" s="408" t="s">
        <v>4415</v>
      </c>
      <c r="D5855" s="408" t="s">
        <v>4224</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4414</v>
      </c>
      <c r="B5856" s="408">
        <v>1</v>
      </c>
      <c r="C5856" s="408" t="s">
        <v>4415</v>
      </c>
      <c r="D5856" s="408" t="s">
        <v>4006</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4414</v>
      </c>
      <c r="B5857" s="408">
        <v>1</v>
      </c>
      <c r="C5857" s="408" t="s">
        <v>4415</v>
      </c>
      <c r="D5857" s="408" t="s">
        <v>4008</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4414</v>
      </c>
      <c r="B5858" s="408">
        <v>1</v>
      </c>
      <c r="C5858" s="408" t="s">
        <v>4415</v>
      </c>
      <c r="D5858" s="408" t="s">
        <v>481</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4414</v>
      </c>
      <c r="B5859" s="408">
        <v>1</v>
      </c>
      <c r="C5859" s="408" t="s">
        <v>4415</v>
      </c>
      <c r="D5859" s="408" t="s">
        <v>4011</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4414</v>
      </c>
      <c r="B5860" s="408">
        <v>1</v>
      </c>
      <c r="C5860" s="408" t="s">
        <v>4415</v>
      </c>
      <c r="D5860" s="408" t="s">
        <v>4013</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4414</v>
      </c>
      <c r="B5861" s="408">
        <v>1</v>
      </c>
      <c r="C5861" s="408" t="s">
        <v>4415</v>
      </c>
      <c r="D5861" s="408" t="s">
        <v>4014</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4414</v>
      </c>
      <c r="B5862" s="408">
        <v>1</v>
      </c>
      <c r="C5862" s="408" t="s">
        <v>4415</v>
      </c>
      <c r="D5862" s="408" t="s">
        <v>4016</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4414</v>
      </c>
      <c r="B5863" s="408">
        <v>1</v>
      </c>
      <c r="C5863" s="408" t="s">
        <v>4415</v>
      </c>
      <c r="D5863" s="408" t="s">
        <v>4018</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4414</v>
      </c>
      <c r="B5864" s="408">
        <v>1</v>
      </c>
      <c r="C5864" s="408" t="s">
        <v>4415</v>
      </c>
      <c r="D5864" s="408" t="s">
        <v>4225</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4414</v>
      </c>
      <c r="B5865" s="408">
        <v>1</v>
      </c>
      <c r="C5865" s="408" t="s">
        <v>4415</v>
      </c>
      <c r="D5865" s="408" t="s">
        <v>4020</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4414</v>
      </c>
      <c r="B5866" s="408">
        <v>1</v>
      </c>
      <c r="C5866" s="408" t="s">
        <v>4415</v>
      </c>
      <c r="D5866" s="408" t="s">
        <v>4022</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4414</v>
      </c>
      <c r="B5867" s="408">
        <v>1</v>
      </c>
      <c r="C5867" s="408" t="s">
        <v>4415</v>
      </c>
      <c r="D5867" s="408" t="s">
        <v>4024</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4414</v>
      </c>
      <c r="B5868" s="408">
        <v>1</v>
      </c>
      <c r="C5868" s="408" t="s">
        <v>4415</v>
      </c>
      <c r="D5868" s="408" t="s">
        <v>4026</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4414</v>
      </c>
      <c r="B5869" s="408">
        <v>1</v>
      </c>
      <c r="C5869" s="408" t="s">
        <v>4415</v>
      </c>
      <c r="D5869" s="408" t="s">
        <v>4028</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4414</v>
      </c>
      <c r="B5870" s="408">
        <v>1</v>
      </c>
      <c r="C5870" s="408" t="s">
        <v>4415</v>
      </c>
      <c r="D5870" s="408" t="s">
        <v>4030</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4414</v>
      </c>
      <c r="B5871" s="408">
        <v>1</v>
      </c>
      <c r="C5871" s="408" t="s">
        <v>4415</v>
      </c>
      <c r="D5871" s="408" t="s">
        <v>4032</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4414</v>
      </c>
      <c r="B5872" s="408">
        <v>1</v>
      </c>
      <c r="C5872" s="408" t="s">
        <v>4415</v>
      </c>
      <c r="D5872" s="408" t="s">
        <v>4034</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4414</v>
      </c>
      <c r="B5873" s="408">
        <v>1</v>
      </c>
      <c r="C5873" s="408" t="s">
        <v>4415</v>
      </c>
      <c r="D5873" s="408" t="s">
        <v>4036</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4414</v>
      </c>
      <c r="B5874" s="408">
        <v>1</v>
      </c>
      <c r="C5874" s="408" t="s">
        <v>4415</v>
      </c>
      <c r="D5874" s="408" t="s">
        <v>4038</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4414</v>
      </c>
      <c r="B5875" s="408">
        <v>1</v>
      </c>
      <c r="C5875" s="408" t="s">
        <v>4415</v>
      </c>
      <c r="D5875" s="408" t="s">
        <v>4040</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4414</v>
      </c>
      <c r="B5876" s="408">
        <v>1</v>
      </c>
      <c r="C5876" s="408" t="s">
        <v>4415</v>
      </c>
      <c r="D5876" s="408" t="s">
        <v>4042</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4414</v>
      </c>
      <c r="B5877" s="408">
        <v>1</v>
      </c>
      <c r="C5877" s="408" t="s">
        <v>4415</v>
      </c>
      <c r="D5877" s="408" t="s">
        <v>4044</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4414</v>
      </c>
      <c r="B5878" s="408">
        <v>1</v>
      </c>
      <c r="C5878" s="408" t="s">
        <v>4415</v>
      </c>
      <c r="D5878" s="408" t="s">
        <v>4046</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4414</v>
      </c>
      <c r="B5879" s="408">
        <v>1</v>
      </c>
      <c r="C5879" s="408" t="s">
        <v>4415</v>
      </c>
      <c r="D5879" s="408" t="s">
        <v>4226</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4414</v>
      </c>
      <c r="B5880" s="408">
        <v>1</v>
      </c>
      <c r="C5880" s="408" t="s">
        <v>4415</v>
      </c>
      <c r="D5880" s="408" t="s">
        <v>4048</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4414</v>
      </c>
      <c r="B5881" s="408">
        <v>1</v>
      </c>
      <c r="C5881" s="408" t="s">
        <v>4415</v>
      </c>
      <c r="D5881" s="408" t="s">
        <v>4050</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4414</v>
      </c>
      <c r="B5882" s="408">
        <v>1</v>
      </c>
      <c r="C5882" s="408" t="s">
        <v>4415</v>
      </c>
      <c r="D5882" s="408" t="s">
        <v>4052</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4414</v>
      </c>
      <c r="B5883" s="408">
        <v>1</v>
      </c>
      <c r="C5883" s="408" t="s">
        <v>4415</v>
      </c>
      <c r="D5883" s="408" t="s">
        <v>4054</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4414</v>
      </c>
      <c r="B5884" s="408">
        <v>1</v>
      </c>
      <c r="C5884" s="408" t="s">
        <v>4415</v>
      </c>
      <c r="D5884" s="408" t="s">
        <v>517</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4414</v>
      </c>
      <c r="B5885" s="408">
        <v>1</v>
      </c>
      <c r="C5885" s="408" t="s">
        <v>4415</v>
      </c>
      <c r="D5885" s="408" t="s">
        <v>4057</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4414</v>
      </c>
      <c r="B5886" s="408">
        <v>1</v>
      </c>
      <c r="C5886" s="408" t="s">
        <v>4415</v>
      </c>
      <c r="D5886" s="408" t="s">
        <v>4059</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4414</v>
      </c>
      <c r="B5887" s="408">
        <v>1</v>
      </c>
      <c r="C5887" s="408" t="s">
        <v>4415</v>
      </c>
      <c r="D5887" s="408" t="s">
        <v>4061</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4414</v>
      </c>
      <c r="B5888" s="408">
        <v>1</v>
      </c>
      <c r="C5888" s="408" t="s">
        <v>4415</v>
      </c>
      <c r="D5888" s="408" t="s">
        <v>4063</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4414</v>
      </c>
      <c r="B5889" s="408">
        <v>1</v>
      </c>
      <c r="C5889" s="408" t="s">
        <v>4415</v>
      </c>
      <c r="D5889" s="408" t="s">
        <v>4065</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4414</v>
      </c>
      <c r="B5890" s="408">
        <v>1</v>
      </c>
      <c r="C5890" s="408" t="s">
        <v>4415</v>
      </c>
      <c r="D5890" s="408" t="s">
        <v>4279</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4414</v>
      </c>
      <c r="B5891" s="408">
        <v>1</v>
      </c>
      <c r="C5891" s="408" t="s">
        <v>4415</v>
      </c>
      <c r="D5891" s="408" t="s">
        <v>4067</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4414</v>
      </c>
      <c r="B5892" s="408">
        <v>1</v>
      </c>
      <c r="C5892" s="408" t="s">
        <v>4415</v>
      </c>
      <c r="D5892" s="408" t="s">
        <v>4069</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4414</v>
      </c>
      <c r="B5893" s="408">
        <v>1</v>
      </c>
      <c r="C5893" s="408" t="s">
        <v>4415</v>
      </c>
      <c r="D5893" s="408" t="s">
        <v>4071</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4414</v>
      </c>
      <c r="B5894" s="408">
        <v>1</v>
      </c>
      <c r="C5894" s="408" t="s">
        <v>4415</v>
      </c>
      <c r="D5894" s="408" t="s">
        <v>4073</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4414</v>
      </c>
      <c r="B5895" s="408">
        <v>1</v>
      </c>
      <c r="C5895" s="408" t="s">
        <v>4415</v>
      </c>
      <c r="D5895" s="408" t="s">
        <v>4227</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4414</v>
      </c>
      <c r="B5896" s="408">
        <v>1</v>
      </c>
      <c r="C5896" s="408" t="s">
        <v>4415</v>
      </c>
      <c r="D5896" s="408" t="s">
        <v>4075</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4414</v>
      </c>
      <c r="B5897" s="408">
        <v>1</v>
      </c>
      <c r="C5897" s="408" t="s">
        <v>4415</v>
      </c>
      <c r="D5897" s="408" t="s">
        <v>4077</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4414</v>
      </c>
      <c r="B5898" s="408">
        <v>1</v>
      </c>
      <c r="C5898" s="408" t="s">
        <v>4415</v>
      </c>
      <c r="D5898" s="408" t="s">
        <v>4079</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4414</v>
      </c>
      <c r="B5899" s="408">
        <v>1</v>
      </c>
      <c r="C5899" s="408" t="s">
        <v>4415</v>
      </c>
      <c r="D5899" s="408" t="s">
        <v>4081</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4414</v>
      </c>
      <c r="B5900" s="408">
        <v>1</v>
      </c>
      <c r="C5900" s="408" t="s">
        <v>4415</v>
      </c>
      <c r="D5900" s="408" t="s">
        <v>4083</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4414</v>
      </c>
      <c r="B5901" s="408">
        <v>1</v>
      </c>
      <c r="C5901" s="408" t="s">
        <v>4415</v>
      </c>
      <c r="D5901" s="408" t="s">
        <v>4410</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4414</v>
      </c>
      <c r="B5902" s="408">
        <v>1</v>
      </c>
      <c r="C5902" s="408" t="s">
        <v>4415</v>
      </c>
      <c r="D5902" s="408" t="s">
        <v>4228</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4414</v>
      </c>
      <c r="B5903" s="408">
        <v>1</v>
      </c>
      <c r="C5903" s="408" t="s">
        <v>4415</v>
      </c>
      <c r="D5903" s="408" t="s">
        <v>4411</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4414</v>
      </c>
      <c r="B5904" s="408">
        <v>1</v>
      </c>
      <c r="C5904" s="408" t="s">
        <v>4415</v>
      </c>
      <c r="D5904" s="408" t="s">
        <v>4085</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4414</v>
      </c>
      <c r="B5905" s="408">
        <v>1</v>
      </c>
      <c r="C5905" s="408" t="s">
        <v>4415</v>
      </c>
      <c r="D5905" s="408" t="s">
        <v>4087</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4414</v>
      </c>
      <c r="B5906" s="408">
        <v>1</v>
      </c>
      <c r="C5906" s="408" t="s">
        <v>4415</v>
      </c>
      <c r="D5906" s="408" t="s">
        <v>4229</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4414</v>
      </c>
      <c r="B5907" s="408">
        <v>1</v>
      </c>
      <c r="C5907" s="408" t="s">
        <v>4415</v>
      </c>
      <c r="D5907" s="408" t="s">
        <v>4089</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4414</v>
      </c>
      <c r="B5908" s="408">
        <v>1</v>
      </c>
      <c r="C5908" s="408" t="s">
        <v>4415</v>
      </c>
      <c r="D5908" s="408" t="s">
        <v>4091</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4414</v>
      </c>
      <c r="B5909" s="408">
        <v>1</v>
      </c>
      <c r="C5909" s="408" t="s">
        <v>4415</v>
      </c>
      <c r="D5909" s="408" t="s">
        <v>4093</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4414</v>
      </c>
      <c r="B5910" s="408">
        <v>1</v>
      </c>
      <c r="C5910" s="408" t="s">
        <v>4415</v>
      </c>
      <c r="D5910" s="408" t="s">
        <v>4095</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4414</v>
      </c>
      <c r="B5911" s="408">
        <v>1</v>
      </c>
      <c r="C5911" s="408" t="s">
        <v>4415</v>
      </c>
      <c r="D5911" s="408" t="s">
        <v>4097</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OR</v>
      </c>
      <c r="C1" s="409">
        <f>SUM(C4:C87)</f>
        <v>32.623415670369468</v>
      </c>
      <c r="D1" s="409">
        <f t="shared" ref="D1:AG1" si="0">SUM(D4:D87)</f>
        <v>34.748823985478971</v>
      </c>
      <c r="E1" s="409">
        <f t="shared" si="0"/>
        <v>35.771733437635262</v>
      </c>
      <c r="F1" s="409">
        <f t="shared" si="0"/>
        <v>36.089146221715055</v>
      </c>
      <c r="G1" s="409">
        <f t="shared" si="0"/>
        <v>37.273606063468392</v>
      </c>
      <c r="H1" s="409">
        <f t="shared" si="0"/>
        <v>35.637416009049886</v>
      </c>
      <c r="I1" s="409">
        <f t="shared" si="0"/>
        <v>38.243813517386606</v>
      </c>
      <c r="J1" s="409">
        <f t="shared" si="0"/>
        <v>37.819850141156529</v>
      </c>
      <c r="K1" s="409">
        <f t="shared" si="0"/>
        <v>43.794352692546859</v>
      </c>
      <c r="L1" s="409">
        <f t="shared" si="0"/>
        <v>45.316976733305651</v>
      </c>
      <c r="M1" s="409">
        <f t="shared" si="0"/>
        <v>43.714453829967574</v>
      </c>
      <c r="N1" s="409">
        <f t="shared" si="0"/>
        <v>42.415150774297722</v>
      </c>
      <c r="O1" s="409">
        <f t="shared" si="0"/>
        <v>40.821724442196221</v>
      </c>
      <c r="P1" s="409">
        <f t="shared" si="0"/>
        <v>41.832604458704097</v>
      </c>
      <c r="Q1" s="409">
        <f t="shared" si="0"/>
        <v>42.436250132343453</v>
      </c>
      <c r="R1" s="409">
        <f t="shared" si="0"/>
        <v>42.698538497143964</v>
      </c>
      <c r="S1" s="409">
        <f t="shared" si="0"/>
        <v>42.00130859493779</v>
      </c>
      <c r="T1" s="409">
        <f t="shared" si="0"/>
        <v>45.35828107942168</v>
      </c>
      <c r="U1" s="409">
        <f t="shared" si="0"/>
        <v>44.330296067429494</v>
      </c>
      <c r="V1" s="409">
        <f t="shared" si="0"/>
        <v>41.560505287043988</v>
      </c>
      <c r="W1" s="409">
        <f t="shared" si="0"/>
        <v>40.961467436016164</v>
      </c>
      <c r="X1" s="409">
        <f t="shared" si="0"/>
        <v>37.792346379998548</v>
      </c>
      <c r="Y1" s="409">
        <f t="shared" si="0"/>
        <v>37.031666353765885</v>
      </c>
      <c r="Z1" s="409">
        <f t="shared" si="0"/>
        <v>39.418368746142534</v>
      </c>
      <c r="AA1" s="409">
        <f t="shared" si="0"/>
        <v>38.358168053730822</v>
      </c>
      <c r="AB1" s="409">
        <f t="shared" si="0"/>
        <v>39.397729046950808</v>
      </c>
      <c r="AC1" s="409">
        <f t="shared" si="0"/>
        <v>39.323236475893168</v>
      </c>
      <c r="AD1" s="409">
        <f t="shared" si="0"/>
        <v>40.572238425680865</v>
      </c>
      <c r="AE1" s="409">
        <f t="shared" si="0"/>
        <v>41.212676581285208</v>
      </c>
      <c r="AF1" s="409">
        <f t="shared" si="0"/>
        <v>43.59279111637283</v>
      </c>
      <c r="AG1" s="409">
        <f t="shared" si="0"/>
        <v>39.629106755470495</v>
      </c>
      <c r="AH1" s="409">
        <f>SUM(AH4:AH87)</f>
        <v>40.7233298526968</v>
      </c>
    </row>
    <row r="2" spans="1:34" x14ac:dyDescent="0.25">
      <c r="B2" s="410"/>
    </row>
    <row r="3" spans="1:34" s="411" customFormat="1" x14ac:dyDescent="0.25">
      <c r="B3" s="412" t="s">
        <v>4416</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2216</v>
      </c>
      <c r="B4" s="414" t="s">
        <v>4214</v>
      </c>
      <c r="C4">
        <f>SUMIFS('EPA Export Aggregation'!F:F,'EPA Export Aggregation'!$A:$A,$B4,'EPA Export Aggregation'!$D:$D,$A$1)*IF($A4="CH4",About!$D$58,IF($A4="N2O",About!$D$59,1))</f>
        <v>1.7749552189666</v>
      </c>
      <c r="D4">
        <f>SUMIFS('EPA Export Aggregation'!G:G,'EPA Export Aggregation'!$A:$A,$B4,'EPA Export Aggregation'!$D:$D,$A$1)*IF($A4="CH4",About!$D$58,IF($A4="N2O",About!$D$59,1))</f>
        <v>3.5699272625162002</v>
      </c>
      <c r="E4">
        <f>SUMIFS('EPA Export Aggregation'!H:H,'EPA Export Aggregation'!$A:$A,$B4,'EPA Export Aggregation'!$D:$D,$A$1)*IF($A4="CH4",About!$D$58,IF($A4="N2O",About!$D$59,1))</f>
        <v>4.4601741553545002</v>
      </c>
      <c r="F4">
        <f>SUMIFS('EPA Export Aggregation'!I:I,'EPA Export Aggregation'!$A:$A,$B4,'EPA Export Aggregation'!$D:$D,$A$1)*IF($A4="CH4",About!$D$58,IF($A4="N2O",About!$D$59,1))</f>
        <v>4.2567397128218998</v>
      </c>
      <c r="G4">
        <f>SUMIFS('EPA Export Aggregation'!J:J,'EPA Export Aggregation'!$A:$A,$B4,'EPA Export Aggregation'!$D:$D,$A$1)*IF($A4="CH4",About!$D$58,IF($A4="N2O",About!$D$59,1))</f>
        <v>5.3928160062114996</v>
      </c>
      <c r="H4">
        <f>SUMIFS('EPA Export Aggregation'!K:K,'EPA Export Aggregation'!$A:$A,$B4,'EPA Export Aggregation'!$D:$D,$A$1)*IF($A4="CH4",About!$D$58,IF($A4="N2O",About!$D$59,1))</f>
        <v>2.6970570728426</v>
      </c>
      <c r="I4">
        <f>SUMIFS('EPA Export Aggregation'!L:L,'EPA Export Aggregation'!$A:$A,$B4,'EPA Export Aggregation'!$D:$D,$A$1)*IF($A4="CH4",About!$D$58,IF($A4="N2O",About!$D$59,1))</f>
        <v>3.1679926107057002</v>
      </c>
      <c r="J4">
        <f>SUMIFS('EPA Export Aggregation'!M:M,'EPA Export Aggregation'!$A:$A,$B4,'EPA Export Aggregation'!$D:$D,$A$1)*IF($A4="CH4",About!$D$58,IF($A4="N2O",About!$D$59,1))</f>
        <v>2.6764509230077</v>
      </c>
      <c r="K4">
        <f>SUMIFS('EPA Export Aggregation'!N:N,'EPA Export Aggregation'!$A:$A,$B4,'EPA Export Aggregation'!$D:$D,$A$1)*IF($A4="CH4",About!$D$58,IF($A4="N2O",About!$D$59,1))</f>
        <v>6.2366925112844998</v>
      </c>
      <c r="L4">
        <f>SUMIFS('EPA Export Aggregation'!O:O,'EPA Export Aggregation'!$A:$A,$B4,'EPA Export Aggregation'!$D:$D,$A$1)*IF($A4="CH4",About!$D$58,IF($A4="N2O",About!$D$59,1))</f>
        <v>6.3516721609553004</v>
      </c>
      <c r="M4">
        <f>SUMIFS('EPA Export Aggregation'!P:P,'EPA Export Aggregation'!$A:$A,$B4,'EPA Export Aggregation'!$D:$D,$A$1)*IF($A4="CH4",About!$D$58,IF($A4="N2O",About!$D$59,1))</f>
        <v>7.4711616537432999</v>
      </c>
      <c r="N4">
        <f>SUMIFS('EPA Export Aggregation'!Q:Q,'EPA Export Aggregation'!$A:$A,$B4,'EPA Export Aggregation'!$D:$D,$A$1)*IF($A4="CH4",About!$D$58,IF($A4="N2O",About!$D$59,1))</f>
        <v>8.6556816279203002</v>
      </c>
      <c r="O4">
        <f>SUMIFS('EPA Export Aggregation'!R:R,'EPA Export Aggregation'!$A:$A,$B4,'EPA Export Aggregation'!$D:$D,$A$1)*IF($A4="CH4",About!$D$58,IF($A4="N2O",About!$D$59,1))</f>
        <v>6.5099184597567996</v>
      </c>
      <c r="P4">
        <f>SUMIFS('EPA Export Aggregation'!S:S,'EPA Export Aggregation'!$A:$A,$B4,'EPA Export Aggregation'!$D:$D,$A$1)*IF($A4="CH4",About!$D$58,IF($A4="N2O",About!$D$59,1))</f>
        <v>8.2143450505901008</v>
      </c>
      <c r="Q4">
        <f>SUMIFS('EPA Export Aggregation'!T:T,'EPA Export Aggregation'!$A:$A,$B4,'EPA Export Aggregation'!$D:$D,$A$1)*IF($A4="CH4",About!$D$58,IF($A4="N2O",About!$D$59,1))</f>
        <v>8.1659448766802996</v>
      </c>
      <c r="R4">
        <f>SUMIFS('EPA Export Aggregation'!U:U,'EPA Export Aggregation'!$A:$A,$B4,'EPA Export Aggregation'!$D:$D,$A$1)*IF($A4="CH4",About!$D$58,IF($A4="N2O",About!$D$59,1))</f>
        <v>8.1760260055092004</v>
      </c>
      <c r="S4">
        <f>SUMIFS('EPA Export Aggregation'!V:V,'EPA Export Aggregation'!$A:$A,$B4,'EPA Export Aggregation'!$D:$D,$A$1)*IF($A4="CH4",About!$D$58,IF($A4="N2O",About!$D$59,1))</f>
        <v>6.3956000090952996</v>
      </c>
      <c r="T4">
        <f>SUMIFS('EPA Export Aggregation'!W:W,'EPA Export Aggregation'!$A:$A,$B4,'EPA Export Aggregation'!$D:$D,$A$1)*IF($A4="CH4",About!$D$58,IF($A4="N2O",About!$D$59,1))</f>
        <v>9.6718178074274004</v>
      </c>
      <c r="U4">
        <f>SUMIFS('EPA Export Aggregation'!X:X,'EPA Export Aggregation'!$A:$A,$B4,'EPA Export Aggregation'!$D:$D,$A$1)*IF($A4="CH4",About!$D$58,IF($A4="N2O",About!$D$59,1))</f>
        <v>10.1008532884206</v>
      </c>
      <c r="V4">
        <f>SUMIFS('EPA Export Aggregation'!Y:Y,'EPA Export Aggregation'!$A:$A,$B4,'EPA Export Aggregation'!$D:$D,$A$1)*IF($A4="CH4",About!$D$58,IF($A4="N2O",About!$D$59,1))</f>
        <v>8.8650458205238998</v>
      </c>
      <c r="W4">
        <f>SUMIFS('EPA Export Aggregation'!Z:Z,'EPA Export Aggregation'!$A:$A,$B4,'EPA Export Aggregation'!$D:$D,$A$1)*IF($A4="CH4",About!$D$58,IF($A4="N2O",About!$D$59,1))</f>
        <v>9.7887904432127009</v>
      </c>
      <c r="X4">
        <f>SUMIFS('EPA Export Aggregation'!AA:AA,'EPA Export Aggregation'!$A:$A,$B4,'EPA Export Aggregation'!$D:$D,$A$1)*IF($A4="CH4",About!$D$58,IF($A4="N2O",About!$D$59,1))</f>
        <v>6.4367329476488999</v>
      </c>
      <c r="Y4">
        <f>SUMIFS('EPA Export Aggregation'!AB:AB,'EPA Export Aggregation'!$A:$A,$B4,'EPA Export Aggregation'!$D:$D,$A$1)*IF($A4="CH4",About!$D$58,IF($A4="N2O",About!$D$59,1))</f>
        <v>6.9459021526399001</v>
      </c>
      <c r="Z4">
        <f>SUMIFS('EPA Export Aggregation'!AC:AC,'EPA Export Aggregation'!$A:$A,$B4,'EPA Export Aggregation'!$D:$D,$A$1)*IF($A4="CH4",About!$D$58,IF($A4="N2O",About!$D$59,1))</f>
        <v>9.0695969673080992</v>
      </c>
      <c r="AA4">
        <f>SUMIFS('EPA Export Aggregation'!AD:AD,'EPA Export Aggregation'!$A:$A,$B4,'EPA Export Aggregation'!$D:$D,$A$1)*IF($A4="CH4",About!$D$58,IF($A4="N2O",About!$D$59,1))</f>
        <v>7.9439453541912002</v>
      </c>
      <c r="AB4">
        <f>SUMIFS('EPA Export Aggregation'!AE:AE,'EPA Export Aggregation'!$A:$A,$B4,'EPA Export Aggregation'!$D:$D,$A$1)*IF($A4="CH4",About!$D$58,IF($A4="N2O",About!$D$59,1))</f>
        <v>8.5715692660265006</v>
      </c>
      <c r="AC4">
        <f>SUMIFS('EPA Export Aggregation'!AF:AF,'EPA Export Aggregation'!$A:$A,$B4,'EPA Export Aggregation'!$D:$D,$A$1)*IF($A4="CH4",About!$D$58,IF($A4="N2O",About!$D$59,1))</f>
        <v>7.7682545553982996</v>
      </c>
      <c r="AD4">
        <f>SUMIFS('EPA Export Aggregation'!AG:AG,'EPA Export Aggregation'!$A:$A,$B4,'EPA Export Aggregation'!$D:$D,$A$1)*IF($A4="CH4",About!$D$58,IF($A4="N2O",About!$D$59,1))</f>
        <v>7.5078201858161</v>
      </c>
      <c r="AE4">
        <f>SUMIFS('EPA Export Aggregation'!AH:AH,'EPA Export Aggregation'!$A:$A,$B4,'EPA Export Aggregation'!$D:$D,$A$1)*IF($A4="CH4",About!$D$58,IF($A4="N2O",About!$D$59,1))</f>
        <v>8.3560391349532992</v>
      </c>
      <c r="AF4">
        <f>SUMIFS('EPA Export Aggregation'!AI:AI,'EPA Export Aggregation'!$A:$A,$B4,'EPA Export Aggregation'!$D:$D,$A$1)*IF($A4="CH4",About!$D$58,IF($A4="N2O",About!$D$59,1))</f>
        <v>10.5148688449218</v>
      </c>
      <c r="AG4">
        <f>SUMIFS('EPA Export Aggregation'!AJ:AJ,'EPA Export Aggregation'!$A:$A,$B4,'EPA Export Aggregation'!$D:$D,$A$1)*IF($A4="CH4",About!$D$58,IF($A4="N2O",About!$D$59,1))</f>
        <v>8.8855006046333997</v>
      </c>
      <c r="AH4">
        <f>SUMIFS('EPA Export Aggregation'!AK:AK,'EPA Export Aggregation'!$A:$A,$B4,'EPA Export Aggregation'!$D:$D,$A$1)*IF($A4="CH4",About!$D$58,IF($A4="N2O",About!$D$59,1))</f>
        <v>8.2228585579811</v>
      </c>
    </row>
    <row r="5" spans="1:34" x14ac:dyDescent="0.25">
      <c r="A5" s="413" t="s">
        <v>2216</v>
      </c>
      <c r="B5" s="414" t="s">
        <v>4212</v>
      </c>
      <c r="C5">
        <f>SUMIFS('EPA Export Aggregation'!F:F,'EPA Export Aggregation'!$A:$A,$B5,'EPA Export Aggregation'!$D:$D,$A$1)*IF($A5="CH4",About!$D$58,IF($A5="N2O",About!$D$59,1))</f>
        <v>17.859583850593001</v>
      </c>
      <c r="D5">
        <f>SUMIFS('EPA Export Aggregation'!G:G,'EPA Export Aggregation'!$A:$A,$B5,'EPA Export Aggregation'!$D:$D,$A$1)*IF($A5="CH4",About!$D$58,IF($A5="N2O",About!$D$59,1))</f>
        <v>17.9294806694332</v>
      </c>
      <c r="E5">
        <f>SUMIFS('EPA Export Aggregation'!H:H,'EPA Export Aggregation'!$A:$A,$B5,'EPA Export Aggregation'!$D:$D,$A$1)*IF($A5="CH4",About!$D$58,IF($A5="N2O",About!$D$59,1))</f>
        <v>18.545125506779399</v>
      </c>
      <c r="F5">
        <f>SUMIFS('EPA Export Aggregation'!I:I,'EPA Export Aggregation'!$A:$A,$B5,'EPA Export Aggregation'!$D:$D,$A$1)*IF($A5="CH4",About!$D$58,IF($A5="N2O",About!$D$59,1))</f>
        <v>18.8093044520704</v>
      </c>
      <c r="G5">
        <f>SUMIFS('EPA Export Aggregation'!J:J,'EPA Export Aggregation'!$A:$A,$B5,'EPA Export Aggregation'!$D:$D,$A$1)*IF($A5="CH4",About!$D$58,IF($A5="N2O",About!$D$59,1))</f>
        <v>18.999790401846699</v>
      </c>
      <c r="H5">
        <f>SUMIFS('EPA Export Aggregation'!K:K,'EPA Export Aggregation'!$A:$A,$B5,'EPA Export Aggregation'!$D:$D,$A$1)*IF($A5="CH4",About!$D$58,IF($A5="N2O",About!$D$59,1))</f>
        <v>19.260481329625399</v>
      </c>
      <c r="I5">
        <f>SUMIFS('EPA Export Aggregation'!L:L,'EPA Export Aggregation'!$A:$A,$B5,'EPA Export Aggregation'!$D:$D,$A$1)*IF($A5="CH4",About!$D$58,IF($A5="N2O",About!$D$59,1))</f>
        <v>20.237389248483201</v>
      </c>
      <c r="J5">
        <f>SUMIFS('EPA Export Aggregation'!M:M,'EPA Export Aggregation'!$A:$A,$B5,'EPA Export Aggregation'!$D:$D,$A$1)*IF($A5="CH4",About!$D$58,IF($A5="N2O",About!$D$59,1))</f>
        <v>19.7933815997173</v>
      </c>
      <c r="K5">
        <f>SUMIFS('EPA Export Aggregation'!N:N,'EPA Export Aggregation'!$A:$A,$B5,'EPA Export Aggregation'!$D:$D,$A$1)*IF($A5="CH4",About!$D$58,IF($A5="N2O",About!$D$59,1))</f>
        <v>21.004563033147701</v>
      </c>
      <c r="L5">
        <f>SUMIFS('EPA Export Aggregation'!O:O,'EPA Export Aggregation'!$A:$A,$B5,'EPA Export Aggregation'!$D:$D,$A$1)*IF($A5="CH4",About!$D$58,IF($A5="N2O",About!$D$59,1))</f>
        <v>21.4694880365339</v>
      </c>
      <c r="M5">
        <f>SUMIFS('EPA Export Aggregation'!P:P,'EPA Export Aggregation'!$A:$A,$B5,'EPA Export Aggregation'!$D:$D,$A$1)*IF($A5="CH4",About!$D$58,IF($A5="N2O",About!$D$59,1))</f>
        <v>21.139843349947999</v>
      </c>
      <c r="N5">
        <f>SUMIFS('EPA Export Aggregation'!Q:Q,'EPA Export Aggregation'!$A:$A,$B5,'EPA Export Aggregation'!$D:$D,$A$1)*IF($A5="CH4",About!$D$58,IF($A5="N2O",About!$D$59,1))</f>
        <v>20.392864240328102</v>
      </c>
      <c r="O5">
        <f>SUMIFS('EPA Export Aggregation'!R:R,'EPA Export Aggregation'!$A:$A,$B5,'EPA Export Aggregation'!$D:$D,$A$1)*IF($A5="CH4",About!$D$58,IF($A5="N2O",About!$D$59,1))</f>
        <v>20.970277853601999</v>
      </c>
      <c r="P5">
        <f>SUMIFS('EPA Export Aggregation'!S:S,'EPA Export Aggregation'!$A:$A,$B5,'EPA Export Aggregation'!$D:$D,$A$1)*IF($A5="CH4",About!$D$58,IF($A5="N2O",About!$D$59,1))</f>
        <v>21.332080773971001</v>
      </c>
      <c r="Q5">
        <f>SUMIFS('EPA Export Aggregation'!T:T,'EPA Export Aggregation'!$A:$A,$B5,'EPA Export Aggregation'!$D:$D,$A$1)*IF($A5="CH4",About!$D$58,IF($A5="N2O",About!$D$59,1))</f>
        <v>21.519728385329302</v>
      </c>
      <c r="R5">
        <f>SUMIFS('EPA Export Aggregation'!U:U,'EPA Export Aggregation'!$A:$A,$B5,'EPA Export Aggregation'!$D:$D,$A$1)*IF($A5="CH4",About!$D$58,IF($A5="N2O",About!$D$59,1))</f>
        <v>21.732895460743201</v>
      </c>
      <c r="S5">
        <f>SUMIFS('EPA Export Aggregation'!V:V,'EPA Export Aggregation'!$A:$A,$B5,'EPA Export Aggregation'!$D:$D,$A$1)*IF($A5="CH4",About!$D$58,IF($A5="N2O",About!$D$59,1))</f>
        <v>21.894752840526898</v>
      </c>
      <c r="T5">
        <f>SUMIFS('EPA Export Aggregation'!W:W,'EPA Export Aggregation'!$A:$A,$B5,'EPA Export Aggregation'!$D:$D,$A$1)*IF($A5="CH4",About!$D$58,IF($A5="N2O",About!$D$59,1))</f>
        <v>22.007147162328799</v>
      </c>
      <c r="U5">
        <f>SUMIFS('EPA Export Aggregation'!X:X,'EPA Export Aggregation'!$A:$A,$B5,'EPA Export Aggregation'!$D:$D,$A$1)*IF($A5="CH4",About!$D$58,IF($A5="N2O",About!$D$59,1))</f>
        <v>20.5859644713099</v>
      </c>
      <c r="V5">
        <f>SUMIFS('EPA Export Aggregation'!Y:Y,'EPA Export Aggregation'!$A:$A,$B5,'EPA Export Aggregation'!$D:$D,$A$1)*IF($A5="CH4",About!$D$58,IF($A5="N2O",About!$D$59,1))</f>
        <v>20.451046499395702</v>
      </c>
      <c r="W5">
        <f>SUMIFS('EPA Export Aggregation'!Z:Z,'EPA Export Aggregation'!$A:$A,$B5,'EPA Export Aggregation'!$D:$D,$A$1)*IF($A5="CH4",About!$D$58,IF($A5="N2O",About!$D$59,1))</f>
        <v>19.729073121187199</v>
      </c>
      <c r="X5">
        <f>SUMIFS('EPA Export Aggregation'!AA:AA,'EPA Export Aggregation'!$A:$A,$B5,'EPA Export Aggregation'!$D:$D,$A$1)*IF($A5="CH4",About!$D$58,IF($A5="N2O",About!$D$59,1))</f>
        <v>19.0656343936319</v>
      </c>
      <c r="Y5">
        <f>SUMIFS('EPA Export Aggregation'!AB:AB,'EPA Export Aggregation'!$A:$A,$B5,'EPA Export Aggregation'!$D:$D,$A$1)*IF($A5="CH4",About!$D$58,IF($A5="N2O",About!$D$59,1))</f>
        <v>18.7463650756577</v>
      </c>
      <c r="Z5">
        <f>SUMIFS('EPA Export Aggregation'!AC:AC,'EPA Export Aggregation'!$A:$A,$B5,'EPA Export Aggregation'!$D:$D,$A$1)*IF($A5="CH4",About!$D$58,IF($A5="N2O",About!$D$59,1))</f>
        <v>18.686534021105</v>
      </c>
      <c r="AA5">
        <f>SUMIFS('EPA Export Aggregation'!AD:AD,'EPA Export Aggregation'!$A:$A,$B5,'EPA Export Aggregation'!$D:$D,$A$1)*IF($A5="CH4",About!$D$58,IF($A5="N2O",About!$D$59,1))</f>
        <v>19.077688094854199</v>
      </c>
      <c r="AB5">
        <f>SUMIFS('EPA Export Aggregation'!AE:AE,'EPA Export Aggregation'!$A:$A,$B5,'EPA Export Aggregation'!$D:$D,$A$1)*IF($A5="CH4",About!$D$58,IF($A5="N2O",About!$D$59,1))</f>
        <v>19.4162950263986</v>
      </c>
      <c r="AC5">
        <f>SUMIFS('EPA Export Aggregation'!AF:AF,'EPA Export Aggregation'!$A:$A,$B5,'EPA Export Aggregation'!$D:$D,$A$1)*IF($A5="CH4",About!$D$58,IF($A5="N2O",About!$D$59,1))</f>
        <v>19.9336573786969</v>
      </c>
      <c r="AD5">
        <f>SUMIFS('EPA Export Aggregation'!AG:AG,'EPA Export Aggregation'!$A:$A,$B5,'EPA Export Aggregation'!$D:$D,$A$1)*IF($A5="CH4",About!$D$58,IF($A5="N2O",About!$D$59,1))</f>
        <v>20.428212569800699</v>
      </c>
      <c r="AE5">
        <f>SUMIFS('EPA Export Aggregation'!AH:AH,'EPA Export Aggregation'!$A:$A,$B5,'EPA Export Aggregation'!$D:$D,$A$1)*IF($A5="CH4",About!$D$58,IF($A5="N2O",About!$D$59,1))</f>
        <v>21.1143837668372</v>
      </c>
      <c r="AF5">
        <f>SUMIFS('EPA Export Aggregation'!AI:AI,'EPA Export Aggregation'!$A:$A,$B5,'EPA Export Aggregation'!$D:$D,$A$1)*IF($A5="CH4",About!$D$58,IF($A5="N2O",About!$D$59,1))</f>
        <v>20.422629392325401</v>
      </c>
      <c r="AG5">
        <f>SUMIFS('EPA Export Aggregation'!AJ:AJ,'EPA Export Aggregation'!$A:$A,$B5,'EPA Export Aggregation'!$D:$D,$A$1)*IF($A5="CH4",About!$D$58,IF($A5="N2O",About!$D$59,1))</f>
        <v>18.521507145948899</v>
      </c>
      <c r="AH5">
        <f>SUMIFS('EPA Export Aggregation'!AK:AK,'EPA Export Aggregation'!$A:$A,$B5,'EPA Export Aggregation'!$D:$D,$A$1)*IF($A5="CH4",About!$D$58,IF($A5="N2O",About!$D$59,1))</f>
        <v>19.909161875917899</v>
      </c>
    </row>
    <row r="6" spans="1:34" x14ac:dyDescent="0.25">
      <c r="A6" s="413" t="s">
        <v>2216</v>
      </c>
      <c r="B6" s="414" t="s">
        <v>4216</v>
      </c>
      <c r="C6">
        <f>SUMIFS('EPA Export Aggregation'!F:F,'EPA Export Aggregation'!$A:$A,$B6,'EPA Export Aggregation'!$D:$D,$A$1)*IF($A6="CH4",About!$D$58,IF($A6="N2O",About!$D$59,1))</f>
        <v>4.8215229034791003</v>
      </c>
      <c r="D6">
        <f>SUMIFS('EPA Export Aggregation'!G:G,'EPA Export Aggregation'!$A:$A,$B6,'EPA Export Aggregation'!$D:$D,$A$1)*IF($A6="CH4",About!$D$58,IF($A6="N2O",About!$D$59,1))</f>
        <v>5.1264160077928</v>
      </c>
      <c r="E6">
        <f>SUMIFS('EPA Export Aggregation'!H:H,'EPA Export Aggregation'!$A:$A,$B6,'EPA Export Aggregation'!$D:$D,$A$1)*IF($A6="CH4",About!$D$58,IF($A6="N2O",About!$D$59,1))</f>
        <v>5.5121076473996</v>
      </c>
      <c r="F6">
        <f>SUMIFS('EPA Export Aggregation'!I:I,'EPA Export Aggregation'!$A:$A,$B6,'EPA Export Aggregation'!$D:$D,$A$1)*IF($A6="CH4",About!$D$58,IF($A6="N2O",About!$D$59,1))</f>
        <v>5.5572527491901003</v>
      </c>
      <c r="G6">
        <f>SUMIFS('EPA Export Aggregation'!J:J,'EPA Export Aggregation'!$A:$A,$B6,'EPA Export Aggregation'!$D:$D,$A$1)*IF($A6="CH4",About!$D$58,IF($A6="N2O",About!$D$59,1))</f>
        <v>5.5174960432736997</v>
      </c>
      <c r="H6">
        <f>SUMIFS('EPA Export Aggregation'!K:K,'EPA Export Aggregation'!$A:$A,$B6,'EPA Export Aggregation'!$D:$D,$A$1)*IF($A6="CH4",About!$D$58,IF($A6="N2O",About!$D$59,1))</f>
        <v>5.9742438277067</v>
      </c>
      <c r="I6">
        <f>SUMIFS('EPA Export Aggregation'!L:L,'EPA Export Aggregation'!$A:$A,$B6,'EPA Export Aggregation'!$D:$D,$A$1)*IF($A6="CH4",About!$D$58,IF($A6="N2O",About!$D$59,1))</f>
        <v>6.4280899219638998</v>
      </c>
      <c r="J6">
        <f>SUMIFS('EPA Export Aggregation'!M:M,'EPA Export Aggregation'!$A:$A,$B6,'EPA Export Aggregation'!$D:$D,$A$1)*IF($A6="CH4",About!$D$58,IF($A6="N2O",About!$D$59,1))</f>
        <v>6.5553236567426003</v>
      </c>
      <c r="K6">
        <f>SUMIFS('EPA Export Aggregation'!N:N,'EPA Export Aggregation'!$A:$A,$B6,'EPA Export Aggregation'!$D:$D,$A$1)*IF($A6="CH4",About!$D$58,IF($A6="N2O",About!$D$59,1))</f>
        <v>7.6319396269634998</v>
      </c>
      <c r="L6">
        <f>SUMIFS('EPA Export Aggregation'!O:O,'EPA Export Aggregation'!$A:$A,$B6,'EPA Export Aggregation'!$D:$D,$A$1)*IF($A6="CH4",About!$D$58,IF($A6="N2O",About!$D$59,1))</f>
        <v>8.1798846428907996</v>
      </c>
      <c r="M6">
        <f>SUMIFS('EPA Export Aggregation'!P:P,'EPA Export Aggregation'!$A:$A,$B6,'EPA Export Aggregation'!$D:$D,$A$1)*IF($A6="CH4",About!$D$58,IF($A6="N2O",About!$D$59,1))</f>
        <v>6.2143569332938</v>
      </c>
      <c r="N6">
        <f>SUMIFS('EPA Export Aggregation'!Q:Q,'EPA Export Aggregation'!$A:$A,$B6,'EPA Export Aggregation'!$D:$D,$A$1)*IF($A6="CH4",About!$D$58,IF($A6="N2O",About!$D$59,1))</f>
        <v>5.3854145784508001</v>
      </c>
      <c r="O6">
        <f>SUMIFS('EPA Export Aggregation'!R:R,'EPA Export Aggregation'!$A:$A,$B6,'EPA Export Aggregation'!$D:$D,$A$1)*IF($A6="CH4",About!$D$58,IF($A6="N2O",About!$D$59,1))</f>
        <v>5.5945516348166002</v>
      </c>
      <c r="P6">
        <f>SUMIFS('EPA Export Aggregation'!S:S,'EPA Export Aggregation'!$A:$A,$B6,'EPA Export Aggregation'!$D:$D,$A$1)*IF($A6="CH4",About!$D$58,IF($A6="N2O",About!$D$59,1))</f>
        <v>5.0423523835806998</v>
      </c>
      <c r="Q6">
        <f>SUMIFS('EPA Export Aggregation'!T:T,'EPA Export Aggregation'!$A:$A,$B6,'EPA Export Aggregation'!$D:$D,$A$1)*IF($A6="CH4",About!$D$58,IF($A6="N2O",About!$D$59,1))</f>
        <v>5.4645072862776001</v>
      </c>
      <c r="R6">
        <f>SUMIFS('EPA Export Aggregation'!U:U,'EPA Export Aggregation'!$A:$A,$B6,'EPA Export Aggregation'!$D:$D,$A$1)*IF($A6="CH4",About!$D$58,IF($A6="N2O",About!$D$59,1))</f>
        <v>5.2473363791510002</v>
      </c>
      <c r="S6">
        <f>SUMIFS('EPA Export Aggregation'!V:V,'EPA Export Aggregation'!$A:$A,$B6,'EPA Export Aggregation'!$D:$D,$A$1)*IF($A6="CH4",About!$D$58,IF($A6="N2O",About!$D$59,1))</f>
        <v>5.8495916438598003</v>
      </c>
      <c r="T6">
        <f>SUMIFS('EPA Export Aggregation'!W:W,'EPA Export Aggregation'!$A:$A,$B6,'EPA Export Aggregation'!$D:$D,$A$1)*IF($A6="CH4",About!$D$58,IF($A6="N2O",About!$D$59,1))</f>
        <v>5.4944868420123996</v>
      </c>
      <c r="U6">
        <f>SUMIFS('EPA Export Aggregation'!X:X,'EPA Export Aggregation'!$A:$A,$B6,'EPA Export Aggregation'!$D:$D,$A$1)*IF($A6="CH4",About!$D$58,IF($A6="N2O",About!$D$59,1))</f>
        <v>5.3337641805773996</v>
      </c>
      <c r="V6">
        <f>SUMIFS('EPA Export Aggregation'!Y:Y,'EPA Export Aggregation'!$A:$A,$B6,'EPA Export Aggregation'!$D:$D,$A$1)*IF($A6="CH4",About!$D$58,IF($A6="N2O",About!$D$59,1))</f>
        <v>4.6997375121224003</v>
      </c>
      <c r="W6">
        <f>SUMIFS('EPA Export Aggregation'!Z:Z,'EPA Export Aggregation'!$A:$A,$B6,'EPA Export Aggregation'!$D:$D,$A$1)*IF($A6="CH4",About!$D$58,IF($A6="N2O",About!$D$59,1))</f>
        <v>4.5339933528784</v>
      </c>
      <c r="X6">
        <f>SUMIFS('EPA Export Aggregation'!AA:AA,'EPA Export Aggregation'!$A:$A,$B6,'EPA Export Aggregation'!$D:$D,$A$1)*IF($A6="CH4",About!$D$58,IF($A6="N2O",About!$D$59,1))</f>
        <v>4.9414118315711004</v>
      </c>
      <c r="Y6">
        <f>SUMIFS('EPA Export Aggregation'!AB:AB,'EPA Export Aggregation'!$A:$A,$B6,'EPA Export Aggregation'!$D:$D,$A$1)*IF($A6="CH4",About!$D$58,IF($A6="N2O",About!$D$59,1))</f>
        <v>4.6692180194831003</v>
      </c>
      <c r="Z6">
        <f>SUMIFS('EPA Export Aggregation'!AC:AC,'EPA Export Aggregation'!$A:$A,$B6,'EPA Export Aggregation'!$D:$D,$A$1)*IF($A6="CH4",About!$D$58,IF($A6="N2O",About!$D$59,1))</f>
        <v>4.6776896601178999</v>
      </c>
      <c r="AA6">
        <f>SUMIFS('EPA Export Aggregation'!AD:AD,'EPA Export Aggregation'!$A:$A,$B6,'EPA Export Aggregation'!$D:$D,$A$1)*IF($A6="CH4",About!$D$58,IF($A6="N2O",About!$D$59,1))</f>
        <v>4.3871341792287</v>
      </c>
      <c r="AB6">
        <f>SUMIFS('EPA Export Aggregation'!AE:AE,'EPA Export Aggregation'!$A:$A,$B6,'EPA Export Aggregation'!$D:$D,$A$1)*IF($A6="CH4",About!$D$58,IF($A6="N2O",About!$D$59,1))</f>
        <v>4.3500507188834998</v>
      </c>
      <c r="AC6">
        <f>SUMIFS('EPA Export Aggregation'!AF:AF,'EPA Export Aggregation'!$A:$A,$B6,'EPA Export Aggregation'!$D:$D,$A$1)*IF($A6="CH4",About!$D$58,IF($A6="N2O",About!$D$59,1))</f>
        <v>4.4432042270901997</v>
      </c>
      <c r="AD6">
        <f>SUMIFS('EPA Export Aggregation'!AG:AG,'EPA Export Aggregation'!$A:$A,$B6,'EPA Export Aggregation'!$D:$D,$A$1)*IF($A6="CH4",About!$D$58,IF($A6="N2O",About!$D$59,1))</f>
        <v>4.3626013065115004</v>
      </c>
      <c r="AE6">
        <f>SUMIFS('EPA Export Aggregation'!AH:AH,'EPA Export Aggregation'!$A:$A,$B6,'EPA Export Aggregation'!$D:$D,$A$1)*IF($A6="CH4",About!$D$58,IF($A6="N2O",About!$D$59,1))</f>
        <v>4.1210049117117</v>
      </c>
      <c r="AF6">
        <f>SUMIFS('EPA Export Aggregation'!AI:AI,'EPA Export Aggregation'!$A:$A,$B6,'EPA Export Aggregation'!$D:$D,$A$1)*IF($A6="CH4",About!$D$58,IF($A6="N2O",About!$D$59,1))</f>
        <v>4.2180825188108004</v>
      </c>
      <c r="AG6">
        <f>SUMIFS('EPA Export Aggregation'!AJ:AJ,'EPA Export Aggregation'!$A:$A,$B6,'EPA Export Aggregation'!$D:$D,$A$1)*IF($A6="CH4",About!$D$58,IF($A6="N2O",About!$D$59,1))</f>
        <v>4.0936029604188002</v>
      </c>
      <c r="AH6">
        <f>SUMIFS('EPA Export Aggregation'!AK:AK,'EPA Export Aggregation'!$A:$A,$B6,'EPA Export Aggregation'!$D:$D,$A$1)*IF($A6="CH4",About!$D$58,IF($A6="N2O",About!$D$59,1))</f>
        <v>4.1904494312456002</v>
      </c>
    </row>
    <row r="7" spans="1:34" x14ac:dyDescent="0.25">
      <c r="A7" s="413" t="s">
        <v>2216</v>
      </c>
      <c r="B7" s="414" t="s">
        <v>4218</v>
      </c>
      <c r="C7">
        <f>SUMIFS('EPA Export Aggregation'!F:F,'EPA Export Aggregation'!$A:$A,$B7,'EPA Export Aggregation'!$D:$D,$A$1)*IF($A7="CH4",About!$D$58,IF($A7="N2O",About!$D$59,1))</f>
        <v>2.0221070762893998</v>
      </c>
      <c r="D7">
        <f>SUMIFS('EPA Export Aggregation'!G:G,'EPA Export Aggregation'!$A:$A,$B7,'EPA Export Aggregation'!$D:$D,$A$1)*IF($A7="CH4",About!$D$58,IF($A7="N2O",About!$D$59,1))</f>
        <v>2.1823758299413001</v>
      </c>
      <c r="E7">
        <f>SUMIFS('EPA Export Aggregation'!H:H,'EPA Export Aggregation'!$A:$A,$B7,'EPA Export Aggregation'!$D:$D,$A$1)*IF($A7="CH4",About!$D$58,IF($A7="N2O",About!$D$59,1))</f>
        <v>1.8670793918088</v>
      </c>
      <c r="F7">
        <f>SUMIFS('EPA Export Aggregation'!I:I,'EPA Export Aggregation'!$A:$A,$B7,'EPA Export Aggregation'!$D:$D,$A$1)*IF($A7="CH4",About!$D$58,IF($A7="N2O",About!$D$59,1))</f>
        <v>2.3451862075031999</v>
      </c>
      <c r="G7">
        <f>SUMIFS('EPA Export Aggregation'!J:J,'EPA Export Aggregation'!$A:$A,$B7,'EPA Export Aggregation'!$D:$D,$A$1)*IF($A7="CH4",About!$D$58,IF($A7="N2O",About!$D$59,1))</f>
        <v>2.2782893657867</v>
      </c>
      <c r="H7">
        <f>SUMIFS('EPA Export Aggregation'!K:K,'EPA Export Aggregation'!$A:$A,$B7,'EPA Export Aggregation'!$D:$D,$A$1)*IF($A7="CH4",About!$D$58,IF($A7="N2O",About!$D$59,1))</f>
        <v>2.1418704759434002</v>
      </c>
      <c r="I7">
        <f>SUMIFS('EPA Export Aggregation'!L:L,'EPA Export Aggregation'!$A:$A,$B7,'EPA Export Aggregation'!$D:$D,$A$1)*IF($A7="CH4",About!$D$58,IF($A7="N2O",About!$D$59,1))</f>
        <v>2.4152938642422002</v>
      </c>
      <c r="J7">
        <f>SUMIFS('EPA Export Aggregation'!M:M,'EPA Export Aggregation'!$A:$A,$B7,'EPA Export Aggregation'!$D:$D,$A$1)*IF($A7="CH4",About!$D$58,IF($A7="N2O",About!$D$59,1))</f>
        <v>2.3168014196561</v>
      </c>
      <c r="K7">
        <f>SUMIFS('EPA Export Aggregation'!N:N,'EPA Export Aggregation'!$A:$A,$B7,'EPA Export Aggregation'!$D:$D,$A$1)*IF($A7="CH4",About!$D$58,IF($A7="N2O",About!$D$59,1))</f>
        <v>2.3963876750809998</v>
      </c>
      <c r="L7">
        <f>SUMIFS('EPA Export Aggregation'!O:O,'EPA Export Aggregation'!$A:$A,$B7,'EPA Export Aggregation'!$D:$D,$A$1)*IF($A7="CH4",About!$D$58,IF($A7="N2O",About!$D$59,1))</f>
        <v>2.7094907375309001</v>
      </c>
      <c r="M7">
        <f>SUMIFS('EPA Export Aggregation'!P:P,'EPA Export Aggregation'!$A:$A,$B7,'EPA Export Aggregation'!$D:$D,$A$1)*IF($A7="CH4",About!$D$58,IF($A7="N2O",About!$D$59,1))</f>
        <v>2.6936012081399001</v>
      </c>
      <c r="N7">
        <f>SUMIFS('EPA Export Aggregation'!Q:Q,'EPA Export Aggregation'!$A:$A,$B7,'EPA Export Aggregation'!$D:$D,$A$1)*IF($A7="CH4",About!$D$58,IF($A7="N2O",About!$D$59,1))</f>
        <v>2.7217912548674001</v>
      </c>
      <c r="O7">
        <f>SUMIFS('EPA Export Aggregation'!R:R,'EPA Export Aggregation'!$A:$A,$B7,'EPA Export Aggregation'!$D:$D,$A$1)*IF($A7="CH4",About!$D$58,IF($A7="N2O",About!$D$59,1))</f>
        <v>2.6938319566771001</v>
      </c>
      <c r="P7">
        <f>SUMIFS('EPA Export Aggregation'!S:S,'EPA Export Aggregation'!$A:$A,$B7,'EPA Export Aggregation'!$D:$D,$A$1)*IF($A7="CH4",About!$D$58,IF($A7="N2O",About!$D$59,1))</f>
        <v>2.5503782778397999</v>
      </c>
      <c r="Q7">
        <f>SUMIFS('EPA Export Aggregation'!T:T,'EPA Export Aggregation'!$A:$A,$B7,'EPA Export Aggregation'!$D:$D,$A$1)*IF($A7="CH4",About!$D$58,IF($A7="N2O",About!$D$59,1))</f>
        <v>2.4922319696919999</v>
      </c>
      <c r="R7">
        <f>SUMIFS('EPA Export Aggregation'!U:U,'EPA Export Aggregation'!$A:$A,$B7,'EPA Export Aggregation'!$D:$D,$A$1)*IF($A7="CH4",About!$D$58,IF($A7="N2O",About!$D$59,1))</f>
        <v>2.6313267568087002</v>
      </c>
      <c r="S7">
        <f>SUMIFS('EPA Export Aggregation'!V:V,'EPA Export Aggregation'!$A:$A,$B7,'EPA Export Aggregation'!$D:$D,$A$1)*IF($A7="CH4",About!$D$58,IF($A7="N2O",About!$D$59,1))</f>
        <v>2.6793483427211</v>
      </c>
      <c r="T7">
        <f>SUMIFS('EPA Export Aggregation'!W:W,'EPA Export Aggregation'!$A:$A,$B7,'EPA Export Aggregation'!$D:$D,$A$1)*IF($A7="CH4",About!$D$58,IF($A7="N2O",About!$D$59,1))</f>
        <v>2.7017397811917001</v>
      </c>
      <c r="U7">
        <f>SUMIFS('EPA Export Aggregation'!X:X,'EPA Export Aggregation'!$A:$A,$B7,'EPA Export Aggregation'!$D:$D,$A$1)*IF($A7="CH4",About!$D$58,IF($A7="N2O",About!$D$59,1))</f>
        <v>2.8490111713282</v>
      </c>
      <c r="V7">
        <f>SUMIFS('EPA Export Aggregation'!Y:Y,'EPA Export Aggregation'!$A:$A,$B7,'EPA Export Aggregation'!$D:$D,$A$1)*IF($A7="CH4",About!$D$58,IF($A7="N2O",About!$D$59,1))</f>
        <v>2.873821749212</v>
      </c>
      <c r="W7">
        <f>SUMIFS('EPA Export Aggregation'!Z:Z,'EPA Export Aggregation'!$A:$A,$B7,'EPA Export Aggregation'!$D:$D,$A$1)*IF($A7="CH4",About!$D$58,IF($A7="N2O",About!$D$59,1))</f>
        <v>2.5411537451363002</v>
      </c>
      <c r="X7">
        <f>SUMIFS('EPA Export Aggregation'!AA:AA,'EPA Export Aggregation'!$A:$A,$B7,'EPA Export Aggregation'!$D:$D,$A$1)*IF($A7="CH4",About!$D$58,IF($A7="N2O",About!$D$59,1))</f>
        <v>2.8829768824995998</v>
      </c>
      <c r="Y7">
        <f>SUMIFS('EPA Export Aggregation'!AB:AB,'EPA Export Aggregation'!$A:$A,$B7,'EPA Export Aggregation'!$D:$D,$A$1)*IF($A7="CH4",About!$D$58,IF($A7="N2O",About!$D$59,1))</f>
        <v>2.6225527003039999</v>
      </c>
      <c r="Z7">
        <f>SUMIFS('EPA Export Aggregation'!AC:AC,'EPA Export Aggregation'!$A:$A,$B7,'EPA Export Aggregation'!$D:$D,$A$1)*IF($A7="CH4",About!$D$58,IF($A7="N2O",About!$D$59,1))</f>
        <v>2.7664611733069</v>
      </c>
      <c r="AA7">
        <f>SUMIFS('EPA Export Aggregation'!AD:AD,'EPA Export Aggregation'!$A:$A,$B7,'EPA Export Aggregation'!$D:$D,$A$1)*IF($A7="CH4",About!$D$58,IF($A7="N2O",About!$D$59,1))</f>
        <v>2.5349308545381</v>
      </c>
      <c r="AB7">
        <f>SUMIFS('EPA Export Aggregation'!AE:AE,'EPA Export Aggregation'!$A:$A,$B7,'EPA Export Aggregation'!$D:$D,$A$1)*IF($A7="CH4",About!$D$58,IF($A7="N2O",About!$D$59,1))</f>
        <v>2.3050641146110999</v>
      </c>
      <c r="AC7">
        <f>SUMIFS('EPA Export Aggregation'!AF:AF,'EPA Export Aggregation'!$A:$A,$B7,'EPA Export Aggregation'!$D:$D,$A$1)*IF($A7="CH4",About!$D$58,IF($A7="N2O",About!$D$59,1))</f>
        <v>2.4736141797704998</v>
      </c>
      <c r="AD7">
        <f>SUMIFS('EPA Export Aggregation'!AG:AG,'EPA Export Aggregation'!$A:$A,$B7,'EPA Export Aggregation'!$D:$D,$A$1)*IF($A7="CH4",About!$D$58,IF($A7="N2O",About!$D$59,1))</f>
        <v>2.9602887375172</v>
      </c>
      <c r="AE7">
        <f>SUMIFS('EPA Export Aggregation'!AH:AH,'EPA Export Aggregation'!$A:$A,$B7,'EPA Export Aggregation'!$D:$D,$A$1)*IF($A7="CH4",About!$D$58,IF($A7="N2O",About!$D$59,1))</f>
        <v>2.6859395981106999</v>
      </c>
      <c r="AF7">
        <f>SUMIFS('EPA Export Aggregation'!AI:AI,'EPA Export Aggregation'!$A:$A,$B7,'EPA Export Aggregation'!$D:$D,$A$1)*IF($A7="CH4",About!$D$58,IF($A7="N2O",About!$D$59,1))</f>
        <v>2.9661416035464998</v>
      </c>
      <c r="AG7">
        <f>SUMIFS('EPA Export Aggregation'!AJ:AJ,'EPA Export Aggregation'!$A:$A,$B7,'EPA Export Aggregation'!$D:$D,$A$1)*IF($A7="CH4",About!$D$58,IF($A7="N2O",About!$D$59,1))</f>
        <v>2.7857140063638002</v>
      </c>
      <c r="AH7">
        <f>SUMIFS('EPA Export Aggregation'!AK:AK,'EPA Export Aggregation'!$A:$A,$B7,'EPA Export Aggregation'!$D:$D,$A$1)*IF($A7="CH4",About!$D$58,IF($A7="N2O",About!$D$59,1))</f>
        <v>2.8926268609813</v>
      </c>
    </row>
    <row r="8" spans="1:34" x14ac:dyDescent="0.25">
      <c r="A8" s="413" t="s">
        <v>2216</v>
      </c>
      <c r="B8" s="414" t="s">
        <v>4220</v>
      </c>
      <c r="C8">
        <f>SUMIFS('EPA Export Aggregation'!F:F,'EPA Export Aggregation'!$A:$A,$B8,'EPA Export Aggregation'!$D:$D,$A$1)*IF($A8="CH4",About!$D$58,IF($A8="N2O",About!$D$59,1))</f>
        <v>1.9334256862660999</v>
      </c>
      <c r="D8">
        <f>SUMIFS('EPA Export Aggregation'!G:G,'EPA Export Aggregation'!$A:$A,$B8,'EPA Export Aggregation'!$D:$D,$A$1)*IF($A8="CH4",About!$D$58,IF($A8="N2O",About!$D$59,1))</f>
        <v>1.9460248219173999</v>
      </c>
      <c r="E8">
        <f>SUMIFS('EPA Export Aggregation'!H:H,'EPA Export Aggregation'!$A:$A,$B8,'EPA Export Aggregation'!$D:$D,$A$1)*IF($A8="CH4",About!$D$58,IF($A8="N2O",About!$D$59,1))</f>
        <v>1.6776246254949001</v>
      </c>
      <c r="F8">
        <f>SUMIFS('EPA Export Aggregation'!I:I,'EPA Export Aggregation'!$A:$A,$B8,'EPA Export Aggregation'!$D:$D,$A$1)*IF($A8="CH4",About!$D$58,IF($A8="N2O",About!$D$59,1))</f>
        <v>1.7976102416359001</v>
      </c>
      <c r="G8">
        <f>SUMIFS('EPA Export Aggregation'!J:J,'EPA Export Aggregation'!$A:$A,$B8,'EPA Export Aggregation'!$D:$D,$A$1)*IF($A8="CH4",About!$D$58,IF($A8="N2O",About!$D$59,1))</f>
        <v>1.7047104886565001</v>
      </c>
      <c r="H8">
        <f>SUMIFS('EPA Export Aggregation'!K:K,'EPA Export Aggregation'!$A:$A,$B8,'EPA Export Aggregation'!$D:$D,$A$1)*IF($A8="CH4",About!$D$58,IF($A8="N2O",About!$D$59,1))</f>
        <v>1.7601987071106</v>
      </c>
      <c r="I8">
        <f>SUMIFS('EPA Export Aggregation'!L:L,'EPA Export Aggregation'!$A:$A,$B8,'EPA Export Aggregation'!$D:$D,$A$1)*IF($A8="CH4",About!$D$58,IF($A8="N2O",About!$D$59,1))</f>
        <v>1.8894607930289</v>
      </c>
      <c r="J8">
        <f>SUMIFS('EPA Export Aggregation'!M:M,'EPA Export Aggregation'!$A:$A,$B8,'EPA Export Aggregation'!$D:$D,$A$1)*IF($A8="CH4",About!$D$58,IF($A8="N2O",About!$D$59,1))</f>
        <v>1.8734195414152</v>
      </c>
      <c r="K8">
        <f>SUMIFS('EPA Export Aggregation'!N:N,'EPA Export Aggregation'!$A:$A,$B8,'EPA Export Aggregation'!$D:$D,$A$1)*IF($A8="CH4",About!$D$58,IF($A8="N2O",About!$D$59,1))</f>
        <v>1.9439013839551</v>
      </c>
      <c r="L8">
        <f>SUMIFS('EPA Export Aggregation'!O:O,'EPA Export Aggregation'!$A:$A,$B8,'EPA Export Aggregation'!$D:$D,$A$1)*IF($A8="CH4",About!$D$58,IF($A8="N2O",About!$D$59,1))</f>
        <v>2.0072945165867999</v>
      </c>
      <c r="M8">
        <f>SUMIFS('EPA Export Aggregation'!P:P,'EPA Export Aggregation'!$A:$A,$B8,'EPA Export Aggregation'!$D:$D,$A$1)*IF($A8="CH4",About!$D$58,IF($A8="N2O",About!$D$59,1))</f>
        <v>2.0572182371538998</v>
      </c>
      <c r="N8">
        <f>SUMIFS('EPA Export Aggregation'!Q:Q,'EPA Export Aggregation'!$A:$A,$B8,'EPA Export Aggregation'!$D:$D,$A$1)*IF($A8="CH4",About!$D$58,IF($A8="N2O",About!$D$59,1))</f>
        <v>2.1425639123337001</v>
      </c>
      <c r="O8">
        <f>SUMIFS('EPA Export Aggregation'!R:R,'EPA Export Aggregation'!$A:$A,$B8,'EPA Export Aggregation'!$D:$D,$A$1)*IF($A8="CH4",About!$D$58,IF($A8="N2O",About!$D$59,1))</f>
        <v>2.0477674454950998</v>
      </c>
      <c r="P8">
        <f>SUMIFS('EPA Export Aggregation'!S:S,'EPA Export Aggregation'!$A:$A,$B8,'EPA Export Aggregation'!$D:$D,$A$1)*IF($A8="CH4",About!$D$58,IF($A8="N2O",About!$D$59,1))</f>
        <v>1.7528873122194</v>
      </c>
      <c r="Q8">
        <f>SUMIFS('EPA Export Aggregation'!T:T,'EPA Export Aggregation'!$A:$A,$B8,'EPA Export Aggregation'!$D:$D,$A$1)*IF($A8="CH4",About!$D$58,IF($A8="N2O",About!$D$59,1))</f>
        <v>1.7464706787538999</v>
      </c>
      <c r="R8">
        <f>SUMIFS('EPA Export Aggregation'!U:U,'EPA Export Aggregation'!$A:$A,$B8,'EPA Export Aggregation'!$D:$D,$A$1)*IF($A8="CH4",About!$D$58,IF($A8="N2O",About!$D$59,1))</f>
        <v>1.8555013686310999</v>
      </c>
      <c r="S8">
        <f>SUMIFS('EPA Export Aggregation'!V:V,'EPA Export Aggregation'!$A:$A,$B8,'EPA Export Aggregation'!$D:$D,$A$1)*IF($A8="CH4",About!$D$58,IF($A8="N2O",About!$D$59,1))</f>
        <v>1.8863855904353</v>
      </c>
      <c r="T8">
        <f>SUMIFS('EPA Export Aggregation'!W:W,'EPA Export Aggregation'!$A:$A,$B8,'EPA Export Aggregation'!$D:$D,$A$1)*IF($A8="CH4",About!$D$58,IF($A8="N2O",About!$D$59,1))</f>
        <v>1.8935108811004999</v>
      </c>
      <c r="U8">
        <f>SUMIFS('EPA Export Aggregation'!X:X,'EPA Export Aggregation'!$A:$A,$B8,'EPA Export Aggregation'!$D:$D,$A$1)*IF($A8="CH4",About!$D$58,IF($A8="N2O",About!$D$59,1))</f>
        <v>2.0152524982880999</v>
      </c>
      <c r="V8">
        <f>SUMIFS('EPA Export Aggregation'!Y:Y,'EPA Export Aggregation'!$A:$A,$B8,'EPA Export Aggregation'!$D:$D,$A$1)*IF($A8="CH4",About!$D$58,IF($A8="N2O",About!$D$59,1))</f>
        <v>2.0544515511149002</v>
      </c>
      <c r="W8">
        <f>SUMIFS('EPA Export Aggregation'!Z:Z,'EPA Export Aggregation'!$A:$A,$B8,'EPA Export Aggregation'!$D:$D,$A$1)*IF($A8="CH4",About!$D$58,IF($A8="N2O",About!$D$59,1))</f>
        <v>1.8925563527181</v>
      </c>
      <c r="X8">
        <f>SUMIFS('EPA Export Aggregation'!AA:AA,'EPA Export Aggregation'!$A:$A,$B8,'EPA Export Aggregation'!$D:$D,$A$1)*IF($A8="CH4",About!$D$58,IF($A8="N2O",About!$D$59,1))</f>
        <v>1.9968106927852001</v>
      </c>
      <c r="Y8">
        <f>SUMIFS('EPA Export Aggregation'!AB:AB,'EPA Export Aggregation'!$A:$A,$B8,'EPA Export Aggregation'!$D:$D,$A$1)*IF($A8="CH4",About!$D$58,IF($A8="N2O",About!$D$59,1))</f>
        <v>1.7969857096059001</v>
      </c>
      <c r="Z8">
        <f>SUMIFS('EPA Export Aggregation'!AC:AC,'EPA Export Aggregation'!$A:$A,$B8,'EPA Export Aggregation'!$D:$D,$A$1)*IF($A8="CH4",About!$D$58,IF($A8="N2O",About!$D$59,1))</f>
        <v>1.8477263413828</v>
      </c>
      <c r="AA8">
        <f>SUMIFS('EPA Export Aggregation'!AD:AD,'EPA Export Aggregation'!$A:$A,$B8,'EPA Export Aggregation'!$D:$D,$A$1)*IF($A8="CH4",About!$D$58,IF($A8="N2O",About!$D$59,1))</f>
        <v>1.7782631084559</v>
      </c>
      <c r="AB8">
        <f>SUMIFS('EPA Export Aggregation'!AE:AE,'EPA Export Aggregation'!$A:$A,$B8,'EPA Export Aggregation'!$D:$D,$A$1)*IF($A8="CH4",About!$D$58,IF($A8="N2O",About!$D$59,1))</f>
        <v>2.0502935580993999</v>
      </c>
      <c r="AC8">
        <f>SUMIFS('EPA Export Aggregation'!AF:AF,'EPA Export Aggregation'!$A:$A,$B8,'EPA Export Aggregation'!$D:$D,$A$1)*IF($A8="CH4",About!$D$58,IF($A8="N2O",About!$D$59,1))</f>
        <v>2.1213762712422999</v>
      </c>
      <c r="AD8">
        <f>SUMIFS('EPA Export Aggregation'!AG:AG,'EPA Export Aggregation'!$A:$A,$B8,'EPA Export Aggregation'!$D:$D,$A$1)*IF($A8="CH4",About!$D$58,IF($A8="N2O",About!$D$59,1))</f>
        <v>2.5183724490407</v>
      </c>
      <c r="AE8">
        <f>SUMIFS('EPA Export Aggregation'!AH:AH,'EPA Export Aggregation'!$A:$A,$B8,'EPA Export Aggregation'!$D:$D,$A$1)*IF($A8="CH4",About!$D$58,IF($A8="N2O",About!$D$59,1))</f>
        <v>2.3070206924885999</v>
      </c>
      <c r="AF8">
        <f>SUMIFS('EPA Export Aggregation'!AI:AI,'EPA Export Aggregation'!$A:$A,$B8,'EPA Export Aggregation'!$D:$D,$A$1)*IF($A8="CH4",About!$D$58,IF($A8="N2O",About!$D$59,1))</f>
        <v>2.5039702563379</v>
      </c>
      <c r="AG8">
        <f>SUMIFS('EPA Export Aggregation'!AJ:AJ,'EPA Export Aggregation'!$A:$A,$B8,'EPA Export Aggregation'!$D:$D,$A$1)*IF($A8="CH4",About!$D$58,IF($A8="N2O",About!$D$59,1))</f>
        <v>2.2978160315773999</v>
      </c>
      <c r="AH8">
        <f>SUMIFS('EPA Export Aggregation'!AK:AK,'EPA Export Aggregation'!$A:$A,$B8,'EPA Export Aggregation'!$D:$D,$A$1)*IF($A8="CH4",About!$D$58,IF($A8="N2O",About!$D$59,1))</f>
        <v>2.3232222606901001</v>
      </c>
    </row>
    <row r="9" spans="1:34" x14ac:dyDescent="0.25">
      <c r="A9" s="413" t="s">
        <v>2216</v>
      </c>
      <c r="B9" s="414" t="s">
        <v>4230</v>
      </c>
      <c r="C9">
        <f>SUMIFS('EPA Export Aggregation'!F:F,'EPA Export Aggregation'!$A:$A,$B9,'EPA Export Aggregation'!$D:$D,$A$1)*IF($A9="CH4",About!$D$58,IF($A9="N2O",About!$D$59,1))</f>
        <v>0.43281068996400002</v>
      </c>
      <c r="D9">
        <f>SUMIFS('EPA Export Aggregation'!G:G,'EPA Export Aggregation'!$A:$A,$B9,'EPA Export Aggregation'!$D:$D,$A$1)*IF($A9="CH4",About!$D$58,IF($A9="N2O",About!$D$59,1))</f>
        <v>0.39249811852979999</v>
      </c>
      <c r="E9">
        <f>SUMIFS('EPA Export Aggregation'!H:H,'EPA Export Aggregation'!$A:$A,$B9,'EPA Export Aggregation'!$D:$D,$A$1)*IF($A9="CH4",About!$D$58,IF($A9="N2O",About!$D$59,1))</f>
        <v>0.46815566756979998</v>
      </c>
      <c r="F9">
        <f>SUMIFS('EPA Export Aggregation'!I:I,'EPA Export Aggregation'!$A:$A,$B9,'EPA Export Aggregation'!$D:$D,$A$1)*IF($A9="CH4",About!$D$58,IF($A9="N2O",About!$D$59,1))</f>
        <v>0.402615770915</v>
      </c>
      <c r="G9">
        <f>SUMIFS('EPA Export Aggregation'!J:J,'EPA Export Aggregation'!$A:$A,$B9,'EPA Export Aggregation'!$D:$D,$A$1)*IF($A9="CH4",About!$D$58,IF($A9="N2O",About!$D$59,1))</f>
        <v>0.4067153118131</v>
      </c>
      <c r="H9">
        <f>SUMIFS('EPA Export Aggregation'!K:K,'EPA Export Aggregation'!$A:$A,$B9,'EPA Export Aggregation'!$D:$D,$A$1)*IF($A9="CH4",About!$D$58,IF($A9="N2O",About!$D$59,1))</f>
        <v>0.40982099426410001</v>
      </c>
      <c r="I9">
        <f>SUMIFS('EPA Export Aggregation'!L:L,'EPA Export Aggregation'!$A:$A,$B9,'EPA Export Aggregation'!$D:$D,$A$1)*IF($A9="CH4",About!$D$58,IF($A9="N2O",About!$D$59,1))</f>
        <v>0.4084143956797</v>
      </c>
      <c r="J9">
        <f>SUMIFS('EPA Export Aggregation'!M:M,'EPA Export Aggregation'!$A:$A,$B9,'EPA Export Aggregation'!$D:$D,$A$1)*IF($A9="CH4",About!$D$58,IF($A9="N2O",About!$D$59,1))</f>
        <v>0.37267818305529998</v>
      </c>
      <c r="K9">
        <f>SUMIFS('EPA Export Aggregation'!N:N,'EPA Export Aggregation'!$A:$A,$B9,'EPA Export Aggregation'!$D:$D,$A$1)*IF($A9="CH4",About!$D$58,IF($A9="N2O",About!$D$59,1))</f>
        <v>0.42425376084729999</v>
      </c>
      <c r="L9">
        <f>SUMIFS('EPA Export Aggregation'!O:O,'EPA Export Aggregation'!$A:$A,$B9,'EPA Export Aggregation'!$D:$D,$A$1)*IF($A9="CH4",About!$D$58,IF($A9="N2O",About!$D$59,1))</f>
        <v>0.55326621305779999</v>
      </c>
      <c r="M9">
        <f>SUMIFS('EPA Export Aggregation'!P:P,'EPA Export Aggregation'!$A:$A,$B9,'EPA Export Aggregation'!$D:$D,$A$1)*IF($A9="CH4",About!$D$58,IF($A9="N2O",About!$D$59,1))</f>
        <v>0.3983163537751</v>
      </c>
      <c r="N9">
        <f>SUMIFS('EPA Export Aggregation'!Q:Q,'EPA Export Aggregation'!$A:$A,$B9,'EPA Export Aggregation'!$D:$D,$A$1)*IF($A9="CH4",About!$D$58,IF($A9="N2O",About!$D$59,1))</f>
        <v>0.34072875671739999</v>
      </c>
      <c r="O9">
        <f>SUMIFS('EPA Export Aggregation'!R:R,'EPA Export Aggregation'!$A:$A,$B9,'EPA Export Aggregation'!$D:$D,$A$1)*IF($A9="CH4",About!$D$58,IF($A9="N2O",About!$D$59,1))</f>
        <v>0.35217799160390001</v>
      </c>
      <c r="P9">
        <f>SUMIFS('EPA Export Aggregation'!S:S,'EPA Export Aggregation'!$A:$A,$B9,'EPA Export Aggregation'!$D:$D,$A$1)*IF($A9="CH4",About!$D$58,IF($A9="N2O",About!$D$59,1))</f>
        <v>0.31320686522640001</v>
      </c>
      <c r="Q9">
        <f>SUMIFS('EPA Export Aggregation'!T:T,'EPA Export Aggregation'!$A:$A,$B9,'EPA Export Aggregation'!$D:$D,$A$1)*IF($A9="CH4",About!$D$58,IF($A9="N2O",About!$D$59,1))</f>
        <v>0.33228478215439999</v>
      </c>
      <c r="R9">
        <f>SUMIFS('EPA Export Aggregation'!U:U,'EPA Export Aggregation'!$A:$A,$B9,'EPA Export Aggregation'!$D:$D,$A$1)*IF($A9="CH4",About!$D$58,IF($A9="N2O",About!$D$59,1))</f>
        <v>0.31457341172190001</v>
      </c>
      <c r="S9">
        <f>SUMIFS('EPA Export Aggregation'!V:V,'EPA Export Aggregation'!$A:$A,$B9,'EPA Export Aggregation'!$D:$D,$A$1)*IF($A9="CH4",About!$D$58,IF($A9="N2O",About!$D$59,1))</f>
        <v>0.3166042558228</v>
      </c>
      <c r="T9">
        <f>SUMIFS('EPA Export Aggregation'!W:W,'EPA Export Aggregation'!$A:$A,$B9,'EPA Export Aggregation'!$D:$D,$A$1)*IF($A9="CH4",About!$D$58,IF($A9="N2O",About!$D$59,1))</f>
        <v>0.32178405455019998</v>
      </c>
      <c r="U9">
        <f>SUMIFS('EPA Export Aggregation'!X:X,'EPA Export Aggregation'!$A:$A,$B9,'EPA Export Aggregation'!$D:$D,$A$1)*IF($A9="CH4",About!$D$58,IF($A9="N2O",About!$D$59,1))</f>
        <v>0.32645970644569999</v>
      </c>
      <c r="V9">
        <f>SUMIFS('EPA Export Aggregation'!Y:Y,'EPA Export Aggregation'!$A:$A,$B9,'EPA Export Aggregation'!$D:$D,$A$1)*IF($A9="CH4",About!$D$58,IF($A9="N2O",About!$D$59,1))</f>
        <v>0.27925900763830003</v>
      </c>
      <c r="W9">
        <f>SUMIFS('EPA Export Aggregation'!Z:Z,'EPA Export Aggregation'!$A:$A,$B9,'EPA Export Aggregation'!$D:$D,$A$1)*IF($A9="CH4",About!$D$58,IF($A9="N2O",About!$D$59,1))</f>
        <v>0.2670631099811</v>
      </c>
      <c r="X9">
        <f>SUMIFS('EPA Export Aggregation'!AA:AA,'EPA Export Aggregation'!$A:$A,$B9,'EPA Export Aggregation'!$D:$D,$A$1)*IF($A9="CH4",About!$D$58,IF($A9="N2O",About!$D$59,1))</f>
        <v>0.25852787446390002</v>
      </c>
      <c r="Y9">
        <f>SUMIFS('EPA Export Aggregation'!AB:AB,'EPA Export Aggregation'!$A:$A,$B9,'EPA Export Aggregation'!$D:$D,$A$1)*IF($A9="CH4",About!$D$58,IF($A9="N2O",About!$D$59,1))</f>
        <v>0.23304916773189999</v>
      </c>
      <c r="Z9">
        <f>SUMIFS('EPA Export Aggregation'!AC:AC,'EPA Export Aggregation'!$A:$A,$B9,'EPA Export Aggregation'!$D:$D,$A$1)*IF($A9="CH4",About!$D$58,IF($A9="N2O",About!$D$59,1))</f>
        <v>0.27913333099850002</v>
      </c>
      <c r="AA9">
        <f>SUMIFS('EPA Export Aggregation'!AD:AD,'EPA Export Aggregation'!$A:$A,$B9,'EPA Export Aggregation'!$D:$D,$A$1)*IF($A9="CH4",About!$D$58,IF($A9="N2O",About!$D$59,1))</f>
        <v>0.29006448605610002</v>
      </c>
      <c r="AB9">
        <f>SUMIFS('EPA Export Aggregation'!AE:AE,'EPA Export Aggregation'!$A:$A,$B9,'EPA Export Aggregation'!$D:$D,$A$1)*IF($A9="CH4",About!$D$58,IF($A9="N2O",About!$D$59,1))</f>
        <v>0.30257745092760002</v>
      </c>
      <c r="AC9">
        <f>SUMIFS('EPA Export Aggregation'!AF:AF,'EPA Export Aggregation'!$A:$A,$B9,'EPA Export Aggregation'!$D:$D,$A$1)*IF($A9="CH4",About!$D$58,IF($A9="N2O",About!$D$59,1))</f>
        <v>0.28644071204659999</v>
      </c>
      <c r="AD9">
        <f>SUMIFS('EPA Export Aggregation'!AG:AG,'EPA Export Aggregation'!$A:$A,$B9,'EPA Export Aggregation'!$D:$D,$A$1)*IF($A9="CH4",About!$D$58,IF($A9="N2O",About!$D$59,1))</f>
        <v>0.26851292039199998</v>
      </c>
      <c r="AE9">
        <f>SUMIFS('EPA Export Aggregation'!AH:AH,'EPA Export Aggregation'!$A:$A,$B9,'EPA Export Aggregation'!$D:$D,$A$1)*IF($A9="CH4",About!$D$58,IF($A9="N2O",About!$D$59,1))</f>
        <v>0.26537748955590001</v>
      </c>
      <c r="AF9">
        <f>SUMIFS('EPA Export Aggregation'!AI:AI,'EPA Export Aggregation'!$A:$A,$B9,'EPA Export Aggregation'!$D:$D,$A$1)*IF($A9="CH4",About!$D$58,IF($A9="N2O",About!$D$59,1))</f>
        <v>0.246048035177</v>
      </c>
      <c r="AG9">
        <f>SUMIFS('EPA Export Aggregation'!AJ:AJ,'EPA Export Aggregation'!$A:$A,$B9,'EPA Export Aggregation'!$D:$D,$A$1)*IF($A9="CH4",About!$D$58,IF($A9="N2O",About!$D$59,1))</f>
        <v>0.23489718685620001</v>
      </c>
      <c r="AH9">
        <f>SUMIFS('EPA Export Aggregation'!AK:AK,'EPA Export Aggregation'!$A:$A,$B9,'EPA Export Aggregation'!$D:$D,$A$1)*IF($A9="CH4",About!$D$58,IF($A9="N2O",About!$D$59,1))</f>
        <v>0.2391730540557</v>
      </c>
    </row>
    <row r="10" spans="1:34" x14ac:dyDescent="0.25">
      <c r="A10" s="413" t="s">
        <v>2216</v>
      </c>
      <c r="B10" s="414" t="s">
        <v>4239</v>
      </c>
      <c r="C10">
        <f>SUMIFS('EPA Export Aggregation'!F:F,'EPA Export Aggregation'!$A:$A,$B10,'EPA Export Aggregation'!$D:$D,$A$1)*IF($A10="CH4",About!$D$58,IF($A10="N2O",About!$D$59,1))</f>
        <v>7.5214291357000003E-3</v>
      </c>
      <c r="D10">
        <f>SUMIFS('EPA Export Aggregation'!G:G,'EPA Export Aggregation'!$A:$A,$B10,'EPA Export Aggregation'!$D:$D,$A$1)*IF($A10="CH4",About!$D$58,IF($A10="N2O",About!$D$59,1))</f>
        <v>7.1447940489999997E-3</v>
      </c>
      <c r="E10">
        <f>SUMIFS('EPA Export Aggregation'!H:H,'EPA Export Aggregation'!$A:$A,$B10,'EPA Export Aggregation'!$D:$D,$A$1)*IF($A10="CH4",About!$D$58,IF($A10="N2O",About!$D$59,1))</f>
        <v>6.7088977493999996E-3</v>
      </c>
      <c r="F10">
        <f>SUMIFS('EPA Export Aggregation'!I:I,'EPA Export Aggregation'!$A:$A,$B10,'EPA Export Aggregation'!$D:$D,$A$1)*IF($A10="CH4",About!$D$58,IF($A10="N2O",About!$D$59,1))</f>
        <v>9.3120760914999993E-3</v>
      </c>
      <c r="G10">
        <f>SUMIFS('EPA Export Aggregation'!J:J,'EPA Export Aggregation'!$A:$A,$B10,'EPA Export Aggregation'!$D:$D,$A$1)*IF($A10="CH4",About!$D$58,IF($A10="N2O",About!$D$59,1))</f>
        <v>7.6032813231999997E-3</v>
      </c>
      <c r="H10">
        <f>SUMIFS('EPA Export Aggregation'!K:K,'EPA Export Aggregation'!$A:$A,$B10,'EPA Export Aggregation'!$D:$D,$A$1)*IF($A10="CH4",About!$D$58,IF($A10="N2O",About!$D$59,1))</f>
        <v>4.8150709417000004E-3</v>
      </c>
      <c r="I10">
        <f>SUMIFS('EPA Export Aggregation'!L:L,'EPA Export Aggregation'!$A:$A,$B10,'EPA Export Aggregation'!$D:$D,$A$1)*IF($A10="CH4",About!$D$58,IF($A10="N2O",About!$D$59,1))</f>
        <v>3.7544602998000002E-3</v>
      </c>
      <c r="J10">
        <f>SUMIFS('EPA Export Aggregation'!M:M,'EPA Export Aggregation'!$A:$A,$B10,'EPA Export Aggregation'!$D:$D,$A$1)*IF($A10="CH4",About!$D$58,IF($A10="N2O",About!$D$59,1))</f>
        <v>3.2670414864000002E-3</v>
      </c>
      <c r="K10">
        <f>SUMIFS('EPA Export Aggregation'!N:N,'EPA Export Aggregation'!$A:$A,$B10,'EPA Export Aggregation'!$D:$D,$A$1)*IF($A10="CH4",About!$D$58,IF($A10="N2O",About!$D$59,1))</f>
        <v>2.9021754376E-3</v>
      </c>
      <c r="L10">
        <f>SUMIFS('EPA Export Aggregation'!O:O,'EPA Export Aggregation'!$A:$A,$B10,'EPA Export Aggregation'!$D:$D,$A$1)*IF($A10="CH4",About!$D$58,IF($A10="N2O",About!$D$59,1))</f>
        <v>3.0678983083999999E-3</v>
      </c>
      <c r="M10">
        <f>SUMIFS('EPA Export Aggregation'!P:P,'EPA Export Aggregation'!$A:$A,$B10,'EPA Export Aggregation'!$D:$D,$A$1)*IF($A10="CH4",About!$D$58,IF($A10="N2O",About!$D$59,1))</f>
        <v>3.0525913705999998E-3</v>
      </c>
      <c r="N10">
        <f>SUMIFS('EPA Export Aggregation'!Q:Q,'EPA Export Aggregation'!$A:$A,$B10,'EPA Export Aggregation'!$D:$D,$A$1)*IF($A10="CH4",About!$D$58,IF($A10="N2O",About!$D$59,1))</f>
        <v>2.8428204159E-3</v>
      </c>
      <c r="O10">
        <f>SUMIFS('EPA Export Aggregation'!R:R,'EPA Export Aggregation'!$A:$A,$B10,'EPA Export Aggregation'!$D:$D,$A$1)*IF($A10="CH4",About!$D$58,IF($A10="N2O",About!$D$59,1))</f>
        <v>2.7435407161000001E-3</v>
      </c>
      <c r="P10">
        <f>SUMIFS('EPA Export Aggregation'!S:S,'EPA Export Aggregation'!$A:$A,$B10,'EPA Export Aggregation'!$D:$D,$A$1)*IF($A10="CH4",About!$D$58,IF($A10="N2O",About!$D$59,1))</f>
        <v>2.5943121881999999E-3</v>
      </c>
      <c r="Q10">
        <f>SUMIFS('EPA Export Aggregation'!T:T,'EPA Export Aggregation'!$A:$A,$B10,'EPA Export Aggregation'!$D:$D,$A$1)*IF($A10="CH4",About!$D$58,IF($A10="N2O",About!$D$59,1))</f>
        <v>2.2632581536000001E-3</v>
      </c>
      <c r="R10">
        <f>SUMIFS('EPA Export Aggregation'!U:U,'EPA Export Aggregation'!$A:$A,$B10,'EPA Export Aggregation'!$D:$D,$A$1)*IF($A10="CH4",About!$D$58,IF($A10="N2O",About!$D$59,1))</f>
        <v>2.3249610052000001E-3</v>
      </c>
      <c r="S10">
        <f>SUMIFS('EPA Export Aggregation'!V:V,'EPA Export Aggregation'!$A:$A,$B10,'EPA Export Aggregation'!$D:$D,$A$1)*IF($A10="CH4",About!$D$58,IF($A10="N2O",About!$D$59,1))</f>
        <v>2.4674079265999999E-3</v>
      </c>
      <c r="T10">
        <f>SUMIFS('EPA Export Aggregation'!W:W,'EPA Export Aggregation'!$A:$A,$B10,'EPA Export Aggregation'!$D:$D,$A$1)*IF($A10="CH4",About!$D$58,IF($A10="N2O",About!$D$59,1))</f>
        <v>2.1009352349999999E-3</v>
      </c>
      <c r="U10">
        <f>SUMIFS('EPA Export Aggregation'!X:X,'EPA Export Aggregation'!$A:$A,$B10,'EPA Export Aggregation'!$D:$D,$A$1)*IF($A10="CH4",About!$D$58,IF($A10="N2O",About!$D$59,1))</f>
        <v>2.6041143023E-3</v>
      </c>
      <c r="V10">
        <f>SUMIFS('EPA Export Aggregation'!Y:Y,'EPA Export Aggregation'!$A:$A,$B10,'EPA Export Aggregation'!$D:$D,$A$1)*IF($A10="CH4",About!$D$58,IF($A10="N2O",About!$D$59,1))</f>
        <v>2.6544459924999998E-3</v>
      </c>
      <c r="W10">
        <f>SUMIFS('EPA Export Aggregation'!Z:Z,'EPA Export Aggregation'!$A:$A,$B10,'EPA Export Aggregation'!$D:$D,$A$1)*IF($A10="CH4",About!$D$58,IF($A10="N2O",About!$D$59,1))</f>
        <v>3.2809071426999998E-3</v>
      </c>
      <c r="X10">
        <f>SUMIFS('EPA Export Aggregation'!AA:AA,'EPA Export Aggregation'!$A:$A,$B10,'EPA Export Aggregation'!$D:$D,$A$1)*IF($A10="CH4",About!$D$58,IF($A10="N2O",About!$D$59,1))</f>
        <v>3.2082313806999999E-3</v>
      </c>
      <c r="Y10">
        <f>SUMIFS('EPA Export Aggregation'!AB:AB,'EPA Export Aggregation'!$A:$A,$B10,'EPA Export Aggregation'!$D:$D,$A$1)*IF($A10="CH4",About!$D$58,IF($A10="N2O",About!$D$59,1))</f>
        <v>2.7411409034000002E-3</v>
      </c>
      <c r="Z10">
        <f>SUMIFS('EPA Export Aggregation'!AC:AC,'EPA Export Aggregation'!$A:$A,$B10,'EPA Export Aggregation'!$D:$D,$A$1)*IF($A10="CH4",About!$D$58,IF($A10="N2O",About!$D$59,1))</f>
        <v>2.7598137758999999E-3</v>
      </c>
      <c r="AA10">
        <f>SUMIFS('EPA Export Aggregation'!AD:AD,'EPA Export Aggregation'!$A:$A,$B10,'EPA Export Aggregation'!$D:$D,$A$1)*IF($A10="CH4",About!$D$58,IF($A10="N2O",About!$D$59,1))</f>
        <v>3.0814073194999998E-3</v>
      </c>
      <c r="AB10">
        <f>SUMIFS('EPA Export Aggregation'!AE:AE,'EPA Export Aggregation'!$A:$A,$B10,'EPA Export Aggregation'!$D:$D,$A$1)*IF($A10="CH4",About!$D$58,IF($A10="N2O",About!$D$59,1))</f>
        <v>2.8390037714E-3</v>
      </c>
      <c r="AC10">
        <f>SUMIFS('EPA Export Aggregation'!AF:AF,'EPA Export Aggregation'!$A:$A,$B10,'EPA Export Aggregation'!$D:$D,$A$1)*IF($A10="CH4",About!$D$58,IF($A10="N2O",About!$D$59,1))</f>
        <v>3.7948908301E-3</v>
      </c>
      <c r="AD10">
        <f>SUMIFS('EPA Export Aggregation'!AG:AG,'EPA Export Aggregation'!$A:$A,$B10,'EPA Export Aggregation'!$D:$D,$A$1)*IF($A10="CH4",About!$D$58,IF($A10="N2O",About!$D$59,1))</f>
        <v>4.9501156221999996E-3</v>
      </c>
      <c r="AE10">
        <f>SUMIFS('EPA Export Aggregation'!AH:AH,'EPA Export Aggregation'!$A:$A,$B10,'EPA Export Aggregation'!$D:$D,$A$1)*IF($A10="CH4",About!$D$58,IF($A10="N2O",About!$D$59,1))</f>
        <v>5.1951072713999997E-3</v>
      </c>
      <c r="AF10">
        <f>SUMIFS('EPA Export Aggregation'!AI:AI,'EPA Export Aggregation'!$A:$A,$B10,'EPA Export Aggregation'!$D:$D,$A$1)*IF($A10="CH4",About!$D$58,IF($A10="N2O",About!$D$59,1))</f>
        <v>1.0942617921699999E-2</v>
      </c>
      <c r="AG10">
        <f>SUMIFS('EPA Export Aggregation'!AJ:AJ,'EPA Export Aggregation'!$A:$A,$B10,'EPA Export Aggregation'!$D:$D,$A$1)*IF($A10="CH4",About!$D$58,IF($A10="N2O",About!$D$59,1))</f>
        <v>1.7594463910599999E-2</v>
      </c>
      <c r="AH10">
        <f>SUMIFS('EPA Export Aggregation'!AK:AK,'EPA Export Aggregation'!$A:$A,$B10,'EPA Export Aggregation'!$D:$D,$A$1)*IF($A10="CH4",About!$D$58,IF($A10="N2O",About!$D$59,1))</f>
        <v>7.8194414124999993E-3</v>
      </c>
    </row>
    <row r="11" spans="1:34" x14ac:dyDescent="0.25">
      <c r="A11" s="413" t="s">
        <v>2216</v>
      </c>
      <c r="B11" s="414" t="s">
        <v>4234</v>
      </c>
      <c r="C11">
        <f>SUMIFS('EPA Export Aggregation'!F:F,'EPA Export Aggregation'!$A:$A,$B11,'EPA Export Aggregation'!$D:$D,$A$1)*IF($A11="CH4",About!$D$58,IF($A11="N2O",About!$D$59,1))</f>
        <v>0</v>
      </c>
      <c r="D11">
        <f>SUMIFS('EPA Export Aggregation'!G:G,'EPA Export Aggregation'!$A:$A,$B11,'EPA Export Aggregation'!$D:$D,$A$1)*IF($A11="CH4",About!$D$58,IF($A11="N2O",About!$D$59,1))</f>
        <v>0.1394011935458</v>
      </c>
      <c r="E11">
        <f>SUMIFS('EPA Export Aggregation'!H:H,'EPA Export Aggregation'!$A:$A,$B11,'EPA Export Aggregation'!$D:$D,$A$1)*IF($A11="CH4",About!$D$58,IF($A11="N2O",About!$D$59,1))</f>
        <v>0.1735420763327</v>
      </c>
      <c r="F11">
        <f>SUMIFS('EPA Export Aggregation'!I:I,'EPA Export Aggregation'!$A:$A,$B11,'EPA Export Aggregation'!$D:$D,$A$1)*IF($A11="CH4",About!$D$58,IF($A11="N2O",About!$D$59,1))</f>
        <v>0</v>
      </c>
      <c r="G11">
        <f>SUMIFS('EPA Export Aggregation'!J:J,'EPA Export Aggregation'!$A:$A,$B11,'EPA Export Aggregation'!$D:$D,$A$1)*IF($A11="CH4",About!$D$58,IF($A11="N2O",About!$D$59,1))</f>
        <v>0</v>
      </c>
      <c r="H11">
        <f>SUMIFS('EPA Export Aggregation'!K:K,'EPA Export Aggregation'!$A:$A,$B11,'EPA Export Aggregation'!$D:$D,$A$1)*IF($A11="CH4",About!$D$58,IF($A11="N2O",About!$D$59,1))</f>
        <v>0</v>
      </c>
      <c r="I11">
        <f>SUMIFS('EPA Export Aggregation'!L:L,'EPA Export Aggregation'!$A:$A,$B11,'EPA Export Aggregation'!$D:$D,$A$1)*IF($A11="CH4",About!$D$58,IF($A11="N2O",About!$D$59,1))</f>
        <v>0</v>
      </c>
      <c r="J11">
        <f>SUMIFS('EPA Export Aggregation'!M:M,'EPA Export Aggregation'!$A:$A,$B11,'EPA Export Aggregation'!$D:$D,$A$1)*IF($A11="CH4",About!$D$58,IF($A11="N2O",About!$D$59,1))</f>
        <v>0.3813825925464</v>
      </c>
      <c r="K11">
        <f>SUMIFS('EPA Export Aggregation'!N:N,'EPA Export Aggregation'!$A:$A,$B11,'EPA Export Aggregation'!$D:$D,$A$1)*IF($A11="CH4",About!$D$58,IF($A11="N2O",About!$D$59,1))</f>
        <v>0.39985864520809999</v>
      </c>
      <c r="L11">
        <f>SUMIFS('EPA Export Aggregation'!O:O,'EPA Export Aggregation'!$A:$A,$B11,'EPA Export Aggregation'!$D:$D,$A$1)*IF($A11="CH4",About!$D$58,IF($A11="N2O",About!$D$59,1))</f>
        <v>0.45941032243770002</v>
      </c>
      <c r="M11">
        <f>SUMIFS('EPA Export Aggregation'!P:P,'EPA Export Aggregation'!$A:$A,$B11,'EPA Export Aggregation'!$D:$D,$A$1)*IF($A11="CH4",About!$D$58,IF($A11="N2O",About!$D$59,1))</f>
        <v>0.44771006980669997</v>
      </c>
      <c r="N11">
        <f>SUMIFS('EPA Export Aggregation'!Q:Q,'EPA Export Aggregation'!$A:$A,$B11,'EPA Export Aggregation'!$D:$D,$A$1)*IF($A11="CH4",About!$D$58,IF($A11="N2O",About!$D$59,1))</f>
        <v>0.4308006686675</v>
      </c>
      <c r="O11">
        <f>SUMIFS('EPA Export Aggregation'!R:R,'EPA Export Aggregation'!$A:$A,$B11,'EPA Export Aggregation'!$D:$D,$A$1)*IF($A11="CH4",About!$D$58,IF($A11="N2O",About!$D$59,1))</f>
        <v>0.43183122743000002</v>
      </c>
      <c r="P11">
        <f>SUMIFS('EPA Export Aggregation'!S:S,'EPA Export Aggregation'!$A:$A,$B11,'EPA Export Aggregation'!$D:$D,$A$1)*IF($A11="CH4",About!$D$58,IF($A11="N2O",About!$D$59,1))</f>
        <v>0.37201712642649998</v>
      </c>
      <c r="Q11">
        <f>SUMIFS('EPA Export Aggregation'!T:T,'EPA Export Aggregation'!$A:$A,$B11,'EPA Export Aggregation'!$D:$D,$A$1)*IF($A11="CH4",About!$D$58,IF($A11="N2O",About!$D$59,1))</f>
        <v>0.42460870313760002</v>
      </c>
      <c r="R11">
        <f>SUMIFS('EPA Export Aggregation'!U:U,'EPA Export Aggregation'!$A:$A,$B11,'EPA Export Aggregation'!$D:$D,$A$1)*IF($A11="CH4",About!$D$58,IF($A11="N2O",About!$D$59,1))</f>
        <v>0.44616542522269997</v>
      </c>
      <c r="S11">
        <f>SUMIFS('EPA Export Aggregation'!V:V,'EPA Export Aggregation'!$A:$A,$B11,'EPA Export Aggregation'!$D:$D,$A$1)*IF($A11="CH4",About!$D$58,IF($A11="N2O",About!$D$59,1))</f>
        <v>0.4572381079799</v>
      </c>
      <c r="T11">
        <f>SUMIFS('EPA Export Aggregation'!W:W,'EPA Export Aggregation'!$A:$A,$B11,'EPA Export Aggregation'!$D:$D,$A$1)*IF($A11="CH4",About!$D$58,IF($A11="N2O",About!$D$59,1))</f>
        <v>0.45332922897189998</v>
      </c>
      <c r="U11">
        <f>SUMIFS('EPA Export Aggregation'!X:X,'EPA Export Aggregation'!$A:$A,$B11,'EPA Export Aggregation'!$D:$D,$A$1)*IF($A11="CH4",About!$D$58,IF($A11="N2O",About!$D$59,1))</f>
        <v>0.32225961303529999</v>
      </c>
      <c r="V11">
        <f>SUMIFS('EPA Export Aggregation'!Y:Y,'EPA Export Aggregation'!$A:$A,$B11,'EPA Export Aggregation'!$D:$D,$A$1)*IF($A11="CH4",About!$D$58,IF($A11="N2O",About!$D$59,1))</f>
        <v>0.25865794892900001</v>
      </c>
      <c r="W11">
        <f>SUMIFS('EPA Export Aggregation'!Z:Z,'EPA Export Aggregation'!$A:$A,$B11,'EPA Export Aggregation'!$D:$D,$A$1)*IF($A11="CH4",About!$D$58,IF($A11="N2O",About!$D$59,1))</f>
        <v>0.2581871195089</v>
      </c>
      <c r="X11">
        <f>SUMIFS('EPA Export Aggregation'!AA:AA,'EPA Export Aggregation'!$A:$A,$B11,'EPA Export Aggregation'!$D:$D,$A$1)*IF($A11="CH4",About!$D$58,IF($A11="N2O",About!$D$59,1))</f>
        <v>0.26716863696909998</v>
      </c>
      <c r="Y11">
        <f>SUMIFS('EPA Export Aggregation'!AB:AB,'EPA Export Aggregation'!$A:$A,$B11,'EPA Export Aggregation'!$D:$D,$A$1)*IF($A11="CH4",About!$D$58,IF($A11="N2O",About!$D$59,1))</f>
        <v>0.26580057468290003</v>
      </c>
      <c r="Z11">
        <f>SUMIFS('EPA Export Aggregation'!AC:AC,'EPA Export Aggregation'!$A:$A,$B11,'EPA Export Aggregation'!$D:$D,$A$1)*IF($A11="CH4",About!$D$58,IF($A11="N2O",About!$D$59,1))</f>
        <v>0.28113970347119999</v>
      </c>
      <c r="AA11">
        <f>SUMIFS('EPA Export Aggregation'!AD:AD,'EPA Export Aggregation'!$A:$A,$B11,'EPA Export Aggregation'!$D:$D,$A$1)*IF($A11="CH4",About!$D$58,IF($A11="N2O",About!$D$59,1))</f>
        <v>0.40166124693939997</v>
      </c>
      <c r="AB11">
        <f>SUMIFS('EPA Export Aggregation'!AE:AE,'EPA Export Aggregation'!$A:$A,$B11,'EPA Export Aggregation'!$D:$D,$A$1)*IF($A11="CH4",About!$D$58,IF($A11="N2O",About!$D$59,1))</f>
        <v>0.41890186329110002</v>
      </c>
      <c r="AC11">
        <f>SUMIFS('EPA Export Aggregation'!AF:AF,'EPA Export Aggregation'!$A:$A,$B11,'EPA Export Aggregation'!$D:$D,$A$1)*IF($A11="CH4",About!$D$58,IF($A11="N2O",About!$D$59,1))</f>
        <v>0.34156378340240001</v>
      </c>
      <c r="AD11">
        <f>SUMIFS('EPA Export Aggregation'!AG:AG,'EPA Export Aggregation'!$A:$A,$B11,'EPA Export Aggregation'!$D:$D,$A$1)*IF($A11="CH4",About!$D$58,IF($A11="N2O",About!$D$59,1))</f>
        <v>0.42925610441209999</v>
      </c>
      <c r="AE11">
        <f>SUMIFS('EPA Export Aggregation'!AH:AH,'EPA Export Aggregation'!$A:$A,$B11,'EPA Export Aggregation'!$D:$D,$A$1)*IF($A11="CH4",About!$D$58,IF($A11="N2O",About!$D$59,1))</f>
        <v>0.41630333257169999</v>
      </c>
      <c r="AF11">
        <f>SUMIFS('EPA Export Aggregation'!AI:AI,'EPA Export Aggregation'!$A:$A,$B11,'EPA Export Aggregation'!$D:$D,$A$1)*IF($A11="CH4",About!$D$58,IF($A11="N2O",About!$D$59,1))</f>
        <v>0.42245011923269998</v>
      </c>
      <c r="AG11">
        <f>SUMIFS('EPA Export Aggregation'!AJ:AJ,'EPA Export Aggregation'!$A:$A,$B11,'EPA Export Aggregation'!$D:$D,$A$1)*IF($A11="CH4",About!$D$58,IF($A11="N2O",About!$D$59,1))</f>
        <v>0.42018791822500001</v>
      </c>
      <c r="AH11">
        <f>SUMIFS('EPA Export Aggregation'!AK:AK,'EPA Export Aggregation'!$A:$A,$B11,'EPA Export Aggregation'!$D:$D,$A$1)*IF($A11="CH4",About!$D$58,IF($A11="N2O",About!$D$59,1))</f>
        <v>0.41392142702570001</v>
      </c>
    </row>
    <row r="12" spans="1:34" x14ac:dyDescent="0.25">
      <c r="A12" s="413" t="s">
        <v>2216</v>
      </c>
      <c r="B12" s="414" t="s">
        <v>4245</v>
      </c>
      <c r="C12">
        <f>SUMIFS('EPA Export Aggregation'!F:F,'EPA Export Aggregation'!$A:$A,$B12,'EPA Export Aggregation'!$D:$D,$A$1)*IF($A12="CH4",About!$D$58,IF($A12="N2O",About!$D$59,1))</f>
        <v>0.20980920313859999</v>
      </c>
      <c r="D12">
        <f>SUMIFS('EPA Export Aggregation'!G:G,'EPA Export Aggregation'!$A:$A,$B12,'EPA Export Aggregation'!$D:$D,$A$1)*IF($A12="CH4",About!$D$58,IF($A12="N2O",About!$D$59,1))</f>
        <v>0.20906770513619999</v>
      </c>
      <c r="E12">
        <f>SUMIFS('EPA Export Aggregation'!H:H,'EPA Export Aggregation'!$A:$A,$B12,'EPA Export Aggregation'!$D:$D,$A$1)*IF($A12="CH4",About!$D$58,IF($A12="N2O",About!$D$59,1))</f>
        <v>0.21648833583310001</v>
      </c>
      <c r="F12">
        <f>SUMIFS('EPA Export Aggregation'!I:I,'EPA Export Aggregation'!$A:$A,$B12,'EPA Export Aggregation'!$D:$D,$A$1)*IF($A12="CH4",About!$D$58,IF($A12="N2O",About!$D$59,1))</f>
        <v>0.2258047474638</v>
      </c>
      <c r="G12">
        <f>SUMIFS('EPA Export Aggregation'!J:J,'EPA Export Aggregation'!$A:$A,$B12,'EPA Export Aggregation'!$D:$D,$A$1)*IF($A12="CH4",About!$D$58,IF($A12="N2O",About!$D$59,1))</f>
        <v>0.2407927337147</v>
      </c>
      <c r="H12">
        <f>SUMIFS('EPA Export Aggregation'!K:K,'EPA Export Aggregation'!$A:$A,$B12,'EPA Export Aggregation'!$D:$D,$A$1)*IF($A12="CH4",About!$D$58,IF($A12="N2O",About!$D$59,1))</f>
        <v>0.26108652708820002</v>
      </c>
      <c r="I12">
        <f>SUMIFS('EPA Export Aggregation'!L:L,'EPA Export Aggregation'!$A:$A,$B12,'EPA Export Aggregation'!$D:$D,$A$1)*IF($A12="CH4",About!$D$58,IF($A12="N2O",About!$D$59,1))</f>
        <v>0.2709148019289</v>
      </c>
      <c r="J12">
        <f>SUMIFS('EPA Export Aggregation'!M:M,'EPA Export Aggregation'!$A:$A,$B12,'EPA Export Aggregation'!$D:$D,$A$1)*IF($A12="CH4",About!$D$58,IF($A12="N2O",About!$D$59,1))</f>
        <v>0.28183299546790003</v>
      </c>
      <c r="K12">
        <f>SUMIFS('EPA Export Aggregation'!N:N,'EPA Export Aggregation'!$A:$A,$B12,'EPA Export Aggregation'!$D:$D,$A$1)*IF($A12="CH4",About!$D$58,IF($A12="N2O",About!$D$59,1))</f>
        <v>0.28537036959250001</v>
      </c>
      <c r="L12">
        <f>SUMIFS('EPA Export Aggregation'!O:O,'EPA Export Aggregation'!$A:$A,$B12,'EPA Export Aggregation'!$D:$D,$A$1)*IF($A12="CH4",About!$D$58,IF($A12="N2O",About!$D$59,1))</f>
        <v>0.27676941016110002</v>
      </c>
      <c r="M12">
        <f>SUMIFS('EPA Export Aggregation'!P:P,'EPA Export Aggregation'!$A:$A,$B12,'EPA Export Aggregation'!$D:$D,$A$1)*IF($A12="CH4",About!$D$58,IF($A12="N2O",About!$D$59,1))</f>
        <v>0.27719537482989998</v>
      </c>
      <c r="N12">
        <f>SUMIFS('EPA Export Aggregation'!Q:Q,'EPA Export Aggregation'!$A:$A,$B12,'EPA Export Aggregation'!$D:$D,$A$1)*IF($A12="CH4",About!$D$58,IF($A12="N2O",About!$D$59,1))</f>
        <v>0.13794711470679999</v>
      </c>
      <c r="O12">
        <f>SUMIFS('EPA Export Aggregation'!R:R,'EPA Export Aggregation'!$A:$A,$B12,'EPA Export Aggregation'!$D:$D,$A$1)*IF($A12="CH4",About!$D$58,IF($A12="N2O",About!$D$59,1))</f>
        <v>0.13748139797879999</v>
      </c>
      <c r="P12">
        <f>SUMIFS('EPA Export Aggregation'!S:S,'EPA Export Aggregation'!$A:$A,$B12,'EPA Export Aggregation'!$D:$D,$A$1)*IF($A12="CH4",About!$D$58,IF($A12="N2O",About!$D$59,1))</f>
        <v>0.15002289550629999</v>
      </c>
      <c r="Q12">
        <f>SUMIFS('EPA Export Aggregation'!T:T,'EPA Export Aggregation'!$A:$A,$B12,'EPA Export Aggregation'!$D:$D,$A$1)*IF($A12="CH4",About!$D$58,IF($A12="N2O",About!$D$59,1))</f>
        <v>0.16592525724070001</v>
      </c>
      <c r="R12">
        <f>SUMIFS('EPA Export Aggregation'!U:U,'EPA Export Aggregation'!$A:$A,$B12,'EPA Export Aggregation'!$D:$D,$A$1)*IF($A12="CH4",About!$D$58,IF($A12="N2O",About!$D$59,1))</f>
        <v>0.16035995844260001</v>
      </c>
      <c r="S12">
        <f>SUMIFS('EPA Export Aggregation'!V:V,'EPA Export Aggregation'!$A:$A,$B12,'EPA Export Aggregation'!$D:$D,$A$1)*IF($A12="CH4",About!$D$58,IF($A12="N2O",About!$D$59,1))</f>
        <v>0.17325369030330001</v>
      </c>
      <c r="T12">
        <f>SUMIFS('EPA Export Aggregation'!W:W,'EPA Export Aggregation'!$A:$A,$B12,'EPA Export Aggregation'!$D:$D,$A$1)*IF($A12="CH4",About!$D$58,IF($A12="N2O",About!$D$59,1))</f>
        <v>0.34204874063599999</v>
      </c>
      <c r="U12">
        <f>SUMIFS('EPA Export Aggregation'!X:X,'EPA Export Aggregation'!$A:$A,$B12,'EPA Export Aggregation'!$D:$D,$A$1)*IF($A12="CH4",About!$D$58,IF($A12="N2O",About!$D$59,1))</f>
        <v>0.33290105465999997</v>
      </c>
      <c r="V12">
        <f>SUMIFS('EPA Export Aggregation'!Y:Y,'EPA Export Aggregation'!$A:$A,$B12,'EPA Export Aggregation'!$D:$D,$A$1)*IF($A12="CH4",About!$D$58,IF($A12="N2O",About!$D$59,1))</f>
        <v>0.29313206079999998</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25">
      <c r="A13" s="413" t="s">
        <v>2216</v>
      </c>
      <c r="B13" s="414" t="s">
        <v>4249</v>
      </c>
      <c r="C13">
        <f>SUMIFS('EPA Export Aggregation'!F:F,'EPA Export Aggregation'!$A:$A,$B13,'EPA Export Aggregation'!$D:$D,$A$1)*IF($A13="CH4",About!$D$58,IF($A13="N2O",About!$D$59,1))</f>
        <v>7.0336972600199998E-2</v>
      </c>
      <c r="D13">
        <f>SUMIFS('EPA Export Aggregation'!G:G,'EPA Export Aggregation'!$A:$A,$B13,'EPA Export Aggregation'!$D:$D,$A$1)*IF($A13="CH4",About!$D$58,IF($A13="N2O",About!$D$59,1))</f>
        <v>6.3963191716200005E-2</v>
      </c>
      <c r="E13">
        <f>SUMIFS('EPA Export Aggregation'!H:H,'EPA Export Aggregation'!$A:$A,$B13,'EPA Export Aggregation'!$D:$D,$A$1)*IF($A13="CH4",About!$D$58,IF($A13="N2O",About!$D$59,1))</f>
        <v>6.3805666151299997E-2</v>
      </c>
      <c r="F13">
        <f>SUMIFS('EPA Export Aggregation'!I:I,'EPA Export Aggregation'!$A:$A,$B13,'EPA Export Aggregation'!$D:$D,$A$1)*IF($A13="CH4",About!$D$58,IF($A13="N2O",About!$D$59,1))</f>
        <v>5.9955407257500003E-2</v>
      </c>
      <c r="G13">
        <f>SUMIFS('EPA Export Aggregation'!J:J,'EPA Export Aggregation'!$A:$A,$B13,'EPA Export Aggregation'!$D:$D,$A$1)*IF($A13="CH4",About!$D$58,IF($A13="N2O",About!$D$59,1))</f>
        <v>6.3692310174299993E-2</v>
      </c>
      <c r="H13">
        <f>SUMIFS('EPA Export Aggregation'!K:K,'EPA Export Aggregation'!$A:$A,$B13,'EPA Export Aggregation'!$D:$D,$A$1)*IF($A13="CH4",About!$D$58,IF($A13="N2O",About!$D$59,1))</f>
        <v>8.6567739382000006E-2</v>
      </c>
      <c r="I13">
        <f>SUMIFS('EPA Export Aggregation'!L:L,'EPA Export Aggregation'!$A:$A,$B13,'EPA Export Aggregation'!$D:$D,$A$1)*IF($A13="CH4",About!$D$58,IF($A13="N2O",About!$D$59,1))</f>
        <v>9.4470028581399995E-2</v>
      </c>
      <c r="J13">
        <f>SUMIFS('EPA Export Aggregation'!M:M,'EPA Export Aggregation'!$A:$A,$B13,'EPA Export Aggregation'!$D:$D,$A$1)*IF($A13="CH4",About!$D$58,IF($A13="N2O",About!$D$59,1))</f>
        <v>9.1836054945700005E-2</v>
      </c>
      <c r="K13">
        <f>SUMIFS('EPA Export Aggregation'!N:N,'EPA Export Aggregation'!$A:$A,$B13,'EPA Export Aggregation'!$D:$D,$A$1)*IF($A13="CH4",About!$D$58,IF($A13="N2O",About!$D$59,1))</f>
        <v>9.39737252346E-2</v>
      </c>
      <c r="L13">
        <f>SUMIFS('EPA Export Aggregation'!O:O,'EPA Export Aggregation'!$A:$A,$B13,'EPA Export Aggregation'!$D:$D,$A$1)*IF($A13="CH4",About!$D$58,IF($A13="N2O",About!$D$59,1))</f>
        <v>0.1034903321267</v>
      </c>
      <c r="M13">
        <f>SUMIFS('EPA Export Aggregation'!P:P,'EPA Export Aggregation'!$A:$A,$B13,'EPA Export Aggregation'!$D:$D,$A$1)*IF($A13="CH4",About!$D$58,IF($A13="N2O",About!$D$59,1))</f>
        <v>6.9017294226100007E-2</v>
      </c>
      <c r="N13">
        <f>SUMIFS('EPA Export Aggregation'!Q:Q,'EPA Export Aggregation'!$A:$A,$B13,'EPA Export Aggregation'!$D:$D,$A$1)*IF($A13="CH4",About!$D$58,IF($A13="N2O",About!$D$59,1))</f>
        <v>7.1704050931400004E-2</v>
      </c>
      <c r="O13">
        <f>SUMIFS('EPA Export Aggregation'!R:R,'EPA Export Aggregation'!$A:$A,$B13,'EPA Export Aggregation'!$D:$D,$A$1)*IF($A13="CH4",About!$D$58,IF($A13="N2O",About!$D$59,1))</f>
        <v>7.5603681259099997E-2</v>
      </c>
      <c r="P13">
        <f>SUMIFS('EPA Export Aggregation'!S:S,'EPA Export Aggregation'!$A:$A,$B13,'EPA Export Aggregation'!$D:$D,$A$1)*IF($A13="CH4",About!$D$58,IF($A13="N2O",About!$D$59,1))</f>
        <v>5.8668490624299997E-2</v>
      </c>
      <c r="Q13">
        <f>SUMIFS('EPA Export Aggregation'!T:T,'EPA Export Aggregation'!$A:$A,$B13,'EPA Export Aggregation'!$D:$D,$A$1)*IF($A13="CH4",About!$D$58,IF($A13="N2O",About!$D$59,1))</f>
        <v>8.0412548186800006E-2</v>
      </c>
      <c r="R13">
        <f>SUMIFS('EPA Export Aggregation'!U:U,'EPA Export Aggregation'!$A:$A,$B13,'EPA Export Aggregation'!$D:$D,$A$1)*IF($A13="CH4",About!$D$58,IF($A13="N2O",About!$D$59,1))</f>
        <v>8.9919747235E-2</v>
      </c>
      <c r="S13">
        <f>SUMIFS('EPA Export Aggregation'!V:V,'EPA Export Aggregation'!$A:$A,$B13,'EPA Export Aggregation'!$D:$D,$A$1)*IF($A13="CH4",About!$D$58,IF($A13="N2O",About!$D$59,1))</f>
        <v>0.1038482495967</v>
      </c>
      <c r="T13">
        <f>SUMIFS('EPA Export Aggregation'!W:W,'EPA Export Aggregation'!$A:$A,$B13,'EPA Export Aggregation'!$D:$D,$A$1)*IF($A13="CH4",About!$D$58,IF($A13="N2O",About!$D$59,1))</f>
        <v>9.5883172106500006E-2</v>
      </c>
      <c r="U13">
        <f>SUMIFS('EPA Export Aggregation'!X:X,'EPA Export Aggregation'!$A:$A,$B13,'EPA Export Aggregation'!$D:$D,$A$1)*IF($A13="CH4",About!$D$58,IF($A13="N2O",About!$D$59,1))</f>
        <v>8.19328858534E-2</v>
      </c>
      <c r="V13">
        <f>SUMIFS('EPA Export Aggregation'!Y:Y,'EPA Export Aggregation'!$A:$A,$B13,'EPA Export Aggregation'!$D:$D,$A$1)*IF($A13="CH4",About!$D$58,IF($A13="N2O",About!$D$59,1))</f>
        <v>0.1059920904905</v>
      </c>
      <c r="W13">
        <f>SUMIFS('EPA Export Aggregation'!Z:Z,'EPA Export Aggregation'!$A:$A,$B13,'EPA Export Aggregation'!$D:$D,$A$1)*IF($A13="CH4",About!$D$58,IF($A13="N2O",About!$D$59,1))</f>
        <v>0.1299664791971</v>
      </c>
      <c r="X13">
        <f>SUMIFS('EPA Export Aggregation'!AA:AA,'EPA Export Aggregation'!$A:$A,$B13,'EPA Export Aggregation'!$D:$D,$A$1)*IF($A13="CH4",About!$D$58,IF($A13="N2O",About!$D$59,1))</f>
        <v>0.11926274572459999</v>
      </c>
      <c r="Y13">
        <f>SUMIFS('EPA Export Aggregation'!AB:AB,'EPA Export Aggregation'!$A:$A,$B13,'EPA Export Aggregation'!$D:$D,$A$1)*IF($A13="CH4",About!$D$58,IF($A13="N2O",About!$D$59,1))</f>
        <v>0.1096544338737</v>
      </c>
      <c r="Z13">
        <f>SUMIFS('EPA Export Aggregation'!AC:AC,'EPA Export Aggregation'!$A:$A,$B13,'EPA Export Aggregation'!$D:$D,$A$1)*IF($A13="CH4",About!$D$58,IF($A13="N2O",About!$D$59,1))</f>
        <v>0.1336131508866</v>
      </c>
      <c r="AA13">
        <f>SUMIFS('EPA Export Aggregation'!AD:AD,'EPA Export Aggregation'!$A:$A,$B13,'EPA Export Aggregation'!$D:$D,$A$1)*IF($A13="CH4",About!$D$58,IF($A13="N2O",About!$D$59,1))</f>
        <v>0.15479703162940001</v>
      </c>
      <c r="AB13">
        <f>SUMIFS('EPA Export Aggregation'!AE:AE,'EPA Export Aggregation'!$A:$A,$B13,'EPA Export Aggregation'!$D:$D,$A$1)*IF($A13="CH4",About!$D$58,IF($A13="N2O",About!$D$59,1))</f>
        <v>0.15034278569949999</v>
      </c>
      <c r="AC13">
        <f>SUMIFS('EPA Export Aggregation'!AF:AF,'EPA Export Aggregation'!$A:$A,$B13,'EPA Export Aggregation'!$D:$D,$A$1)*IF($A13="CH4",About!$D$58,IF($A13="N2O",About!$D$59,1))</f>
        <v>0.13541061265580001</v>
      </c>
      <c r="AD13">
        <f>SUMIFS('EPA Export Aggregation'!AG:AG,'EPA Export Aggregation'!$A:$A,$B13,'EPA Export Aggregation'!$D:$D,$A$1)*IF($A13="CH4",About!$D$58,IF($A13="N2O",About!$D$59,1))</f>
        <v>0.1244699457462</v>
      </c>
      <c r="AE13">
        <f>SUMIFS('EPA Export Aggregation'!AH:AH,'EPA Export Aggregation'!$A:$A,$B13,'EPA Export Aggregation'!$D:$D,$A$1)*IF($A13="CH4",About!$D$58,IF($A13="N2O",About!$D$59,1))</f>
        <v>9.3082237053000005E-2</v>
      </c>
      <c r="AF13">
        <f>SUMIFS('EPA Export Aggregation'!AI:AI,'EPA Export Aggregation'!$A:$A,$B13,'EPA Export Aggregation'!$D:$D,$A$1)*IF($A13="CH4",About!$D$58,IF($A13="N2O",About!$D$59,1))</f>
        <v>0.1069807073754</v>
      </c>
      <c r="AG13">
        <f>SUMIFS('EPA Export Aggregation'!AJ:AJ,'EPA Export Aggregation'!$A:$A,$B13,'EPA Export Aggregation'!$D:$D,$A$1)*IF($A13="CH4",About!$D$58,IF($A13="N2O",About!$D$59,1))</f>
        <v>0.1062958352837</v>
      </c>
      <c r="AH13">
        <f>SUMIFS('EPA Export Aggregation'!AK:AK,'EPA Export Aggregation'!$A:$A,$B13,'EPA Export Aggregation'!$D:$D,$A$1)*IF($A13="CH4",About!$D$58,IF($A13="N2O",About!$D$59,1))</f>
        <v>0.10062511656250001</v>
      </c>
    </row>
    <row r="14" spans="1:34" x14ac:dyDescent="0.25">
      <c r="A14" s="413" t="s">
        <v>2216</v>
      </c>
      <c r="B14" s="414" t="s">
        <v>4267</v>
      </c>
      <c r="C14">
        <f>SUMIFS('EPA Export Aggregation'!F:F,'EPA Export Aggregation'!$A:$A,$B14,'EPA Export Aggregation'!$D:$D,$A$1)*IF($A14="CH4",About!$D$58,IF($A14="N2O",About!$D$59,1))</f>
        <v>3.6494129793700002E-2</v>
      </c>
      <c r="D14">
        <f>SUMIFS('EPA Export Aggregation'!G:G,'EPA Export Aggregation'!$A:$A,$B14,'EPA Export Aggregation'!$D:$D,$A$1)*IF($A14="CH4",About!$D$58,IF($A14="N2O",About!$D$59,1))</f>
        <v>3.4655123694199999E-2</v>
      </c>
      <c r="E14">
        <f>SUMIFS('EPA Export Aggregation'!H:H,'EPA Export Aggregation'!$A:$A,$B14,'EPA Export Aggregation'!$D:$D,$A$1)*IF($A14="CH4",About!$D$58,IF($A14="N2O",About!$D$59,1))</f>
        <v>3.5031003456799999E-2</v>
      </c>
      <c r="F14">
        <f>SUMIFS('EPA Export Aggregation'!I:I,'EPA Export Aggregation'!$A:$A,$B14,'EPA Export Aggregation'!$D:$D,$A$1)*IF($A14="CH4",About!$D$58,IF($A14="N2O",About!$D$59,1))</f>
        <v>3.4976396867300003E-2</v>
      </c>
      <c r="G14">
        <f>SUMIFS('EPA Export Aggregation'!J:J,'EPA Export Aggregation'!$A:$A,$B14,'EPA Export Aggregation'!$D:$D,$A$1)*IF($A14="CH4",About!$D$58,IF($A14="N2O",About!$D$59,1))</f>
        <v>3.6067490027100003E-2</v>
      </c>
      <c r="H14">
        <f>SUMIFS('EPA Export Aggregation'!K:K,'EPA Export Aggregation'!$A:$A,$B14,'EPA Export Aggregation'!$D:$D,$A$1)*IF($A14="CH4",About!$D$58,IF($A14="N2O",About!$D$59,1))</f>
        <v>3.4312818345200002E-2</v>
      </c>
      <c r="I14">
        <f>SUMIFS('EPA Export Aggregation'!L:L,'EPA Export Aggregation'!$A:$A,$B14,'EPA Export Aggregation'!$D:$D,$A$1)*IF($A14="CH4",About!$D$58,IF($A14="N2O",About!$D$59,1))</f>
        <v>3.3808455415099997E-2</v>
      </c>
      <c r="J14">
        <f>SUMIFS('EPA Export Aggregation'!M:M,'EPA Export Aggregation'!$A:$A,$B14,'EPA Export Aggregation'!$D:$D,$A$1)*IF($A14="CH4",About!$D$58,IF($A14="N2O",About!$D$59,1))</f>
        <v>3.5257300579100002E-2</v>
      </c>
      <c r="K14">
        <f>SUMIFS('EPA Export Aggregation'!N:N,'EPA Export Aggregation'!$A:$A,$B14,'EPA Export Aggregation'!$D:$D,$A$1)*IF($A14="CH4",About!$D$58,IF($A14="N2O",About!$D$59,1))</f>
        <v>3.4638234010599997E-2</v>
      </c>
      <c r="L14">
        <f>SUMIFS('EPA Export Aggregation'!O:O,'EPA Export Aggregation'!$A:$A,$B14,'EPA Export Aggregation'!$D:$D,$A$1)*IF($A14="CH4",About!$D$58,IF($A14="N2O",About!$D$59,1))</f>
        <v>3.3361133419600002E-2</v>
      </c>
      <c r="M14">
        <f>SUMIFS('EPA Export Aggregation'!P:P,'EPA Export Aggregation'!$A:$A,$B14,'EPA Export Aggregation'!$D:$D,$A$1)*IF($A14="CH4",About!$D$58,IF($A14="N2O",About!$D$59,1))</f>
        <v>2.95774153209E-2</v>
      </c>
      <c r="N14">
        <f>SUMIFS('EPA Export Aggregation'!Q:Q,'EPA Export Aggregation'!$A:$A,$B14,'EPA Export Aggregation'!$D:$D,$A$1)*IF($A14="CH4",About!$D$58,IF($A14="N2O",About!$D$59,1))</f>
        <v>2.7819408006299999E-2</v>
      </c>
      <c r="O14">
        <f>SUMIFS('EPA Export Aggregation'!R:R,'EPA Export Aggregation'!$A:$A,$B14,'EPA Export Aggregation'!$D:$D,$A$1)*IF($A14="CH4",About!$D$58,IF($A14="N2O",About!$D$59,1))</f>
        <v>2.7013451586499999E-2</v>
      </c>
      <c r="P14">
        <f>SUMIFS('EPA Export Aggregation'!S:S,'EPA Export Aggregation'!$A:$A,$B14,'EPA Export Aggregation'!$D:$D,$A$1)*IF($A14="CH4",About!$D$58,IF($A14="N2O",About!$D$59,1))</f>
        <v>2.5936671407300001E-2</v>
      </c>
      <c r="Q14">
        <f>SUMIFS('EPA Export Aggregation'!T:T,'EPA Export Aggregation'!$A:$A,$B14,'EPA Export Aggregation'!$D:$D,$A$1)*IF($A14="CH4",About!$D$58,IF($A14="N2O",About!$D$59,1))</f>
        <v>2.5491865973299999E-2</v>
      </c>
      <c r="R14">
        <f>SUMIFS('EPA Export Aggregation'!U:U,'EPA Export Aggregation'!$A:$A,$B14,'EPA Export Aggregation'!$D:$D,$A$1)*IF($A14="CH4",About!$D$58,IF($A14="N2O",About!$D$59,1))</f>
        <v>2.4512105087999999E-2</v>
      </c>
      <c r="S14">
        <f>SUMIFS('EPA Export Aggregation'!V:V,'EPA Export Aggregation'!$A:$A,$B14,'EPA Export Aggregation'!$D:$D,$A$1)*IF($A14="CH4",About!$D$58,IF($A14="N2O",About!$D$59,1))</f>
        <v>2.3982435457899999E-2</v>
      </c>
      <c r="T14">
        <f>SUMIFS('EPA Export Aggregation'!W:W,'EPA Export Aggregation'!$A:$A,$B14,'EPA Export Aggregation'!$D:$D,$A$1)*IF($A14="CH4",About!$D$58,IF($A14="N2O",About!$D$59,1))</f>
        <v>2.3032193003199999E-2</v>
      </c>
      <c r="U14">
        <f>SUMIFS('EPA Export Aggregation'!X:X,'EPA Export Aggregation'!$A:$A,$B14,'EPA Export Aggregation'!$D:$D,$A$1)*IF($A14="CH4",About!$D$58,IF($A14="N2O",About!$D$59,1))</f>
        <v>4.2816173416800003E-2</v>
      </c>
      <c r="V14">
        <f>SUMIFS('EPA Export Aggregation'!Y:Y,'EPA Export Aggregation'!$A:$A,$B14,'EPA Export Aggregation'!$D:$D,$A$1)*IF($A14="CH4",About!$D$58,IF($A14="N2O",About!$D$59,1))</f>
        <v>3.6834596986400001E-2</v>
      </c>
      <c r="W14">
        <f>SUMIFS('EPA Export Aggregation'!Z:Z,'EPA Export Aggregation'!$A:$A,$B14,'EPA Export Aggregation'!$D:$D,$A$1)*IF($A14="CH4",About!$D$58,IF($A14="N2O",About!$D$59,1))</f>
        <v>1.0778275669299999E-2</v>
      </c>
      <c r="X14">
        <f>SUMIFS('EPA Export Aggregation'!AA:AA,'EPA Export Aggregation'!$A:$A,$B14,'EPA Export Aggregation'!$D:$D,$A$1)*IF($A14="CH4",About!$D$58,IF($A14="N2O",About!$D$59,1))</f>
        <v>1.27917012064E-2</v>
      </c>
      <c r="Y14">
        <f>SUMIFS('EPA Export Aggregation'!AB:AB,'EPA Export Aggregation'!$A:$A,$B14,'EPA Export Aggregation'!$D:$D,$A$1)*IF($A14="CH4",About!$D$58,IF($A14="N2O",About!$D$59,1))</f>
        <v>1.1877091821700001E-2</v>
      </c>
      <c r="Z14">
        <f>SUMIFS('EPA Export Aggregation'!AC:AC,'EPA Export Aggregation'!$A:$A,$B14,'EPA Export Aggregation'!$D:$D,$A$1)*IF($A14="CH4",About!$D$58,IF($A14="N2O",About!$D$59,1))</f>
        <v>1.2381200501899999E-2</v>
      </c>
      <c r="AA14">
        <f>SUMIFS('EPA Export Aggregation'!AD:AD,'EPA Export Aggregation'!$A:$A,$B14,'EPA Export Aggregation'!$D:$D,$A$1)*IF($A14="CH4",About!$D$58,IF($A14="N2O",About!$D$59,1))</f>
        <v>1.0671385550999999E-2</v>
      </c>
      <c r="AB14">
        <f>SUMIFS('EPA Export Aggregation'!AE:AE,'EPA Export Aggregation'!$A:$A,$B14,'EPA Export Aggregation'!$D:$D,$A$1)*IF($A14="CH4",About!$D$58,IF($A14="N2O",About!$D$59,1))</f>
        <v>8.9268197789000008E-3</v>
      </c>
      <c r="AC14">
        <f>SUMIFS('EPA Export Aggregation'!AF:AF,'EPA Export Aggregation'!$A:$A,$B14,'EPA Export Aggregation'!$D:$D,$A$1)*IF($A14="CH4",About!$D$58,IF($A14="N2O",About!$D$59,1))</f>
        <v>8.3797135704000002E-3</v>
      </c>
      <c r="AD14">
        <f>SUMIFS('EPA Export Aggregation'!AG:AG,'EPA Export Aggregation'!$A:$A,$B14,'EPA Export Aggregation'!$D:$D,$A$1)*IF($A14="CH4",About!$D$58,IF($A14="N2O",About!$D$59,1))</f>
        <v>9.3223772582999992E-3</v>
      </c>
      <c r="AE14">
        <f>SUMIFS('EPA Export Aggregation'!AH:AH,'EPA Export Aggregation'!$A:$A,$B14,'EPA Export Aggregation'!$D:$D,$A$1)*IF($A14="CH4",About!$D$58,IF($A14="N2O",About!$D$59,1))</f>
        <v>8.3666575645000001E-3</v>
      </c>
      <c r="AF14">
        <f>SUMIFS('EPA Export Aggregation'!AI:AI,'EPA Export Aggregation'!$A:$A,$B14,'EPA Export Aggregation'!$D:$D,$A$1)*IF($A14="CH4",About!$D$58,IF($A14="N2O",About!$D$59,1))</f>
        <v>6.9653074883999997E-3</v>
      </c>
      <c r="AG14">
        <f>SUMIFS('EPA Export Aggregation'!AJ:AJ,'EPA Export Aggregation'!$A:$A,$B14,'EPA Export Aggregation'!$D:$D,$A$1)*IF($A14="CH4",About!$D$58,IF($A14="N2O",About!$D$59,1))</f>
        <v>4.1671486484000002E-3</v>
      </c>
      <c r="AH14">
        <f>SUMIFS('EPA Export Aggregation'!AK:AK,'EPA Export Aggregation'!$A:$A,$B14,'EPA Export Aggregation'!$D:$D,$A$1)*IF($A14="CH4",About!$D$58,IF($A14="N2O",About!$D$59,1))</f>
        <v>2.4750402392000001E-3</v>
      </c>
    </row>
    <row r="15" spans="1:34" x14ac:dyDescent="0.25">
      <c r="A15" s="413" t="s">
        <v>2216</v>
      </c>
      <c r="B15" s="414" t="s">
        <v>4261</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2216</v>
      </c>
      <c r="B16" s="414" t="s">
        <v>4253</v>
      </c>
      <c r="C16">
        <f>SUMIFS('EPA Export Aggregation'!F:F,'EPA Export Aggregation'!$A:$A,$B16,'EPA Export Aggregation'!$D:$D,$A$1)*IF($A16="CH4",About!$D$58,IF($A16="N2O",About!$D$59,1))</f>
        <v>1.6608763852999999E-2</v>
      </c>
      <c r="D16">
        <f>SUMIFS('EPA Export Aggregation'!G:G,'EPA Export Aggregation'!$A:$A,$B16,'EPA Export Aggregation'!$D:$D,$A$1)*IF($A16="CH4",About!$D$58,IF($A16="N2O",About!$D$59,1))</f>
        <v>1.6751513837399999E-2</v>
      </c>
      <c r="E16">
        <f>SUMIFS('EPA Export Aggregation'!H:H,'EPA Export Aggregation'!$A:$A,$B16,'EPA Export Aggregation'!$D:$D,$A$1)*IF($A16="CH4",About!$D$58,IF($A16="N2O",About!$D$59,1))</f>
        <v>1.68039541432E-2</v>
      </c>
      <c r="F16">
        <f>SUMIFS('EPA Export Aggregation'!I:I,'EPA Export Aggregation'!$A:$A,$B16,'EPA Export Aggregation'!$D:$D,$A$1)*IF($A16="CH4",About!$D$58,IF($A16="N2O",About!$D$59,1))</f>
        <v>1.7047865038200001E-2</v>
      </c>
      <c r="G16">
        <f>SUMIFS('EPA Export Aggregation'!J:J,'EPA Export Aggregation'!$A:$A,$B16,'EPA Export Aggregation'!$D:$D,$A$1)*IF($A16="CH4",About!$D$58,IF($A16="N2O",About!$D$59,1))</f>
        <v>1.72525912883E-2</v>
      </c>
      <c r="H16">
        <f>SUMIFS('EPA Export Aggregation'!K:K,'EPA Export Aggregation'!$A:$A,$B16,'EPA Export Aggregation'!$D:$D,$A$1)*IF($A16="CH4",About!$D$58,IF($A16="N2O",About!$D$59,1))</f>
        <v>1.7405238658500001E-2</v>
      </c>
      <c r="I16">
        <f>SUMIFS('EPA Export Aggregation'!L:L,'EPA Export Aggregation'!$A:$A,$B16,'EPA Export Aggregation'!$D:$D,$A$1)*IF($A16="CH4",About!$D$58,IF($A16="N2O",About!$D$59,1))</f>
        <v>1.76440052E-2</v>
      </c>
      <c r="J16">
        <f>SUMIFS('EPA Export Aggregation'!M:M,'EPA Export Aggregation'!$A:$A,$B16,'EPA Export Aggregation'!$D:$D,$A$1)*IF($A16="CH4",About!$D$58,IF($A16="N2O",About!$D$59,1))</f>
        <v>1.7720790729099999E-2</v>
      </c>
      <c r="K16">
        <f>SUMIFS('EPA Export Aggregation'!N:N,'EPA Export Aggregation'!$A:$A,$B16,'EPA Export Aggregation'!$D:$D,$A$1)*IF($A16="CH4",About!$D$58,IF($A16="N2O",About!$D$59,1))</f>
        <v>1.7736022886999998E-2</v>
      </c>
      <c r="L16">
        <f>SUMIFS('EPA Export Aggregation'!O:O,'EPA Export Aggregation'!$A:$A,$B16,'EPA Export Aggregation'!$D:$D,$A$1)*IF($A16="CH4",About!$D$58,IF($A16="N2O",About!$D$59,1))</f>
        <v>1.7726334437900001E-2</v>
      </c>
      <c r="M16">
        <f>SUMIFS('EPA Export Aggregation'!P:P,'EPA Export Aggregation'!$A:$A,$B16,'EPA Export Aggregation'!$D:$D,$A$1)*IF($A16="CH4",About!$D$58,IF($A16="N2O",About!$D$59,1))</f>
        <v>1.77004066449E-2</v>
      </c>
      <c r="N16">
        <f>SUMIFS('EPA Export Aggregation'!Q:Q,'EPA Export Aggregation'!$A:$A,$B16,'EPA Export Aggregation'!$D:$D,$A$1)*IF($A16="CH4",About!$D$58,IF($A16="N2O",About!$D$59,1))</f>
        <v>1.0715327662900001E-2</v>
      </c>
      <c r="O16">
        <f>SUMIFS('EPA Export Aggregation'!R:R,'EPA Export Aggregation'!$A:$A,$B16,'EPA Export Aggregation'!$D:$D,$A$1)*IF($A16="CH4",About!$D$58,IF($A16="N2O",About!$D$59,1))</f>
        <v>1.2607450018399999E-2</v>
      </c>
      <c r="P16">
        <f>SUMIFS('EPA Export Aggregation'!S:S,'EPA Export Aggregation'!$A:$A,$B16,'EPA Export Aggregation'!$D:$D,$A$1)*IF($A16="CH4",About!$D$58,IF($A16="N2O",About!$D$59,1))</f>
        <v>1.64483197387E-2</v>
      </c>
      <c r="Q16">
        <f>SUMIFS('EPA Export Aggregation'!T:T,'EPA Export Aggregation'!$A:$A,$B16,'EPA Export Aggregation'!$D:$D,$A$1)*IF($A16="CH4",About!$D$58,IF($A16="N2O",About!$D$59,1))</f>
        <v>1.513420565E-2</v>
      </c>
      <c r="R16">
        <f>SUMIFS('EPA Export Aggregation'!U:U,'EPA Export Aggregation'!$A:$A,$B16,'EPA Export Aggregation'!$D:$D,$A$1)*IF($A16="CH4",About!$D$58,IF($A16="N2O",About!$D$59,1))</f>
        <v>1.6573158892900001E-2</v>
      </c>
      <c r="S16">
        <f>SUMIFS('EPA Export Aggregation'!V:V,'EPA Export Aggregation'!$A:$A,$B16,'EPA Export Aggregation'!$D:$D,$A$1)*IF($A16="CH4",About!$D$58,IF($A16="N2O",About!$D$59,1))</f>
        <v>2.1329753418399999E-2</v>
      </c>
      <c r="T16">
        <f>SUMIFS('EPA Export Aggregation'!W:W,'EPA Export Aggregation'!$A:$A,$B16,'EPA Export Aggregation'!$D:$D,$A$1)*IF($A16="CH4",About!$D$58,IF($A16="N2O",About!$D$59,1))</f>
        <v>2.3423209663099999E-2</v>
      </c>
      <c r="U16">
        <f>SUMIFS('EPA Export Aggregation'!X:X,'EPA Export Aggregation'!$A:$A,$B16,'EPA Export Aggregation'!$D:$D,$A$1)*IF($A16="CH4",About!$D$58,IF($A16="N2O",About!$D$59,1))</f>
        <v>2.2418375230700002E-2</v>
      </c>
      <c r="V16">
        <f>SUMIFS('EPA Export Aggregation'!Y:Y,'EPA Export Aggregation'!$A:$A,$B16,'EPA Export Aggregation'!$D:$D,$A$1)*IF($A16="CH4",About!$D$58,IF($A16="N2O",About!$D$59,1))</f>
        <v>2.1986656088799999E-2</v>
      </c>
      <c r="W16">
        <f>SUMIFS('EPA Export Aggregation'!Z:Z,'EPA Export Aggregation'!$A:$A,$B16,'EPA Export Aggregation'!$D:$D,$A$1)*IF($A16="CH4",About!$D$58,IF($A16="N2O",About!$D$59,1))</f>
        <v>5.4180916145299997E-2</v>
      </c>
      <c r="X16">
        <f>SUMIFS('EPA Export Aggregation'!AA:AA,'EPA Export Aggregation'!$A:$A,$B16,'EPA Export Aggregation'!$D:$D,$A$1)*IF($A16="CH4",About!$D$58,IF($A16="N2O",About!$D$59,1))</f>
        <v>5.0094058127599997E-2</v>
      </c>
      <c r="Y16">
        <f>SUMIFS('EPA Export Aggregation'!AB:AB,'EPA Export Aggregation'!$A:$A,$B16,'EPA Export Aggregation'!$D:$D,$A$1)*IF($A16="CH4",About!$D$58,IF($A16="N2O",About!$D$59,1))</f>
        <v>4.9308554611599997E-2</v>
      </c>
      <c r="Z16">
        <f>SUMIFS('EPA Export Aggregation'!AC:AC,'EPA Export Aggregation'!$A:$A,$B16,'EPA Export Aggregation'!$D:$D,$A$1)*IF($A16="CH4",About!$D$58,IF($A16="N2O",About!$D$59,1))</f>
        <v>5.1345328442099998E-2</v>
      </c>
      <c r="AA16">
        <f>SUMIFS('EPA Export Aggregation'!AD:AD,'EPA Export Aggregation'!$A:$A,$B16,'EPA Export Aggregation'!$D:$D,$A$1)*IF($A16="CH4",About!$D$58,IF($A16="N2O",About!$D$59,1))</f>
        <v>5.5011894425100002E-2</v>
      </c>
      <c r="AB16">
        <f>SUMIFS('EPA Export Aggregation'!AE:AE,'EPA Export Aggregation'!$A:$A,$B16,'EPA Export Aggregation'!$D:$D,$A$1)*IF($A16="CH4",About!$D$58,IF($A16="N2O",About!$D$59,1))</f>
        <v>6.1158715281499999E-2</v>
      </c>
      <c r="AC16">
        <f>SUMIFS('EPA Export Aggregation'!AF:AF,'EPA Export Aggregation'!$A:$A,$B16,'EPA Export Aggregation'!$D:$D,$A$1)*IF($A16="CH4",About!$D$58,IF($A16="N2O",About!$D$59,1))</f>
        <v>5.8107318588299997E-2</v>
      </c>
      <c r="AD16">
        <f>SUMIFS('EPA Export Aggregation'!AG:AG,'EPA Export Aggregation'!$A:$A,$B16,'EPA Export Aggregation'!$D:$D,$A$1)*IF($A16="CH4",About!$D$58,IF($A16="N2O",About!$D$59,1))</f>
        <v>5.7765098408000003E-2</v>
      </c>
      <c r="AE16">
        <f>SUMIFS('EPA Export Aggregation'!AH:AH,'EPA Export Aggregation'!$A:$A,$B16,'EPA Export Aggregation'!$D:$D,$A$1)*IF($A16="CH4",About!$D$58,IF($A16="N2O",About!$D$59,1))</f>
        <v>5.2292951071499998E-2</v>
      </c>
      <c r="AF16">
        <f>SUMIFS('EPA Export Aggregation'!AI:AI,'EPA Export Aggregation'!$A:$A,$B16,'EPA Export Aggregation'!$D:$D,$A$1)*IF($A16="CH4",About!$D$58,IF($A16="N2O",About!$D$59,1))</f>
        <v>6.1863686123E-2</v>
      </c>
      <c r="AG16">
        <f>SUMIFS('EPA Export Aggregation'!AJ:AJ,'EPA Export Aggregation'!$A:$A,$B16,'EPA Export Aggregation'!$D:$D,$A$1)*IF($A16="CH4",About!$D$58,IF($A16="N2O",About!$D$59,1))</f>
        <v>6.2897377417300004E-2</v>
      </c>
      <c r="AH16">
        <f>SUMIFS('EPA Export Aggregation'!AK:AK,'EPA Export Aggregation'!$A:$A,$B16,'EPA Export Aggregation'!$D:$D,$A$1)*IF($A16="CH4",About!$D$58,IF($A16="N2O",About!$D$59,1))</f>
        <v>6.3148785119900006E-2</v>
      </c>
    </row>
    <row r="17" spans="1:34" x14ac:dyDescent="0.25">
      <c r="A17" s="413" t="s">
        <v>2216</v>
      </c>
      <c r="B17" s="414" t="s">
        <v>4247</v>
      </c>
      <c r="C17">
        <f>SUMIFS('EPA Export Aggregation'!F:F,'EPA Export Aggregation'!$A:$A,$B17,'EPA Export Aggregation'!$D:$D,$A$1)*IF($A17="CH4",About!$D$58,IF($A17="N2O",About!$D$59,1))</f>
        <v>0.1041596676072</v>
      </c>
      <c r="D17">
        <f>SUMIFS('EPA Export Aggregation'!G:G,'EPA Export Aggregation'!$A:$A,$B17,'EPA Export Aggregation'!$D:$D,$A$1)*IF($A17="CH4",About!$D$58,IF($A17="N2O",About!$D$59,1))</f>
        <v>8.0249803220299995E-2</v>
      </c>
      <c r="E17">
        <f>SUMIFS('EPA Export Aggregation'!H:H,'EPA Export Aggregation'!$A:$A,$B17,'EPA Export Aggregation'!$D:$D,$A$1)*IF($A17="CH4",About!$D$58,IF($A17="N2O",About!$D$59,1))</f>
        <v>8.2814543614200001E-2</v>
      </c>
      <c r="F17">
        <f>SUMIFS('EPA Export Aggregation'!I:I,'EPA Export Aggregation'!$A:$A,$B17,'EPA Export Aggregation'!$D:$D,$A$1)*IF($A17="CH4",About!$D$58,IF($A17="N2O",About!$D$59,1))</f>
        <v>7.6515919485100004E-2</v>
      </c>
      <c r="G17">
        <f>SUMIFS('EPA Export Aggregation'!J:J,'EPA Export Aggregation'!$A:$A,$B17,'EPA Export Aggregation'!$D:$D,$A$1)*IF($A17="CH4",About!$D$58,IF($A17="N2O",About!$D$59,1))</f>
        <v>8.6688571112500001E-2</v>
      </c>
      <c r="H17">
        <f>SUMIFS('EPA Export Aggregation'!K:K,'EPA Export Aggregation'!$A:$A,$B17,'EPA Export Aggregation'!$D:$D,$A$1)*IF($A17="CH4",About!$D$58,IF($A17="N2O",About!$D$59,1))</f>
        <v>9.4886236213400005E-2</v>
      </c>
      <c r="I17">
        <f>SUMIFS('EPA Export Aggregation'!L:L,'EPA Export Aggregation'!$A:$A,$B17,'EPA Export Aggregation'!$D:$D,$A$1)*IF($A17="CH4",About!$D$58,IF($A17="N2O",About!$D$59,1))</f>
        <v>0.19374652661110001</v>
      </c>
      <c r="J17">
        <f>SUMIFS('EPA Export Aggregation'!M:M,'EPA Export Aggregation'!$A:$A,$B17,'EPA Export Aggregation'!$D:$D,$A$1)*IF($A17="CH4",About!$D$58,IF($A17="N2O",About!$D$59,1))</f>
        <v>0.13609486095590001</v>
      </c>
      <c r="K17">
        <f>SUMIFS('EPA Export Aggregation'!N:N,'EPA Export Aggregation'!$A:$A,$B17,'EPA Export Aggregation'!$D:$D,$A$1)*IF($A17="CH4",About!$D$58,IF($A17="N2O",About!$D$59,1))</f>
        <v>0.2056963284959</v>
      </c>
      <c r="L17">
        <f>SUMIFS('EPA Export Aggregation'!O:O,'EPA Export Aggregation'!$A:$A,$B17,'EPA Export Aggregation'!$D:$D,$A$1)*IF($A17="CH4",About!$D$58,IF($A17="N2O",About!$D$59,1))</f>
        <v>0.22397305307109999</v>
      </c>
      <c r="M17">
        <f>SUMIFS('EPA Export Aggregation'!P:P,'EPA Export Aggregation'!$A:$A,$B17,'EPA Export Aggregation'!$D:$D,$A$1)*IF($A17="CH4",About!$D$58,IF($A17="N2O",About!$D$59,1))</f>
        <v>0.10680933742110001</v>
      </c>
      <c r="N17">
        <f>SUMIFS('EPA Export Aggregation'!Q:Q,'EPA Export Aggregation'!$A:$A,$B17,'EPA Export Aggregation'!$D:$D,$A$1)*IF($A17="CH4",About!$D$58,IF($A17="N2O",About!$D$59,1))</f>
        <v>9.9004573774400001E-2</v>
      </c>
      <c r="O17">
        <f>SUMIFS('EPA Export Aggregation'!R:R,'EPA Export Aggregation'!$A:$A,$B17,'EPA Export Aggregation'!$D:$D,$A$1)*IF($A17="CH4",About!$D$58,IF($A17="N2O",About!$D$59,1))</f>
        <v>9.4882136689299998E-2</v>
      </c>
      <c r="P17">
        <f>SUMIFS('EPA Export Aggregation'!S:S,'EPA Export Aggregation'!$A:$A,$B17,'EPA Export Aggregation'!$D:$D,$A$1)*IF($A17="CH4",About!$D$58,IF($A17="N2O",About!$D$59,1))</f>
        <v>8.4855150511499999E-2</v>
      </c>
      <c r="Q17">
        <f>SUMIFS('EPA Export Aggregation'!T:T,'EPA Export Aggregation'!$A:$A,$B17,'EPA Export Aggregation'!$D:$D,$A$1)*IF($A17="CH4",About!$D$58,IF($A17="N2O",About!$D$59,1))</f>
        <v>7.3115582154700001E-2</v>
      </c>
      <c r="R17">
        <f>SUMIFS('EPA Export Aggregation'!U:U,'EPA Export Aggregation'!$A:$A,$B17,'EPA Export Aggregation'!$D:$D,$A$1)*IF($A17="CH4",About!$D$58,IF($A17="N2O",About!$D$59,1))</f>
        <v>7.0267051608600001E-2</v>
      </c>
      <c r="S17">
        <f>SUMIFS('EPA Export Aggregation'!V:V,'EPA Export Aggregation'!$A:$A,$B17,'EPA Export Aggregation'!$D:$D,$A$1)*IF($A17="CH4",About!$D$58,IF($A17="N2O",About!$D$59,1))</f>
        <v>9.0665410948100003E-2</v>
      </c>
      <c r="T17">
        <f>SUMIFS('EPA Export Aggregation'!W:W,'EPA Export Aggregation'!$A:$A,$B17,'EPA Export Aggregation'!$D:$D,$A$1)*IF($A17="CH4",About!$D$58,IF($A17="N2O",About!$D$59,1))</f>
        <v>9.1389377450400003E-2</v>
      </c>
      <c r="U17">
        <f>SUMIFS('EPA Export Aggregation'!X:X,'EPA Export Aggregation'!$A:$A,$B17,'EPA Export Aggregation'!$D:$D,$A$1)*IF($A17="CH4",About!$D$58,IF($A17="N2O",About!$D$59,1))</f>
        <v>8.9132453516700003E-2</v>
      </c>
      <c r="V17">
        <f>SUMIFS('EPA Export Aggregation'!Y:Y,'EPA Export Aggregation'!$A:$A,$B17,'EPA Export Aggregation'!$D:$D,$A$1)*IF($A17="CH4",About!$D$58,IF($A17="N2O",About!$D$59,1))</f>
        <v>8.4292755937100006E-2</v>
      </c>
      <c r="W17">
        <f>SUMIFS('EPA Export Aggregation'!Z:Z,'EPA Export Aggregation'!$A:$A,$B17,'EPA Export Aggregation'!$D:$D,$A$1)*IF($A17="CH4",About!$D$58,IF($A17="N2O",About!$D$59,1))</f>
        <v>8.1189382048700007E-2</v>
      </c>
      <c r="X17">
        <f>SUMIFS('EPA Export Aggregation'!AA:AA,'EPA Export Aggregation'!$A:$A,$B17,'EPA Export Aggregation'!$D:$D,$A$1)*IF($A17="CH4",About!$D$58,IF($A17="N2O",About!$D$59,1))</f>
        <v>8.1106889359399997E-2</v>
      </c>
      <c r="Y17">
        <f>SUMIFS('EPA Export Aggregation'!AB:AB,'EPA Export Aggregation'!$A:$A,$B17,'EPA Export Aggregation'!$D:$D,$A$1)*IF($A17="CH4",About!$D$58,IF($A17="N2O",About!$D$59,1))</f>
        <v>8.4496524498199999E-2</v>
      </c>
      <c r="Z17">
        <f>SUMIFS('EPA Export Aggregation'!AC:AC,'EPA Export Aggregation'!$A:$A,$B17,'EPA Export Aggregation'!$D:$D,$A$1)*IF($A17="CH4",About!$D$58,IF($A17="N2O",About!$D$59,1))</f>
        <v>8.8953738897800005E-2</v>
      </c>
      <c r="AA17">
        <f>SUMIFS('EPA Export Aggregation'!AD:AD,'EPA Export Aggregation'!$A:$A,$B17,'EPA Export Aggregation'!$D:$D,$A$1)*IF($A17="CH4",About!$D$58,IF($A17="N2O",About!$D$59,1))</f>
        <v>8.83079176089E-2</v>
      </c>
      <c r="AB17">
        <f>SUMIFS('EPA Export Aggregation'!AE:AE,'EPA Export Aggregation'!$A:$A,$B17,'EPA Export Aggregation'!$D:$D,$A$1)*IF($A17="CH4",About!$D$58,IF($A17="N2O",About!$D$59,1))</f>
        <v>8.86913881855E-2</v>
      </c>
      <c r="AC17">
        <f>SUMIFS('EPA Export Aggregation'!AF:AF,'EPA Export Aggregation'!$A:$A,$B17,'EPA Export Aggregation'!$D:$D,$A$1)*IF($A17="CH4",About!$D$58,IF($A17="N2O",About!$D$59,1))</f>
        <v>8.5208468855799996E-2</v>
      </c>
      <c r="AD17">
        <f>SUMIFS('EPA Export Aggregation'!AG:AG,'EPA Export Aggregation'!$A:$A,$B17,'EPA Export Aggregation'!$D:$D,$A$1)*IF($A17="CH4",About!$D$58,IF($A17="N2O",About!$D$59,1))</f>
        <v>8.1136866840299998E-2</v>
      </c>
      <c r="AE17">
        <f>SUMIFS('EPA Export Aggregation'!AH:AH,'EPA Export Aggregation'!$A:$A,$B17,'EPA Export Aggregation'!$D:$D,$A$1)*IF($A17="CH4",About!$D$58,IF($A17="N2O",About!$D$59,1))</f>
        <v>8.0854495772199997E-2</v>
      </c>
      <c r="AF17">
        <f>SUMIFS('EPA Export Aggregation'!AI:AI,'EPA Export Aggregation'!$A:$A,$B17,'EPA Export Aggregation'!$D:$D,$A$1)*IF($A17="CH4",About!$D$58,IF($A17="N2O",About!$D$59,1))</f>
        <v>8.2443382536599996E-2</v>
      </c>
      <c r="AG17">
        <f>SUMIFS('EPA Export Aggregation'!AJ:AJ,'EPA Export Aggregation'!$A:$A,$B17,'EPA Export Aggregation'!$D:$D,$A$1)*IF($A17="CH4",About!$D$58,IF($A17="N2O",About!$D$59,1))</f>
        <v>8.1706045346600004E-2</v>
      </c>
      <c r="AH17">
        <f>SUMIFS('EPA Export Aggregation'!AK:AK,'EPA Export Aggregation'!$A:$A,$B17,'EPA Export Aggregation'!$D:$D,$A$1)*IF($A17="CH4",About!$D$58,IF($A17="N2O",About!$D$59,1))</f>
        <v>7.7274415158199994E-2</v>
      </c>
    </row>
    <row r="18" spans="1:34" x14ac:dyDescent="0.25">
      <c r="A18" s="413" t="s">
        <v>2216</v>
      </c>
      <c r="B18" s="414" t="s">
        <v>4263</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2216</v>
      </c>
      <c r="B19" s="414" t="s">
        <v>4265</v>
      </c>
      <c r="C19" s="415">
        <f>SUMIFS('EPA Export Aggregation'!F:F,'EPA Export Aggregation'!$A:$A,$B19,'EPA Export Aggregation'!$D:$D,$A$1)*IF($A19="CH4",About!$D$58,IF($A19="N2O",About!$D$59,1))</f>
        <v>0.3488035330398</v>
      </c>
      <c r="D19" s="415">
        <f>SUMIFS('EPA Export Aggregation'!G:G,'EPA Export Aggregation'!$A:$A,$B19,'EPA Export Aggregation'!$D:$D,$A$1)*IF($A19="CH4",About!$D$58,IF($A19="N2O",About!$D$59,1))</f>
        <v>0.34433768112980001</v>
      </c>
      <c r="E19" s="415">
        <f>SUMIFS('EPA Export Aggregation'!H:H,'EPA Export Aggregation'!$A:$A,$B19,'EPA Export Aggregation'!$D:$D,$A$1)*IF($A19="CH4",About!$D$58,IF($A19="N2O",About!$D$59,1))</f>
        <v>0.33095722705449998</v>
      </c>
      <c r="F19" s="415">
        <f>SUMIFS('EPA Export Aggregation'!I:I,'EPA Export Aggregation'!$A:$A,$B19,'EPA Export Aggregation'!$D:$D,$A$1)*IF($A19="CH4",About!$D$58,IF($A19="N2O",About!$D$59,1))</f>
        <v>0.1402313</v>
      </c>
      <c r="G19" s="415">
        <f>SUMIFS('EPA Export Aggregation'!J:J,'EPA Export Aggregation'!$A:$A,$B19,'EPA Export Aggregation'!$D:$D,$A$1)*IF($A19="CH4",About!$D$58,IF($A19="N2O",About!$D$59,1))</f>
        <v>0.14076</v>
      </c>
      <c r="H19" s="415">
        <f>SUMIFS('EPA Export Aggregation'!K:K,'EPA Export Aggregation'!$A:$A,$B19,'EPA Export Aggregation'!$D:$D,$A$1)*IF($A19="CH4",About!$D$58,IF($A19="N2O",About!$D$59,1))</f>
        <v>0.14141619999999999</v>
      </c>
      <c r="I19" s="415">
        <f>SUMIFS('EPA Export Aggregation'!L:L,'EPA Export Aggregation'!$A:$A,$B19,'EPA Export Aggregation'!$D:$D,$A$1)*IF($A19="CH4",About!$D$58,IF($A19="N2O",About!$D$59,1))</f>
        <v>0.14144680000000001</v>
      </c>
      <c r="J19" s="415">
        <f>SUMIFS('EPA Export Aggregation'!M:M,'EPA Export Aggregation'!$A:$A,$B19,'EPA Export Aggregation'!$D:$D,$A$1)*IF($A19="CH4",About!$D$58,IF($A19="N2O",About!$D$59,1))</f>
        <v>0.1381879</v>
      </c>
      <c r="K19" s="415">
        <f>SUMIFS('EPA Export Aggregation'!N:N,'EPA Export Aggregation'!$A:$A,$B19,'EPA Export Aggregation'!$D:$D,$A$1)*IF($A19="CH4",About!$D$58,IF($A19="N2O",About!$D$59,1))</f>
        <v>0.137292</v>
      </c>
      <c r="L19" s="415">
        <f>SUMIFS('EPA Export Aggregation'!O:O,'EPA Export Aggregation'!$A:$A,$B19,'EPA Export Aggregation'!$D:$D,$A$1)*IF($A19="CH4",About!$D$58,IF($A19="N2O",About!$D$59,1))</f>
        <v>0.13812669999999999</v>
      </c>
      <c r="M19" s="415">
        <f>SUMIFS('EPA Export Aggregation'!P:P,'EPA Export Aggregation'!$A:$A,$B19,'EPA Export Aggregation'!$D:$D,$A$1)*IF($A19="CH4",About!$D$58,IF($A19="N2O",About!$D$59,1))</f>
        <v>0.11520900000000001</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2216</v>
      </c>
      <c r="B20" s="414" t="s">
        <v>4232</v>
      </c>
      <c r="C20">
        <f>SUMIFS('EPA Export Aggregation'!F:F,'EPA Export Aggregation'!$A:$A,$B20,'EPA Export Aggregation'!$D:$D,$A$1)*IF($A20="CH4",About!$D$58,IF($A20="N2O",About!$D$59,1))</f>
        <v>1.4357512573532001</v>
      </c>
      <c r="D20">
        <f>SUMIFS('EPA Export Aggregation'!G:G,'EPA Export Aggregation'!$A:$A,$B20,'EPA Export Aggregation'!$D:$D,$A$1)*IF($A20="CH4",About!$D$58,IF($A20="N2O",About!$D$59,1))</f>
        <v>1.3055502303907001</v>
      </c>
      <c r="E20">
        <f>SUMIFS('EPA Export Aggregation'!H:H,'EPA Export Aggregation'!$A:$A,$B20,'EPA Export Aggregation'!$D:$D,$A$1)*IF($A20="CH4",About!$D$58,IF($A20="N2O",About!$D$59,1))</f>
        <v>1.33228515881</v>
      </c>
      <c r="F20">
        <f>SUMIFS('EPA Export Aggregation'!I:I,'EPA Export Aggregation'!$A:$A,$B20,'EPA Export Aggregation'!$D:$D,$A$1)*IF($A20="CH4",About!$D$58,IF($A20="N2O",About!$D$59,1))</f>
        <v>1.2845975511578001</v>
      </c>
      <c r="G20">
        <f>SUMIFS('EPA Export Aggregation'!J:J,'EPA Export Aggregation'!$A:$A,$B20,'EPA Export Aggregation'!$D:$D,$A$1)*IF($A20="CH4",About!$D$58,IF($A20="N2O",About!$D$59,1))</f>
        <v>1.2942419573287001</v>
      </c>
      <c r="H20">
        <f>SUMIFS('EPA Export Aggregation'!K:K,'EPA Export Aggregation'!$A:$A,$B20,'EPA Export Aggregation'!$D:$D,$A$1)*IF($A20="CH4",About!$D$58,IF($A20="N2O",About!$D$59,1))</f>
        <v>1.3495037762855999</v>
      </c>
      <c r="I20">
        <f>SUMIFS('EPA Export Aggregation'!L:L,'EPA Export Aggregation'!$A:$A,$B20,'EPA Export Aggregation'!$D:$D,$A$1)*IF($A20="CH4",About!$D$58,IF($A20="N2O",About!$D$59,1))</f>
        <v>1.3325108473438001</v>
      </c>
      <c r="J20">
        <f>SUMIFS('EPA Export Aggregation'!M:M,'EPA Export Aggregation'!$A:$A,$B20,'EPA Export Aggregation'!$D:$D,$A$1)*IF($A20="CH4",About!$D$58,IF($A20="N2O",About!$D$59,1))</f>
        <v>1.3587578241311</v>
      </c>
      <c r="K20">
        <f>SUMIFS('EPA Export Aggregation'!N:N,'EPA Export Aggregation'!$A:$A,$B20,'EPA Export Aggregation'!$D:$D,$A$1)*IF($A20="CH4",About!$D$58,IF($A20="N2O",About!$D$59,1))</f>
        <v>1.0546409012853999</v>
      </c>
      <c r="L20">
        <f>SUMIFS('EPA Export Aggregation'!O:O,'EPA Export Aggregation'!$A:$A,$B20,'EPA Export Aggregation'!$D:$D,$A$1)*IF($A20="CH4",About!$D$58,IF($A20="N2O",About!$D$59,1))</f>
        <v>0.80461472156559999</v>
      </c>
      <c r="M20">
        <f>SUMIFS('EPA Export Aggregation'!P:P,'EPA Export Aggregation'!$A:$A,$B20,'EPA Export Aggregation'!$D:$D,$A$1)*IF($A20="CH4",About!$D$58,IF($A20="N2O",About!$D$59,1))</f>
        <v>0.80817722585240004</v>
      </c>
      <c r="N20">
        <f>SUMIFS('EPA Export Aggregation'!Q:Q,'EPA Export Aggregation'!$A:$A,$B20,'EPA Export Aggregation'!$D:$D,$A$1)*IF($A20="CH4",About!$D$58,IF($A20="N2O",About!$D$59,1))</f>
        <v>0.53079596012050001</v>
      </c>
      <c r="O20">
        <f>SUMIFS('EPA Export Aggregation'!R:R,'EPA Export Aggregation'!$A:$A,$B20,'EPA Export Aggregation'!$D:$D,$A$1)*IF($A20="CH4",About!$D$58,IF($A20="N2O",About!$D$59,1))</f>
        <v>0.32139060006370002</v>
      </c>
      <c r="P20">
        <f>SUMIFS('EPA Export Aggregation'!S:S,'EPA Export Aggregation'!$A:$A,$B20,'EPA Export Aggregation'!$D:$D,$A$1)*IF($A20="CH4",About!$D$58,IF($A20="N2O",About!$D$59,1))</f>
        <v>0.3439009846096</v>
      </c>
      <c r="Q20">
        <f>SUMIFS('EPA Export Aggregation'!T:T,'EPA Export Aggregation'!$A:$A,$B20,'EPA Export Aggregation'!$D:$D,$A$1)*IF($A20="CH4",About!$D$58,IF($A20="N2O",About!$D$59,1))</f>
        <v>0.37358100698710001</v>
      </c>
      <c r="R20">
        <f>SUMIFS('EPA Export Aggregation'!U:U,'EPA Export Aggregation'!$A:$A,$B20,'EPA Export Aggregation'!$D:$D,$A$1)*IF($A20="CH4",About!$D$58,IF($A20="N2O",About!$D$59,1))</f>
        <v>0.35058387940710001</v>
      </c>
      <c r="S20">
        <f>SUMIFS('EPA Export Aggregation'!V:V,'EPA Export Aggregation'!$A:$A,$B20,'EPA Export Aggregation'!$D:$D,$A$1)*IF($A20="CH4",About!$D$58,IF($A20="N2O",About!$D$59,1))</f>
        <v>0.42841233180589999</v>
      </c>
      <c r="T20">
        <f>SUMIFS('EPA Export Aggregation'!W:W,'EPA Export Aggregation'!$A:$A,$B20,'EPA Export Aggregation'!$D:$D,$A$1)*IF($A20="CH4",About!$D$58,IF($A20="N2O",About!$D$59,1))</f>
        <v>0.48684136111319998</v>
      </c>
      <c r="U20">
        <f>SUMIFS('EPA Export Aggregation'!X:X,'EPA Export Aggregation'!$A:$A,$B20,'EPA Export Aggregation'!$D:$D,$A$1)*IF($A20="CH4",About!$D$58,IF($A20="N2O",About!$D$59,1))</f>
        <v>0.47299267095820002</v>
      </c>
      <c r="V20">
        <f>SUMIFS('EPA Export Aggregation'!Y:Y,'EPA Export Aggregation'!$A:$A,$B20,'EPA Export Aggregation'!$D:$D,$A$1)*IF($A20="CH4",About!$D$58,IF($A20="N2O",About!$D$59,1))</f>
        <v>0.33592887816080003</v>
      </c>
      <c r="W20">
        <f>SUMIFS('EPA Export Aggregation'!Z:Z,'EPA Export Aggregation'!$A:$A,$B20,'EPA Export Aggregation'!$D:$D,$A$1)*IF($A20="CH4",About!$D$58,IF($A20="N2O",About!$D$59,1))</f>
        <v>3.0834390544300001E-2</v>
      </c>
      <c r="X20">
        <f>SUMIFS('EPA Export Aggregation'!AA:AA,'EPA Export Aggregation'!$A:$A,$B20,'EPA Export Aggregation'!$D:$D,$A$1)*IF($A20="CH4",About!$D$58,IF($A20="N2O",About!$D$59,1))</f>
        <v>3.10516793155E-2</v>
      </c>
      <c r="Y20">
        <f>SUMIFS('EPA Export Aggregation'!AB:AB,'EPA Export Aggregation'!$A:$A,$B20,'EPA Export Aggregation'!$D:$D,$A$1)*IF($A20="CH4",About!$D$58,IF($A20="N2O",About!$D$59,1))</f>
        <v>3.30847917863E-2</v>
      </c>
      <c r="Z20">
        <f>SUMIFS('EPA Export Aggregation'!AC:AC,'EPA Export Aggregation'!$A:$A,$B20,'EPA Export Aggregation'!$D:$D,$A$1)*IF($A20="CH4",About!$D$58,IF($A20="N2O",About!$D$59,1))</f>
        <v>3.5832059523400003E-2</v>
      </c>
      <c r="AA20">
        <f>SUMIFS('EPA Export Aggregation'!AD:AD,'EPA Export Aggregation'!$A:$A,$B20,'EPA Export Aggregation'!$D:$D,$A$1)*IF($A20="CH4",About!$D$58,IF($A20="N2O",About!$D$59,1))</f>
        <v>2.98267865087E-2</v>
      </c>
      <c r="AB20">
        <f>SUMIFS('EPA Export Aggregation'!AE:AE,'EPA Export Aggregation'!$A:$A,$B20,'EPA Export Aggregation'!$D:$D,$A$1)*IF($A20="CH4",About!$D$58,IF($A20="N2O",About!$D$59,1))</f>
        <v>4.0079678948300002E-2</v>
      </c>
      <c r="AC20">
        <f>SUMIFS('EPA Export Aggregation'!AF:AF,'EPA Export Aggregation'!$A:$A,$B20,'EPA Export Aggregation'!$D:$D,$A$1)*IF($A20="CH4",About!$D$58,IF($A20="N2O",About!$D$59,1))</f>
        <v>3.06459919123E-2</v>
      </c>
      <c r="AD20">
        <f>SUMIFS('EPA Export Aggregation'!AG:AG,'EPA Export Aggregation'!$A:$A,$B20,'EPA Export Aggregation'!$D:$D,$A$1)*IF($A20="CH4",About!$D$58,IF($A20="N2O",About!$D$59,1))</f>
        <v>3.0820907808400001E-2</v>
      </c>
      <c r="AE20">
        <f>SUMIFS('EPA Export Aggregation'!AH:AH,'EPA Export Aggregation'!$A:$A,$B20,'EPA Export Aggregation'!$D:$D,$A$1)*IF($A20="CH4",About!$D$58,IF($A20="N2O",About!$D$59,1))</f>
        <v>2.8152461864599999E-2</v>
      </c>
      <c r="AF20">
        <f>SUMIFS('EPA Export Aggregation'!AI:AI,'EPA Export Aggregation'!$A:$A,$B20,'EPA Export Aggregation'!$D:$D,$A$1)*IF($A20="CH4",About!$D$58,IF($A20="N2O",About!$D$59,1))</f>
        <v>2.7689265917000001E-2</v>
      </c>
      <c r="AG20">
        <f>SUMIFS('EPA Export Aggregation'!AJ:AJ,'EPA Export Aggregation'!$A:$A,$B20,'EPA Export Aggregation'!$D:$D,$A$1)*IF($A20="CH4",About!$D$58,IF($A20="N2O",About!$D$59,1))</f>
        <v>3.6619294591499998E-2</v>
      </c>
      <c r="AH20">
        <f>SUMIFS('EPA Export Aggregation'!AK:AK,'EPA Export Aggregation'!$A:$A,$B20,'EPA Export Aggregation'!$D:$D,$A$1)*IF($A20="CH4",About!$D$58,IF($A20="N2O",About!$D$59,1))</f>
        <v>2.6154363339300001E-2</v>
      </c>
    </row>
    <row r="21" spans="1:34" x14ac:dyDescent="0.25">
      <c r="A21" s="413" t="s">
        <v>2216</v>
      </c>
      <c r="B21" s="414" t="s">
        <v>4259</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2216</v>
      </c>
      <c r="B22" s="414" t="s">
        <v>4243</v>
      </c>
      <c r="C22">
        <f>SUMIFS('EPA Export Aggregation'!F:F,'EPA Export Aggregation'!$A:$A,$B22,'EPA Export Aggregation'!$D:$D,$A$1)*IF($A22="CH4",About!$D$58,IF($A22="N2O",About!$D$59,1))</f>
        <v>7.2821772560200004E-2</v>
      </c>
      <c r="D22">
        <f>SUMIFS('EPA Export Aggregation'!G:G,'EPA Export Aggregation'!$A:$A,$B22,'EPA Export Aggregation'!$D:$D,$A$1)*IF($A22="CH4",About!$D$58,IF($A22="N2O",About!$D$59,1))</f>
        <v>7.2856242831499995E-2</v>
      </c>
      <c r="E22">
        <f>SUMIFS('EPA Export Aggregation'!H:H,'EPA Export Aggregation'!$A:$A,$B22,'EPA Export Aggregation'!$D:$D,$A$1)*IF($A22="CH4",About!$D$58,IF($A22="N2O",About!$D$59,1))</f>
        <v>7.4987898769699995E-2</v>
      </c>
      <c r="F22">
        <f>SUMIFS('EPA Export Aggregation'!I:I,'EPA Export Aggregation'!$A:$A,$B22,'EPA Export Aggregation'!$D:$D,$A$1)*IF($A22="CH4",About!$D$58,IF($A22="N2O",About!$D$59,1))</f>
        <v>7.0576714170699995E-2</v>
      </c>
      <c r="G22">
        <f>SUMIFS('EPA Export Aggregation'!J:J,'EPA Export Aggregation'!$A:$A,$B22,'EPA Export Aggregation'!$D:$D,$A$1)*IF($A22="CH4",About!$D$58,IF($A22="N2O",About!$D$59,1))</f>
        <v>7.4554486864399999E-2</v>
      </c>
      <c r="H22">
        <f>SUMIFS('EPA Export Aggregation'!K:K,'EPA Export Aggregation'!$A:$A,$B22,'EPA Export Aggregation'!$D:$D,$A$1)*IF($A22="CH4",About!$D$58,IF($A22="N2O",About!$D$59,1))</f>
        <v>7.6157005579000001E-2</v>
      </c>
      <c r="I22">
        <f>SUMIFS('EPA Export Aggregation'!L:L,'EPA Export Aggregation'!$A:$A,$B22,'EPA Export Aggregation'!$D:$D,$A$1)*IF($A22="CH4",About!$D$58,IF($A22="N2O",About!$D$59,1))</f>
        <v>7.7441707220599995E-2</v>
      </c>
      <c r="J22">
        <f>SUMIFS('EPA Export Aggregation'!M:M,'EPA Export Aggregation'!$A:$A,$B22,'EPA Export Aggregation'!$D:$D,$A$1)*IF($A22="CH4",About!$D$58,IF($A22="N2O",About!$D$59,1))</f>
        <v>7.7656891800500005E-2</v>
      </c>
      <c r="K22">
        <f>SUMIFS('EPA Export Aggregation'!N:N,'EPA Export Aggregation'!$A:$A,$B22,'EPA Export Aggregation'!$D:$D,$A$1)*IF($A22="CH4",About!$D$58,IF($A22="N2O",About!$D$59,1))</f>
        <v>7.7806726604399995E-2</v>
      </c>
      <c r="L22">
        <f>SUMIFS('EPA Export Aggregation'!O:O,'EPA Export Aggregation'!$A:$A,$B22,'EPA Export Aggregation'!$D:$D,$A$1)*IF($A22="CH4",About!$D$58,IF($A22="N2O",About!$D$59,1))</f>
        <v>7.4759809687899997E-2</v>
      </c>
      <c r="M22">
        <f>SUMIFS('EPA Export Aggregation'!P:P,'EPA Export Aggregation'!$A:$A,$B22,'EPA Export Aggregation'!$D:$D,$A$1)*IF($A22="CH4",About!$D$58,IF($A22="N2O",About!$D$59,1))</f>
        <v>7.0180758546499994E-2</v>
      </c>
      <c r="N22">
        <f>SUMIFS('EPA Export Aggregation'!Q:Q,'EPA Export Aggregation'!$A:$A,$B22,'EPA Export Aggregation'!$D:$D,$A$1)*IF($A22="CH4",About!$D$58,IF($A22="N2O",About!$D$59,1))</f>
        <v>5.4155633144099997E-2</v>
      </c>
      <c r="O22">
        <f>SUMIFS('EPA Export Aggregation'!R:R,'EPA Export Aggregation'!$A:$A,$B22,'EPA Export Aggregation'!$D:$D,$A$1)*IF($A22="CH4",About!$D$58,IF($A22="N2O",About!$D$59,1))</f>
        <v>7.1204653418999994E-2</v>
      </c>
      <c r="P22">
        <f>SUMIFS('EPA Export Aggregation'!S:S,'EPA Export Aggregation'!$A:$A,$B22,'EPA Export Aggregation'!$D:$D,$A$1)*IF($A22="CH4",About!$D$58,IF($A22="N2O",About!$D$59,1))</f>
        <v>6.4708788553399996E-2</v>
      </c>
      <c r="Q22">
        <f>SUMIFS('EPA Export Aggregation'!T:T,'EPA Export Aggregation'!$A:$A,$B22,'EPA Export Aggregation'!$D:$D,$A$1)*IF($A22="CH4",About!$D$58,IF($A22="N2O",About!$D$59,1))</f>
        <v>7.1888629675099999E-2</v>
      </c>
      <c r="R22">
        <f>SUMIFS('EPA Export Aggregation'!U:U,'EPA Export Aggregation'!$A:$A,$B22,'EPA Export Aggregation'!$D:$D,$A$1)*IF($A22="CH4",About!$D$58,IF($A22="N2O",About!$D$59,1))</f>
        <v>8.08639174998E-2</v>
      </c>
      <c r="S22">
        <f>SUMIFS('EPA Export Aggregation'!V:V,'EPA Export Aggregation'!$A:$A,$B22,'EPA Export Aggregation'!$D:$D,$A$1)*IF($A22="CH4",About!$D$58,IF($A22="N2O",About!$D$59,1))</f>
        <v>8.3494147423900003E-2</v>
      </c>
      <c r="T22">
        <f>SUMIFS('EPA Export Aggregation'!W:W,'EPA Export Aggregation'!$A:$A,$B22,'EPA Export Aggregation'!$D:$D,$A$1)*IF($A22="CH4",About!$D$58,IF($A22="N2O",About!$D$59,1))</f>
        <v>9.8461366186699997E-2</v>
      </c>
      <c r="U22">
        <f>SUMIFS('EPA Export Aggregation'!X:X,'EPA Export Aggregation'!$A:$A,$B22,'EPA Export Aggregation'!$D:$D,$A$1)*IF($A22="CH4",About!$D$58,IF($A22="N2O",About!$D$59,1))</f>
        <v>9.2935352575199998E-2</v>
      </c>
      <c r="V22">
        <f>SUMIFS('EPA Export Aggregation'!Y:Y,'EPA Export Aggregation'!$A:$A,$B22,'EPA Export Aggregation'!$D:$D,$A$1)*IF($A22="CH4",About!$D$58,IF($A22="N2O",About!$D$59,1))</f>
        <v>8.7637422378500002E-2</v>
      </c>
      <c r="W22">
        <f>SUMIFS('EPA Export Aggregation'!Z:Z,'EPA Export Aggregation'!$A:$A,$B22,'EPA Export Aggregation'!$D:$D,$A$1)*IF($A22="CH4",About!$D$58,IF($A22="N2O",About!$D$59,1))</f>
        <v>8.1473790219199996E-2</v>
      </c>
      <c r="X22">
        <f>SUMIFS('EPA Export Aggregation'!AA:AA,'EPA Export Aggregation'!$A:$A,$B22,'EPA Export Aggregation'!$D:$D,$A$1)*IF($A22="CH4",About!$D$58,IF($A22="N2O",About!$D$59,1))</f>
        <v>8.3145991197800001E-2</v>
      </c>
      <c r="Y22">
        <f>SUMIFS('EPA Export Aggregation'!AB:AB,'EPA Export Aggregation'!$A:$A,$B22,'EPA Export Aggregation'!$D:$D,$A$1)*IF($A22="CH4",About!$D$58,IF($A22="N2O",About!$D$59,1))</f>
        <v>8.0316433709400004E-2</v>
      </c>
      <c r="Z22">
        <f>SUMIFS('EPA Export Aggregation'!AC:AC,'EPA Export Aggregation'!$A:$A,$B22,'EPA Export Aggregation'!$D:$D,$A$1)*IF($A22="CH4",About!$D$58,IF($A22="N2O",About!$D$59,1))</f>
        <v>8.9050902460299994E-2</v>
      </c>
      <c r="AA22">
        <f>SUMIFS('EPA Export Aggregation'!AD:AD,'EPA Export Aggregation'!$A:$A,$B22,'EPA Export Aggregation'!$D:$D,$A$1)*IF($A22="CH4",About!$D$58,IF($A22="N2O",About!$D$59,1))</f>
        <v>9.3516128030300003E-2</v>
      </c>
      <c r="AB22">
        <f>SUMIFS('EPA Export Aggregation'!AE:AE,'EPA Export Aggregation'!$A:$A,$B22,'EPA Export Aggregation'!$D:$D,$A$1)*IF($A22="CH4",About!$D$58,IF($A22="N2O",About!$D$59,1))</f>
        <v>7.8664575806400003E-2</v>
      </c>
      <c r="AC22">
        <f>SUMIFS('EPA Export Aggregation'!AF:AF,'EPA Export Aggregation'!$A:$A,$B22,'EPA Export Aggregation'!$D:$D,$A$1)*IF($A22="CH4",About!$D$58,IF($A22="N2O",About!$D$59,1))</f>
        <v>6.9729457446200002E-2</v>
      </c>
      <c r="AD22">
        <f>SUMIFS('EPA Export Aggregation'!AG:AG,'EPA Export Aggregation'!$A:$A,$B22,'EPA Export Aggregation'!$D:$D,$A$1)*IF($A22="CH4",About!$D$58,IF($A22="N2O",About!$D$59,1))</f>
        <v>7.3361565050099997E-2</v>
      </c>
      <c r="AE22">
        <f>SUMIFS('EPA Export Aggregation'!AH:AH,'EPA Export Aggregation'!$A:$A,$B22,'EPA Export Aggregation'!$D:$D,$A$1)*IF($A22="CH4",About!$D$58,IF($A22="N2O",About!$D$59,1))</f>
        <v>5.8648262826100001E-2</v>
      </c>
      <c r="AF22">
        <f>SUMIFS('EPA Export Aggregation'!AI:AI,'EPA Export Aggregation'!$A:$A,$B22,'EPA Export Aggregation'!$D:$D,$A$1)*IF($A22="CH4",About!$D$58,IF($A22="N2O",About!$D$59,1))</f>
        <v>6.3364497691100002E-2</v>
      </c>
      <c r="AG22">
        <f>SUMIFS('EPA Export Aggregation'!AJ:AJ,'EPA Export Aggregation'!$A:$A,$B22,'EPA Export Aggregation'!$D:$D,$A$1)*IF($A22="CH4",About!$D$58,IF($A22="N2O",About!$D$59,1))</f>
        <v>5.7520657856000003E-2</v>
      </c>
      <c r="AH22">
        <f>SUMIFS('EPA Export Aggregation'!AK:AK,'EPA Export Aggregation'!$A:$A,$B22,'EPA Export Aggregation'!$D:$D,$A$1)*IF($A22="CH4",About!$D$58,IF($A22="N2O",About!$D$59,1))</f>
        <v>6.7972973704999995E-2</v>
      </c>
    </row>
    <row r="23" spans="1:34" x14ac:dyDescent="0.25">
      <c r="A23" s="413" t="s">
        <v>2216</v>
      </c>
      <c r="B23" s="414" t="s">
        <v>4255</v>
      </c>
      <c r="C23">
        <f>SUMIFS('EPA Export Aggregation'!F:F,'EPA Export Aggregation'!$A:$A,$B23,'EPA Export Aggregation'!$D:$D,$A$1)*IF($A23="CH4",About!$D$58,IF($A23="N2O",About!$D$59,1))</f>
        <v>4.2701395126100002E-2</v>
      </c>
      <c r="D23">
        <f>SUMIFS('EPA Export Aggregation'!G:G,'EPA Export Aggregation'!$A:$A,$B23,'EPA Export Aggregation'!$D:$D,$A$1)*IF($A23="CH4",About!$D$58,IF($A23="N2O",About!$D$59,1))</f>
        <v>3.9914699023499998E-2</v>
      </c>
      <c r="E23">
        <f>SUMIFS('EPA Export Aggregation'!H:H,'EPA Export Aggregation'!$A:$A,$B23,'EPA Export Aggregation'!$D:$D,$A$1)*IF($A23="CH4",About!$D$58,IF($A23="N2O",About!$D$59,1))</f>
        <v>4.4373727905999999E-2</v>
      </c>
      <c r="F23">
        <f>SUMIFS('EPA Export Aggregation'!I:I,'EPA Export Aggregation'!$A:$A,$B23,'EPA Export Aggregation'!$D:$D,$A$1)*IF($A23="CH4",About!$D$58,IF($A23="N2O",About!$D$59,1))</f>
        <v>5.2984674127000003E-2</v>
      </c>
      <c r="G23">
        <f>SUMIFS('EPA Export Aggregation'!J:J,'EPA Export Aggregation'!$A:$A,$B23,'EPA Export Aggregation'!$D:$D,$A$1)*IF($A23="CH4",About!$D$58,IF($A23="N2O",About!$D$59,1))</f>
        <v>4.9874460350899999E-2</v>
      </c>
      <c r="H23">
        <f>SUMIFS('EPA Export Aggregation'!K:K,'EPA Export Aggregation'!$A:$A,$B23,'EPA Export Aggregation'!$D:$D,$A$1)*IF($A23="CH4",About!$D$58,IF($A23="N2O",About!$D$59,1))</f>
        <v>5.0122935343800003E-2</v>
      </c>
      <c r="I23">
        <f>SUMIFS('EPA Export Aggregation'!L:L,'EPA Export Aggregation'!$A:$A,$B23,'EPA Export Aggregation'!$D:$D,$A$1)*IF($A23="CH4",About!$D$58,IF($A23="N2O",About!$D$59,1))</f>
        <v>4.5827509311799998E-2</v>
      </c>
      <c r="J23">
        <f>SUMIFS('EPA Export Aggregation'!M:M,'EPA Export Aggregation'!$A:$A,$B23,'EPA Export Aggregation'!$D:$D,$A$1)*IF($A23="CH4",About!$D$58,IF($A23="N2O",About!$D$59,1))</f>
        <v>4.6939026667700001E-2</v>
      </c>
      <c r="K23">
        <f>SUMIFS('EPA Export Aggregation'!N:N,'EPA Export Aggregation'!$A:$A,$B23,'EPA Export Aggregation'!$D:$D,$A$1)*IF($A23="CH4",About!$D$58,IF($A23="N2O",About!$D$59,1))</f>
        <v>5.8000032121099998E-2</v>
      </c>
      <c r="L23">
        <f>SUMIFS('EPA Export Aggregation'!O:O,'EPA Export Aggregation'!$A:$A,$B23,'EPA Export Aggregation'!$D:$D,$A$1)*IF($A23="CH4",About!$D$58,IF($A23="N2O",About!$D$59,1))</f>
        <v>5.5726438938E-2</v>
      </c>
      <c r="M23">
        <f>SUMIFS('EPA Export Aggregation'!P:P,'EPA Export Aggregation'!$A:$A,$B23,'EPA Export Aggregation'!$D:$D,$A$1)*IF($A23="CH4",About!$D$58,IF($A23="N2O",About!$D$59,1))</f>
        <v>5.06691453951E-2</v>
      </c>
      <c r="N23">
        <f>SUMIFS('EPA Export Aggregation'!Q:Q,'EPA Export Aggregation'!$A:$A,$B23,'EPA Export Aggregation'!$D:$D,$A$1)*IF($A23="CH4",About!$D$58,IF($A23="N2O",About!$D$59,1))</f>
        <v>4.8830890082599998E-2</v>
      </c>
      <c r="O23">
        <f>SUMIFS('EPA Export Aggregation'!R:R,'EPA Export Aggregation'!$A:$A,$B23,'EPA Export Aggregation'!$D:$D,$A$1)*IF($A23="CH4",About!$D$58,IF($A23="N2O",About!$D$59,1))</f>
        <v>4.4543417623099997E-2</v>
      </c>
      <c r="P23">
        <f>SUMIFS('EPA Export Aggregation'!S:S,'EPA Export Aggregation'!$A:$A,$B23,'EPA Export Aggregation'!$D:$D,$A$1)*IF($A23="CH4",About!$D$58,IF($A23="N2O",About!$D$59,1))</f>
        <v>4.2879020235899998E-2</v>
      </c>
      <c r="Q23">
        <f>SUMIFS('EPA Export Aggregation'!T:T,'EPA Export Aggregation'!$A:$A,$B23,'EPA Export Aggregation'!$D:$D,$A$1)*IF($A23="CH4",About!$D$58,IF($A23="N2O",About!$D$59,1))</f>
        <v>4.4140349129900003E-2</v>
      </c>
      <c r="R23">
        <f>SUMIFS('EPA Export Aggregation'!U:U,'EPA Export Aggregation'!$A:$A,$B23,'EPA Export Aggregation'!$D:$D,$A$1)*IF($A23="CH4",About!$D$58,IF($A23="N2O",About!$D$59,1))</f>
        <v>4.4035580144600003E-2</v>
      </c>
      <c r="S23">
        <f>SUMIFS('EPA Export Aggregation'!V:V,'EPA Export Aggregation'!$A:$A,$B23,'EPA Export Aggregation'!$D:$D,$A$1)*IF($A23="CH4",About!$D$58,IF($A23="N2O",About!$D$59,1))</f>
        <v>4.2694183128600002E-2</v>
      </c>
      <c r="T23">
        <f>SUMIFS('EPA Export Aggregation'!W:W,'EPA Export Aggregation'!$A:$A,$B23,'EPA Export Aggregation'!$D:$D,$A$1)*IF($A23="CH4",About!$D$58,IF($A23="N2O",About!$D$59,1))</f>
        <v>6.0255136322400003E-2</v>
      </c>
      <c r="U23">
        <f>SUMIFS('EPA Export Aggregation'!X:X,'EPA Export Aggregation'!$A:$A,$B23,'EPA Export Aggregation'!$D:$D,$A$1)*IF($A23="CH4",About!$D$58,IF($A23="N2O",About!$D$59,1))</f>
        <v>4.9698794249100002E-2</v>
      </c>
      <c r="V23">
        <f>SUMIFS('EPA Export Aggregation'!Y:Y,'EPA Export Aggregation'!$A:$A,$B23,'EPA Export Aggregation'!$D:$D,$A$1)*IF($A23="CH4",About!$D$58,IF($A23="N2O",About!$D$59,1))</f>
        <v>4.1982479885300003E-2</v>
      </c>
      <c r="W23">
        <f>SUMIFS('EPA Export Aggregation'!Z:Z,'EPA Export Aggregation'!$A:$A,$B23,'EPA Export Aggregation'!$D:$D,$A$1)*IF($A23="CH4",About!$D$58,IF($A23="N2O",About!$D$59,1))</f>
        <v>5.7913973239499997E-2</v>
      </c>
      <c r="X23">
        <f>SUMIFS('EPA Export Aggregation'!AA:AA,'EPA Export Aggregation'!$A:$A,$B23,'EPA Export Aggregation'!$D:$D,$A$1)*IF($A23="CH4",About!$D$58,IF($A23="N2O",About!$D$59,1))</f>
        <v>6.2488792927199999E-2</v>
      </c>
      <c r="Y23">
        <f>SUMIFS('EPA Export Aggregation'!AB:AB,'EPA Export Aggregation'!$A:$A,$B23,'EPA Export Aggregation'!$D:$D,$A$1)*IF($A23="CH4",About!$D$58,IF($A23="N2O",About!$D$59,1))</f>
        <v>5.91308079177E-2</v>
      </c>
      <c r="Z23">
        <f>SUMIFS('EPA Export Aggregation'!AC:AC,'EPA Export Aggregation'!$A:$A,$B23,'EPA Export Aggregation'!$D:$D,$A$1)*IF($A23="CH4",About!$D$58,IF($A23="N2O",About!$D$59,1))</f>
        <v>5.5868663928000002E-2</v>
      </c>
      <c r="AA23">
        <f>SUMIFS('EPA Export Aggregation'!AD:AD,'EPA Export Aggregation'!$A:$A,$B23,'EPA Export Aggregation'!$D:$D,$A$1)*IF($A23="CH4",About!$D$58,IF($A23="N2O",About!$D$59,1))</f>
        <v>2.2254665670599999E-2</v>
      </c>
      <c r="AB23">
        <f>SUMIFS('EPA Export Aggregation'!AE:AE,'EPA Export Aggregation'!$A:$A,$B23,'EPA Export Aggregation'!$D:$D,$A$1)*IF($A23="CH4",About!$D$58,IF($A23="N2O",About!$D$59,1))</f>
        <v>5.72778432568E-2</v>
      </c>
      <c r="AC23">
        <f>SUMIFS('EPA Export Aggregation'!AF:AF,'EPA Export Aggregation'!$A:$A,$B23,'EPA Export Aggregation'!$D:$D,$A$1)*IF($A23="CH4",About!$D$58,IF($A23="N2O",About!$D$59,1))</f>
        <v>6.6237216673900007E-2</v>
      </c>
      <c r="AD23">
        <f>SUMIFS('EPA Export Aggregation'!AG:AG,'EPA Export Aggregation'!$A:$A,$B23,'EPA Export Aggregation'!$D:$D,$A$1)*IF($A23="CH4",About!$D$58,IF($A23="N2O",About!$D$59,1))</f>
        <v>6.5092360440700006E-2</v>
      </c>
      <c r="AE23">
        <f>SUMIFS('EPA Export Aggregation'!AH:AH,'EPA Export Aggregation'!$A:$A,$B23,'EPA Export Aggregation'!$D:$D,$A$1)*IF($A23="CH4",About!$D$58,IF($A23="N2O",About!$D$59,1))</f>
        <v>7.7370696157299995E-2</v>
      </c>
      <c r="AF23">
        <f>SUMIFS('EPA Export Aggregation'!AI:AI,'EPA Export Aggregation'!$A:$A,$B23,'EPA Export Aggregation'!$D:$D,$A$1)*IF($A23="CH4",About!$D$58,IF($A23="N2O",About!$D$59,1))</f>
        <v>7.8172245189299994E-2</v>
      </c>
      <c r="AG23">
        <f>SUMIFS('EPA Export Aggregation'!AJ:AJ,'EPA Export Aggregation'!$A:$A,$B23,'EPA Export Aggregation'!$D:$D,$A$1)*IF($A23="CH4",About!$D$58,IF($A23="N2O",About!$D$59,1))</f>
        <v>7.3582026985400006E-2</v>
      </c>
      <c r="AH23">
        <f>SUMIFS('EPA Export Aggregation'!AK:AK,'EPA Export Aggregation'!$A:$A,$B23,'EPA Export Aggregation'!$D:$D,$A$1)*IF($A23="CH4",About!$D$58,IF($A23="N2O",About!$D$59,1))</f>
        <v>6.3139327762200007E-2</v>
      </c>
    </row>
    <row r="24" spans="1:34" x14ac:dyDescent="0.25">
      <c r="A24" s="413" t="s">
        <v>2216</v>
      </c>
      <c r="B24" s="414" t="s">
        <v>4271</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2216</v>
      </c>
      <c r="B25" s="414" t="s">
        <v>4241</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2216</v>
      </c>
      <c r="B26" s="414" t="s">
        <v>4275</v>
      </c>
      <c r="C26">
        <f>SUMIFS('EPA Export Aggregation'!F:F,'EPA Export Aggregation'!$A:$A,$B26,'EPA Export Aggregation'!$D:$D,$A$1)*IF($A26="CH4",About!$D$58,IF($A26="N2O",About!$D$59,1))</f>
        <v>8.2196571630000002E-4</v>
      </c>
      <c r="D26">
        <f>SUMIFS('EPA Export Aggregation'!G:G,'EPA Export Aggregation'!$A:$A,$B26,'EPA Export Aggregation'!$D:$D,$A$1)*IF($A26="CH4",About!$D$58,IF($A26="N2O",About!$D$59,1))</f>
        <v>6.1909475280000001E-4</v>
      </c>
      <c r="E26">
        <f>SUMIFS('EPA Export Aggregation'!H:H,'EPA Export Aggregation'!$A:$A,$B26,'EPA Export Aggregation'!$D:$D,$A$1)*IF($A26="CH4",About!$D$58,IF($A26="N2O",About!$D$59,1))</f>
        <v>7.6184929819999995E-4</v>
      </c>
      <c r="F26">
        <f>SUMIFS('EPA Export Aggregation'!I:I,'EPA Export Aggregation'!$A:$A,$B26,'EPA Export Aggregation'!$D:$D,$A$1)*IF($A26="CH4",About!$D$58,IF($A26="N2O",About!$D$59,1))</f>
        <v>8.5212308710000005E-4</v>
      </c>
      <c r="G26">
        <f>SUMIFS('EPA Export Aggregation'!J:J,'EPA Export Aggregation'!$A:$A,$B26,'EPA Export Aggregation'!$D:$D,$A$1)*IF($A26="CH4",About!$D$58,IF($A26="N2O",About!$D$59,1))</f>
        <v>8.9547175010000002E-4</v>
      </c>
      <c r="H26">
        <f>SUMIFS('EPA Export Aggregation'!K:K,'EPA Export Aggregation'!$A:$A,$B26,'EPA Export Aggregation'!$D:$D,$A$1)*IF($A26="CH4",About!$D$58,IF($A26="N2O",About!$D$59,1))</f>
        <v>1.2179297177000001E-3</v>
      </c>
      <c r="I26">
        <f>SUMIFS('EPA Export Aggregation'!L:L,'EPA Export Aggregation'!$A:$A,$B26,'EPA Export Aggregation'!$D:$D,$A$1)*IF($A26="CH4",About!$D$58,IF($A26="N2O",About!$D$59,1))</f>
        <v>1.3691592612E-3</v>
      </c>
      <c r="J26">
        <f>SUMIFS('EPA Export Aggregation'!M:M,'EPA Export Aggregation'!$A:$A,$B26,'EPA Export Aggregation'!$D:$D,$A$1)*IF($A26="CH4",About!$D$58,IF($A26="N2O",About!$D$59,1))</f>
        <v>1.712873541E-3</v>
      </c>
      <c r="K26">
        <f>SUMIFS('EPA Export Aggregation'!N:N,'EPA Export Aggregation'!$A:$A,$B26,'EPA Export Aggregation'!$D:$D,$A$1)*IF($A26="CH4",About!$D$58,IF($A26="N2O",About!$D$59,1))</f>
        <v>1.9575101372E-3</v>
      </c>
      <c r="L26">
        <f>SUMIFS('EPA Export Aggregation'!O:O,'EPA Export Aggregation'!$A:$A,$B26,'EPA Export Aggregation'!$D:$D,$A$1)*IF($A26="CH4",About!$D$58,IF($A26="N2O",About!$D$59,1))</f>
        <v>1.2752984958E-3</v>
      </c>
      <c r="M26">
        <f>SUMIFS('EPA Export Aggregation'!P:P,'EPA Export Aggregation'!$A:$A,$B26,'EPA Export Aggregation'!$D:$D,$A$1)*IF($A26="CH4",About!$D$58,IF($A26="N2O",About!$D$59,1))</f>
        <v>1.3967550525E-3</v>
      </c>
      <c r="N26">
        <f>SUMIFS('EPA Export Aggregation'!Q:Q,'EPA Export Aggregation'!$A:$A,$B26,'EPA Export Aggregation'!$D:$D,$A$1)*IF($A26="CH4",About!$D$58,IF($A26="N2O",About!$D$59,1))</f>
        <v>1.0194244404E-3</v>
      </c>
      <c r="O26">
        <f>SUMIFS('EPA Export Aggregation'!R:R,'EPA Export Aggregation'!$A:$A,$B26,'EPA Export Aggregation'!$D:$D,$A$1)*IF($A26="CH4",About!$D$58,IF($A26="N2O",About!$D$59,1))</f>
        <v>1.1995220250999999E-3</v>
      </c>
      <c r="P26">
        <f>SUMIFS('EPA Export Aggregation'!S:S,'EPA Export Aggregation'!$A:$A,$B26,'EPA Export Aggregation'!$D:$D,$A$1)*IF($A26="CH4",About!$D$58,IF($A26="N2O",About!$D$59,1))</f>
        <v>1.2648510008E-3</v>
      </c>
      <c r="Q26">
        <f>SUMIFS('EPA Export Aggregation'!T:T,'EPA Export Aggregation'!$A:$A,$B26,'EPA Export Aggregation'!$D:$D,$A$1)*IF($A26="CH4",About!$D$58,IF($A26="N2O",About!$D$59,1))</f>
        <v>1.5178802232E-3</v>
      </c>
      <c r="R26">
        <f>SUMIFS('EPA Export Aggregation'!U:U,'EPA Export Aggregation'!$A:$A,$B26,'EPA Export Aggregation'!$D:$D,$A$1)*IF($A26="CH4",About!$D$58,IF($A26="N2O",About!$D$59,1))</f>
        <v>1.4593408203E-3</v>
      </c>
      <c r="S26">
        <f>SUMIFS('EPA Export Aggregation'!V:V,'EPA Export Aggregation'!$A:$A,$B26,'EPA Export Aggregation'!$D:$D,$A$1)*IF($A26="CH4",About!$D$58,IF($A26="N2O",About!$D$59,1))</f>
        <v>1.3338245615000001E-3</v>
      </c>
      <c r="T26">
        <f>SUMIFS('EPA Export Aggregation'!W:W,'EPA Export Aggregation'!$A:$A,$B26,'EPA Export Aggregation'!$D:$D,$A$1)*IF($A26="CH4",About!$D$58,IF($A26="N2O",About!$D$59,1))</f>
        <v>1.2046476266999999E-3</v>
      </c>
      <c r="U26">
        <f>SUMIFS('EPA Export Aggregation'!X:X,'EPA Export Aggregation'!$A:$A,$B26,'EPA Export Aggregation'!$D:$D,$A$1)*IF($A26="CH4",About!$D$58,IF($A26="N2O",About!$D$59,1))</f>
        <v>9.7434179560000004E-4</v>
      </c>
      <c r="V26">
        <f>SUMIFS('EPA Export Aggregation'!Y:Y,'EPA Export Aggregation'!$A:$A,$B26,'EPA Export Aggregation'!$D:$D,$A$1)*IF($A26="CH4",About!$D$58,IF($A26="N2O",About!$D$59,1))</f>
        <v>6.2158806310000001E-4</v>
      </c>
      <c r="W26">
        <f>SUMIFS('EPA Export Aggregation'!Z:Z,'EPA Export Aggregation'!$A:$A,$B26,'EPA Export Aggregation'!$D:$D,$A$1)*IF($A26="CH4",About!$D$58,IF($A26="N2O",About!$D$59,1))</f>
        <v>1.0403969220000001E-3</v>
      </c>
      <c r="X26">
        <f>SUMIFS('EPA Export Aggregation'!AA:AA,'EPA Export Aggregation'!$A:$A,$B26,'EPA Export Aggregation'!$D:$D,$A$1)*IF($A26="CH4",About!$D$58,IF($A26="N2O",About!$D$59,1))</f>
        <v>9.1895610899999996E-4</v>
      </c>
      <c r="Y26">
        <f>SUMIFS('EPA Export Aggregation'!AB:AB,'EPA Export Aggregation'!$A:$A,$B26,'EPA Export Aggregation'!$D:$D,$A$1)*IF($A26="CH4",About!$D$58,IF($A26="N2O",About!$D$59,1))</f>
        <v>7.7079381170000005E-4</v>
      </c>
      <c r="Z26">
        <f>SUMIFS('EPA Export Aggregation'!AC:AC,'EPA Export Aggregation'!$A:$A,$B26,'EPA Export Aggregation'!$D:$D,$A$1)*IF($A26="CH4",About!$D$58,IF($A26="N2O",About!$D$59,1))</f>
        <v>9.037620354E-4</v>
      </c>
      <c r="AA26">
        <f>SUMIFS('EPA Export Aggregation'!AD:AD,'EPA Export Aggregation'!$A:$A,$B26,'EPA Export Aggregation'!$D:$D,$A$1)*IF($A26="CH4",About!$D$58,IF($A26="N2O",About!$D$59,1))</f>
        <v>9.5202254810000002E-4</v>
      </c>
      <c r="AB26">
        <f>SUMIFS('EPA Export Aggregation'!AE:AE,'EPA Export Aggregation'!$A:$A,$B26,'EPA Export Aggregation'!$D:$D,$A$1)*IF($A26="CH4",About!$D$58,IF($A26="N2O",About!$D$59,1))</f>
        <v>1.044678501E-3</v>
      </c>
      <c r="AC26">
        <f>SUMIFS('EPA Export Aggregation'!AF:AF,'EPA Export Aggregation'!$A:$A,$B26,'EPA Export Aggregation'!$D:$D,$A$1)*IF($A26="CH4",About!$D$58,IF($A26="N2O",About!$D$59,1))</f>
        <v>9.7843286789999991E-4</v>
      </c>
      <c r="AD26">
        <f>SUMIFS('EPA Export Aggregation'!AG:AG,'EPA Export Aggregation'!$A:$A,$B26,'EPA Export Aggregation'!$D:$D,$A$1)*IF($A26="CH4",About!$D$58,IF($A26="N2O",About!$D$59,1))</f>
        <v>1.1337185525000001E-3</v>
      </c>
      <c r="AE26">
        <f>SUMIFS('EPA Export Aggregation'!AH:AH,'EPA Export Aggregation'!$A:$A,$B26,'EPA Export Aggregation'!$D:$D,$A$1)*IF($A26="CH4",About!$D$58,IF($A26="N2O",About!$D$59,1))</f>
        <v>1.1731764818E-3</v>
      </c>
      <c r="AF26">
        <f>SUMIFS('EPA Export Aggregation'!AI:AI,'EPA Export Aggregation'!$A:$A,$B26,'EPA Export Aggregation'!$D:$D,$A$1)*IF($A26="CH4",About!$D$58,IF($A26="N2O",About!$D$59,1))</f>
        <v>1.0644551498999999E-3</v>
      </c>
      <c r="AG26">
        <f>SUMIFS('EPA Export Aggregation'!AJ:AJ,'EPA Export Aggregation'!$A:$A,$B26,'EPA Export Aggregation'!$D:$D,$A$1)*IF($A26="CH4",About!$D$58,IF($A26="N2O",About!$D$59,1))</f>
        <v>7.9148862540000004E-4</v>
      </c>
      <c r="AH26">
        <f>SUMIFS('EPA Export Aggregation'!AK:AK,'EPA Export Aggregation'!$A:$A,$B26,'EPA Export Aggregation'!$D:$D,$A$1)*IF($A26="CH4",About!$D$58,IF($A26="N2O",About!$D$59,1))</f>
        <v>1.0179728344000001E-3</v>
      </c>
    </row>
    <row r="27" spans="1:34" x14ac:dyDescent="0.25">
      <c r="A27" s="413" t="s">
        <v>2216</v>
      </c>
      <c r="B27" s="414" t="s">
        <v>4273</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2216</v>
      </c>
      <c r="B28" s="414" t="s">
        <v>4269</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2216</v>
      </c>
      <c r="B29" s="414" t="s">
        <v>4236</v>
      </c>
      <c r="C29">
        <f>SUMIFS('EPA Export Aggregation'!F:F,'EPA Export Aggregation'!$A:$A,$B29,'EPA Export Aggregation'!$D:$D,$A$1)*IF($A29="CH4",About!$D$58,IF($A29="N2O",About!$D$59,1))</f>
        <v>0</v>
      </c>
      <c r="D29">
        <f>SUMIFS('EPA Export Aggregation'!G:G,'EPA Export Aggregation'!$A:$A,$B29,'EPA Export Aggregation'!$D:$D,$A$1)*IF($A29="CH4",About!$D$58,IF($A29="N2O",About!$D$59,1))</f>
        <v>0</v>
      </c>
      <c r="E29">
        <f>SUMIFS('EPA Export Aggregation'!H:H,'EPA Export Aggregation'!$A:$A,$B29,'EPA Export Aggregation'!$D:$D,$A$1)*IF($A29="CH4",About!$D$58,IF($A29="N2O",About!$D$59,1))</f>
        <v>0</v>
      </c>
      <c r="F29">
        <f>SUMIFS('EPA Export Aggregation'!I:I,'EPA Export Aggregation'!$A:$A,$B29,'EPA Export Aggregation'!$D:$D,$A$1)*IF($A29="CH4",About!$D$58,IF($A29="N2O",About!$D$59,1))</f>
        <v>0</v>
      </c>
      <c r="G29">
        <f>SUMIFS('EPA Export Aggregation'!J:J,'EPA Export Aggregation'!$A:$A,$B29,'EPA Export Aggregation'!$D:$D,$A$1)*IF($A29="CH4",About!$D$58,IF($A29="N2O",About!$D$59,1))</f>
        <v>0</v>
      </c>
      <c r="H29">
        <f>SUMIFS('EPA Export Aggregation'!K:K,'EPA Export Aggregation'!$A:$A,$B29,'EPA Export Aggregation'!$D:$D,$A$1)*IF($A29="CH4",About!$D$58,IF($A29="N2O",About!$D$59,1))</f>
        <v>0</v>
      </c>
      <c r="I29">
        <f>SUMIFS('EPA Export Aggregation'!L:L,'EPA Export Aggregation'!$A:$A,$B29,'EPA Export Aggregation'!$D:$D,$A$1)*IF($A29="CH4",About!$D$58,IF($A29="N2O",About!$D$59,1))</f>
        <v>0</v>
      </c>
      <c r="J29">
        <f>SUMIFS('EPA Export Aggregation'!M:M,'EPA Export Aggregation'!$A:$A,$B29,'EPA Export Aggregation'!$D:$D,$A$1)*IF($A29="CH4",About!$D$58,IF($A29="N2O",About!$D$59,1))</f>
        <v>0</v>
      </c>
      <c r="K29">
        <f>SUMIFS('EPA Export Aggregation'!N:N,'EPA Export Aggregation'!$A:$A,$B29,'EPA Export Aggregation'!$D:$D,$A$1)*IF($A29="CH4",About!$D$58,IF($A29="N2O",About!$D$59,1))</f>
        <v>0</v>
      </c>
      <c r="L29">
        <f>SUMIFS('EPA Export Aggregation'!O:O,'EPA Export Aggregation'!$A:$A,$B29,'EPA Export Aggregation'!$D:$D,$A$1)*IF($A29="CH4",About!$D$58,IF($A29="N2O",About!$D$59,1))</f>
        <v>0</v>
      </c>
      <c r="M29">
        <f>SUMIFS('EPA Export Aggregation'!P:P,'EPA Export Aggregation'!$A:$A,$B29,'EPA Export Aggregation'!$D:$D,$A$1)*IF($A29="CH4",About!$D$58,IF($A29="N2O",About!$D$59,1))</f>
        <v>0</v>
      </c>
      <c r="N29">
        <f>SUMIFS('EPA Export Aggregation'!Q:Q,'EPA Export Aggregation'!$A:$A,$B29,'EPA Export Aggregation'!$D:$D,$A$1)*IF($A29="CH4",About!$D$58,IF($A29="N2O",About!$D$59,1))</f>
        <v>0</v>
      </c>
      <c r="O29">
        <f>SUMIFS('EPA Export Aggregation'!R:R,'EPA Export Aggregation'!$A:$A,$B29,'EPA Export Aggregation'!$D:$D,$A$1)*IF($A29="CH4",About!$D$58,IF($A29="N2O",About!$D$59,1))</f>
        <v>0</v>
      </c>
      <c r="P29">
        <f>SUMIFS('EPA Export Aggregation'!S:S,'EPA Export Aggregation'!$A:$A,$B29,'EPA Export Aggregation'!$D:$D,$A$1)*IF($A29="CH4",About!$D$58,IF($A29="N2O",About!$D$59,1))</f>
        <v>0</v>
      </c>
      <c r="Q29">
        <f>SUMIFS('EPA Export Aggregation'!T:T,'EPA Export Aggregation'!$A:$A,$B29,'EPA Export Aggregation'!$D:$D,$A$1)*IF($A29="CH4",About!$D$58,IF($A29="N2O",About!$D$59,1))</f>
        <v>0</v>
      </c>
      <c r="R29">
        <f>SUMIFS('EPA Export Aggregation'!U:U,'EPA Export Aggregation'!$A:$A,$B29,'EPA Export Aggregation'!$D:$D,$A$1)*IF($A29="CH4",About!$D$58,IF($A29="N2O",About!$D$59,1))</f>
        <v>0</v>
      </c>
      <c r="S29">
        <f>SUMIFS('EPA Export Aggregation'!V:V,'EPA Export Aggregation'!$A:$A,$B29,'EPA Export Aggregation'!$D:$D,$A$1)*IF($A29="CH4",About!$D$58,IF($A29="N2O",About!$D$59,1))</f>
        <v>0</v>
      </c>
      <c r="T29">
        <f>SUMIFS('EPA Export Aggregation'!W:W,'EPA Export Aggregation'!$A:$A,$B29,'EPA Export Aggregation'!$D:$D,$A$1)*IF($A29="CH4",About!$D$58,IF($A29="N2O",About!$D$59,1))</f>
        <v>0</v>
      </c>
      <c r="U29">
        <f>SUMIFS('EPA Export Aggregation'!X:X,'EPA Export Aggregation'!$A:$A,$B29,'EPA Export Aggregation'!$D:$D,$A$1)*IF($A29="CH4",About!$D$58,IF($A29="N2O",About!$D$59,1))</f>
        <v>0</v>
      </c>
      <c r="V29">
        <f>SUMIFS('EPA Export Aggregation'!Y:Y,'EPA Export Aggregation'!$A:$A,$B29,'EPA Export Aggregation'!$D:$D,$A$1)*IF($A29="CH4",About!$D$58,IF($A29="N2O",About!$D$59,1))</f>
        <v>0</v>
      </c>
      <c r="W29">
        <f>SUMIFS('EPA Export Aggregation'!Z:Z,'EPA Export Aggregation'!$A:$A,$B29,'EPA Export Aggregation'!$D:$D,$A$1)*IF($A29="CH4",About!$D$58,IF($A29="N2O",About!$D$59,1))</f>
        <v>0</v>
      </c>
      <c r="X29">
        <f>SUMIFS('EPA Export Aggregation'!AA:AA,'EPA Export Aggregation'!$A:$A,$B29,'EPA Export Aggregation'!$D:$D,$A$1)*IF($A29="CH4",About!$D$58,IF($A29="N2O",About!$D$59,1))</f>
        <v>0</v>
      </c>
      <c r="Y29">
        <f>SUMIFS('EPA Export Aggregation'!AB:AB,'EPA Export Aggregation'!$A:$A,$B29,'EPA Export Aggregation'!$D:$D,$A$1)*IF($A29="CH4",About!$D$58,IF($A29="N2O",About!$D$59,1))</f>
        <v>0</v>
      </c>
      <c r="Z29">
        <f>SUMIFS('EPA Export Aggregation'!AC:AC,'EPA Export Aggregation'!$A:$A,$B29,'EPA Export Aggregation'!$D:$D,$A$1)*IF($A29="CH4",About!$D$58,IF($A29="N2O",About!$D$59,1))</f>
        <v>0</v>
      </c>
      <c r="AA29">
        <f>SUMIFS('EPA Export Aggregation'!AD:AD,'EPA Export Aggregation'!$A:$A,$B29,'EPA Export Aggregation'!$D:$D,$A$1)*IF($A29="CH4",About!$D$58,IF($A29="N2O",About!$D$59,1))</f>
        <v>0</v>
      </c>
      <c r="AB29">
        <f>SUMIFS('EPA Export Aggregation'!AE:AE,'EPA Export Aggregation'!$A:$A,$B29,'EPA Export Aggregation'!$D:$D,$A$1)*IF($A29="CH4",About!$D$58,IF($A29="N2O",About!$D$59,1))</f>
        <v>0</v>
      </c>
      <c r="AC29">
        <f>SUMIFS('EPA Export Aggregation'!AF:AF,'EPA Export Aggregation'!$A:$A,$B29,'EPA Export Aggregation'!$D:$D,$A$1)*IF($A29="CH4",About!$D$58,IF($A29="N2O",About!$D$59,1))</f>
        <v>0</v>
      </c>
      <c r="AD29">
        <f>SUMIFS('EPA Export Aggregation'!AG:AG,'EPA Export Aggregation'!$A:$A,$B29,'EPA Export Aggregation'!$D:$D,$A$1)*IF($A29="CH4",About!$D$58,IF($A29="N2O",About!$D$59,1))</f>
        <v>0</v>
      </c>
      <c r="AE29">
        <f>SUMIFS('EPA Export Aggregation'!AH:AH,'EPA Export Aggregation'!$A:$A,$B29,'EPA Export Aggregation'!$D:$D,$A$1)*IF($A29="CH4",About!$D$58,IF($A29="N2O",About!$D$59,1))</f>
        <v>0</v>
      </c>
      <c r="AF29">
        <f>SUMIFS('EPA Export Aggregation'!AI:AI,'EPA Export Aggregation'!$A:$A,$B29,'EPA Export Aggregation'!$D:$D,$A$1)*IF($A29="CH4",About!$D$58,IF($A29="N2O",About!$D$59,1))</f>
        <v>0</v>
      </c>
      <c r="AG29">
        <f>SUMIFS('EPA Export Aggregation'!AJ:AJ,'EPA Export Aggregation'!$A:$A,$B29,'EPA Export Aggregation'!$D:$D,$A$1)*IF($A29="CH4",About!$D$58,IF($A29="N2O",About!$D$59,1))</f>
        <v>0</v>
      </c>
      <c r="AH29">
        <f>SUMIFS('EPA Export Aggregation'!AK:AK,'EPA Export Aggregation'!$A:$A,$B29,'EPA Export Aggregation'!$D:$D,$A$1)*IF($A29="CH4",About!$D$58,IF($A29="N2O",About!$D$59,1))</f>
        <v>0</v>
      </c>
    </row>
    <row r="30" spans="1:34" x14ac:dyDescent="0.25">
      <c r="A30" s="413" t="s">
        <v>2216</v>
      </c>
      <c r="B30" s="414" t="s">
        <v>4280</v>
      </c>
      <c r="C30">
        <f>SUMIFS('EPA Export Aggregation'!F:F,'EPA Export Aggregation'!$A:$A,$B30,'EPA Export Aggregation'!$D:$D,$A$1)*IF($A30="CH4",About!$D$58,IF($A30="N2O",About!$D$59,1))</f>
        <v>5.4826770000000005E-7</v>
      </c>
      <c r="D30">
        <f>SUMIFS('EPA Export Aggregation'!G:G,'EPA Export Aggregation'!$A:$A,$B30,'EPA Export Aggregation'!$D:$D,$A$1)*IF($A30="CH4",About!$D$58,IF($A30="N2O",About!$D$59,1))</f>
        <v>5.8242890000000004E-7</v>
      </c>
      <c r="E30">
        <f>SUMIFS('EPA Export Aggregation'!H:H,'EPA Export Aggregation'!$A:$A,$B30,'EPA Export Aggregation'!$D:$D,$A$1)*IF($A30="CH4",About!$D$58,IF($A30="N2O",About!$D$59,1))</f>
        <v>6.5438450000000003E-7</v>
      </c>
      <c r="F30">
        <f>SUMIFS('EPA Export Aggregation'!I:I,'EPA Export Aggregation'!$A:$A,$B30,'EPA Export Aggregation'!$D:$D,$A$1)*IF($A30="CH4",About!$D$58,IF($A30="N2O",About!$D$59,1))</f>
        <v>6.6377409999999996E-7</v>
      </c>
      <c r="G30">
        <f>SUMIFS('EPA Export Aggregation'!J:J,'EPA Export Aggregation'!$A:$A,$B30,'EPA Export Aggregation'!$D:$D,$A$1)*IF($A30="CH4",About!$D$58,IF($A30="N2O",About!$D$59,1))</f>
        <v>6.9676550000000005E-7</v>
      </c>
      <c r="H30">
        <f>SUMIFS('EPA Export Aggregation'!K:K,'EPA Export Aggregation'!$A:$A,$B30,'EPA Export Aggregation'!$D:$D,$A$1)*IF($A30="CH4",About!$D$58,IF($A30="N2O",About!$D$59,1))</f>
        <v>7.3710559999999999E-7</v>
      </c>
      <c r="I30">
        <f>SUMIFS('EPA Export Aggregation'!L:L,'EPA Export Aggregation'!$A:$A,$B30,'EPA Export Aggregation'!$D:$D,$A$1)*IF($A30="CH4",About!$D$58,IF($A30="N2O",About!$D$59,1))</f>
        <v>7.5662830000000005E-7</v>
      </c>
      <c r="J30">
        <f>SUMIFS('EPA Export Aggregation'!M:M,'EPA Export Aggregation'!$A:$A,$B30,'EPA Export Aggregation'!$D:$D,$A$1)*IF($A30="CH4",About!$D$58,IF($A30="N2O",About!$D$59,1))</f>
        <v>7.6994220000000001E-7</v>
      </c>
      <c r="K30">
        <f>SUMIFS('EPA Export Aggregation'!N:N,'EPA Export Aggregation'!$A:$A,$B30,'EPA Export Aggregation'!$D:$D,$A$1)*IF($A30="CH4",About!$D$58,IF($A30="N2O",About!$D$59,1))</f>
        <v>7.783389E-7</v>
      </c>
      <c r="L30">
        <f>SUMIFS('EPA Export Aggregation'!O:O,'EPA Export Aggregation'!$A:$A,$B30,'EPA Export Aggregation'!$D:$D,$A$1)*IF($A30="CH4",About!$D$58,IF($A30="N2O",About!$D$59,1))</f>
        <v>7.988843E-7</v>
      </c>
      <c r="M30">
        <f>SUMIFS('EPA Export Aggregation'!P:P,'EPA Export Aggregation'!$A:$A,$B30,'EPA Export Aggregation'!$D:$D,$A$1)*IF($A30="CH4",About!$D$58,IF($A30="N2O",About!$D$59,1))</f>
        <v>8.2081509999999997E-7</v>
      </c>
      <c r="N30">
        <f>SUMIFS('EPA Export Aggregation'!Q:Q,'EPA Export Aggregation'!$A:$A,$B30,'EPA Export Aggregation'!$D:$D,$A$1)*IF($A30="CH4",About!$D$58,IF($A30="N2O",About!$D$59,1))</f>
        <v>8.2565810000000004E-7</v>
      </c>
      <c r="O30">
        <f>SUMIFS('EPA Export Aggregation'!R:R,'EPA Export Aggregation'!$A:$A,$B30,'EPA Export Aggregation'!$D:$D,$A$1)*IF($A30="CH4",About!$D$58,IF($A30="N2O",About!$D$59,1))</f>
        <v>8.2738450000000001E-7</v>
      </c>
      <c r="P30">
        <f>SUMIFS('EPA Export Aggregation'!S:S,'EPA Export Aggregation'!$A:$A,$B30,'EPA Export Aggregation'!$D:$D,$A$1)*IF($A30="CH4",About!$D$58,IF($A30="N2O",About!$D$59,1))</f>
        <v>8.2604210000000005E-7</v>
      </c>
      <c r="Q30">
        <f>SUMIFS('EPA Export Aggregation'!T:T,'EPA Export Aggregation'!$A:$A,$B30,'EPA Export Aggregation'!$D:$D,$A$1)*IF($A30="CH4",About!$D$58,IF($A30="N2O",About!$D$59,1))</f>
        <v>8.2765730000000004E-7</v>
      </c>
      <c r="R30">
        <f>SUMIFS('EPA Export Aggregation'!U:U,'EPA Export Aggregation'!$A:$A,$B30,'EPA Export Aggregation'!$D:$D,$A$1)*IF($A30="CH4",About!$D$58,IF($A30="N2O",About!$D$59,1))</f>
        <v>8.2920910000000002E-7</v>
      </c>
      <c r="S30">
        <f>SUMIFS('EPA Export Aggregation'!V:V,'EPA Export Aggregation'!$A:$A,$B30,'EPA Export Aggregation'!$D:$D,$A$1)*IF($A30="CH4",About!$D$58,IF($A30="N2O",About!$D$59,1))</f>
        <v>8.3069740000000004E-7</v>
      </c>
      <c r="T30">
        <f>SUMIFS('EPA Export Aggregation'!W:W,'EPA Export Aggregation'!$A:$A,$B30,'EPA Export Aggregation'!$D:$D,$A$1)*IF($A30="CH4",About!$D$58,IF($A30="N2O",About!$D$59,1))</f>
        <v>8.2623839999999999E-7</v>
      </c>
      <c r="U30">
        <f>SUMIFS('EPA Export Aggregation'!X:X,'EPA Export Aggregation'!$A:$A,$B30,'EPA Export Aggregation'!$D:$D,$A$1)*IF($A30="CH4",About!$D$58,IF($A30="N2O",About!$D$59,1))</f>
        <v>8.2177929999999999E-7</v>
      </c>
      <c r="V30">
        <f>SUMIFS('EPA Export Aggregation'!Y:Y,'EPA Export Aggregation'!$A:$A,$B30,'EPA Export Aggregation'!$D:$D,$A$1)*IF($A30="CH4",About!$D$58,IF($A30="N2O",About!$D$59,1))</f>
        <v>8.2023049999999999E-7</v>
      </c>
      <c r="W30">
        <f>SUMIFS('EPA Export Aggregation'!Z:Z,'EPA Export Aggregation'!$A:$A,$B30,'EPA Export Aggregation'!$D:$D,$A$1)*IF($A30="CH4",About!$D$58,IF($A30="N2O",About!$D$59,1))</f>
        <v>8.1575559999999997E-7</v>
      </c>
      <c r="X30">
        <f>SUMIFS('EPA Export Aggregation'!AA:AA,'EPA Export Aggregation'!$A:$A,$B30,'EPA Export Aggregation'!$D:$D,$A$1)*IF($A30="CH4",About!$D$58,IF($A30="N2O",About!$D$59,1))</f>
        <v>8.1128070000000005E-7</v>
      </c>
      <c r="Y30">
        <f>SUMIFS('EPA Export Aggregation'!AB:AB,'EPA Export Aggregation'!$A:$A,$B30,'EPA Export Aggregation'!$D:$D,$A$1)*IF($A30="CH4",About!$D$58,IF($A30="N2O",About!$D$59,1))</f>
        <v>8.1253079999999997E-7</v>
      </c>
      <c r="Z30">
        <f>SUMIFS('EPA Export Aggregation'!AC:AC,'EPA Export Aggregation'!$A:$A,$B30,'EPA Export Aggregation'!$D:$D,$A$1)*IF($A30="CH4",About!$D$58,IF($A30="N2O",About!$D$59,1))</f>
        <v>8.2510399999999995E-7</v>
      </c>
      <c r="AA30">
        <f>SUMIFS('EPA Export Aggregation'!AD:AD,'EPA Export Aggregation'!$A:$A,$B30,'EPA Export Aggregation'!$D:$D,$A$1)*IF($A30="CH4",About!$D$58,IF($A30="N2O",About!$D$59,1))</f>
        <v>8.4749909999999995E-7</v>
      </c>
      <c r="AB30">
        <f>SUMIFS('EPA Export Aggregation'!AE:AE,'EPA Export Aggregation'!$A:$A,$B30,'EPA Export Aggregation'!$D:$D,$A$1)*IF($A30="CH4",About!$D$58,IF($A30="N2O",About!$D$59,1))</f>
        <v>8.4556060000000002E-7</v>
      </c>
      <c r="AC30">
        <f>SUMIFS('EPA Export Aggregation'!AF:AF,'EPA Export Aggregation'!$A:$A,$B30,'EPA Export Aggregation'!$D:$D,$A$1)*IF($A30="CH4",About!$D$58,IF($A30="N2O",About!$D$59,1))</f>
        <v>8.4359039999999997E-7</v>
      </c>
      <c r="AD30">
        <f>SUMIFS('EPA Export Aggregation'!AG:AG,'EPA Export Aggregation'!$A:$A,$B30,'EPA Export Aggregation'!$D:$D,$A$1)*IF($A30="CH4",About!$D$58,IF($A30="N2O",About!$D$59,1))</f>
        <v>8.5272099999999995E-7</v>
      </c>
      <c r="AE30">
        <f>SUMIFS('EPA Export Aggregation'!AH:AH,'EPA Export Aggregation'!$A:$A,$B30,'EPA Export Aggregation'!$D:$D,$A$1)*IF($A30="CH4",About!$D$58,IF($A30="N2O",About!$D$59,1))</f>
        <v>8.4785650000000003E-7</v>
      </c>
      <c r="AF30">
        <f>SUMIFS('EPA Export Aggregation'!AI:AI,'EPA Export Aggregation'!$A:$A,$B30,'EPA Export Aggregation'!$D:$D,$A$1)*IF($A30="CH4",About!$D$58,IF($A30="N2O",About!$D$59,1))</f>
        <v>8.457434E-7</v>
      </c>
      <c r="AG30">
        <f>SUMIFS('EPA Export Aggregation'!AJ:AJ,'EPA Export Aggregation'!$A:$A,$B30,'EPA Export Aggregation'!$D:$D,$A$1)*IF($A30="CH4",About!$D$58,IF($A30="N2O",About!$D$59,1))</f>
        <v>8.4086310000000005E-7</v>
      </c>
      <c r="AH30">
        <f>SUMIFS('EPA Export Aggregation'!AK:AK,'EPA Export Aggregation'!$A:$A,$B30,'EPA Export Aggregation'!$D:$D,$A$1)*IF($A30="CH4",About!$D$58,IF($A30="N2O",About!$D$59,1))</f>
        <v>8.4086310000000005E-7</v>
      </c>
    </row>
    <row r="31" spans="1:34" x14ac:dyDescent="0.25">
      <c r="A31" s="413" t="s">
        <v>2216</v>
      </c>
      <c r="B31" s="414" t="s">
        <v>4417</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2216</v>
      </c>
      <c r="B32" s="414" t="s">
        <v>4277</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25">
      <c r="A33" s="413" t="s">
        <v>2216</v>
      </c>
      <c r="B33" s="414" t="s">
        <v>4257</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0.19484617033179999</v>
      </c>
      <c r="AG33" s="415">
        <f>SUMIFS('EPA Export Aggregation'!AJ:AJ,'EPA Export Aggregation'!$A:$A,$B33,'EPA Export Aggregation'!$D:$D,$A$1)*IF($A33="CH4",About!$D$58,IF($A33="N2O",About!$D$59,1))</f>
        <v>0.16315581239650001</v>
      </c>
      <c r="AH33" s="415">
        <f>SUMIFS('EPA Export Aggregation'!AK:AK,'EPA Export Aggregation'!$A:$A,$B33,'EPA Export Aggregation'!$D:$D,$A$1)*IF($A33="CH4",About!$D$58,IF($A33="N2O",About!$D$59,1))</f>
        <v>0.17051837023499999</v>
      </c>
    </row>
    <row r="34" spans="1:34" x14ac:dyDescent="0.25">
      <c r="A34" s="413" t="s">
        <v>2216</v>
      </c>
      <c r="B34" s="414" t="s">
        <v>4251</v>
      </c>
      <c r="C34">
        <f>SUMIFS('EPA Export Aggregation'!F:F,'EPA Export Aggregation'!$A:$A,$B34,'EPA Export Aggregation'!$D:$D,$A$1)*IF($A34="CH4",About!$D$58,IF($A34="N2O",About!$D$59,1))</f>
        <v>6.2761591218399998E-2</v>
      </c>
      <c r="D34">
        <f>SUMIFS('EPA Export Aggregation'!G:G,'EPA Export Aggregation'!$A:$A,$B34,'EPA Export Aggregation'!$D:$D,$A$1)*IF($A34="CH4",About!$D$58,IF($A34="N2O",About!$D$59,1))</f>
        <v>6.2290074450400003E-2</v>
      </c>
      <c r="E34">
        <f>SUMIFS('EPA Export Aggregation'!H:H,'EPA Export Aggregation'!$A:$A,$B34,'EPA Export Aggregation'!$D:$D,$A$1)*IF($A34="CH4",About!$D$58,IF($A34="N2O",About!$D$59,1))</f>
        <v>6.3470539538500001E-2</v>
      </c>
      <c r="F34">
        <f>SUMIFS('EPA Export Aggregation'!I:I,'EPA Export Aggregation'!$A:$A,$B34,'EPA Export Aggregation'!$D:$D,$A$1)*IF($A34="CH4",About!$D$58,IF($A34="N2O",About!$D$59,1))</f>
        <v>6.5229657383000003E-2</v>
      </c>
      <c r="G34">
        <f>SUMIFS('EPA Export Aggregation'!J:J,'EPA Export Aggregation'!$A:$A,$B34,'EPA Export Aggregation'!$D:$D,$A$1)*IF($A34="CH4",About!$D$58,IF($A34="N2O",About!$D$59,1))</f>
        <v>7.0706161178099997E-2</v>
      </c>
      <c r="H34">
        <f>SUMIFS('EPA Export Aggregation'!K:K,'EPA Export Aggregation'!$A:$A,$B34,'EPA Export Aggregation'!$D:$D,$A$1)*IF($A34="CH4",About!$D$58,IF($A34="N2O",About!$D$59,1))</f>
        <v>7.1844081889400002E-2</v>
      </c>
      <c r="I34">
        <f>SUMIFS('EPA Export Aggregation'!L:L,'EPA Export Aggregation'!$A:$A,$B34,'EPA Export Aggregation'!$D:$D,$A$1)*IF($A34="CH4",About!$D$58,IF($A34="N2O",About!$D$59,1))</f>
        <v>7.4246746136899994E-2</v>
      </c>
      <c r="J34">
        <f>SUMIFS('EPA Export Aggregation'!M:M,'EPA Export Aggregation'!$A:$A,$B34,'EPA Export Aggregation'!$D:$D,$A$1)*IF($A34="CH4",About!$D$58,IF($A34="N2O",About!$D$59,1))</f>
        <v>7.8505002509900002E-2</v>
      </c>
      <c r="K34">
        <f>SUMIFS('EPA Export Aggregation'!N:N,'EPA Export Aggregation'!$A:$A,$B34,'EPA Export Aggregation'!$D:$D,$A$1)*IF($A34="CH4",About!$D$58,IF($A34="N2O",About!$D$59,1))</f>
        <v>8.4955536363400003E-2</v>
      </c>
      <c r="L34">
        <f>SUMIFS('EPA Export Aggregation'!O:O,'EPA Export Aggregation'!$A:$A,$B34,'EPA Export Aggregation'!$D:$D,$A$1)*IF($A34="CH4",About!$D$58,IF($A34="N2O",About!$D$59,1))</f>
        <v>7.0282424506299998E-2</v>
      </c>
      <c r="M34">
        <f>SUMIFS('EPA Export Aggregation'!P:P,'EPA Export Aggregation'!$A:$A,$B34,'EPA Export Aggregation'!$D:$D,$A$1)*IF($A34="CH4",About!$D$58,IF($A34="N2O",About!$D$59,1))</f>
        <v>5.25128098219E-2</v>
      </c>
      <c r="N34">
        <f>SUMIFS('EPA Export Aggregation'!Q:Q,'EPA Export Aggregation'!$A:$A,$B34,'EPA Export Aggregation'!$D:$D,$A$1)*IF($A34="CH4",About!$D$58,IF($A34="N2O",About!$D$59,1))</f>
        <v>8.0250635217299998E-2</v>
      </c>
      <c r="O34">
        <f>SUMIFS('EPA Export Aggregation'!R:R,'EPA Export Aggregation'!$A:$A,$B34,'EPA Export Aggregation'!$D:$D,$A$1)*IF($A34="CH4",About!$D$58,IF($A34="N2O",About!$D$59,1))</f>
        <v>0.1292362307902</v>
      </c>
      <c r="P34">
        <f>SUMIFS('EPA Export Aggregation'!S:S,'EPA Export Aggregation'!$A:$A,$B34,'EPA Export Aggregation'!$D:$D,$A$1)*IF($A34="CH4",About!$D$58,IF($A34="N2O",About!$D$59,1))</f>
        <v>0.1439754830204</v>
      </c>
      <c r="Q34">
        <f>SUMIFS('EPA Export Aggregation'!T:T,'EPA Export Aggregation'!$A:$A,$B34,'EPA Export Aggregation'!$D:$D,$A$1)*IF($A34="CH4",About!$D$58,IF($A34="N2O",About!$D$59,1))</f>
        <v>0.1202492231395</v>
      </c>
      <c r="R34">
        <f>SUMIFS('EPA Export Aggregation'!U:U,'EPA Export Aggregation'!$A:$A,$B34,'EPA Export Aggregation'!$D:$D,$A$1)*IF($A34="CH4",About!$D$58,IF($A34="N2O",About!$D$59,1))</f>
        <v>0.11688877486470001</v>
      </c>
      <c r="S34">
        <f>SUMIFS('EPA Export Aggregation'!V:V,'EPA Export Aggregation'!$A:$A,$B34,'EPA Export Aggregation'!$D:$D,$A$1)*IF($A34="CH4",About!$D$58,IF($A34="N2O",About!$D$59,1))</f>
        <v>0.12184316235750001</v>
      </c>
      <c r="T34">
        <f>SUMIFS('EPA Export Aggregation'!W:W,'EPA Export Aggregation'!$A:$A,$B34,'EPA Export Aggregation'!$D:$D,$A$1)*IF($A34="CH4",About!$D$58,IF($A34="N2O",About!$D$59,1))</f>
        <v>0.12807635199129999</v>
      </c>
      <c r="U34">
        <f>SUMIFS('EPA Export Aggregation'!X:X,'EPA Export Aggregation'!$A:$A,$B34,'EPA Export Aggregation'!$D:$D,$A$1)*IF($A34="CH4",About!$D$58,IF($A34="N2O",About!$D$59,1))</f>
        <v>0.11336514379029999</v>
      </c>
      <c r="V34">
        <f>SUMIFS('EPA Export Aggregation'!Y:Y,'EPA Export Aggregation'!$A:$A,$B34,'EPA Export Aggregation'!$D:$D,$A$1)*IF($A34="CH4",About!$D$58,IF($A34="N2O",About!$D$59,1))</f>
        <v>9.8325789712399997E-2</v>
      </c>
      <c r="W34">
        <f>SUMIFS('EPA Export Aggregation'!Z:Z,'EPA Export Aggregation'!$A:$A,$B34,'EPA Export Aggregation'!$D:$D,$A$1)*IF($A34="CH4",About!$D$58,IF($A34="N2O",About!$D$59,1))</f>
        <v>0.1206336925822</v>
      </c>
      <c r="X34">
        <f>SUMIFS('EPA Export Aggregation'!AA:AA,'EPA Export Aggregation'!$A:$A,$B34,'EPA Export Aggregation'!$D:$D,$A$1)*IF($A34="CH4",About!$D$58,IF($A34="N2O",About!$D$59,1))</f>
        <v>0.13030982067800001</v>
      </c>
      <c r="Y34">
        <f>SUMIFS('EPA Export Aggregation'!AB:AB,'EPA Export Aggregation'!$A:$A,$B34,'EPA Export Aggregation'!$D:$D,$A$1)*IF($A34="CH4",About!$D$58,IF($A34="N2O",About!$D$59,1))</f>
        <v>0.12902974386890001</v>
      </c>
      <c r="Z34">
        <f>SUMIFS('EPA Export Aggregation'!AC:AC,'EPA Export Aggregation'!$A:$A,$B34,'EPA Export Aggregation'!$D:$D,$A$1)*IF($A34="CH4",About!$D$58,IF($A34="N2O",About!$D$59,1))</f>
        <v>0.13741587988750001</v>
      </c>
      <c r="AA34">
        <f>SUMIFS('EPA Export Aggregation'!AD:AD,'EPA Export Aggregation'!$A:$A,$B34,'EPA Export Aggregation'!$D:$D,$A$1)*IF($A34="CH4",About!$D$58,IF($A34="N2O",About!$D$59,1))</f>
        <v>0.14184538619250001</v>
      </c>
      <c r="AB34">
        <f>SUMIFS('EPA Export Aggregation'!AE:AE,'EPA Export Aggregation'!$A:$A,$B34,'EPA Export Aggregation'!$D:$D,$A$1)*IF($A34="CH4",About!$D$58,IF($A34="N2O",About!$D$59,1))</f>
        <v>0.12463611321779999</v>
      </c>
      <c r="AC34">
        <f>SUMIFS('EPA Export Aggregation'!AF:AF,'EPA Export Aggregation'!$A:$A,$B34,'EPA Export Aggregation'!$D:$D,$A$1)*IF($A34="CH4",About!$D$58,IF($A34="N2O",About!$D$59,1))</f>
        <v>0.109399765702</v>
      </c>
      <c r="AD34">
        <f>SUMIFS('EPA Export Aggregation'!AG:AG,'EPA Export Aggregation'!$A:$A,$B34,'EPA Export Aggregation'!$D:$D,$A$1)*IF($A34="CH4",About!$D$58,IF($A34="N2O",About!$D$59,1))</f>
        <v>0.13132930772199999</v>
      </c>
      <c r="AE34">
        <f>SUMIFS('EPA Export Aggregation'!AH:AH,'EPA Export Aggregation'!$A:$A,$B34,'EPA Export Aggregation'!$D:$D,$A$1)*IF($A34="CH4",About!$D$58,IF($A34="N2O",About!$D$59,1))</f>
        <v>0.1164224345306</v>
      </c>
      <c r="AF34">
        <f>SUMIFS('EPA Export Aggregation'!AI:AI,'EPA Export Aggregation'!$A:$A,$B34,'EPA Export Aggregation'!$D:$D,$A$1)*IF($A34="CH4",About!$D$58,IF($A34="N2O",About!$D$59,1))</f>
        <v>0.1095512397796</v>
      </c>
      <c r="AG34">
        <f>SUMIFS('EPA Export Aggregation'!AJ:AJ,'EPA Export Aggregation'!$A:$A,$B34,'EPA Export Aggregation'!$D:$D,$A$1)*IF($A34="CH4",About!$D$58,IF($A34="N2O",About!$D$59,1))</f>
        <v>0.10268004502859999</v>
      </c>
      <c r="AH34">
        <f>SUMIFS('EPA Export Aggregation'!AK:AK,'EPA Export Aggregation'!$A:$A,$B34,'EPA Export Aggregation'!$D:$D,$A$1)*IF($A34="CH4",About!$D$58,IF($A34="N2O",About!$D$59,1))</f>
        <v>9.58088502776E-2</v>
      </c>
    </row>
    <row r="35" spans="1:34" x14ac:dyDescent="0.25">
      <c r="A35" s="413"/>
      <c r="B35" s="414" t="s">
        <v>4418</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2232</v>
      </c>
      <c r="B36" s="414" t="s">
        <v>4309</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2232</v>
      </c>
      <c r="B37" s="414" t="s">
        <v>4316</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2232</v>
      </c>
      <c r="B38" s="414" t="s">
        <v>4301</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2232</v>
      </c>
      <c r="B39" s="414" t="s">
        <v>4314</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2232</v>
      </c>
      <c r="B40" s="414" t="s">
        <v>4295</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2232</v>
      </c>
      <c r="B41" s="414" t="s">
        <v>4303</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2232</v>
      </c>
      <c r="B42" s="414" t="s">
        <v>4312</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2232</v>
      </c>
      <c r="B43" s="414" t="s">
        <v>4321</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2232</v>
      </c>
      <c r="B44" s="414" t="s">
        <v>4325</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2232</v>
      </c>
      <c r="B45" s="414" t="s">
        <v>4327</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2232</v>
      </c>
      <c r="B46" s="414" t="s">
        <v>4323</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2232</v>
      </c>
      <c r="B47" s="414" t="s">
        <v>4293</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2232</v>
      </c>
      <c r="B48" s="414" t="s">
        <v>4299</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2232</v>
      </c>
      <c r="B49" s="414" t="s">
        <v>4307</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2232</v>
      </c>
      <c r="B50" s="414" t="s">
        <v>4319</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2232</v>
      </c>
      <c r="B51" s="414" t="s">
        <v>4297</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2232</v>
      </c>
      <c r="B52" s="414" t="s">
        <v>4305</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2232</v>
      </c>
      <c r="B53" s="414" t="s">
        <v>4317</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2232</v>
      </c>
      <c r="B54" s="414" t="s">
        <v>4329</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2232</v>
      </c>
      <c r="B55" s="414" t="s">
        <v>4331</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4419</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2234</v>
      </c>
      <c r="B57" s="414" t="s">
        <v>4337</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2234</v>
      </c>
      <c r="B58" s="414" t="s">
        <v>4342</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2234</v>
      </c>
      <c r="B59" s="414" t="s">
        <v>4343</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2234</v>
      </c>
      <c r="B60" s="414" t="s">
        <v>4345</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2234</v>
      </c>
      <c r="B61" s="414" t="s">
        <v>4340</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2234</v>
      </c>
      <c r="B62" s="414" t="s">
        <v>4335</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2234</v>
      </c>
      <c r="B63" s="414" t="s">
        <v>4359</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2234</v>
      </c>
      <c r="B64" s="414" t="s">
        <v>4347</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2234</v>
      </c>
      <c r="B65" s="414" t="s">
        <v>4420</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2234</v>
      </c>
      <c r="B66" s="414" t="s">
        <v>4353</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2234</v>
      </c>
      <c r="B67" s="414" t="s">
        <v>4355</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2234</v>
      </c>
      <c r="B68" s="414" t="s">
        <v>4351</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2234</v>
      </c>
      <c r="B69" s="414" t="s">
        <v>4357</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2234</v>
      </c>
      <c r="B70" s="414" t="s">
        <v>4363</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2234</v>
      </c>
      <c r="B71" s="414" t="s">
        <v>4361</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4421</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4422</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4423</v>
      </c>
      <c r="B74" s="414" t="s">
        <v>4367</v>
      </c>
      <c r="C74">
        <f>SUMIFS('EPA Export Aggregation'!F:F,'EPA Export Aggregation'!$A:$A,$B74,'EPA Export Aggregation'!$D:$D,$A$1)*IF($A74="CH4",About!$D$58,IF($A74="N2O",About!$D$59,1))</f>
        <v>2.8518284764E-3</v>
      </c>
      <c r="D74">
        <f>SUMIFS('EPA Export Aggregation'!G:G,'EPA Export Aggregation'!$A:$A,$B74,'EPA Export Aggregation'!$D:$D,$A$1)*IF($A74="CH4",About!$D$58,IF($A74="N2O",About!$D$59,1))</f>
        <v>6.0623031618000003E-3</v>
      </c>
      <c r="E74">
        <f>SUMIFS('EPA Export Aggregation'!H:H,'EPA Export Aggregation'!$A:$A,$B74,'EPA Export Aggregation'!$D:$D,$A$1)*IF($A74="CH4",About!$D$58,IF($A74="N2O",About!$D$59,1))</f>
        <v>1.41585531174E-2</v>
      </c>
      <c r="F74">
        <f>SUMIFS('EPA Export Aggregation'!I:I,'EPA Export Aggregation'!$A:$A,$B74,'EPA Export Aggregation'!$D:$D,$A$1)*IF($A74="CH4",About!$D$58,IF($A74="N2O",About!$D$59,1))</f>
        <v>4.3587466412199995E-2</v>
      </c>
      <c r="G74">
        <f>SUMIFS('EPA Export Aggregation'!J:J,'EPA Export Aggregation'!$A:$A,$B74,'EPA Export Aggregation'!$D:$D,$A$1)*IF($A74="CH4",About!$D$58,IF($A74="N2O",About!$D$59,1))</f>
        <v>0.1046469511488</v>
      </c>
      <c r="H74">
        <f>SUMIFS('EPA Export Aggregation'!K:K,'EPA Export Aggregation'!$A:$A,$B74,'EPA Export Aggregation'!$D:$D,$A$1)*IF($A74="CH4",About!$D$58,IF($A74="N2O",About!$D$59,1))</f>
        <v>0.2329938192812</v>
      </c>
      <c r="I74">
        <f>SUMIFS('EPA Export Aggregation'!L:L,'EPA Export Aggregation'!$A:$A,$B74,'EPA Export Aggregation'!$D:$D,$A$1)*IF($A74="CH4",About!$D$58,IF($A74="N2O",About!$D$59,1))</f>
        <v>0.33196945855530002</v>
      </c>
      <c r="J74">
        <f>SUMIFS('EPA Export Aggregation'!M:M,'EPA Export Aggregation'!$A:$A,$B74,'EPA Export Aggregation'!$D:$D,$A$1)*IF($A74="CH4",About!$D$58,IF($A74="N2O",About!$D$59,1))</f>
        <v>0.42289704484440005</v>
      </c>
      <c r="K74">
        <f>SUMIFS('EPA Export Aggregation'!N:N,'EPA Export Aggregation'!$A:$A,$B74,'EPA Export Aggregation'!$D:$D,$A$1)*IF($A74="CH4",About!$D$58,IF($A74="N2O",About!$D$59,1))</f>
        <v>0.48881426111450005</v>
      </c>
      <c r="L74">
        <f>SUMIFS('EPA Export Aggregation'!O:O,'EPA Export Aggregation'!$A:$A,$B74,'EPA Export Aggregation'!$D:$D,$A$1)*IF($A74="CH4",About!$D$58,IF($A74="N2O",About!$D$59,1))</f>
        <v>0.55500376755650005</v>
      </c>
      <c r="M74">
        <f>SUMIFS('EPA Export Aggregation'!P:P,'EPA Export Aggregation'!$A:$A,$B74,'EPA Export Aggregation'!$D:$D,$A$1)*IF($A74="CH4",About!$D$58,IF($A74="N2O",About!$D$59,1))</f>
        <v>0.60842818137080001</v>
      </c>
      <c r="N74">
        <f>SUMIFS('EPA Export Aggregation'!Q:Q,'EPA Export Aggregation'!$A:$A,$B74,'EPA Export Aggregation'!$D:$D,$A$1)*IF($A74="CH4",About!$D$58,IF($A74="N2O",About!$D$59,1))</f>
        <v>0.66092864499039994</v>
      </c>
      <c r="O74">
        <f>SUMIFS('EPA Export Aggregation'!R:R,'EPA Export Aggregation'!$A:$A,$B74,'EPA Export Aggregation'!$D:$D,$A$1)*IF($A74="CH4",About!$D$58,IF($A74="N2O",About!$D$59,1))</f>
        <v>0.70567159825500003</v>
      </c>
      <c r="P74">
        <f>SUMIFS('EPA Export Aggregation'!S:S,'EPA Export Aggregation'!$A:$A,$B74,'EPA Export Aggregation'!$D:$D,$A$1)*IF($A74="CH4",About!$D$58,IF($A74="N2O",About!$D$59,1))</f>
        <v>0.7464087635030997</v>
      </c>
      <c r="Q74">
        <f>SUMIFS('EPA Export Aggregation'!T:T,'EPA Export Aggregation'!$A:$A,$B74,'EPA Export Aggregation'!$D:$D,$A$1)*IF($A74="CH4",About!$D$58,IF($A74="N2O",About!$D$59,1))</f>
        <v>0.77884365724479998</v>
      </c>
      <c r="R74">
        <f>SUMIFS('EPA Export Aggregation'!U:U,'EPA Export Aggregation'!$A:$A,$B74,'EPA Export Aggregation'!$D:$D,$A$1)*IF($A74="CH4",About!$D$58,IF($A74="N2O",About!$D$59,1))</f>
        <v>0.82431916997090005</v>
      </c>
      <c r="S74">
        <f>SUMIFS('EPA Export Aggregation'!V:V,'EPA Export Aggregation'!$A:$A,$B74,'EPA Export Aggregation'!$D:$D,$A$1)*IF($A74="CH4",About!$D$58,IF($A74="N2O",About!$D$59,1))</f>
        <v>0.88834088501779995</v>
      </c>
      <c r="T74">
        <f>SUMIFS('EPA Export Aggregation'!W:W,'EPA Export Aggregation'!$A:$A,$B74,'EPA Export Aggregation'!$D:$D,$A$1)*IF($A74="CH4",About!$D$58,IF($A74="N2O",About!$D$59,1))</f>
        <v>0.95988754378789998</v>
      </c>
      <c r="U74">
        <f>SUMIFS('EPA Export Aggregation'!X:X,'EPA Export Aggregation'!$A:$A,$B74,'EPA Export Aggregation'!$D:$D,$A$1)*IF($A74="CH4",About!$D$58,IF($A74="N2O",About!$D$59,1))</f>
        <v>1.0348844418816003</v>
      </c>
      <c r="V74">
        <f>SUMIFS('EPA Export Aggregation'!Y:Y,'EPA Export Aggregation'!$A:$A,$B74,'EPA Export Aggregation'!$D:$D,$A$1)*IF($A74="CH4",About!$D$58,IF($A74="N2O",About!$D$59,1))</f>
        <v>0.70909827758250021</v>
      </c>
      <c r="W74">
        <f>SUMIFS('EPA Export Aggregation'!Z:Z,'EPA Export Aggregation'!$A:$A,$B74,'EPA Export Aggregation'!$D:$D,$A$1)*IF($A74="CH4",About!$D$58,IF($A74="N2O",About!$D$59,1))</f>
        <v>1.007678969266</v>
      </c>
      <c r="X74">
        <f>SUMIFS('EPA Export Aggregation'!AA:AA,'EPA Export Aggregation'!$A:$A,$B74,'EPA Export Aggregation'!$D:$D,$A$1)*IF($A74="CH4",About!$D$58,IF($A74="N2O",About!$D$59,1))</f>
        <v>0.99279189330930007</v>
      </c>
      <c r="Y74">
        <f>SUMIFS('EPA Export Aggregation'!AB:AB,'EPA Export Aggregation'!$A:$A,$B74,'EPA Export Aggregation'!$D:$D,$A$1)*IF($A74="CH4",About!$D$58,IF($A74="N2O",About!$D$59,1))</f>
        <v>0.82085837737059986</v>
      </c>
      <c r="Z74">
        <f>SUMIFS('EPA Export Aggregation'!AC:AC,'EPA Export Aggregation'!$A:$A,$B74,'EPA Export Aggregation'!$D:$D,$A$1)*IF($A74="CH4",About!$D$58,IF($A74="N2O",About!$D$59,1))</f>
        <v>0.90554644185270017</v>
      </c>
      <c r="AA74">
        <f>SUMIFS('EPA Export Aggregation'!AD:AD,'EPA Export Aggregation'!$A:$A,$B74,'EPA Export Aggregation'!$D:$D,$A$1)*IF($A74="CH4",About!$D$58,IF($A74="N2O",About!$D$59,1))</f>
        <v>0.9524718126177002</v>
      </c>
      <c r="AB74">
        <f>SUMIFS('EPA Export Aggregation'!AE:AE,'EPA Export Aggregation'!$A:$A,$B74,'EPA Export Aggregation'!$D:$D,$A$1)*IF($A74="CH4",About!$D$58,IF($A74="N2O",About!$D$59,1))</f>
        <v>0.98649270787560006</v>
      </c>
      <c r="AC74">
        <f>SUMIFS('EPA Export Aggregation'!AF:AF,'EPA Export Aggregation'!$A:$A,$B74,'EPA Export Aggregation'!$D:$D,$A$1)*IF($A74="CH4",About!$D$58,IF($A74="N2O",About!$D$59,1))</f>
        <v>0.96106453002500003</v>
      </c>
      <c r="AD74">
        <f>SUMIFS('EPA Export Aggregation'!AG:AG,'EPA Export Aggregation'!$A:$A,$B74,'EPA Export Aggregation'!$D:$D,$A$1)*IF($A74="CH4",About!$D$58,IF($A74="N2O",About!$D$59,1))</f>
        <v>1.1199456128119001</v>
      </c>
      <c r="AE74">
        <f>SUMIFS('EPA Export Aggregation'!AH:AH,'EPA Export Aggregation'!$A:$A,$B74,'EPA Export Aggregation'!$D:$D,$A$1)*IF($A74="CH4",About!$D$58,IF($A74="N2O",About!$D$59,1))</f>
        <v>0.98158427395870007</v>
      </c>
      <c r="AF74">
        <f>SUMIFS('EPA Export Aggregation'!AI:AI,'EPA Export Aggregation'!$A:$A,$B74,'EPA Export Aggregation'!$D:$D,$A$1)*IF($A74="CH4",About!$D$58,IF($A74="N2O",About!$D$59,1))</f>
        <v>1.0858457013722003</v>
      </c>
      <c r="AG74">
        <f>SUMIFS('EPA Export Aggregation'!AJ:AJ,'EPA Export Aggregation'!$A:$A,$B74,'EPA Export Aggregation'!$D:$D,$A$1)*IF($A74="CH4",About!$D$58,IF($A74="N2O",About!$D$59,1))</f>
        <v>1.1712064888925</v>
      </c>
      <c r="AH74">
        <f>SUMIFS('EPA Export Aggregation'!AK:AK,'EPA Export Aggregation'!$A:$A,$B74,'EPA Export Aggregation'!$D:$D,$A$1)*IF($A74="CH4",About!$D$58,IF($A74="N2O",About!$D$59,1))</f>
        <v>1.2085206003069002</v>
      </c>
    </row>
    <row r="75" spans="1:34" x14ac:dyDescent="0.25">
      <c r="A75" s="413" t="s">
        <v>4423</v>
      </c>
      <c r="B75" s="414" t="s">
        <v>4424</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4423</v>
      </c>
      <c r="B76" s="414" t="s">
        <v>4388</v>
      </c>
      <c r="C76" s="415">
        <f>SUMIFS('EPA Export Aggregation'!F:F,'EPA Export Aggregation'!$A:$A,$B76,'EPA Export Aggregation'!$D:$D,$A$1)*IF($A76="CH4",About!$D$58,IF($A76="N2O",About!$D$59,1))</f>
        <v>2.3452055417999999E-2</v>
      </c>
      <c r="D76" s="415">
        <f>SUMIFS('EPA Export Aggregation'!G:G,'EPA Export Aggregation'!$A:$A,$B76,'EPA Export Aggregation'!$D:$D,$A$1)*IF($A76="CH4",About!$D$58,IF($A76="N2O",About!$D$59,1))</f>
        <v>2.3452055417999999E-2</v>
      </c>
      <c r="E76" s="415">
        <f>SUMIFS('EPA Export Aggregation'!H:H,'EPA Export Aggregation'!$A:$A,$B76,'EPA Export Aggregation'!$D:$D,$A$1)*IF($A76="CH4",About!$D$58,IF($A76="N2O",About!$D$59,1))</f>
        <v>2.3452055417999999E-2</v>
      </c>
      <c r="F76" s="415">
        <f>SUMIFS('EPA Export Aggregation'!I:I,'EPA Export Aggregation'!$A:$A,$B76,'EPA Export Aggregation'!$D:$D,$A$1)*IF($A76="CH4",About!$D$58,IF($A76="N2O",About!$D$59,1))</f>
        <v>2.9315069620600001E-2</v>
      </c>
      <c r="G76" s="415">
        <f>SUMIFS('EPA Export Aggregation'!J:J,'EPA Export Aggregation'!$A:$A,$B76,'EPA Export Aggregation'!$D:$D,$A$1)*IF($A76="CH4",About!$D$58,IF($A76="N2O",About!$D$59,1))</f>
        <v>3.2246576713399998E-2</v>
      </c>
      <c r="H76" s="415">
        <f>SUMIFS('EPA Export Aggregation'!K:K,'EPA Export Aggregation'!$A:$A,$B76,'EPA Export Aggregation'!$D:$D,$A$1)*IF($A76="CH4",About!$D$58,IF($A76="N2O",About!$D$59,1))</f>
        <v>4.0523008695299997E-2</v>
      </c>
      <c r="I76" s="415">
        <f>SUMIFS('EPA Export Aggregation'!L:L,'EPA Export Aggregation'!$A:$A,$B76,'EPA Export Aggregation'!$D:$D,$A$1)*IF($A76="CH4",About!$D$58,IF($A76="N2O",About!$D$59,1))</f>
        <v>4.4999296331799998E-2</v>
      </c>
      <c r="J76" s="415">
        <f>SUMIFS('EPA Export Aggregation'!M:M,'EPA Export Aggregation'!$A:$A,$B76,'EPA Export Aggregation'!$D:$D,$A$1)*IF($A76="CH4",About!$D$58,IF($A76="N2O",About!$D$59,1))</f>
        <v>4.7555258133000003E-2</v>
      </c>
      <c r="K76" s="415">
        <f>SUMIFS('EPA Export Aggregation'!N:N,'EPA Export Aggregation'!$A:$A,$B76,'EPA Export Aggregation'!$D:$D,$A$1)*IF($A76="CH4",About!$D$58,IF($A76="N2O",About!$D$59,1))</f>
        <v>5.8311118213699997E-2</v>
      </c>
      <c r="L76" s="415">
        <f>SUMIFS('EPA Export Aggregation'!O:O,'EPA Export Aggregation'!$A:$A,$B76,'EPA Export Aggregation'!$D:$D,$A$1)*IF($A76="CH4",About!$D$58,IF($A76="N2O",About!$D$59,1))</f>
        <v>5.9171760045299997E-2</v>
      </c>
      <c r="M76" s="415">
        <f>SUMIFS('EPA Export Aggregation'!P:P,'EPA Export Aggregation'!$A:$A,$B76,'EPA Export Aggregation'!$D:$D,$A$1)*IF($A76="CH4",About!$D$58,IF($A76="N2O",About!$D$59,1))</f>
        <v>3.6034760304100001E-2</v>
      </c>
      <c r="N76" s="415">
        <f>SUMIFS('EPA Export Aggregation'!Q:Q,'EPA Export Aggregation'!$A:$A,$B76,'EPA Export Aggregation'!$D:$D,$A$1)*IF($A76="CH4",About!$D$58,IF($A76="N2O",About!$D$59,1))</f>
        <v>2.3945464280200002E-2</v>
      </c>
      <c r="O76" s="415">
        <f>SUMIFS('EPA Export Aggregation'!R:R,'EPA Export Aggregation'!$A:$A,$B76,'EPA Export Aggregation'!$D:$D,$A$1)*IF($A76="CH4",About!$D$58,IF($A76="N2O",About!$D$59,1))</f>
        <v>2.2892169020099998E-2</v>
      </c>
      <c r="P76" s="415">
        <f>SUMIFS('EPA Export Aggregation'!S:S,'EPA Export Aggregation'!$A:$A,$B76,'EPA Export Aggregation'!$D:$D,$A$1)*IF($A76="CH4",About!$D$58,IF($A76="N2O",About!$D$59,1))</f>
        <v>2.3937804473999999E-2</v>
      </c>
      <c r="Q76" s="415">
        <f>SUMIFS('EPA Export Aggregation'!T:T,'EPA Export Aggregation'!$A:$A,$B76,'EPA Export Aggregation'!$D:$D,$A$1)*IF($A76="CH4",About!$D$58,IF($A76="N2O",About!$D$59,1))</f>
        <v>2.3833743429E-2</v>
      </c>
      <c r="R76" s="415">
        <f>SUMIFS('EPA Export Aggregation'!U:U,'EPA Export Aggregation'!$A:$A,$B76,'EPA Export Aggregation'!$D:$D,$A$1)*IF($A76="CH4",About!$D$58,IF($A76="N2O",About!$D$59,1))</f>
        <v>2.2879289308400001E-2</v>
      </c>
      <c r="S76" s="415">
        <f>SUMIFS('EPA Export Aggregation'!V:V,'EPA Export Aggregation'!$A:$A,$B76,'EPA Export Aggregation'!$D:$D,$A$1)*IF($A76="CH4",About!$D$58,IF($A76="N2O",About!$D$59,1))</f>
        <v>2.72396983078E-2</v>
      </c>
      <c r="T76" s="415">
        <f>SUMIFS('EPA Export Aggregation'!W:W,'EPA Export Aggregation'!$A:$A,$B76,'EPA Export Aggregation'!$D:$D,$A$1)*IF($A76="CH4",About!$D$58,IF($A76="N2O",About!$D$59,1))</f>
        <v>2.65073284814E-2</v>
      </c>
      <c r="U76" s="415">
        <f>SUMIFS('EPA Export Aggregation'!X:X,'EPA Export Aggregation'!$A:$A,$B76,'EPA Export Aggregation'!$D:$D,$A$1)*IF($A76="CH4",About!$D$58,IF($A76="N2O",About!$D$59,1))</f>
        <v>2.5098323569500001E-2</v>
      </c>
      <c r="V76" s="415">
        <f>SUMIFS('EPA Export Aggregation'!Y:Y,'EPA Export Aggregation'!$A:$A,$B76,'EPA Export Aggregation'!$D:$D,$A$1)*IF($A76="CH4",About!$D$58,IF($A76="N2O",About!$D$59,1))</f>
        <v>1.50904706417E-2</v>
      </c>
      <c r="W76" s="415">
        <f>SUMIFS('EPA Export Aggregation'!Z:Z,'EPA Export Aggregation'!$A:$A,$B76,'EPA Export Aggregation'!$D:$D,$A$1)*IF($A76="CH4",About!$D$58,IF($A76="N2O",About!$D$59,1))</f>
        <v>2.1829497522099998E-2</v>
      </c>
      <c r="X76" s="415">
        <f>SUMIFS('EPA Export Aggregation'!AA:AA,'EPA Export Aggregation'!$A:$A,$B76,'EPA Export Aggregation'!$D:$D,$A$1)*IF($A76="CH4",About!$D$58,IF($A76="N2O",About!$D$59,1))</f>
        <v>9.9314960094999995E-3</v>
      </c>
      <c r="Y76" s="415">
        <f>SUMIFS('EPA Export Aggregation'!AB:AB,'EPA Export Aggregation'!$A:$A,$B76,'EPA Export Aggregation'!$D:$D,$A$1)*IF($A76="CH4",About!$D$58,IF($A76="N2O",About!$D$59,1))</f>
        <v>1.07905192197E-2</v>
      </c>
      <c r="Z76" s="415">
        <f>SUMIFS('EPA Export Aggregation'!AC:AC,'EPA Export Aggregation'!$A:$A,$B76,'EPA Export Aggregation'!$D:$D,$A$1)*IF($A76="CH4",About!$D$58,IF($A76="N2O",About!$D$59,1))</f>
        <v>1.15415907859E-2</v>
      </c>
      <c r="AA76" s="415">
        <f>SUMIFS('EPA Export Aggregation'!AD:AD,'EPA Export Aggregation'!$A:$A,$B76,'EPA Export Aggregation'!$D:$D,$A$1)*IF($A76="CH4",About!$D$58,IF($A76="N2O",About!$D$59,1))</f>
        <v>2.5725122923700001E-2</v>
      </c>
      <c r="AB76" s="415">
        <f>SUMIFS('EPA Export Aggregation'!AE:AE,'EPA Export Aggregation'!$A:$A,$B76,'EPA Export Aggregation'!$D:$D,$A$1)*IF($A76="CH4",About!$D$58,IF($A76="N2O",About!$D$59,1))</f>
        <v>2.6490543018399999E-2</v>
      </c>
      <c r="AC76" s="415">
        <f>SUMIFS('EPA Export Aggregation'!AF:AF,'EPA Export Aggregation'!$A:$A,$B76,'EPA Export Aggregation'!$D:$D,$A$1)*IF($A76="CH4",About!$D$58,IF($A76="N2O",About!$D$59,1))</f>
        <v>3.09554137372E-2</v>
      </c>
      <c r="AD76" s="415">
        <f>SUMIFS('EPA Export Aggregation'!AG:AG,'EPA Export Aggregation'!$A:$A,$B76,'EPA Export Aggregation'!$D:$D,$A$1)*IF($A76="CH4",About!$D$58,IF($A76="N2O",About!$D$59,1))</f>
        <v>3.3731507906199998E-2</v>
      </c>
      <c r="AE76" s="415">
        <f>SUMIFS('EPA Export Aggregation'!AH:AH,'EPA Export Aggregation'!$A:$A,$B76,'EPA Export Aggregation'!$D:$D,$A$1)*IF($A76="CH4",About!$D$58,IF($A76="N2O",About!$D$59,1))</f>
        <v>3.7196387323700002E-2</v>
      </c>
      <c r="AF76" s="415">
        <f>SUMIFS('EPA Export Aggregation'!AI:AI,'EPA Export Aggregation'!$A:$A,$B76,'EPA Export Aggregation'!$D:$D,$A$1)*IF($A76="CH4",About!$D$58,IF($A76="N2O",About!$D$59,1))</f>
        <v>4.3364158893599999E-2</v>
      </c>
      <c r="AG76" s="415">
        <f>SUMIFS('EPA Export Aggregation'!AJ:AJ,'EPA Export Aggregation'!$A:$A,$B76,'EPA Export Aggregation'!$D:$D,$A$1)*IF($A76="CH4",About!$D$58,IF($A76="N2O",About!$D$59,1))</f>
        <v>5.1349367962799999E-2</v>
      </c>
      <c r="AH76" s="415">
        <f>SUMIFS('EPA Export Aggregation'!AK:AK,'EPA Export Aggregation'!$A:$A,$B76,'EPA Export Aggregation'!$D:$D,$A$1)*IF($A76="CH4",About!$D$58,IF($A76="N2O",About!$D$59,1))</f>
        <v>7.3672408968099998E-2</v>
      </c>
    </row>
    <row r="77" spans="1:34" x14ac:dyDescent="0.25">
      <c r="A77" s="413" t="s">
        <v>4423</v>
      </c>
      <c r="B77" s="414" t="s">
        <v>4425</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4423</v>
      </c>
      <c r="B78" s="414" t="s">
        <v>4426</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4423</v>
      </c>
      <c r="B79" s="414" t="s">
        <v>4394</v>
      </c>
      <c r="C79" s="415">
        <f>SUMIFS('EPA Export Aggregation'!F:F,'EPA Export Aggregation'!$A:$A,$B79,'EPA Export Aggregation'!$D:$D,$A$1)*IF($A79="CH4",About!$D$58,IF($A79="N2O",About!$D$59,1))</f>
        <v>0.94347141349800001</v>
      </c>
      <c r="D79" s="415">
        <f>SUMIFS('EPA Export Aggregation'!G:G,'EPA Export Aggregation'!$A:$A,$B79,'EPA Export Aggregation'!$D:$D,$A$1)*IF($A79="CH4",About!$D$58,IF($A79="N2O",About!$D$59,1))</f>
        <v>0.79514226855299996</v>
      </c>
      <c r="E79" s="415">
        <f>SUMIFS('EPA Export Aggregation'!H:H,'EPA Export Aggregation'!$A:$A,$B79,'EPA Export Aggregation'!$D:$D,$A$1)*IF($A79="CH4",About!$D$58,IF($A79="N2O",About!$D$59,1))</f>
        <v>0.36118158364199998</v>
      </c>
      <c r="F79" s="415">
        <f>SUMIFS('EPA Export Aggregation'!I:I,'EPA Export Aggregation'!$A:$A,$B79,'EPA Export Aggregation'!$D:$D,$A$1)*IF($A79="CH4",About!$D$58,IF($A79="N2O",About!$D$59,1))</f>
        <v>0.31009704433200003</v>
      </c>
      <c r="G79" s="415">
        <f>SUMIFS('EPA Export Aggregation'!J:J,'EPA Export Aggregation'!$A:$A,$B79,'EPA Export Aggregation'!$D:$D,$A$1)*IF($A79="CH4",About!$D$58,IF($A79="N2O",About!$D$59,1))</f>
        <v>0.20505744815999999</v>
      </c>
      <c r="H79" s="415">
        <f>SUMIFS('EPA Export Aggregation'!K:K,'EPA Export Aggregation'!$A:$A,$B79,'EPA Export Aggregation'!$D:$D,$A$1)*IF($A79="CH4",About!$D$58,IF($A79="N2O",About!$D$59,1))</f>
        <v>0.242841209103</v>
      </c>
      <c r="I79" s="415">
        <f>SUMIFS('EPA Export Aggregation'!L:L,'EPA Export Aggregation'!$A:$A,$B79,'EPA Export Aggregation'!$D:$D,$A$1)*IF($A79="CH4",About!$D$58,IF($A79="N2O",About!$D$59,1))</f>
        <v>0.26961009127800001</v>
      </c>
      <c r="J79" s="415">
        <f>SUMIFS('EPA Export Aggregation'!M:M,'EPA Export Aggregation'!$A:$A,$B79,'EPA Export Aggregation'!$D:$D,$A$1)*IF($A79="CH4",About!$D$58,IF($A79="N2O",About!$D$59,1))</f>
        <v>0.30574637302199997</v>
      </c>
      <c r="K79" s="415">
        <f>SUMIFS('EPA Export Aggregation'!N:N,'EPA Export Aggregation'!$A:$A,$B79,'EPA Export Aggregation'!$D:$D,$A$1)*IF($A79="CH4",About!$D$58,IF($A79="N2O",About!$D$59,1))</f>
        <v>0.167130487065</v>
      </c>
      <c r="L79" s="415">
        <f>SUMIFS('EPA Export Aggregation'!O:O,'EPA Export Aggregation'!$A:$A,$B79,'EPA Export Aggregation'!$D:$D,$A$1)*IF($A79="CH4",About!$D$58,IF($A79="N2O",About!$D$59,1))</f>
        <v>0.16710060956100001</v>
      </c>
      <c r="M79" s="415">
        <f>SUMIFS('EPA Export Aggregation'!P:P,'EPA Export Aggregation'!$A:$A,$B79,'EPA Export Aggregation'!$D:$D,$A$1)*IF($A79="CH4",About!$D$58,IF($A79="N2O",About!$D$59,1))</f>
        <v>0.19822646252100001</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4423</v>
      </c>
      <c r="B80" s="414" t="s">
        <v>4392</v>
      </c>
      <c r="C80" s="415">
        <f>SUMIFS('EPA Export Aggregation'!F:F,'EPA Export Aggregation'!$A:$A,$B80,'EPA Export Aggregation'!$D:$D,$A$1)*IF($A80="CH4",About!$D$58,IF($A80="N2O",About!$D$59,1))</f>
        <v>0.32875424801876818</v>
      </c>
      <c r="D80" s="415">
        <f>SUMIFS('EPA Export Aggregation'!G:G,'EPA Export Aggregation'!$A:$A,$B80,'EPA Export Aggregation'!$D:$D,$A$1)*IF($A80="CH4",About!$D$58,IF($A80="N2O",About!$D$59,1))</f>
        <v>0.32875424801876818</v>
      </c>
      <c r="E80" s="415">
        <f>SUMIFS('EPA Export Aggregation'!H:H,'EPA Export Aggregation'!$A:$A,$B80,'EPA Export Aggregation'!$D:$D,$A$1)*IF($A80="CH4",About!$D$58,IF($A80="N2O",About!$D$59,1))</f>
        <v>0.32875424801876818</v>
      </c>
      <c r="F80" s="415">
        <f>SUMIFS('EPA Export Aggregation'!I:I,'EPA Export Aggregation'!$A:$A,$B80,'EPA Export Aggregation'!$D:$D,$A$1)*IF($A80="CH4",About!$D$58,IF($A80="N2O",About!$D$59,1))</f>
        <v>0.41094281152066009</v>
      </c>
      <c r="G80" s="415">
        <f>SUMIFS('EPA Export Aggregation'!J:J,'EPA Export Aggregation'!$A:$A,$B80,'EPA Export Aggregation'!$D:$D,$A$1)*IF($A80="CH4",About!$D$58,IF($A80="N2O",About!$D$59,1))</f>
        <v>0.45203709094020622</v>
      </c>
      <c r="H80" s="415">
        <f>SUMIFS('EPA Export Aggregation'!K:K,'EPA Export Aggregation'!$A:$A,$B80,'EPA Export Aggregation'!$D:$D,$A$1)*IF($A80="CH4",About!$D$58,IF($A80="N2O",About!$D$59,1))</f>
        <v>0.56805730138748023</v>
      </c>
      <c r="I80" s="415">
        <f>SUMIFS('EPA Export Aggregation'!L:L,'EPA Export Aggregation'!$A:$A,$B80,'EPA Export Aggregation'!$D:$D,$A$1)*IF($A80="CH4",About!$D$58,IF($A80="N2O",About!$D$59,1))</f>
        <v>0.63080653328900915</v>
      </c>
      <c r="J80" s="415">
        <f>SUMIFS('EPA Export Aggregation'!M:M,'EPA Export Aggregation'!$A:$A,$B80,'EPA Export Aggregation'!$D:$D,$A$1)*IF($A80="CH4",About!$D$58,IF($A80="N2O",About!$D$59,1))</f>
        <v>0.66663637997003189</v>
      </c>
      <c r="K80" s="415">
        <f>SUMIFS('EPA Export Aggregation'!N:N,'EPA Export Aggregation'!$A:$A,$B80,'EPA Export Aggregation'!$D:$D,$A$1)*IF($A80="CH4",About!$D$58,IF($A80="N2O",About!$D$59,1))</f>
        <v>0.81741354586784787</v>
      </c>
      <c r="L80" s="415">
        <f>SUMIFS('EPA Export Aggregation'!O:O,'EPA Export Aggregation'!$A:$A,$B80,'EPA Export Aggregation'!$D:$D,$A$1)*IF($A80="CH4",About!$D$58,IF($A80="N2O",About!$D$59,1))</f>
        <v>0.82947814450695545</v>
      </c>
      <c r="M80" s="415">
        <f>SUMIFS('EPA Export Aggregation'!P:P,'EPA Export Aggregation'!$A:$A,$B80,'EPA Export Aggregation'!$D:$D,$A$1)*IF($A80="CH4",About!$D$58,IF($A80="N2O",About!$D$59,1))</f>
        <v>0.70748795247398955</v>
      </c>
      <c r="N80" s="415">
        <f>SUMIFS('EPA Export Aggregation'!Q:Q,'EPA Export Aggregation'!$A:$A,$B80,'EPA Export Aggregation'!$D:$D,$A$1)*IF($A80="CH4",About!$D$58,IF($A80="N2O",About!$D$59,1))</f>
        <v>0.497911747191225</v>
      </c>
      <c r="O80" s="415">
        <f>SUMIFS('EPA Export Aggregation'!R:R,'EPA Export Aggregation'!$A:$A,$B80,'EPA Export Aggregation'!$D:$D,$A$1)*IF($A80="CH4",About!$D$58,IF($A80="N2O",About!$D$59,1))</f>
        <v>0.48776181789581879</v>
      </c>
      <c r="P80" s="415">
        <f>SUMIFS('EPA Export Aggregation'!S:S,'EPA Export Aggregation'!$A:$A,$B80,'EPA Export Aggregation'!$D:$D,$A$1)*IF($A80="CH4",About!$D$58,IF($A80="N2O",About!$D$59,1))</f>
        <v>0.44594955299460842</v>
      </c>
      <c r="Q80" s="415">
        <f>SUMIFS('EPA Export Aggregation'!T:T,'EPA Export Aggregation'!$A:$A,$B80,'EPA Export Aggregation'!$D:$D,$A$1)*IF($A80="CH4",About!$D$58,IF($A80="N2O",About!$D$59,1))</f>
        <v>0.41421627023334467</v>
      </c>
      <c r="R80" s="415">
        <f>SUMIFS('EPA Export Aggregation'!U:U,'EPA Export Aggregation'!$A:$A,$B80,'EPA Export Aggregation'!$D:$D,$A$1)*IF($A80="CH4",About!$D$58,IF($A80="N2O",About!$D$59,1))</f>
        <v>0.38164488261896118</v>
      </c>
      <c r="S80" s="415">
        <f>SUMIFS('EPA Export Aggregation'!V:V,'EPA Export Aggregation'!$A:$A,$B80,'EPA Export Aggregation'!$D:$D,$A$1)*IF($A80="CH4",About!$D$58,IF($A80="N2O",About!$D$59,1))</f>
        <v>0.40775606800528569</v>
      </c>
      <c r="T80" s="415">
        <f>SUMIFS('EPA Export Aggregation'!W:W,'EPA Export Aggregation'!$A:$A,$B80,'EPA Export Aggregation'!$D:$D,$A$1)*IF($A80="CH4",About!$D$58,IF($A80="N2O",About!$D$59,1))</f>
        <v>0.3896376756065919</v>
      </c>
      <c r="U80" s="415">
        <f>SUMIFS('EPA Export Aggregation'!X:X,'EPA Export Aggregation'!$A:$A,$B80,'EPA Export Aggregation'!$D:$D,$A$1)*IF($A80="CH4",About!$D$58,IF($A80="N2O",About!$D$59,1))</f>
        <v>0.35579121485559478</v>
      </c>
      <c r="V80" s="415">
        <f>SUMIFS('EPA Export Aggregation'!Y:Y,'EPA Export Aggregation'!$A:$A,$B80,'EPA Export Aggregation'!$D:$D,$A$1)*IF($A80="CH4",About!$D$58,IF($A80="N2O",About!$D$59,1))</f>
        <v>0.19567635256769561</v>
      </c>
      <c r="W80" s="415">
        <f>SUMIFS('EPA Export Aggregation'!Z:Z,'EPA Export Aggregation'!$A:$A,$B80,'EPA Export Aggregation'!$D:$D,$A$1)*IF($A80="CH4",About!$D$58,IF($A80="N2O",About!$D$59,1))</f>
        <v>0.28229592404945819</v>
      </c>
      <c r="X80" s="415">
        <f>SUMIFS('EPA Export Aggregation'!AA:AA,'EPA Export Aggregation'!$A:$A,$B80,'EPA Export Aggregation'!$D:$D,$A$1)*IF($A80="CH4",About!$D$58,IF($A80="N2O",About!$D$59,1))</f>
        <v>0.28437079236314772</v>
      </c>
      <c r="Y80" s="415">
        <f>SUMIFS('EPA Export Aggregation'!AB:AB,'EPA Export Aggregation'!$A:$A,$B80,'EPA Export Aggregation'!$D:$D,$A$1)*IF($A80="CH4",About!$D$58,IF($A80="N2O",About!$D$59,1))</f>
        <v>0.29074825639680479</v>
      </c>
      <c r="Z80" s="415">
        <f>SUMIFS('EPA Export Aggregation'!AC:AC,'EPA Export Aggregation'!$A:$A,$B80,'EPA Export Aggregation'!$D:$D,$A$1)*IF($A80="CH4",About!$D$58,IF($A80="N2O",About!$D$59,1))</f>
        <v>0.2203339330306244</v>
      </c>
      <c r="AA80" s="415">
        <f>SUMIFS('EPA Export Aggregation'!AD:AD,'EPA Export Aggregation'!$A:$A,$B80,'EPA Export Aggregation'!$D:$D,$A$1)*IF($A80="CH4",About!$D$58,IF($A80="N2O",About!$D$59,1))</f>
        <v>0.27683946275261911</v>
      </c>
      <c r="AB80" s="415">
        <f>SUMIFS('EPA Export Aggregation'!AE:AE,'EPA Export Aggregation'!$A:$A,$B80,'EPA Export Aggregation'!$D:$D,$A$1)*IF($A80="CH4",About!$D$58,IF($A80="N2O",About!$D$59,1))</f>
        <v>0.2670767064713177</v>
      </c>
      <c r="AC80" s="415">
        <f>SUMIFS('EPA Export Aggregation'!AF:AF,'EPA Export Aggregation'!$A:$A,$B80,'EPA Export Aggregation'!$D:$D,$A$1)*IF($A80="CH4",About!$D$58,IF($A80="N2O",About!$D$59,1))</f>
        <v>0.30105925375068199</v>
      </c>
      <c r="AD80" s="415">
        <f>SUMIFS('EPA Export Aggregation'!AG:AG,'EPA Export Aggregation'!$A:$A,$B80,'EPA Export Aggregation'!$D:$D,$A$1)*IF($A80="CH4",About!$D$58,IF($A80="N2O",About!$D$59,1))</f>
        <v>0.2828005235627738</v>
      </c>
      <c r="AE80" s="415">
        <f>SUMIFS('EPA Export Aggregation'!AH:AH,'EPA Export Aggregation'!$A:$A,$B80,'EPA Export Aggregation'!$D:$D,$A$1)*IF($A80="CH4",About!$D$58,IF($A80="N2O",About!$D$59,1))</f>
        <v>0.29448142878421513</v>
      </c>
      <c r="AF80" s="415">
        <f>SUMIFS('EPA Export Aggregation'!AI:AI,'EPA Export Aggregation'!$A:$A,$B80,'EPA Export Aggregation'!$D:$D,$A$1)*IF($A80="CH4",About!$D$58,IF($A80="N2O",About!$D$59,1))</f>
        <v>0.30615868886773862</v>
      </c>
      <c r="AG80" s="415">
        <f>SUMIFS('EPA Export Aggregation'!AJ:AJ,'EPA Export Aggregation'!$A:$A,$B80,'EPA Export Aggregation'!$D:$D,$A$1)*IF($A80="CH4",About!$D$58,IF($A80="N2O",About!$D$59,1))</f>
        <v>0.33729524814859202</v>
      </c>
      <c r="AH80" s="415">
        <f>SUMIFS('EPA Export Aggregation'!AK:AK,'EPA Export Aggregation'!$A:$A,$B80,'EPA Export Aggregation'!$D:$D,$A$1)*IF($A80="CH4",About!$D$58,IF($A80="N2O",About!$D$59,1))</f>
        <v>0.41220639957550798</v>
      </c>
    </row>
    <row r="81" spans="1:34" x14ac:dyDescent="0.25">
      <c r="A81" s="413" t="s">
        <v>4423</v>
      </c>
      <c r="B81" s="414" t="s">
        <v>4427</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4423</v>
      </c>
      <c r="B82" s="414" t="s">
        <v>4428</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4423</v>
      </c>
      <c r="B83" s="414" t="s">
        <v>4429</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4423</v>
      </c>
      <c r="B84" s="414" t="s">
        <v>4404</v>
      </c>
      <c r="C84" s="415">
        <f>SUMIFS('EPA Export Aggregation'!F:F,'EPA Export Aggregation'!$A:$A,$B84,'EPA Export Aggregation'!$D:$D,$A$1)*IF($A84="CH4",About!$D$58,IF($A84="N2O",About!$D$59,1))</f>
        <v>6.6084526249999997E-2</v>
      </c>
      <c r="D84" s="415">
        <f>SUMIFS('EPA Export Aggregation'!G:G,'EPA Export Aggregation'!$A:$A,$B84,'EPA Export Aggregation'!$D:$D,$A$1)*IF($A84="CH4",About!$D$58,IF($A84="N2O",About!$D$59,1))</f>
        <v>6.6084526249999997E-2</v>
      </c>
      <c r="E84" s="415">
        <f>SUMIFS('EPA Export Aggregation'!H:H,'EPA Export Aggregation'!$A:$A,$B84,'EPA Export Aggregation'!$D:$D,$A$1)*IF($A84="CH4",About!$D$58,IF($A84="N2O",About!$D$59,1))</f>
        <v>6.6084526249999997E-2</v>
      </c>
      <c r="F84" s="415">
        <f>SUMIFS('EPA Export Aggregation'!I:I,'EPA Export Aggregation'!$A:$A,$B84,'EPA Export Aggregation'!$D:$D,$A$1)*IF($A84="CH4",About!$D$58,IF($A84="N2O",About!$D$59,1))</f>
        <v>8.2605656050000004E-2</v>
      </c>
      <c r="G84" s="415">
        <f>SUMIFS('EPA Export Aggregation'!J:J,'EPA Export Aggregation'!$A:$A,$B84,'EPA Export Aggregation'!$D:$D,$A$1)*IF($A84="CH4",About!$D$58,IF($A84="N2O",About!$D$59,1))</f>
        <v>9.0866223300000007E-2</v>
      </c>
      <c r="H84" s="415">
        <f>SUMIFS('EPA Export Aggregation'!K:K,'EPA Export Aggregation'!$A:$A,$B84,'EPA Export Aggregation'!$D:$D,$A$1)*IF($A84="CH4",About!$D$58,IF($A84="N2O",About!$D$59,1))</f>
        <v>0.1141880228</v>
      </c>
      <c r="I84" s="415">
        <f>SUMIFS('EPA Export Aggregation'!L:L,'EPA Export Aggregation'!$A:$A,$B84,'EPA Export Aggregation'!$D:$D,$A$1)*IF($A84="CH4",About!$D$58,IF($A84="N2O",About!$D$59,1))</f>
        <v>0.12680155614999999</v>
      </c>
      <c r="J84" s="415">
        <f>SUMIFS('EPA Export Aggregation'!M:M,'EPA Export Aggregation'!$A:$A,$B84,'EPA Export Aggregation'!$D:$D,$A$1)*IF($A84="CH4",About!$D$58,IF($A84="N2O",About!$D$59,1))</f>
        <v>0.13400389255</v>
      </c>
      <c r="K84" s="415">
        <f>SUMIFS('EPA Export Aggregation'!N:N,'EPA Export Aggregation'!$A:$A,$B84,'EPA Export Aggregation'!$D:$D,$A$1)*IF($A84="CH4",About!$D$58,IF($A84="N2O",About!$D$59,1))</f>
        <v>0.16431235955000001</v>
      </c>
      <c r="L84" s="415">
        <f>SUMIFS('EPA Export Aggregation'!O:O,'EPA Export Aggregation'!$A:$A,$B84,'EPA Export Aggregation'!$D:$D,$A$1)*IF($A84="CH4",About!$D$58,IF($A84="N2O",About!$D$59,1))</f>
        <v>0.1667375243</v>
      </c>
      <c r="M84" s="415">
        <f>SUMIFS('EPA Export Aggregation'!P:P,'EPA Export Aggregation'!$A:$A,$B84,'EPA Export Aggregation'!$D:$D,$A$1)*IF($A84="CH4",About!$D$58,IF($A84="N2O",About!$D$59,1))</f>
        <v>0.1347657884</v>
      </c>
      <c r="N84" s="415">
        <f>SUMIFS('EPA Export Aggregation'!Q:Q,'EPA Export Aggregation'!$A:$A,$B84,'EPA Export Aggregation'!$D:$D,$A$1)*IF($A84="CH4",About!$D$58,IF($A84="N2O",About!$D$59,1))</f>
        <v>9.1629270649999997E-2</v>
      </c>
      <c r="O84" s="415">
        <f>SUMIFS('EPA Export Aggregation'!R:R,'EPA Export Aggregation'!$A:$A,$B84,'EPA Export Aggregation'!$D:$D,$A$1)*IF($A84="CH4",About!$D$58,IF($A84="N2O",About!$D$59,1))</f>
        <v>8.1331434349999995E-2</v>
      </c>
      <c r="P84" s="415">
        <f>SUMIFS('EPA Export Aggregation'!S:S,'EPA Export Aggregation'!$A:$A,$B84,'EPA Export Aggregation'!$D:$D,$A$1)*IF($A84="CH4",About!$D$58,IF($A84="N2O",About!$D$59,1))</f>
        <v>9.7980810700000004E-2</v>
      </c>
      <c r="Q84" s="415">
        <f>SUMIFS('EPA Export Aggregation'!T:T,'EPA Export Aggregation'!$A:$A,$B84,'EPA Export Aggregation'!$D:$D,$A$1)*IF($A84="CH4",About!$D$58,IF($A84="N2O",About!$D$59,1))</f>
        <v>9.4055201500000005E-2</v>
      </c>
      <c r="R84" s="415">
        <f>SUMIFS('EPA Export Aggregation'!U:U,'EPA Export Aggregation'!$A:$A,$B84,'EPA Export Aggregation'!$D:$D,$A$1)*IF($A84="CH4",About!$D$58,IF($A84="N2O",About!$D$59,1))</f>
        <v>0.1022770995</v>
      </c>
      <c r="S84" s="415">
        <f>SUMIFS('EPA Export Aggregation'!V:V,'EPA Export Aggregation'!$A:$A,$B84,'EPA Export Aggregation'!$D:$D,$A$1)*IF($A84="CH4",About!$D$58,IF($A84="N2O",About!$D$59,1))</f>
        <v>9.9321781799999995E-2</v>
      </c>
      <c r="T84" s="415">
        <f>SUMIFS('EPA Export Aggregation'!W:W,'EPA Export Aggregation'!$A:$A,$B84,'EPA Export Aggregation'!$D:$D,$A$1)*IF($A84="CH4",About!$D$58,IF($A84="N2O",About!$D$59,1))</f>
        <v>7.9911512650000002E-2</v>
      </c>
      <c r="U84" s="415">
        <f>SUMIFS('EPA Export Aggregation'!X:X,'EPA Export Aggregation'!$A:$A,$B84,'EPA Export Aggregation'!$D:$D,$A$1)*IF($A84="CH4",About!$D$58,IF($A84="N2O",About!$D$59,1))</f>
        <v>7.338103185E-2</v>
      </c>
      <c r="V84" s="415">
        <f>SUMIFS('EPA Export Aggregation'!Y:Y,'EPA Export Aggregation'!$A:$A,$B84,'EPA Export Aggregation'!$D:$D,$A$1)*IF($A84="CH4",About!$D$58,IF($A84="N2O",About!$D$59,1))</f>
        <v>4.342656885E-2</v>
      </c>
      <c r="W84" s="415">
        <f>SUMIFS('EPA Export Aggregation'!Z:Z,'EPA Export Aggregation'!$A:$A,$B84,'EPA Export Aggregation'!$D:$D,$A$1)*IF($A84="CH4",About!$D$58,IF($A84="N2O",About!$D$59,1))</f>
        <v>6.1748837350000002E-2</v>
      </c>
      <c r="X84" s="415">
        <f>SUMIFS('EPA Export Aggregation'!AA:AA,'EPA Export Aggregation'!$A:$A,$B84,'EPA Export Aggregation'!$D:$D,$A$1)*IF($A84="CH4",About!$D$58,IF($A84="N2O",About!$D$59,1))</f>
        <v>7.5805317699999999E-2</v>
      </c>
      <c r="Y84" s="415">
        <f>SUMIFS('EPA Export Aggregation'!AB:AB,'EPA Export Aggregation'!$A:$A,$B84,'EPA Export Aggregation'!$D:$D,$A$1)*IF($A84="CH4",About!$D$58,IF($A84="N2O",About!$D$59,1))</f>
        <v>6.31807276E-2</v>
      </c>
      <c r="Z84" s="415">
        <f>SUMIFS('EPA Export Aggregation'!AC:AC,'EPA Export Aggregation'!$A:$A,$B84,'EPA Export Aggregation'!$D:$D,$A$1)*IF($A84="CH4",About!$D$58,IF($A84="N2O",About!$D$59,1))</f>
        <v>5.8736313599999999E-2</v>
      </c>
      <c r="AA84" s="415">
        <f>SUMIFS('EPA Export Aggregation'!AD:AD,'EPA Export Aggregation'!$A:$A,$B84,'EPA Export Aggregation'!$D:$D,$A$1)*IF($A84="CH4",About!$D$58,IF($A84="N2O",About!$D$59,1))</f>
        <v>8.3374914450000004E-2</v>
      </c>
      <c r="AB84" s="415">
        <f>SUMIFS('EPA Export Aggregation'!AE:AE,'EPA Export Aggregation'!$A:$A,$B84,'EPA Export Aggregation'!$D:$D,$A$1)*IF($A84="CH4",About!$D$58,IF($A84="N2O",About!$D$59,1))</f>
        <v>8.3450699599999997E-2</v>
      </c>
      <c r="AC84" s="415">
        <f>SUMIFS('EPA Export Aggregation'!AF:AF,'EPA Export Aggregation'!$A:$A,$B84,'EPA Export Aggregation'!$D:$D,$A$1)*IF($A84="CH4",About!$D$58,IF($A84="N2O",About!$D$59,1))</f>
        <v>8.8349514300000001E-2</v>
      </c>
      <c r="AD84" s="415">
        <f>SUMIFS('EPA Export Aggregation'!AG:AG,'EPA Export Aggregation'!$A:$A,$B84,'EPA Export Aggregation'!$D:$D,$A$1)*IF($A84="CH4",About!$D$58,IF($A84="N2O",About!$D$59,1))</f>
        <v>7.5509448000000007E-2</v>
      </c>
      <c r="AE84" s="415">
        <f>SUMIFS('EPA Export Aggregation'!AH:AH,'EPA Export Aggregation'!$A:$A,$B84,'EPA Export Aggregation'!$D:$D,$A$1)*IF($A84="CH4",About!$D$58,IF($A84="N2O",About!$D$59,1))</f>
        <v>0.1059822928</v>
      </c>
      <c r="AF84" s="415">
        <f>SUMIFS('EPA Export Aggregation'!AI:AI,'EPA Export Aggregation'!$A:$A,$B84,'EPA Export Aggregation'!$D:$D,$A$1)*IF($A84="CH4",About!$D$58,IF($A84="N2O",About!$D$59,1))</f>
        <v>0.11354343190000001</v>
      </c>
      <c r="AG84" s="415">
        <f>SUMIFS('EPA Export Aggregation'!AJ:AJ,'EPA Export Aggregation'!$A:$A,$B84,'EPA Export Aggregation'!$D:$D,$A$1)*IF($A84="CH4",About!$D$58,IF($A84="N2O",About!$D$59,1))</f>
        <v>0.11721481575000001</v>
      </c>
      <c r="AH84" s="415">
        <f>SUMIFS('EPA Export Aggregation'!AK:AK,'EPA Export Aggregation'!$A:$A,$B84,'EPA Export Aggregation'!$D:$D,$A$1)*IF($A84="CH4",About!$D$58,IF($A84="N2O",About!$D$59,1))</f>
        <v>0.15575753470000001</v>
      </c>
    </row>
    <row r="85" spans="1:34" x14ac:dyDescent="0.25">
      <c r="A85" s="413" t="s">
        <v>4423</v>
      </c>
      <c r="B85" s="414" t="s">
        <v>4430</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4423</v>
      </c>
      <c r="B86" s="414" t="s">
        <v>4431</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4423</v>
      </c>
      <c r="B87" s="414" t="s">
        <v>4406</v>
      </c>
      <c r="C87" s="415">
        <f>SUMIFS('EPA Export Aggregation'!F:F,'EPA Export Aggregation'!$A:$A,$B87,'EPA Export Aggregation'!$D:$D,$A$1)*IF($A87="CH4",About!$D$58,IF($A87="N2O",About!$D$59,1))</f>
        <v>5.8039437400000003E-3</v>
      </c>
      <c r="D87" s="415">
        <f>SUMIFS('EPA Export Aggregation'!$F:$F,'EPA Export Aggregation'!$A:$A,$B87,'EPA Export Aggregation'!$D:$D,$A$1)*IF($A87="CH4",About!$D$58,IF($A87="N2O",About!$D$59,1))</f>
        <v>5.8039437400000003E-3</v>
      </c>
      <c r="E87" s="415">
        <f>SUMIFS('EPA Export Aggregation'!$F:$F,'EPA Export Aggregation'!$A:$A,$B87,'EPA Export Aggregation'!$D:$D,$A$1)*IF($A87="CH4",About!$D$58,IF($A87="N2O",About!$D$59,1))</f>
        <v>5.8039437400000003E-3</v>
      </c>
      <c r="F87" s="415">
        <f>SUMIFS('EPA Export Aggregation'!$F:$F,'EPA Export Aggregation'!$A:$A,$B87,'EPA Export Aggregation'!$D:$D,$A$1)*IF($A87="CH4",About!$D$58,IF($A87="N2O",About!$D$59,1))</f>
        <v>5.8039437400000003E-3</v>
      </c>
      <c r="G87" s="415">
        <f>SUMIFS('EPA Export Aggregation'!$F:$F,'EPA Export Aggregation'!$A:$A,$B87,'EPA Export Aggregation'!$D:$D,$A$1)*IF($A87="CH4",About!$D$58,IF($A87="N2O",About!$D$59,1))</f>
        <v>5.8039437400000003E-3</v>
      </c>
      <c r="H87" s="415">
        <f>SUMIFS('EPA Export Aggregation'!$F:$F,'EPA Export Aggregation'!$A:$A,$B87,'EPA Export Aggregation'!$D:$D,$A$1)*IF($A87="CH4",About!$D$58,IF($A87="N2O",About!$D$59,1))</f>
        <v>5.8039437400000003E-3</v>
      </c>
      <c r="I87" s="415">
        <f>SUMIFS('EPA Export Aggregation'!$F:$F,'EPA Export Aggregation'!$A:$A,$B87,'EPA Export Aggregation'!$D:$D,$A$1)*IF($A87="CH4",About!$D$58,IF($A87="N2O",About!$D$59,1))</f>
        <v>5.8039437400000003E-3</v>
      </c>
      <c r="J87" s="415">
        <f>SUMIFS('EPA Export Aggregation'!$F:$F,'EPA Export Aggregation'!$A:$A,$B87,'EPA Export Aggregation'!$D:$D,$A$1)*IF($A87="CH4",About!$D$58,IF($A87="N2O",About!$D$59,1))</f>
        <v>5.8039437400000003E-3</v>
      </c>
      <c r="K87" s="415">
        <f>SUMIFS('EPA Export Aggregation'!$F:$F,'EPA Export Aggregation'!$A:$A,$B87,'EPA Export Aggregation'!$D:$D,$A$1)*IF($A87="CH4",About!$D$58,IF($A87="N2O",About!$D$59,1))</f>
        <v>5.8039437400000003E-3</v>
      </c>
      <c r="L87" s="415">
        <f>SUMIFS('EPA Export Aggregation'!$F:$F,'EPA Export Aggregation'!$A:$A,$B87,'EPA Export Aggregation'!$D:$D,$A$1)*IF($A87="CH4",About!$D$58,IF($A87="N2O",About!$D$59,1))</f>
        <v>5.8039437400000003E-3</v>
      </c>
      <c r="M87" s="415">
        <f>SUMIFS('EPA Export Aggregation'!$F:$F,'EPA Export Aggregation'!$A:$A,$B87,'EPA Export Aggregation'!$D:$D,$A$1)*IF($A87="CH4",About!$D$58,IF($A87="N2O",About!$D$59,1))</f>
        <v>5.8039437400000003E-3</v>
      </c>
      <c r="N87" s="415">
        <f>SUMIFS('EPA Export Aggregation'!$F:$F,'EPA Export Aggregation'!$A:$A,$B87,'EPA Export Aggregation'!$D:$D,$A$1)*IF($A87="CH4",About!$D$58,IF($A87="N2O",About!$D$59,1))</f>
        <v>5.8039437400000003E-3</v>
      </c>
      <c r="O87" s="415">
        <f>SUMIFS('EPA Export Aggregation'!$F:$F,'EPA Export Aggregation'!$A:$A,$B87,'EPA Export Aggregation'!$D:$D,$A$1)*IF($A87="CH4",About!$D$58,IF($A87="N2O",About!$D$59,1))</f>
        <v>5.8039437400000003E-3</v>
      </c>
      <c r="P87" s="415">
        <f>SUMIFS('EPA Export Aggregation'!$F:$F,'EPA Export Aggregation'!$A:$A,$B87,'EPA Export Aggregation'!$D:$D,$A$1)*IF($A87="CH4",About!$D$58,IF($A87="N2O",About!$D$59,1))</f>
        <v>5.8039437400000003E-3</v>
      </c>
      <c r="Q87" s="415">
        <f>SUMIFS('EPA Export Aggregation'!$F:$F,'EPA Export Aggregation'!$A:$A,$B87,'EPA Export Aggregation'!$D:$D,$A$1)*IF($A87="CH4",About!$D$58,IF($A87="N2O",About!$D$59,1))</f>
        <v>5.8039437400000003E-3</v>
      </c>
      <c r="R87" s="415">
        <f>SUMIFS('EPA Export Aggregation'!$F:$F,'EPA Export Aggregation'!$A:$A,$B87,'EPA Export Aggregation'!$D:$D,$A$1)*IF($A87="CH4",About!$D$58,IF($A87="N2O",About!$D$59,1))</f>
        <v>5.8039437400000003E-3</v>
      </c>
      <c r="S87" s="415">
        <f>SUMIFS('EPA Export Aggregation'!$F:$F,'EPA Export Aggregation'!$A:$A,$B87,'EPA Export Aggregation'!$D:$D,$A$1)*IF($A87="CH4",About!$D$58,IF($A87="N2O",About!$D$59,1))</f>
        <v>5.8039437400000003E-3</v>
      </c>
      <c r="T87" s="415">
        <f>SUMIFS('EPA Export Aggregation'!$F:$F,'EPA Export Aggregation'!$A:$A,$B87,'EPA Export Aggregation'!$D:$D,$A$1)*IF($A87="CH4",About!$D$58,IF($A87="N2O",About!$D$59,1))</f>
        <v>5.8039437400000003E-3</v>
      </c>
      <c r="U87" s="415">
        <f>SUMIFS('EPA Export Aggregation'!$F:$F,'EPA Export Aggregation'!$A:$A,$B87,'EPA Export Aggregation'!$D:$D,$A$1)*IF($A87="CH4",About!$D$58,IF($A87="N2O",About!$D$59,1))</f>
        <v>5.8039437400000003E-3</v>
      </c>
      <c r="V87" s="415">
        <f>SUMIFS('EPA Export Aggregation'!$F:$F,'EPA Export Aggregation'!$A:$A,$B87,'EPA Export Aggregation'!$D:$D,$A$1)*IF($A87="CH4",About!$D$58,IF($A87="N2O",About!$D$59,1))</f>
        <v>5.8039437400000003E-3</v>
      </c>
      <c r="W87" s="415">
        <f>SUMIFS('EPA Export Aggregation'!$F:$F,'EPA Export Aggregation'!$A:$A,$B87,'EPA Export Aggregation'!$D:$D,$A$1)*IF($A87="CH4",About!$D$58,IF($A87="N2O",About!$D$59,1))</f>
        <v>5.8039437400000003E-3</v>
      </c>
      <c r="X87" s="415">
        <f>SUMIFS('EPA Export Aggregation'!$F:$F,'EPA Export Aggregation'!$A:$A,$B87,'EPA Export Aggregation'!$D:$D,$A$1)*IF($A87="CH4",About!$D$58,IF($A87="N2O",About!$D$59,1))</f>
        <v>5.8039437400000003E-3</v>
      </c>
      <c r="Y87" s="415">
        <f>SUMIFS('EPA Export Aggregation'!$F:$F,'EPA Export Aggregation'!$A:$A,$B87,'EPA Export Aggregation'!$D:$D,$A$1)*IF($A87="CH4",About!$D$58,IF($A87="N2O",About!$D$59,1))</f>
        <v>5.8039437400000003E-3</v>
      </c>
      <c r="Z87" s="415">
        <f>SUMIFS('EPA Export Aggregation'!$F:$F,'EPA Export Aggregation'!$A:$A,$B87,'EPA Export Aggregation'!$D:$D,$A$1)*IF($A87="CH4",About!$D$58,IF($A87="N2O",About!$D$59,1))</f>
        <v>5.8039437400000003E-3</v>
      </c>
      <c r="AA87" s="415">
        <f>SUMIFS('EPA Export Aggregation'!$F:$F,'EPA Export Aggregation'!$A:$A,$B87,'EPA Export Aggregation'!$D:$D,$A$1)*IF($A87="CH4",About!$D$58,IF($A87="N2O",About!$D$59,1))</f>
        <v>5.8039437400000003E-3</v>
      </c>
      <c r="AB87" s="415">
        <f>SUMIFS('EPA Export Aggregation'!$F:$F,'EPA Export Aggregation'!$A:$A,$B87,'EPA Export Aggregation'!$D:$D,$A$1)*IF($A87="CH4",About!$D$58,IF($A87="N2O",About!$D$59,1))</f>
        <v>5.8039437400000003E-3</v>
      </c>
      <c r="AC87" s="415">
        <f>SUMIFS('EPA Export Aggregation'!$F:$F,'EPA Export Aggregation'!$A:$A,$B87,'EPA Export Aggregation'!$D:$D,$A$1)*IF($A87="CH4",About!$D$58,IF($A87="N2O",About!$D$59,1))</f>
        <v>5.8039437400000003E-3</v>
      </c>
      <c r="AD87" s="415">
        <f>SUMIFS('EPA Export Aggregation'!$F:$F,'EPA Export Aggregation'!$A:$A,$B87,'EPA Export Aggregation'!$D:$D,$A$1)*IF($A87="CH4",About!$D$58,IF($A87="N2O",About!$D$59,1))</f>
        <v>5.8039437400000003E-3</v>
      </c>
      <c r="AE87" s="415">
        <f>SUMIFS('EPA Export Aggregation'!$F:$F,'EPA Export Aggregation'!$A:$A,$B87,'EPA Export Aggregation'!$D:$D,$A$1)*IF($A87="CH4",About!$D$58,IF($A87="N2O",About!$D$59,1))</f>
        <v>5.8039437400000003E-3</v>
      </c>
      <c r="AF87" s="415">
        <f>SUMIFS('EPA Export Aggregation'!$F:$F,'EPA Export Aggregation'!$A:$A,$B87,'EPA Export Aggregation'!$D:$D,$A$1)*IF($A87="CH4",About!$D$58,IF($A87="N2O",About!$D$59,1))</f>
        <v>5.8039437400000003E-3</v>
      </c>
      <c r="AG87" s="415">
        <f>SUMIFS('EPA Export Aggregation'!$F:$F,'EPA Export Aggregation'!$A:$A,$B87,'EPA Export Aggregation'!$D:$D,$A$1)*IF($A87="CH4",About!$D$58,IF($A87="N2O",About!$D$59,1))</f>
        <v>5.8039437400000003E-3</v>
      </c>
      <c r="AH87" s="415">
        <f>SUMIFS('EPA Export Aggregation'!$F:$F,'EPA Export Aggregation'!$A:$A,$B87,'EPA Export Aggregation'!$D:$D,$A$1)*IF($A87="CH4",About!$D$58,IF($A87="N2O",About!$D$59,1))</f>
        <v>5.8039437400000003E-3</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3632</v>
      </c>
    </row>
    <row r="2" spans="1:35" x14ac:dyDescent="0.25">
      <c r="A2" t="s">
        <v>3633</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3641</v>
      </c>
    </row>
    <row r="3" spans="1:35" x14ac:dyDescent="0.25">
      <c r="A3" t="s">
        <v>2216</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3642</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3643</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3634</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3635</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839</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840</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3644</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3645</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3636</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3637</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3646</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3647</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3638</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3648</v>
      </c>
    </row>
    <row r="18" spans="1:17" x14ac:dyDescent="0.25">
      <c r="A18" t="s">
        <v>3649</v>
      </c>
    </row>
    <row r="19" spans="1:17" x14ac:dyDescent="0.25">
      <c r="A19" t="s">
        <v>3650</v>
      </c>
    </row>
    <row r="20" spans="1:17" x14ac:dyDescent="0.25">
      <c r="A20" t="s">
        <v>3651</v>
      </c>
    </row>
    <row r="21" spans="1:17" x14ac:dyDescent="0.25">
      <c r="A21" t="s">
        <v>3639</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3" t="s">
        <v>473</v>
      </c>
      <c r="B2" s="453"/>
      <c r="C2" s="194"/>
      <c r="D2" s="194"/>
      <c r="E2" s="194"/>
      <c r="F2" s="194"/>
      <c r="G2" s="194"/>
      <c r="H2" s="41" t="s">
        <v>474</v>
      </c>
    </row>
    <row r="3" spans="1:8" ht="15.75" x14ac:dyDescent="0.25">
      <c r="A3" s="194" t="s">
        <v>719</v>
      </c>
      <c r="B3" s="194"/>
      <c r="C3" s="194"/>
      <c r="D3" s="194"/>
      <c r="E3" s="194"/>
      <c r="F3" s="194"/>
      <c r="G3" s="194"/>
      <c r="H3" s="41" t="s">
        <v>3371</v>
      </c>
    </row>
    <row r="4" spans="1:8" x14ac:dyDescent="0.25">
      <c r="A4" s="195"/>
      <c r="B4" s="195"/>
      <c r="C4" s="195"/>
      <c r="D4" s="195"/>
      <c r="E4" s="195"/>
      <c r="F4" s="195"/>
      <c r="G4" s="41"/>
      <c r="H4" s="41" t="s">
        <v>475</v>
      </c>
    </row>
    <row r="5" spans="1:8" x14ac:dyDescent="0.25">
      <c r="A5" s="195"/>
      <c r="B5" s="195"/>
      <c r="C5" s="195"/>
      <c r="D5" s="195"/>
      <c r="E5" s="195"/>
      <c r="F5" s="195"/>
      <c r="G5" s="195"/>
      <c r="H5" s="195"/>
    </row>
    <row r="6" spans="1:8" x14ac:dyDescent="0.25">
      <c r="A6" s="454" t="s">
        <v>476</v>
      </c>
      <c r="B6" s="242" t="s">
        <v>477</v>
      </c>
      <c r="C6" s="242" t="s">
        <v>478</v>
      </c>
      <c r="D6" s="242" t="s">
        <v>479</v>
      </c>
      <c r="E6" s="242" t="s">
        <v>480</v>
      </c>
      <c r="F6" s="242" t="s">
        <v>481</v>
      </c>
      <c r="G6" s="242" t="s">
        <v>482</v>
      </c>
      <c r="H6" s="242" t="s">
        <v>483</v>
      </c>
    </row>
    <row r="7" spans="1:8" ht="15.75" thickBot="1" x14ac:dyDescent="0.3">
      <c r="A7" s="455"/>
      <c r="B7" s="456" t="s">
        <v>484</v>
      </c>
      <c r="C7" s="457"/>
      <c r="D7" s="457"/>
      <c r="E7" s="457"/>
      <c r="F7" s="457"/>
      <c r="G7" s="457"/>
      <c r="H7" s="458"/>
    </row>
    <row r="8" spans="1:8" ht="15.75" thickTop="1" x14ac:dyDescent="0.25">
      <c r="A8" s="243" t="s">
        <v>485</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486</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487</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488</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489</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491</v>
      </c>
      <c r="B13" s="244">
        <v>45783.983149465937</v>
      </c>
      <c r="C13" s="244">
        <v>1.37229551691322</v>
      </c>
      <c r="D13" s="244">
        <v>0.19110373131999001</v>
      </c>
      <c r="E13" s="248" t="s">
        <v>492</v>
      </c>
      <c r="F13" s="248" t="s">
        <v>492</v>
      </c>
      <c r="G13" s="248" t="s">
        <v>492</v>
      </c>
      <c r="H13" s="248" t="s">
        <v>492</v>
      </c>
    </row>
    <row r="14" spans="1:8" x14ac:dyDescent="0.25">
      <c r="A14" s="249" t="s">
        <v>493</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494</v>
      </c>
      <c r="B15" s="244">
        <v>14978.572362155866</v>
      </c>
      <c r="C15" s="244">
        <v>0.23835740177008</v>
      </c>
      <c r="D15" s="244">
        <v>5.0815371746130003E-2</v>
      </c>
      <c r="E15" s="248" t="s">
        <v>492</v>
      </c>
      <c r="F15" s="248" t="s">
        <v>492</v>
      </c>
      <c r="G15" s="248" t="s">
        <v>492</v>
      </c>
      <c r="H15" s="248" t="s">
        <v>492</v>
      </c>
    </row>
    <row r="16" spans="1:8" x14ac:dyDescent="0.25">
      <c r="A16" s="247" t="s">
        <v>495</v>
      </c>
      <c r="B16" s="244">
        <v>5057.2748720254449</v>
      </c>
      <c r="C16" s="244">
        <v>0.25516926930848</v>
      </c>
      <c r="D16" s="244">
        <v>3.8004328346280002E-2</v>
      </c>
      <c r="E16" s="248" t="s">
        <v>492</v>
      </c>
      <c r="F16" s="248" t="s">
        <v>492</v>
      </c>
      <c r="G16" s="248" t="s">
        <v>492</v>
      </c>
      <c r="H16" s="248" t="s">
        <v>492</v>
      </c>
    </row>
    <row r="17" spans="1:8" x14ac:dyDescent="0.25">
      <c r="A17" s="247" t="s">
        <v>496</v>
      </c>
      <c r="B17" s="244">
        <v>67269.957813983725</v>
      </c>
      <c r="C17" s="244">
        <v>1.85662734289529</v>
      </c>
      <c r="D17" s="244">
        <v>0.29458061428601001</v>
      </c>
      <c r="E17" s="248" t="s">
        <v>492</v>
      </c>
      <c r="F17" s="248" t="s">
        <v>492</v>
      </c>
      <c r="G17" s="248" t="s">
        <v>492</v>
      </c>
      <c r="H17" s="248" t="s">
        <v>492</v>
      </c>
    </row>
    <row r="18" spans="1:8" x14ac:dyDescent="0.25">
      <c r="A18" s="247" t="s">
        <v>497</v>
      </c>
      <c r="B18" s="244">
        <v>45070.579654334128</v>
      </c>
      <c r="C18" s="244">
        <v>3.0283235843053902</v>
      </c>
      <c r="D18" s="244">
        <v>0.52839203850651995</v>
      </c>
      <c r="E18" s="248" t="s">
        <v>492</v>
      </c>
      <c r="F18" s="248" t="s">
        <v>492</v>
      </c>
      <c r="G18" s="248" t="s">
        <v>492</v>
      </c>
      <c r="H18" s="248" t="s">
        <v>492</v>
      </c>
    </row>
    <row r="19" spans="1:8" x14ac:dyDescent="0.25">
      <c r="A19" s="247" t="s">
        <v>498</v>
      </c>
      <c r="B19" s="244">
        <v>46357.764227420019</v>
      </c>
      <c r="C19" s="244">
        <v>3.41919088614388</v>
      </c>
      <c r="D19" s="244">
        <v>0.52415757023381004</v>
      </c>
      <c r="E19" s="248" t="s">
        <v>492</v>
      </c>
      <c r="F19" s="248" t="s">
        <v>492</v>
      </c>
      <c r="G19" s="248" t="s">
        <v>492</v>
      </c>
      <c r="H19" s="248" t="s">
        <v>492</v>
      </c>
    </row>
    <row r="20" spans="1:8" x14ac:dyDescent="0.25">
      <c r="A20" s="247" t="s">
        <v>499</v>
      </c>
      <c r="B20" s="244">
        <v>36302.033778109631</v>
      </c>
      <c r="C20" s="244">
        <v>2.4295382607283198</v>
      </c>
      <c r="D20" s="244">
        <v>0.36471649490099001</v>
      </c>
      <c r="E20" s="248" t="s">
        <v>492</v>
      </c>
      <c r="F20" s="248" t="s">
        <v>492</v>
      </c>
      <c r="G20" s="248" t="s">
        <v>492</v>
      </c>
      <c r="H20" s="248" t="s">
        <v>492</v>
      </c>
    </row>
    <row r="21" spans="1:8" x14ac:dyDescent="0.25">
      <c r="A21" s="250" t="s">
        <v>3362</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500</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501</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502</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503</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504</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505</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506</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507</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508</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509</v>
      </c>
      <c r="B31" s="244">
        <v>257.90976890459297</v>
      </c>
      <c r="C31" s="244">
        <v>1.300499353749E-2</v>
      </c>
      <c r="D31" s="244">
        <v>1.87845249299E-3</v>
      </c>
      <c r="E31" s="248" t="s">
        <v>492</v>
      </c>
      <c r="F31" s="248" t="s">
        <v>492</v>
      </c>
      <c r="G31" s="248" t="s">
        <v>492</v>
      </c>
      <c r="H31" s="248" t="s">
        <v>492</v>
      </c>
    </row>
    <row r="32" spans="1:8" x14ac:dyDescent="0.25">
      <c r="A32" s="249" t="s">
        <v>3363</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510</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511</v>
      </c>
      <c r="B34" s="244">
        <v>28046.5637376296</v>
      </c>
      <c r="C34" s="244">
        <v>0.48826677857</v>
      </c>
      <c r="D34" s="244">
        <v>0.78160963399831995</v>
      </c>
      <c r="E34" s="248" t="s">
        <v>490</v>
      </c>
      <c r="F34" s="248" t="s">
        <v>490</v>
      </c>
      <c r="G34" s="248" t="s">
        <v>490</v>
      </c>
      <c r="H34" s="248" t="s">
        <v>490</v>
      </c>
    </row>
    <row r="35" spans="1:8" x14ac:dyDescent="0.25">
      <c r="A35" s="252" t="s">
        <v>512</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514</v>
      </c>
      <c r="B36" s="244">
        <v>4169.7141237857086</v>
      </c>
      <c r="C36" s="244">
        <v>2828.7193306107342</v>
      </c>
      <c r="D36" s="244" t="s">
        <v>490</v>
      </c>
      <c r="E36" s="244" t="s">
        <v>490</v>
      </c>
      <c r="F36" s="244" t="s">
        <v>490</v>
      </c>
      <c r="G36" s="244" t="s">
        <v>490</v>
      </c>
      <c r="H36" s="244" t="s">
        <v>490</v>
      </c>
    </row>
    <row r="37" spans="1:8" x14ac:dyDescent="0.25">
      <c r="A37" s="247" t="s">
        <v>516</v>
      </c>
      <c r="B37" s="244">
        <v>4169.7141237857086</v>
      </c>
      <c r="C37" s="244">
        <v>2828.7193306107342</v>
      </c>
      <c r="D37" s="248" t="s">
        <v>490</v>
      </c>
      <c r="E37" s="248" t="s">
        <v>490</v>
      </c>
      <c r="F37" s="248" t="s">
        <v>490</v>
      </c>
      <c r="G37" s="248" t="s">
        <v>490</v>
      </c>
      <c r="H37" s="253" t="s">
        <v>187</v>
      </c>
    </row>
    <row r="38" spans="1:8" x14ac:dyDescent="0.25">
      <c r="A38" s="247" t="s">
        <v>518</v>
      </c>
      <c r="B38" s="244" t="s">
        <v>492</v>
      </c>
      <c r="C38" s="244" t="s">
        <v>492</v>
      </c>
      <c r="D38" s="248" t="s">
        <v>490</v>
      </c>
      <c r="E38" s="248" t="s">
        <v>490</v>
      </c>
      <c r="F38" s="248" t="s">
        <v>490</v>
      </c>
      <c r="G38" s="248" t="s">
        <v>490</v>
      </c>
      <c r="H38" s="248" t="s">
        <v>490</v>
      </c>
    </row>
    <row r="39" spans="1:8" x14ac:dyDescent="0.25">
      <c r="A39" s="247" t="s">
        <v>3364</v>
      </c>
      <c r="B39" s="244" t="s">
        <v>519</v>
      </c>
      <c r="C39" s="244" t="s">
        <v>519</v>
      </c>
      <c r="D39" s="248" t="s">
        <v>490</v>
      </c>
      <c r="E39" s="244" t="s">
        <v>490</v>
      </c>
      <c r="F39" s="244" t="s">
        <v>490</v>
      </c>
      <c r="G39" s="244" t="s">
        <v>490</v>
      </c>
      <c r="H39" s="244" t="s">
        <v>490</v>
      </c>
    </row>
    <row r="40" spans="1:8" x14ac:dyDescent="0.25">
      <c r="A40" s="249" t="s">
        <v>520</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521</v>
      </c>
      <c r="B41" s="244">
        <v>11998.333379274758</v>
      </c>
      <c r="C41" s="244">
        <v>1877.1194091493796</v>
      </c>
      <c r="D41" s="244">
        <v>3.5424165198090003E-2</v>
      </c>
      <c r="E41" s="248" t="s">
        <v>492</v>
      </c>
      <c r="F41" s="248" t="s">
        <v>492</v>
      </c>
      <c r="G41" s="248" t="s">
        <v>492</v>
      </c>
      <c r="H41" s="248" t="s">
        <v>492</v>
      </c>
    </row>
    <row r="42" spans="1:8" x14ac:dyDescent="0.25">
      <c r="A42" s="247" t="s">
        <v>522</v>
      </c>
      <c r="B42" s="244">
        <v>24946.827302109439</v>
      </c>
      <c r="C42" s="244">
        <v>7151.4450138200864</v>
      </c>
      <c r="D42" s="253" t="s">
        <v>187</v>
      </c>
      <c r="E42" s="253" t="s">
        <v>187</v>
      </c>
      <c r="F42" s="253" t="s">
        <v>187</v>
      </c>
      <c r="G42" s="248" t="s">
        <v>492</v>
      </c>
      <c r="H42" s="248" t="s">
        <v>492</v>
      </c>
    </row>
    <row r="43" spans="1:8" x14ac:dyDescent="0.25">
      <c r="A43" s="247" t="s">
        <v>523</v>
      </c>
      <c r="B43" s="244" t="s">
        <v>492</v>
      </c>
      <c r="C43" s="244" t="s">
        <v>492</v>
      </c>
      <c r="D43" s="244">
        <v>5.644611909326E-2</v>
      </c>
      <c r="E43" s="248" t="s">
        <v>492</v>
      </c>
      <c r="F43" s="248" t="s">
        <v>492</v>
      </c>
      <c r="G43" s="248" t="s">
        <v>492</v>
      </c>
      <c r="H43" s="248" t="s">
        <v>492</v>
      </c>
    </row>
    <row r="44" spans="1:8" x14ac:dyDescent="0.25">
      <c r="A44" s="247" t="s">
        <v>3365</v>
      </c>
      <c r="B44" s="244" t="s">
        <v>519</v>
      </c>
      <c r="C44" s="244" t="s">
        <v>519</v>
      </c>
      <c r="D44" s="244" t="s">
        <v>519</v>
      </c>
      <c r="E44" s="244">
        <v>208.89432174184356</v>
      </c>
      <c r="F44" s="244">
        <v>105.47180460606191</v>
      </c>
      <c r="G44" s="244">
        <v>355.97410702367489</v>
      </c>
      <c r="H44" s="244">
        <v>65.111291475618813</v>
      </c>
    </row>
    <row r="45" spans="1:8" x14ac:dyDescent="0.25">
      <c r="A45" s="254" t="s">
        <v>3366</v>
      </c>
      <c r="B45" s="244" t="s">
        <v>524</v>
      </c>
      <c r="C45" s="253" t="s">
        <v>187</v>
      </c>
      <c r="D45" s="253" t="s">
        <v>187</v>
      </c>
      <c r="E45" s="253" t="s">
        <v>187</v>
      </c>
      <c r="F45" s="253" t="s">
        <v>187</v>
      </c>
      <c r="G45" s="253" t="s">
        <v>187</v>
      </c>
      <c r="H45" s="253" t="s">
        <v>187</v>
      </c>
    </row>
    <row r="46" spans="1:8" x14ac:dyDescent="0.25">
      <c r="A46" s="249" t="s">
        <v>3367</v>
      </c>
      <c r="B46" s="244" t="s">
        <v>492</v>
      </c>
      <c r="C46" s="253" t="s">
        <v>187</v>
      </c>
      <c r="D46" s="253" t="s">
        <v>187</v>
      </c>
      <c r="E46" s="253" t="s">
        <v>187</v>
      </c>
      <c r="F46" s="253" t="s">
        <v>187</v>
      </c>
      <c r="G46" s="253" t="s">
        <v>187</v>
      </c>
      <c r="H46" s="253" t="s">
        <v>187</v>
      </c>
    </row>
    <row r="47" spans="1:8" x14ac:dyDescent="0.25">
      <c r="A47" s="249" t="s">
        <v>525</v>
      </c>
      <c r="B47" s="244" t="s">
        <v>492</v>
      </c>
      <c r="C47" s="253" t="s">
        <v>187</v>
      </c>
      <c r="D47" s="253" t="s">
        <v>187</v>
      </c>
      <c r="E47" s="253" t="s">
        <v>187</v>
      </c>
      <c r="F47" s="253" t="s">
        <v>187</v>
      </c>
      <c r="G47" s="253" t="s">
        <v>187</v>
      </c>
      <c r="H47" s="253" t="s">
        <v>187</v>
      </c>
    </row>
    <row r="48" spans="1:8" x14ac:dyDescent="0.25">
      <c r="A48" s="246" t="s">
        <v>526</v>
      </c>
      <c r="B48" s="244" t="s">
        <v>524</v>
      </c>
      <c r="C48" s="253" t="s">
        <v>187</v>
      </c>
      <c r="D48" s="253" t="s">
        <v>187</v>
      </c>
      <c r="E48" s="253" t="s">
        <v>187</v>
      </c>
      <c r="F48" s="253" t="s">
        <v>187</v>
      </c>
      <c r="G48" s="253" t="s">
        <v>187</v>
      </c>
      <c r="H48" s="253" t="s">
        <v>187</v>
      </c>
    </row>
    <row r="49" spans="1:8" x14ac:dyDescent="0.25">
      <c r="A49" s="254" t="s">
        <v>3368</v>
      </c>
      <c r="B49" s="253" t="s">
        <v>187</v>
      </c>
      <c r="C49" s="253" t="s">
        <v>187</v>
      </c>
      <c r="D49" s="253" t="s">
        <v>187</v>
      </c>
      <c r="E49" s="253" t="s">
        <v>187</v>
      </c>
      <c r="F49" s="253" t="s">
        <v>187</v>
      </c>
      <c r="G49" s="253" t="s">
        <v>187</v>
      </c>
      <c r="H49" s="253" t="s">
        <v>187</v>
      </c>
    </row>
    <row r="50" spans="1:8" x14ac:dyDescent="0.25">
      <c r="A50" s="246" t="s">
        <v>527</v>
      </c>
      <c r="B50" s="244">
        <v>113327.83658654301</v>
      </c>
      <c r="C50" s="244">
        <v>5.2928930187330101</v>
      </c>
      <c r="D50" s="244">
        <v>3.2441550799905401</v>
      </c>
      <c r="E50" s="244">
        <v>1699.3376784668872</v>
      </c>
      <c r="F50" s="244">
        <v>130.7216571044716</v>
      </c>
      <c r="G50" s="244">
        <v>53.656498765611978</v>
      </c>
      <c r="H50" s="244" t="s">
        <v>517</v>
      </c>
    </row>
    <row r="51" spans="1:8" x14ac:dyDescent="0.25">
      <c r="A51" s="255" t="s">
        <v>528</v>
      </c>
      <c r="B51" s="244">
        <v>60220.980376771418</v>
      </c>
      <c r="C51" s="244" t="s">
        <v>552</v>
      </c>
      <c r="D51" s="244">
        <v>1.8999282815821601</v>
      </c>
      <c r="E51" s="248">
        <v>237.49103519777046</v>
      </c>
      <c r="F51" s="248">
        <v>98.796270642272503</v>
      </c>
      <c r="G51" s="248">
        <v>14.819440596340881</v>
      </c>
      <c r="H51" s="248" t="s">
        <v>517</v>
      </c>
    </row>
    <row r="52" spans="1:8" x14ac:dyDescent="0.25">
      <c r="A52" s="255" t="s">
        <v>529</v>
      </c>
      <c r="B52" s="244">
        <v>53106.856209771599</v>
      </c>
      <c r="C52" s="244">
        <v>5.2928930187330101</v>
      </c>
      <c r="D52" s="244">
        <v>1.34422679840838</v>
      </c>
      <c r="E52" s="248">
        <v>1461.8466432691168</v>
      </c>
      <c r="F52" s="248">
        <v>31.9253864621991</v>
      </c>
      <c r="G52" s="248">
        <v>38.837058169271103</v>
      </c>
      <c r="H52" s="248" t="s">
        <v>517</v>
      </c>
    </row>
    <row r="53" spans="1:8" x14ac:dyDescent="0.25">
      <c r="A53" s="246" t="s">
        <v>530</v>
      </c>
      <c r="B53" s="244" t="s">
        <v>492</v>
      </c>
      <c r="C53" s="244" t="s">
        <v>492</v>
      </c>
      <c r="D53" s="244" t="s">
        <v>492</v>
      </c>
      <c r="E53" s="248" t="s">
        <v>492</v>
      </c>
      <c r="F53" s="248" t="s">
        <v>492</v>
      </c>
      <c r="G53" s="248" t="s">
        <v>492</v>
      </c>
      <c r="H53" s="248" t="s">
        <v>517</v>
      </c>
    </row>
    <row r="54" spans="1:8" x14ac:dyDescent="0.25">
      <c r="A54" s="256" t="s">
        <v>3369</v>
      </c>
      <c r="B54" s="244">
        <v>230699.51036740557</v>
      </c>
      <c r="C54" s="253" t="s">
        <v>187</v>
      </c>
      <c r="D54" s="253" t="s">
        <v>187</v>
      </c>
      <c r="E54" s="253" t="s">
        <v>187</v>
      </c>
      <c r="F54" s="253" t="s">
        <v>187</v>
      </c>
      <c r="G54" s="253" t="s">
        <v>187</v>
      </c>
      <c r="H54" s="253" t="s">
        <v>187</v>
      </c>
    </row>
    <row r="55" spans="1:8" x14ac:dyDescent="0.25">
      <c r="A55" s="196" t="s">
        <v>3370</v>
      </c>
      <c r="B55" s="244" t="s">
        <v>552</v>
      </c>
      <c r="C55" s="253" t="s">
        <v>187</v>
      </c>
      <c r="D55" s="253" t="s">
        <v>187</v>
      </c>
      <c r="E55" s="253" t="s">
        <v>187</v>
      </c>
      <c r="F55" s="253" t="s">
        <v>187</v>
      </c>
      <c r="G55" s="253" t="s">
        <v>187</v>
      </c>
      <c r="H55" s="253" t="s">
        <v>187</v>
      </c>
    </row>
    <row r="56" spans="1:8" x14ac:dyDescent="0.25">
      <c r="A56" s="257" t="s">
        <v>531</v>
      </c>
      <c r="B56" s="248" t="s">
        <v>490</v>
      </c>
      <c r="C56" s="253" t="s">
        <v>187</v>
      </c>
      <c r="D56" s="253" t="s">
        <v>187</v>
      </c>
      <c r="E56" s="253" t="s">
        <v>187</v>
      </c>
      <c r="F56" s="253" t="s">
        <v>187</v>
      </c>
      <c r="G56" s="253" t="s">
        <v>187</v>
      </c>
      <c r="H56" s="253" t="s">
        <v>187</v>
      </c>
    </row>
    <row r="57" spans="1:8" x14ac:dyDescent="0.25">
      <c r="A57" s="257" t="s">
        <v>532</v>
      </c>
      <c r="B57" s="248" t="s">
        <v>490</v>
      </c>
      <c r="C57" s="253" t="s">
        <v>187</v>
      </c>
      <c r="D57" s="253" t="s">
        <v>187</v>
      </c>
      <c r="E57" s="253" t="s">
        <v>187</v>
      </c>
      <c r="F57" s="253" t="s">
        <v>187</v>
      </c>
      <c r="G57" s="253" t="s">
        <v>187</v>
      </c>
      <c r="H57" s="253" t="s">
        <v>187</v>
      </c>
    </row>
    <row r="58" spans="1:8" x14ac:dyDescent="0.25">
      <c r="C58" s="3"/>
      <c r="D58" s="3"/>
    </row>
    <row r="59" spans="1:8" x14ac:dyDescent="0.25">
      <c r="A59" s="42" t="s">
        <v>3591</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533</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2420</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3099</v>
      </c>
      <c r="B66" s="43">
        <f>G375</f>
        <v>13282.915919456782</v>
      </c>
      <c r="C66" s="43">
        <f t="shared" ref="C66:D66" si="7">H375</f>
        <v>5.1948184495699996E-3</v>
      </c>
      <c r="D66" s="43">
        <f t="shared" si="7"/>
        <v>1.29867598133739</v>
      </c>
      <c r="E66" s="43"/>
      <c r="F66" s="43"/>
      <c r="G66" s="43"/>
      <c r="H66" s="43"/>
    </row>
    <row r="67" spans="1:10" ht="60" x14ac:dyDescent="0.25">
      <c r="A67" s="1" t="s">
        <v>3100</v>
      </c>
      <c r="B67" s="3"/>
      <c r="C67" s="3"/>
      <c r="D67" s="3"/>
      <c r="E67" s="3"/>
      <c r="F67" s="3"/>
      <c r="G67" s="3"/>
      <c r="H67" s="3"/>
    </row>
    <row r="68" spans="1:10" ht="15.75" thickBot="1" x14ac:dyDescent="0.3">
      <c r="B68" s="73"/>
      <c r="C68" s="73"/>
      <c r="D68" s="73"/>
      <c r="E68" s="73"/>
      <c r="F68" s="73"/>
      <c r="G68" s="73"/>
      <c r="H68" s="73"/>
    </row>
    <row r="69" spans="1:10" ht="15.75" x14ac:dyDescent="0.25">
      <c r="A69" s="459" t="s">
        <v>534</v>
      </c>
      <c r="B69" s="460"/>
      <c r="C69" s="197"/>
      <c r="D69" s="197"/>
      <c r="E69" s="197"/>
      <c r="F69" s="197"/>
      <c r="G69" s="197"/>
      <c r="H69" s="197"/>
      <c r="I69" s="46"/>
      <c r="J69" s="41" t="s">
        <v>474</v>
      </c>
    </row>
    <row r="70" spans="1:10" ht="15.75" x14ac:dyDescent="0.25">
      <c r="A70" s="40" t="s">
        <v>535</v>
      </c>
      <c r="B70" s="44"/>
      <c r="C70" s="45"/>
      <c r="D70" s="45"/>
      <c r="E70" s="45"/>
      <c r="F70" s="45"/>
      <c r="G70" s="45"/>
      <c r="H70" s="45"/>
      <c r="I70" s="46"/>
      <c r="J70" s="41" t="s">
        <v>3371</v>
      </c>
    </row>
    <row r="71" spans="1:10" ht="15.75" x14ac:dyDescent="0.25">
      <c r="A71" s="40"/>
      <c r="B71" s="44"/>
      <c r="C71" s="45"/>
      <c r="D71" s="45"/>
      <c r="E71" s="45"/>
      <c r="F71" s="45"/>
      <c r="G71" s="45"/>
      <c r="H71" s="41"/>
      <c r="I71" s="46"/>
      <c r="J71" s="41" t="s">
        <v>475</v>
      </c>
    </row>
    <row r="72" spans="1:10" x14ac:dyDescent="0.25">
      <c r="A72" s="461" t="s">
        <v>476</v>
      </c>
      <c r="B72" s="464" t="s">
        <v>536</v>
      </c>
      <c r="C72" s="465"/>
      <c r="D72" s="464" t="s">
        <v>537</v>
      </c>
      <c r="E72" s="466"/>
      <c r="F72" s="467"/>
      <c r="G72" s="464" t="s">
        <v>538</v>
      </c>
      <c r="H72" s="468"/>
      <c r="I72" s="468"/>
      <c r="J72" s="465"/>
    </row>
    <row r="73" spans="1:10" x14ac:dyDescent="0.25">
      <c r="A73" s="462"/>
      <c r="B73" s="469" t="s">
        <v>539</v>
      </c>
      <c r="C73" s="470"/>
      <c r="D73" s="473" t="s">
        <v>540</v>
      </c>
      <c r="E73" s="469" t="s">
        <v>478</v>
      </c>
      <c r="F73" s="470" t="s">
        <v>479</v>
      </c>
      <c r="G73" s="473" t="s">
        <v>541</v>
      </c>
      <c r="H73" s="473" t="s">
        <v>478</v>
      </c>
      <c r="I73" s="473" t="s">
        <v>479</v>
      </c>
      <c r="J73" s="238" t="s">
        <v>477</v>
      </c>
    </row>
    <row r="74" spans="1:10" x14ac:dyDescent="0.25">
      <c r="A74" s="462"/>
      <c r="B74" s="471"/>
      <c r="C74" s="472"/>
      <c r="D74" s="474"/>
      <c r="E74" s="471"/>
      <c r="F74" s="472"/>
      <c r="G74" s="475"/>
      <c r="H74" s="474"/>
      <c r="I74" s="474"/>
      <c r="J74" s="238" t="s">
        <v>542</v>
      </c>
    </row>
    <row r="75" spans="1:10" ht="15.75" thickBot="1" x14ac:dyDescent="0.3">
      <c r="A75" s="463"/>
      <c r="B75" s="241" t="s">
        <v>543</v>
      </c>
      <c r="C75" s="47" t="s">
        <v>544</v>
      </c>
      <c r="D75" s="47" t="s">
        <v>545</v>
      </c>
      <c r="E75" s="481" t="s">
        <v>546</v>
      </c>
      <c r="F75" s="482"/>
      <c r="G75" s="481" t="s">
        <v>484</v>
      </c>
      <c r="H75" s="479"/>
      <c r="I75" s="479"/>
      <c r="J75" s="480"/>
    </row>
    <row r="76" spans="1:10" ht="15.75" thickTop="1" x14ac:dyDescent="0.25">
      <c r="A76" s="48" t="s">
        <v>547</v>
      </c>
      <c r="B76" s="294">
        <v>91119552.110468924</v>
      </c>
      <c r="C76" s="294" t="s">
        <v>548</v>
      </c>
      <c r="D76" s="295" t="s">
        <v>187</v>
      </c>
      <c r="E76" s="295" t="s">
        <v>187</v>
      </c>
      <c r="F76" s="295" t="s">
        <v>187</v>
      </c>
      <c r="G76" s="294">
        <v>5894246.3300794624</v>
      </c>
      <c r="H76" s="294">
        <v>474.07141405218891</v>
      </c>
      <c r="I76" s="294">
        <v>255.32625983564566</v>
      </c>
      <c r="J76" s="294" t="s">
        <v>552</v>
      </c>
    </row>
    <row r="77" spans="1:10" x14ac:dyDescent="0.25">
      <c r="A77" s="258" t="s">
        <v>549</v>
      </c>
      <c r="B77" s="294">
        <v>39518350.449221194</v>
      </c>
      <c r="C77" s="294" t="s">
        <v>548</v>
      </c>
      <c r="D77" s="294">
        <v>62.818550609275022</v>
      </c>
      <c r="E77" s="294">
        <v>4.71081601067928</v>
      </c>
      <c r="F77" s="294">
        <v>3.6043774931421502</v>
      </c>
      <c r="G77" s="294">
        <v>2482485.4976894674</v>
      </c>
      <c r="H77" s="294">
        <v>186.16367801182585</v>
      </c>
      <c r="I77" s="294">
        <v>142.439052925277</v>
      </c>
      <c r="J77" s="294" t="s">
        <v>490</v>
      </c>
    </row>
    <row r="78" spans="1:10" x14ac:dyDescent="0.25">
      <c r="A78" s="258" t="s">
        <v>550</v>
      </c>
      <c r="B78" s="294">
        <v>23547856.46013758</v>
      </c>
      <c r="C78" s="294" t="s">
        <v>548</v>
      </c>
      <c r="D78" s="294">
        <v>90.390222007608685</v>
      </c>
      <c r="E78" s="294">
        <v>1.3293847084140999</v>
      </c>
      <c r="F78" s="294">
        <v>4.0838943275543604</v>
      </c>
      <c r="G78" s="294">
        <v>2128495.9732351382</v>
      </c>
      <c r="H78" s="294">
        <v>31.304160294037182</v>
      </c>
      <c r="I78" s="294">
        <v>96.166957423620104</v>
      </c>
      <c r="J78" s="294" t="s">
        <v>490</v>
      </c>
    </row>
    <row r="79" spans="1:10" x14ac:dyDescent="0.25">
      <c r="A79" s="258" t="s">
        <v>551</v>
      </c>
      <c r="B79" s="294">
        <v>25079732.293968797</v>
      </c>
      <c r="C79" s="294" t="s">
        <v>548</v>
      </c>
      <c r="D79" s="294">
        <v>50.61939699547608</v>
      </c>
      <c r="E79" s="294">
        <v>2.9025747542863098</v>
      </c>
      <c r="F79" s="294">
        <v>0.31864834210840998</v>
      </c>
      <c r="G79" s="294">
        <v>1269520.9255286683</v>
      </c>
      <c r="H79" s="294">
        <v>72.795797800732927</v>
      </c>
      <c r="I79" s="294">
        <v>7.9916151159959297</v>
      </c>
      <c r="J79" s="294" t="s">
        <v>490</v>
      </c>
    </row>
    <row r="80" spans="1:10" x14ac:dyDescent="0.25">
      <c r="A80" s="258" t="s">
        <v>3209</v>
      </c>
      <c r="B80" s="294">
        <v>353451.33084586024</v>
      </c>
      <c r="C80" s="294" t="s">
        <v>548</v>
      </c>
      <c r="D80" s="294">
        <v>38.884939528440349</v>
      </c>
      <c r="E80" s="294">
        <v>1.469740809049E-2</v>
      </c>
      <c r="F80" s="294">
        <v>3.6742710183873699</v>
      </c>
      <c r="G80" s="294">
        <v>13743.93362618804</v>
      </c>
      <c r="H80" s="294">
        <v>5.1948184495699996E-3</v>
      </c>
      <c r="I80" s="294">
        <v>1.29867598133739</v>
      </c>
      <c r="J80" s="294" t="s">
        <v>552</v>
      </c>
    </row>
    <row r="81" spans="1:10" x14ac:dyDescent="0.25">
      <c r="A81" s="258" t="s">
        <v>3210</v>
      </c>
      <c r="B81" s="294" t="s">
        <v>519</v>
      </c>
      <c r="C81" s="294" t="s">
        <v>548</v>
      </c>
      <c r="D81" s="294" t="s">
        <v>519</v>
      </c>
      <c r="E81" s="294" t="s">
        <v>519</v>
      </c>
      <c r="F81" s="294" t="s">
        <v>519</v>
      </c>
      <c r="G81" s="294" t="s">
        <v>519</v>
      </c>
      <c r="H81" s="294" t="s">
        <v>519</v>
      </c>
      <c r="I81" s="294" t="s">
        <v>519</v>
      </c>
      <c r="J81" s="294" t="s">
        <v>519</v>
      </c>
    </row>
    <row r="82" spans="1:10" x14ac:dyDescent="0.25">
      <c r="A82" s="258" t="s">
        <v>3211</v>
      </c>
      <c r="B82" s="294">
        <v>2620161.5762954974</v>
      </c>
      <c r="C82" s="294" t="s">
        <v>548</v>
      </c>
      <c r="D82" s="294">
        <v>88.047818292785962</v>
      </c>
      <c r="E82" s="294">
        <v>70.149331548862634</v>
      </c>
      <c r="F82" s="294">
        <v>2.8356871028999802</v>
      </c>
      <c r="G82" s="295" t="s">
        <v>187</v>
      </c>
      <c r="H82" s="294">
        <v>183.80258312714338</v>
      </c>
      <c r="I82" s="294">
        <v>7.4299583894152299</v>
      </c>
      <c r="J82" s="294" t="s">
        <v>490</v>
      </c>
    </row>
    <row r="83" spans="1:10" x14ac:dyDescent="0.25">
      <c r="A83" s="259" t="s">
        <v>553</v>
      </c>
      <c r="B83" s="294">
        <v>32351773.409563068</v>
      </c>
      <c r="C83" s="294" t="s">
        <v>548</v>
      </c>
      <c r="D83" s="295" t="s">
        <v>187</v>
      </c>
      <c r="E83" s="295" t="s">
        <v>187</v>
      </c>
      <c r="F83" s="295" t="s">
        <v>187</v>
      </c>
      <c r="G83" s="294">
        <v>2540094.5307982946</v>
      </c>
      <c r="H83" s="294">
        <v>37.656050059714502</v>
      </c>
      <c r="I83" s="294">
        <v>101.32241952488565</v>
      </c>
      <c r="J83" s="294" t="s">
        <v>552</v>
      </c>
    </row>
    <row r="84" spans="1:10" x14ac:dyDescent="0.25">
      <c r="A84" s="260" t="s">
        <v>549</v>
      </c>
      <c r="B84" s="294">
        <v>1343810.0384583769</v>
      </c>
      <c r="C84" s="294" t="s">
        <v>548</v>
      </c>
      <c r="D84" s="294">
        <v>75.928141051021797</v>
      </c>
      <c r="E84" s="294">
        <v>0.76379847184557004</v>
      </c>
      <c r="F84" s="294">
        <v>0.35425092693756</v>
      </c>
      <c r="G84" s="294">
        <v>102032.99814584665</v>
      </c>
      <c r="H84" s="294">
        <v>1.02640005382524</v>
      </c>
      <c r="I84" s="294">
        <v>0.47604595175188003</v>
      </c>
      <c r="J84" s="294" t="s">
        <v>490</v>
      </c>
    </row>
    <row r="85" spans="1:10" x14ac:dyDescent="0.25">
      <c r="A85" s="260" t="s">
        <v>550</v>
      </c>
      <c r="B85" s="294">
        <v>21964918.19043801</v>
      </c>
      <c r="C85" s="294" t="s">
        <v>548</v>
      </c>
      <c r="D85" s="294">
        <v>90.62078968100333</v>
      </c>
      <c r="E85" s="294">
        <v>0.73257570335638</v>
      </c>
      <c r="F85" s="294">
        <v>4.2890443345528002</v>
      </c>
      <c r="G85" s="294">
        <v>1990478.2316961272</v>
      </c>
      <c r="H85" s="294">
        <v>16.09096539252544</v>
      </c>
      <c r="I85" s="294">
        <v>94.208507923613965</v>
      </c>
      <c r="J85" s="294" t="s">
        <v>490</v>
      </c>
    </row>
    <row r="86" spans="1:10" x14ac:dyDescent="0.25">
      <c r="A86" s="260" t="s">
        <v>551</v>
      </c>
      <c r="B86" s="294">
        <v>8795000.2471165303</v>
      </c>
      <c r="C86" s="294" t="s">
        <v>548</v>
      </c>
      <c r="D86" s="294">
        <v>50.838234302060421</v>
      </c>
      <c r="E86" s="294">
        <v>2.3338941529224702</v>
      </c>
      <c r="F86" s="294">
        <v>0.75335764658167004</v>
      </c>
      <c r="G86" s="294">
        <v>447122.28324958944</v>
      </c>
      <c r="H86" s="294">
        <v>20.526599651696909</v>
      </c>
      <c r="I86" s="294">
        <v>6.6257806878528998</v>
      </c>
      <c r="J86" s="294" t="s">
        <v>490</v>
      </c>
    </row>
    <row r="87" spans="1:10" x14ac:dyDescent="0.25">
      <c r="A87" s="260" t="s">
        <v>3209</v>
      </c>
      <c r="B87" s="294">
        <v>52888.087323471489</v>
      </c>
      <c r="C87" s="294" t="s">
        <v>548</v>
      </c>
      <c r="D87" s="294">
        <v>8.7168534553273496</v>
      </c>
      <c r="E87" s="294" t="s">
        <v>3105</v>
      </c>
      <c r="F87" s="294" t="s">
        <v>3105</v>
      </c>
      <c r="G87" s="294">
        <v>461.01770673125719</v>
      </c>
      <c r="H87" s="294" t="s">
        <v>3105</v>
      </c>
      <c r="I87" s="294" t="s">
        <v>3105</v>
      </c>
      <c r="J87" s="294" t="s">
        <v>552</v>
      </c>
    </row>
    <row r="88" spans="1:10" x14ac:dyDescent="0.25">
      <c r="A88" s="260" t="s">
        <v>3210</v>
      </c>
      <c r="B88" s="294" t="s">
        <v>519</v>
      </c>
      <c r="C88" s="294" t="s">
        <v>548</v>
      </c>
      <c r="D88" s="294" t="s">
        <v>519</v>
      </c>
      <c r="E88" s="294" t="s">
        <v>519</v>
      </c>
      <c r="F88" s="294" t="s">
        <v>519</v>
      </c>
      <c r="G88" s="294" t="s">
        <v>519</v>
      </c>
      <c r="H88" s="294" t="s">
        <v>519</v>
      </c>
      <c r="I88" s="294" t="s">
        <v>519</v>
      </c>
      <c r="J88" s="294" t="s">
        <v>519</v>
      </c>
    </row>
    <row r="89" spans="1:10" x14ac:dyDescent="0.25">
      <c r="A89" s="260" t="s">
        <v>3211</v>
      </c>
      <c r="B89" s="294">
        <v>195156.84622667928</v>
      </c>
      <c r="C89" s="294" t="s">
        <v>548</v>
      </c>
      <c r="D89" s="294">
        <v>97.735736802039924</v>
      </c>
      <c r="E89" s="294">
        <v>6.192435418265E-2</v>
      </c>
      <c r="F89" s="294">
        <v>6.192435418265E-2</v>
      </c>
      <c r="G89" s="294">
        <v>19073.798157926904</v>
      </c>
      <c r="H89" s="294">
        <v>1.2084961666909999E-2</v>
      </c>
      <c r="I89" s="294">
        <v>1.2084961666909999E-2</v>
      </c>
      <c r="J89" s="294" t="s">
        <v>490</v>
      </c>
    </row>
    <row r="90" spans="1:10" x14ac:dyDescent="0.25">
      <c r="A90" s="261" t="s">
        <v>3212</v>
      </c>
      <c r="B90" s="294">
        <v>29762022.261531696</v>
      </c>
      <c r="C90" s="294" t="s">
        <v>548</v>
      </c>
      <c r="D90" s="295" t="s">
        <v>187</v>
      </c>
      <c r="E90" s="295" t="s">
        <v>187</v>
      </c>
      <c r="F90" s="295" t="s">
        <v>187</v>
      </c>
      <c r="G90" s="294">
        <v>2400057.4856406469</v>
      </c>
      <c r="H90" s="294">
        <v>34.823479419570468</v>
      </c>
      <c r="I90" s="294">
        <v>100.86538569159121</v>
      </c>
      <c r="J90" s="294" t="s">
        <v>552</v>
      </c>
    </row>
    <row r="91" spans="1:10" x14ac:dyDescent="0.25">
      <c r="A91" s="260" t="s">
        <v>549</v>
      </c>
      <c r="B91" s="294">
        <v>1289345.7754762077</v>
      </c>
      <c r="C91" s="294" t="s">
        <v>548</v>
      </c>
      <c r="D91" s="294">
        <v>75.981710695644367</v>
      </c>
      <c r="E91" s="294">
        <v>0.66331306705496995</v>
      </c>
      <c r="F91" s="294">
        <v>0.25283307148143003</v>
      </c>
      <c r="G91" s="294">
        <v>97966.697698884454</v>
      </c>
      <c r="H91" s="294">
        <v>0.85523990082548995</v>
      </c>
      <c r="I91" s="294">
        <v>0.32598925261525002</v>
      </c>
      <c r="J91" s="294" t="s">
        <v>490</v>
      </c>
    </row>
    <row r="92" spans="1:10" x14ac:dyDescent="0.25">
      <c r="A92" s="260" t="s">
        <v>550</v>
      </c>
      <c r="B92" s="294">
        <v>21878947.484241422</v>
      </c>
      <c r="C92" s="294" t="s">
        <v>548</v>
      </c>
      <c r="D92" s="294">
        <v>90.624623010701626</v>
      </c>
      <c r="E92" s="294">
        <v>0.69812515865578995</v>
      </c>
      <c r="F92" s="294">
        <v>4.3002982540659396</v>
      </c>
      <c r="G92" s="294">
        <v>1982771.3676303178</v>
      </c>
      <c r="H92" s="294">
        <v>15.27424368365784</v>
      </c>
      <c r="I92" s="294">
        <v>94.085999667283815</v>
      </c>
      <c r="J92" s="294" t="s">
        <v>490</v>
      </c>
    </row>
    <row r="93" spans="1:10" x14ac:dyDescent="0.25">
      <c r="A93" s="260" t="s">
        <v>551</v>
      </c>
      <c r="B93" s="294">
        <v>6345684.0682639154</v>
      </c>
      <c r="C93" s="294" t="s">
        <v>548</v>
      </c>
      <c r="D93" s="294">
        <v>50.248073994006518</v>
      </c>
      <c r="E93" s="294">
        <v>2.9440341927598199</v>
      </c>
      <c r="F93" s="294">
        <v>1.01506972939916</v>
      </c>
      <c r="G93" s="294">
        <v>318858.40260471357</v>
      </c>
      <c r="H93" s="294">
        <v>18.681910873420229</v>
      </c>
      <c r="I93" s="294">
        <v>6.4413118100252298</v>
      </c>
      <c r="J93" s="294" t="s">
        <v>490</v>
      </c>
    </row>
    <row r="94" spans="1:10" x14ac:dyDescent="0.25">
      <c r="A94" s="260" t="s">
        <v>3209</v>
      </c>
      <c r="B94" s="294">
        <v>52888.087323471489</v>
      </c>
      <c r="C94" s="294" t="s">
        <v>548</v>
      </c>
      <c r="D94" s="294">
        <v>8.7168534553273496</v>
      </c>
      <c r="E94" s="294" t="s">
        <v>524</v>
      </c>
      <c r="F94" s="294" t="s">
        <v>524</v>
      </c>
      <c r="G94" s="294">
        <v>461.01770673125719</v>
      </c>
      <c r="H94" s="294" t="s">
        <v>524</v>
      </c>
      <c r="I94" s="294" t="s">
        <v>524</v>
      </c>
      <c r="J94" s="294" t="s">
        <v>490</v>
      </c>
    </row>
    <row r="95" spans="1:10" x14ac:dyDescent="0.25">
      <c r="A95" s="260" t="s">
        <v>3210</v>
      </c>
      <c r="B95" s="294" t="s">
        <v>519</v>
      </c>
      <c r="C95" s="294" t="s">
        <v>548</v>
      </c>
      <c r="D95" s="294" t="s">
        <v>519</v>
      </c>
      <c r="E95" s="294" t="s">
        <v>519</v>
      </c>
      <c r="F95" s="294" t="s">
        <v>519</v>
      </c>
      <c r="G95" s="294" t="s">
        <v>519</v>
      </c>
      <c r="H95" s="294" t="s">
        <v>519</v>
      </c>
      <c r="I95" s="294" t="s">
        <v>519</v>
      </c>
      <c r="J95" s="294" t="s">
        <v>519</v>
      </c>
    </row>
    <row r="96" spans="1:10" x14ac:dyDescent="0.25">
      <c r="A96" s="260" t="s">
        <v>3211</v>
      </c>
      <c r="B96" s="294">
        <v>195156.84622667928</v>
      </c>
      <c r="C96" s="294" t="s">
        <v>548</v>
      </c>
      <c r="D96" s="294">
        <v>97.735736802039924</v>
      </c>
      <c r="E96" s="294">
        <v>6.192435418265E-2</v>
      </c>
      <c r="F96" s="294">
        <v>6.192435418265E-2</v>
      </c>
      <c r="G96" s="294">
        <v>19073.798157926904</v>
      </c>
      <c r="H96" s="294">
        <v>1.2084961666909999E-2</v>
      </c>
      <c r="I96" s="294">
        <v>1.2084961666909999E-2</v>
      </c>
      <c r="J96" s="294" t="s">
        <v>490</v>
      </c>
    </row>
    <row r="97" spans="1:10" x14ac:dyDescent="0.25">
      <c r="A97" s="262" t="s">
        <v>554</v>
      </c>
      <c r="B97" s="294">
        <v>29762022.261531696</v>
      </c>
      <c r="C97" s="294" t="s">
        <v>548</v>
      </c>
      <c r="D97" s="295" t="s">
        <v>187</v>
      </c>
      <c r="E97" s="295" t="s">
        <v>187</v>
      </c>
      <c r="F97" s="295" t="s">
        <v>187</v>
      </c>
      <c r="G97" s="294">
        <v>2400057.4856406469</v>
      </c>
      <c r="H97" s="294">
        <v>34.823479419570468</v>
      </c>
      <c r="I97" s="294">
        <v>100.86538569159121</v>
      </c>
      <c r="J97" s="294" t="s">
        <v>552</v>
      </c>
    </row>
    <row r="98" spans="1:10" x14ac:dyDescent="0.25">
      <c r="A98" s="263" t="s">
        <v>555</v>
      </c>
      <c r="B98" s="296">
        <v>1289345.7754762077</v>
      </c>
      <c r="C98" s="294" t="s">
        <v>548</v>
      </c>
      <c r="D98" s="294">
        <v>75.981710695644367</v>
      </c>
      <c r="E98" s="294">
        <v>0.66331306705496995</v>
      </c>
      <c r="F98" s="294">
        <v>0.25283307148143003</v>
      </c>
      <c r="G98" s="296">
        <v>97966.697698884454</v>
      </c>
      <c r="H98" s="296">
        <v>0.85523990082548995</v>
      </c>
      <c r="I98" s="296">
        <v>0.32598925261525002</v>
      </c>
      <c r="J98" s="296" t="s">
        <v>490</v>
      </c>
    </row>
    <row r="99" spans="1:10" x14ac:dyDescent="0.25">
      <c r="A99" s="263" t="s">
        <v>556</v>
      </c>
      <c r="B99" s="296">
        <v>21878947.484241422</v>
      </c>
      <c r="C99" s="294" t="s">
        <v>548</v>
      </c>
      <c r="D99" s="294">
        <v>90.624623010701626</v>
      </c>
      <c r="E99" s="294">
        <v>0.69812515865578995</v>
      </c>
      <c r="F99" s="294">
        <v>4.3002982540659396</v>
      </c>
      <c r="G99" s="296">
        <v>1982771.3676303178</v>
      </c>
      <c r="H99" s="296">
        <v>15.27424368365784</v>
      </c>
      <c r="I99" s="296">
        <v>94.085999667283815</v>
      </c>
      <c r="J99" s="296" t="s">
        <v>490</v>
      </c>
    </row>
    <row r="100" spans="1:10" x14ac:dyDescent="0.25">
      <c r="A100" s="263" t="s">
        <v>557</v>
      </c>
      <c r="B100" s="296">
        <v>6345684.0682639154</v>
      </c>
      <c r="C100" s="294" t="s">
        <v>548</v>
      </c>
      <c r="D100" s="294">
        <v>50.248073994006518</v>
      </c>
      <c r="E100" s="294">
        <v>2.9440341927598199</v>
      </c>
      <c r="F100" s="294">
        <v>1.01506972939916</v>
      </c>
      <c r="G100" s="296">
        <v>318858.40260471357</v>
      </c>
      <c r="H100" s="296">
        <v>18.681910873420229</v>
      </c>
      <c r="I100" s="296">
        <v>6.4413118100252298</v>
      </c>
      <c r="J100" s="296" t="s">
        <v>490</v>
      </c>
    </row>
    <row r="101" spans="1:10" x14ac:dyDescent="0.25">
      <c r="A101" s="263" t="s">
        <v>558</v>
      </c>
      <c r="B101" s="296">
        <v>52888.087323471489</v>
      </c>
      <c r="C101" s="294" t="s">
        <v>548</v>
      </c>
      <c r="D101" s="294">
        <v>8.7168534553273496</v>
      </c>
      <c r="E101" s="294" t="s">
        <v>490</v>
      </c>
      <c r="F101" s="294" t="s">
        <v>490</v>
      </c>
      <c r="G101" s="296">
        <v>461.01770673125719</v>
      </c>
      <c r="H101" s="296" t="s">
        <v>490</v>
      </c>
      <c r="I101" s="296" t="s">
        <v>490</v>
      </c>
      <c r="J101" s="296" t="s">
        <v>490</v>
      </c>
    </row>
    <row r="102" spans="1:10" x14ac:dyDescent="0.25">
      <c r="A102" s="263" t="s">
        <v>559</v>
      </c>
      <c r="B102" s="296" t="s">
        <v>519</v>
      </c>
      <c r="C102" s="294" t="s">
        <v>548</v>
      </c>
      <c r="D102" s="294" t="s">
        <v>519</v>
      </c>
      <c r="E102" s="294" t="s">
        <v>519</v>
      </c>
      <c r="F102" s="294" t="s">
        <v>519</v>
      </c>
      <c r="G102" s="296" t="s">
        <v>519</v>
      </c>
      <c r="H102" s="296" t="s">
        <v>519</v>
      </c>
      <c r="I102" s="296" t="s">
        <v>519</v>
      </c>
      <c r="J102" s="296" t="s">
        <v>519</v>
      </c>
    </row>
    <row r="103" spans="1:10" x14ac:dyDescent="0.25">
      <c r="A103" s="263" t="s">
        <v>92</v>
      </c>
      <c r="B103" s="296">
        <v>195156.84622667928</v>
      </c>
      <c r="C103" s="294" t="s">
        <v>548</v>
      </c>
      <c r="D103" s="294">
        <v>97.735736802039924</v>
      </c>
      <c r="E103" s="294">
        <v>6.192435418265E-2</v>
      </c>
      <c r="F103" s="294">
        <v>6.192435418265E-2</v>
      </c>
      <c r="G103" s="296">
        <v>19073.798157926904</v>
      </c>
      <c r="H103" s="296">
        <v>1.2084961666909999E-2</v>
      </c>
      <c r="I103" s="296">
        <v>1.2084961666909999E-2</v>
      </c>
      <c r="J103" s="296" t="s">
        <v>490</v>
      </c>
    </row>
    <row r="104" spans="1:10" x14ac:dyDescent="0.25">
      <c r="A104" s="262" t="s">
        <v>560</v>
      </c>
      <c r="B104" s="294" t="s">
        <v>3106</v>
      </c>
      <c r="C104" s="294" t="s">
        <v>548</v>
      </c>
      <c r="D104" s="295" t="s">
        <v>187</v>
      </c>
      <c r="E104" s="295" t="s">
        <v>187</v>
      </c>
      <c r="F104" s="295" t="s">
        <v>187</v>
      </c>
      <c r="G104" s="294" t="s">
        <v>3106</v>
      </c>
      <c r="H104" s="294" t="s">
        <v>564</v>
      </c>
      <c r="I104" s="294" t="s">
        <v>564</v>
      </c>
      <c r="J104" s="294" t="s">
        <v>552</v>
      </c>
    </row>
    <row r="105" spans="1:10" x14ac:dyDescent="0.25">
      <c r="A105" s="263" t="s">
        <v>555</v>
      </c>
      <c r="B105" s="296" t="s">
        <v>492</v>
      </c>
      <c r="C105" s="294" t="s">
        <v>548</v>
      </c>
      <c r="D105" s="294" t="s">
        <v>524</v>
      </c>
      <c r="E105" s="294" t="s">
        <v>492</v>
      </c>
      <c r="F105" s="294" t="s">
        <v>492</v>
      </c>
      <c r="G105" s="296" t="s">
        <v>492</v>
      </c>
      <c r="H105" s="296" t="s">
        <v>492</v>
      </c>
      <c r="I105" s="296" t="s">
        <v>492</v>
      </c>
      <c r="J105" s="296" t="s">
        <v>490</v>
      </c>
    </row>
    <row r="106" spans="1:10" x14ac:dyDescent="0.25">
      <c r="A106" s="263" t="s">
        <v>556</v>
      </c>
      <c r="B106" s="296" t="s">
        <v>492</v>
      </c>
      <c r="C106" s="294" t="s">
        <v>548</v>
      </c>
      <c r="D106" s="294" t="s">
        <v>524</v>
      </c>
      <c r="E106" s="294" t="s">
        <v>492</v>
      </c>
      <c r="F106" s="294" t="s">
        <v>492</v>
      </c>
      <c r="G106" s="296" t="s">
        <v>492</v>
      </c>
      <c r="H106" s="296" t="s">
        <v>492</v>
      </c>
      <c r="I106" s="296" t="s">
        <v>492</v>
      </c>
      <c r="J106" s="296" t="s">
        <v>490</v>
      </c>
    </row>
    <row r="107" spans="1:10" x14ac:dyDescent="0.25">
      <c r="A107" s="263" t="s">
        <v>557</v>
      </c>
      <c r="B107" s="296" t="s">
        <v>492</v>
      </c>
      <c r="C107" s="294" t="s">
        <v>548</v>
      </c>
      <c r="D107" s="294" t="s">
        <v>524</v>
      </c>
      <c r="E107" s="294" t="s">
        <v>492</v>
      </c>
      <c r="F107" s="294" t="s">
        <v>492</v>
      </c>
      <c r="G107" s="296" t="s">
        <v>492</v>
      </c>
      <c r="H107" s="296" t="s">
        <v>492</v>
      </c>
      <c r="I107" s="296" t="s">
        <v>492</v>
      </c>
      <c r="J107" s="296" t="s">
        <v>490</v>
      </c>
    </row>
    <row r="108" spans="1:10" x14ac:dyDescent="0.25">
      <c r="A108" s="263" t="s">
        <v>558</v>
      </c>
      <c r="B108" s="296" t="s">
        <v>492</v>
      </c>
      <c r="C108" s="294" t="s">
        <v>548</v>
      </c>
      <c r="D108" s="294" t="s">
        <v>524</v>
      </c>
      <c r="E108" s="294" t="s">
        <v>492</v>
      </c>
      <c r="F108" s="294" t="s">
        <v>492</v>
      </c>
      <c r="G108" s="296" t="s">
        <v>492</v>
      </c>
      <c r="H108" s="296" t="s">
        <v>492</v>
      </c>
      <c r="I108" s="296" t="s">
        <v>492</v>
      </c>
      <c r="J108" s="296" t="s">
        <v>490</v>
      </c>
    </row>
    <row r="109" spans="1:10" x14ac:dyDescent="0.25">
      <c r="A109" s="263" t="s">
        <v>559</v>
      </c>
      <c r="B109" s="296" t="s">
        <v>519</v>
      </c>
      <c r="C109" s="294" t="s">
        <v>548</v>
      </c>
      <c r="D109" s="294" t="s">
        <v>519</v>
      </c>
      <c r="E109" s="294" t="s">
        <v>519</v>
      </c>
      <c r="F109" s="294" t="s">
        <v>519</v>
      </c>
      <c r="G109" s="296" t="s">
        <v>519</v>
      </c>
      <c r="H109" s="296" t="s">
        <v>519</v>
      </c>
      <c r="I109" s="296" t="s">
        <v>519</v>
      </c>
      <c r="J109" s="296" t="s">
        <v>519</v>
      </c>
    </row>
    <row r="110" spans="1:10" x14ac:dyDescent="0.25">
      <c r="A110" s="263" t="s">
        <v>92</v>
      </c>
      <c r="B110" s="296" t="s">
        <v>492</v>
      </c>
      <c r="C110" s="294" t="s">
        <v>548</v>
      </c>
      <c r="D110" s="294" t="s">
        <v>524</v>
      </c>
      <c r="E110" s="294" t="s">
        <v>492</v>
      </c>
      <c r="F110" s="294" t="s">
        <v>492</v>
      </c>
      <c r="G110" s="296" t="s">
        <v>492</v>
      </c>
      <c r="H110" s="296" t="s">
        <v>492</v>
      </c>
      <c r="I110" s="296" t="s">
        <v>492</v>
      </c>
      <c r="J110" s="296" t="s">
        <v>490</v>
      </c>
    </row>
    <row r="111" spans="1:10" x14ac:dyDescent="0.25">
      <c r="A111" s="262" t="s">
        <v>561</v>
      </c>
      <c r="B111" s="294" t="s">
        <v>3106</v>
      </c>
      <c r="C111" s="294" t="s">
        <v>548</v>
      </c>
      <c r="D111" s="295" t="s">
        <v>187</v>
      </c>
      <c r="E111" s="295" t="s">
        <v>187</v>
      </c>
      <c r="F111" s="295" t="s">
        <v>187</v>
      </c>
      <c r="G111" s="294" t="s">
        <v>564</v>
      </c>
      <c r="H111" s="294" t="s">
        <v>3106</v>
      </c>
      <c r="I111" s="294" t="s">
        <v>564</v>
      </c>
      <c r="J111" s="294" t="s">
        <v>552</v>
      </c>
    </row>
    <row r="112" spans="1:10" x14ac:dyDescent="0.25">
      <c r="A112" s="263" t="s">
        <v>555</v>
      </c>
      <c r="B112" s="296" t="s">
        <v>492</v>
      </c>
      <c r="C112" s="294" t="s">
        <v>548</v>
      </c>
      <c r="D112" s="294" t="s">
        <v>524</v>
      </c>
      <c r="E112" s="294" t="s">
        <v>492</v>
      </c>
      <c r="F112" s="294" t="s">
        <v>492</v>
      </c>
      <c r="G112" s="296" t="s">
        <v>492</v>
      </c>
      <c r="H112" s="296" t="s">
        <v>492</v>
      </c>
      <c r="I112" s="296" t="s">
        <v>492</v>
      </c>
      <c r="J112" s="296" t="s">
        <v>490</v>
      </c>
    </row>
    <row r="113" spans="1:10" x14ac:dyDescent="0.25">
      <c r="A113" s="263" t="s">
        <v>556</v>
      </c>
      <c r="B113" s="296" t="s">
        <v>492</v>
      </c>
      <c r="C113" s="294" t="s">
        <v>548</v>
      </c>
      <c r="D113" s="294" t="s">
        <v>524</v>
      </c>
      <c r="E113" s="294" t="s">
        <v>492</v>
      </c>
      <c r="F113" s="294" t="s">
        <v>492</v>
      </c>
      <c r="G113" s="296" t="s">
        <v>492</v>
      </c>
      <c r="H113" s="296" t="s">
        <v>492</v>
      </c>
      <c r="I113" s="296" t="s">
        <v>492</v>
      </c>
      <c r="J113" s="296" t="s">
        <v>490</v>
      </c>
    </row>
    <row r="114" spans="1:10" x14ac:dyDescent="0.25">
      <c r="A114" s="263" t="s">
        <v>557</v>
      </c>
      <c r="B114" s="296" t="s">
        <v>492</v>
      </c>
      <c r="C114" s="294" t="s">
        <v>548</v>
      </c>
      <c r="D114" s="294" t="s">
        <v>524</v>
      </c>
      <c r="E114" s="294" t="s">
        <v>492</v>
      </c>
      <c r="F114" s="294" t="s">
        <v>492</v>
      </c>
      <c r="G114" s="296" t="s">
        <v>492</v>
      </c>
      <c r="H114" s="296" t="s">
        <v>492</v>
      </c>
      <c r="I114" s="296" t="s">
        <v>492</v>
      </c>
      <c r="J114" s="296" t="s">
        <v>490</v>
      </c>
    </row>
    <row r="115" spans="1:10" x14ac:dyDescent="0.25">
      <c r="A115" s="263" t="s">
        <v>558</v>
      </c>
      <c r="B115" s="296" t="s">
        <v>492</v>
      </c>
      <c r="C115" s="294" t="s">
        <v>548</v>
      </c>
      <c r="D115" s="294" t="s">
        <v>524</v>
      </c>
      <c r="E115" s="294" t="s">
        <v>492</v>
      </c>
      <c r="F115" s="294" t="s">
        <v>492</v>
      </c>
      <c r="G115" s="296" t="s">
        <v>492</v>
      </c>
      <c r="H115" s="296" t="s">
        <v>492</v>
      </c>
      <c r="I115" s="296" t="s">
        <v>492</v>
      </c>
      <c r="J115" s="296" t="s">
        <v>490</v>
      </c>
    </row>
    <row r="116" spans="1:10" x14ac:dyDescent="0.25">
      <c r="A116" s="263" t="s">
        <v>559</v>
      </c>
      <c r="B116" s="296" t="s">
        <v>519</v>
      </c>
      <c r="C116" s="294" t="s">
        <v>548</v>
      </c>
      <c r="D116" s="294" t="s">
        <v>519</v>
      </c>
      <c r="E116" s="294" t="s">
        <v>519</v>
      </c>
      <c r="F116" s="294" t="s">
        <v>519</v>
      </c>
      <c r="G116" s="296" t="s">
        <v>519</v>
      </c>
      <c r="H116" s="296" t="s">
        <v>519</v>
      </c>
      <c r="I116" s="296" t="s">
        <v>519</v>
      </c>
      <c r="J116" s="296" t="s">
        <v>519</v>
      </c>
    </row>
    <row r="117" spans="1:10" x14ac:dyDescent="0.25">
      <c r="A117" s="263" t="s">
        <v>92</v>
      </c>
      <c r="B117" s="296" t="s">
        <v>492</v>
      </c>
      <c r="C117" s="294" t="s">
        <v>548</v>
      </c>
      <c r="D117" s="294" t="s">
        <v>524</v>
      </c>
      <c r="E117" s="294" t="s">
        <v>492</v>
      </c>
      <c r="F117" s="294" t="s">
        <v>492</v>
      </c>
      <c r="G117" s="296" t="s">
        <v>492</v>
      </c>
      <c r="H117" s="296" t="s">
        <v>492</v>
      </c>
      <c r="I117" s="296" t="s">
        <v>492</v>
      </c>
      <c r="J117" s="296" t="s">
        <v>490</v>
      </c>
    </row>
    <row r="118" spans="1:10" x14ac:dyDescent="0.25">
      <c r="A118" s="264" t="s">
        <v>489</v>
      </c>
      <c r="B118" s="294">
        <v>1778687.0543379753</v>
      </c>
      <c r="C118" s="294" t="s">
        <v>548</v>
      </c>
      <c r="D118" s="295" t="s">
        <v>187</v>
      </c>
      <c r="E118" s="295" t="s">
        <v>187</v>
      </c>
      <c r="F118" s="295" t="s">
        <v>187</v>
      </c>
      <c r="G118" s="294">
        <v>94253.062008181601</v>
      </c>
      <c r="H118" s="294">
        <v>1.46027512323081</v>
      </c>
      <c r="I118" s="294">
        <v>0.26593010197444999</v>
      </c>
      <c r="J118" s="294" t="s">
        <v>552</v>
      </c>
    </row>
    <row r="119" spans="1:10" x14ac:dyDescent="0.25">
      <c r="A119" s="260" t="s">
        <v>549</v>
      </c>
      <c r="B119" s="296">
        <v>49045.406851392239</v>
      </c>
      <c r="C119" s="294" t="s">
        <v>548</v>
      </c>
      <c r="D119" s="294">
        <v>74.659973794071973</v>
      </c>
      <c r="E119" s="294">
        <v>3.1426139568948201</v>
      </c>
      <c r="F119" s="294">
        <v>2.75514054391506</v>
      </c>
      <c r="G119" s="296">
        <v>3661.7287902445428</v>
      </c>
      <c r="H119" s="296">
        <v>0.15413078009277001</v>
      </c>
      <c r="I119" s="296">
        <v>0.13512698890908001</v>
      </c>
      <c r="J119" s="296" t="s">
        <v>490</v>
      </c>
    </row>
    <row r="120" spans="1:10" x14ac:dyDescent="0.25">
      <c r="A120" s="260" t="s">
        <v>550</v>
      </c>
      <c r="B120" s="296">
        <v>397.21842434588893</v>
      </c>
      <c r="C120" s="294" t="s">
        <v>548</v>
      </c>
      <c r="D120" s="294">
        <v>89.645233903118736</v>
      </c>
      <c r="E120" s="294">
        <v>9.5000000000102105</v>
      </c>
      <c r="F120" s="294">
        <v>1.4249999999927201</v>
      </c>
      <c r="G120" s="296">
        <v>35.608738561115487</v>
      </c>
      <c r="H120" s="296">
        <v>3.77357503129E-3</v>
      </c>
      <c r="I120" s="296">
        <v>5.6603625469000001E-4</v>
      </c>
      <c r="J120" s="296" t="s">
        <v>490</v>
      </c>
    </row>
    <row r="121" spans="1:10" x14ac:dyDescent="0.25">
      <c r="A121" s="260" t="s">
        <v>551</v>
      </c>
      <c r="B121" s="296">
        <v>1729244.4290622373</v>
      </c>
      <c r="C121" s="294" t="s">
        <v>548</v>
      </c>
      <c r="D121" s="294">
        <v>52.367220594999381</v>
      </c>
      <c r="E121" s="294">
        <v>0.75314440585650999</v>
      </c>
      <c r="F121" s="294">
        <v>7.5314440585649997E-2</v>
      </c>
      <c r="G121" s="296">
        <v>90555.724479375946</v>
      </c>
      <c r="H121" s="296">
        <v>1.30237076810675</v>
      </c>
      <c r="I121" s="296">
        <v>0.13023707681068</v>
      </c>
      <c r="J121" s="296" t="s">
        <v>490</v>
      </c>
    </row>
    <row r="122" spans="1:10" x14ac:dyDescent="0.25">
      <c r="A122" s="260" t="s">
        <v>3209</v>
      </c>
      <c r="B122" s="296" t="s">
        <v>519</v>
      </c>
      <c r="C122" s="294" t="s">
        <v>548</v>
      </c>
      <c r="D122" s="294" t="s">
        <v>519</v>
      </c>
      <c r="E122" s="294" t="s">
        <v>519</v>
      </c>
      <c r="F122" s="294" t="s">
        <v>519</v>
      </c>
      <c r="G122" s="296" t="s">
        <v>519</v>
      </c>
      <c r="H122" s="296" t="s">
        <v>519</v>
      </c>
      <c r="I122" s="296" t="s">
        <v>519</v>
      </c>
      <c r="J122" s="296" t="s">
        <v>519</v>
      </c>
    </row>
    <row r="123" spans="1:10" x14ac:dyDescent="0.25">
      <c r="A123" s="260" t="s">
        <v>3210</v>
      </c>
      <c r="B123" s="296" t="s">
        <v>519</v>
      </c>
      <c r="C123" s="294" t="s">
        <v>548</v>
      </c>
      <c r="D123" s="294" t="s">
        <v>519</v>
      </c>
      <c r="E123" s="294" t="s">
        <v>519</v>
      </c>
      <c r="F123" s="294" t="s">
        <v>519</v>
      </c>
      <c r="G123" s="296" t="s">
        <v>519</v>
      </c>
      <c r="H123" s="296" t="s">
        <v>519</v>
      </c>
      <c r="I123" s="296" t="s">
        <v>519</v>
      </c>
      <c r="J123" s="296" t="s">
        <v>519</v>
      </c>
    </row>
    <row r="124" spans="1:10" x14ac:dyDescent="0.25">
      <c r="A124" s="260" t="s">
        <v>3211</v>
      </c>
      <c r="B124" s="296" t="s">
        <v>492</v>
      </c>
      <c r="C124" s="294" t="s">
        <v>548</v>
      </c>
      <c r="D124" s="294" t="s">
        <v>524</v>
      </c>
      <c r="E124" s="294" t="s">
        <v>492</v>
      </c>
      <c r="F124" s="294" t="s">
        <v>492</v>
      </c>
      <c r="G124" s="296" t="s">
        <v>492</v>
      </c>
      <c r="H124" s="296" t="s">
        <v>492</v>
      </c>
      <c r="I124" s="296" t="s">
        <v>492</v>
      </c>
      <c r="J124" s="296" t="s">
        <v>490</v>
      </c>
    </row>
    <row r="125" spans="1:10" x14ac:dyDescent="0.25">
      <c r="A125" s="265" t="s">
        <v>3213</v>
      </c>
      <c r="B125" s="294">
        <v>811064.09369339747</v>
      </c>
      <c r="C125" s="294" t="s">
        <v>548</v>
      </c>
      <c r="D125" s="295" t="s">
        <v>187</v>
      </c>
      <c r="E125" s="295" t="s">
        <v>187</v>
      </c>
      <c r="F125" s="295" t="s">
        <v>187</v>
      </c>
      <c r="G125" s="294">
        <v>45783.983149465937</v>
      </c>
      <c r="H125" s="294">
        <v>1.37229551691322</v>
      </c>
      <c r="I125" s="294">
        <v>0.19110373131999001</v>
      </c>
      <c r="J125" s="294" t="s">
        <v>552</v>
      </c>
    </row>
    <row r="126" spans="1:10" x14ac:dyDescent="0.25">
      <c r="A126" s="258" t="s">
        <v>549</v>
      </c>
      <c r="B126" s="294">
        <v>5418.8561307769987</v>
      </c>
      <c r="C126" s="294" t="s">
        <v>548</v>
      </c>
      <c r="D126" s="294">
        <v>74.659973794071973</v>
      </c>
      <c r="E126" s="294">
        <v>3.14261395689392</v>
      </c>
      <c r="F126" s="294">
        <v>2.7551405439157199</v>
      </c>
      <c r="G126" s="294">
        <v>404.57165671765699</v>
      </c>
      <c r="H126" s="294">
        <v>1.7029372906979999E-2</v>
      </c>
      <c r="I126" s="294">
        <v>1.492971022755E-2</v>
      </c>
      <c r="J126" s="294" t="s">
        <v>490</v>
      </c>
    </row>
    <row r="127" spans="1:10" x14ac:dyDescent="0.25">
      <c r="A127" s="258" t="s">
        <v>550</v>
      </c>
      <c r="B127" s="294">
        <v>85573.487772242661</v>
      </c>
      <c r="C127" s="294" t="s">
        <v>548</v>
      </c>
      <c r="D127" s="294">
        <v>89.645233903118736</v>
      </c>
      <c r="E127" s="294">
        <v>9.5000000000000604</v>
      </c>
      <c r="F127" s="294">
        <v>1.42500000000005</v>
      </c>
      <c r="G127" s="294">
        <v>7671.2553272483647</v>
      </c>
      <c r="H127" s="294">
        <v>0.81294813383631004</v>
      </c>
      <c r="I127" s="294">
        <v>0.12194222007545</v>
      </c>
      <c r="J127" s="294" t="s">
        <v>490</v>
      </c>
    </row>
    <row r="128" spans="1:10" x14ac:dyDescent="0.25">
      <c r="A128" s="258" t="s">
        <v>551</v>
      </c>
      <c r="B128" s="294">
        <v>720071.7497903778</v>
      </c>
      <c r="C128" s="294" t="s">
        <v>548</v>
      </c>
      <c r="D128" s="294">
        <v>52.367220594999388</v>
      </c>
      <c r="E128" s="294">
        <v>0.75314440585650999</v>
      </c>
      <c r="F128" s="294">
        <v>7.5314440585649997E-2</v>
      </c>
      <c r="G128" s="294">
        <v>37708.156165499917</v>
      </c>
      <c r="H128" s="294">
        <v>0.54231801016992998</v>
      </c>
      <c r="I128" s="294">
        <v>5.4231801016990003E-2</v>
      </c>
      <c r="J128" s="294" t="s">
        <v>490</v>
      </c>
    </row>
    <row r="129" spans="1:10" x14ac:dyDescent="0.25">
      <c r="A129" s="258" t="s">
        <v>3209</v>
      </c>
      <c r="B129" s="294" t="s">
        <v>519</v>
      </c>
      <c r="C129" s="294" t="s">
        <v>548</v>
      </c>
      <c r="D129" s="294" t="s">
        <v>519</v>
      </c>
      <c r="E129" s="294" t="s">
        <v>519</v>
      </c>
      <c r="F129" s="294" t="s">
        <v>519</v>
      </c>
      <c r="G129" s="294" t="s">
        <v>519</v>
      </c>
      <c r="H129" s="294" t="s">
        <v>519</v>
      </c>
      <c r="I129" s="294" t="s">
        <v>519</v>
      </c>
      <c r="J129" s="294" t="s">
        <v>519</v>
      </c>
    </row>
    <row r="130" spans="1:10" x14ac:dyDescent="0.25">
      <c r="A130" s="258" t="s">
        <v>3210</v>
      </c>
      <c r="B130" s="294" t="s">
        <v>519</v>
      </c>
      <c r="C130" s="294" t="s">
        <v>548</v>
      </c>
      <c r="D130" s="294" t="s">
        <v>519</v>
      </c>
      <c r="E130" s="294" t="s">
        <v>519</v>
      </c>
      <c r="F130" s="294" t="s">
        <v>519</v>
      </c>
      <c r="G130" s="294" t="s">
        <v>519</v>
      </c>
      <c r="H130" s="294" t="s">
        <v>519</v>
      </c>
      <c r="I130" s="294" t="s">
        <v>519</v>
      </c>
      <c r="J130" s="294" t="s">
        <v>519</v>
      </c>
    </row>
    <row r="131" spans="1:10" x14ac:dyDescent="0.25">
      <c r="A131" s="258" t="s">
        <v>3211</v>
      </c>
      <c r="B131" s="294" t="s">
        <v>492</v>
      </c>
      <c r="C131" s="294" t="s">
        <v>548</v>
      </c>
      <c r="D131" s="294" t="s">
        <v>524</v>
      </c>
      <c r="E131" s="294" t="s">
        <v>492</v>
      </c>
      <c r="F131" s="294" t="s">
        <v>492</v>
      </c>
      <c r="G131" s="294" t="s">
        <v>492</v>
      </c>
      <c r="H131" s="294" t="s">
        <v>492</v>
      </c>
      <c r="I131" s="294" t="s">
        <v>492</v>
      </c>
      <c r="J131" s="294" t="s">
        <v>490</v>
      </c>
    </row>
    <row r="132" spans="1:10" x14ac:dyDescent="0.25">
      <c r="A132" s="262" t="s">
        <v>562</v>
      </c>
      <c r="B132" s="294">
        <v>811064.09369339747</v>
      </c>
      <c r="C132" s="294" t="s">
        <v>548</v>
      </c>
      <c r="D132" s="295" t="s">
        <v>187</v>
      </c>
      <c r="E132" s="295" t="s">
        <v>187</v>
      </c>
      <c r="F132" s="295" t="s">
        <v>187</v>
      </c>
      <c r="G132" s="294">
        <v>45783.983149465937</v>
      </c>
      <c r="H132" s="294">
        <v>1.37229551691322</v>
      </c>
      <c r="I132" s="294">
        <v>0.19110373131999001</v>
      </c>
      <c r="J132" s="294" t="s">
        <v>552</v>
      </c>
    </row>
    <row r="133" spans="1:10" x14ac:dyDescent="0.25">
      <c r="A133" s="263" t="s">
        <v>555</v>
      </c>
      <c r="B133" s="296">
        <v>5418.8561307769987</v>
      </c>
      <c r="C133" s="294" t="s">
        <v>548</v>
      </c>
      <c r="D133" s="294">
        <v>74.659973794071973</v>
      </c>
      <c r="E133" s="294">
        <v>3.14261395689392</v>
      </c>
      <c r="F133" s="294">
        <v>2.7551405439157199</v>
      </c>
      <c r="G133" s="296">
        <v>404.57165671765699</v>
      </c>
      <c r="H133" s="296">
        <v>1.7029372906979999E-2</v>
      </c>
      <c r="I133" s="296">
        <v>1.492971022755E-2</v>
      </c>
      <c r="J133" s="296" t="s">
        <v>490</v>
      </c>
    </row>
    <row r="134" spans="1:10" x14ac:dyDescent="0.25">
      <c r="A134" s="263" t="s">
        <v>556</v>
      </c>
      <c r="B134" s="296">
        <v>85573.487772242661</v>
      </c>
      <c r="C134" s="294" t="s">
        <v>548</v>
      </c>
      <c r="D134" s="294">
        <v>89.645233903118736</v>
      </c>
      <c r="E134" s="294">
        <v>9.5000000000000604</v>
      </c>
      <c r="F134" s="294">
        <v>1.42500000000005</v>
      </c>
      <c r="G134" s="296">
        <v>7671.2553272483647</v>
      </c>
      <c r="H134" s="296">
        <v>0.81294813383631004</v>
      </c>
      <c r="I134" s="296">
        <v>0.12194222007545</v>
      </c>
      <c r="J134" s="296" t="s">
        <v>490</v>
      </c>
    </row>
    <row r="135" spans="1:10" x14ac:dyDescent="0.25">
      <c r="A135" s="263" t="s">
        <v>557</v>
      </c>
      <c r="B135" s="296">
        <v>720071.7497903778</v>
      </c>
      <c r="C135" s="294" t="s">
        <v>548</v>
      </c>
      <c r="D135" s="294">
        <v>52.367220594999388</v>
      </c>
      <c r="E135" s="294">
        <v>0.75314440585650999</v>
      </c>
      <c r="F135" s="294">
        <v>7.5314440585649997E-2</v>
      </c>
      <c r="G135" s="296">
        <v>37708.156165499917</v>
      </c>
      <c r="H135" s="296">
        <v>0.54231801016992998</v>
      </c>
      <c r="I135" s="296">
        <v>5.4231801016990003E-2</v>
      </c>
      <c r="J135" s="296" t="s">
        <v>490</v>
      </c>
    </row>
    <row r="136" spans="1:10" x14ac:dyDescent="0.25">
      <c r="A136" s="263" t="s">
        <v>558</v>
      </c>
      <c r="B136" s="296" t="s">
        <v>519</v>
      </c>
      <c r="C136" s="294" t="s">
        <v>548</v>
      </c>
      <c r="D136" s="294" t="s">
        <v>519</v>
      </c>
      <c r="E136" s="294" t="s">
        <v>519</v>
      </c>
      <c r="F136" s="294" t="s">
        <v>519</v>
      </c>
      <c r="G136" s="296" t="s">
        <v>519</v>
      </c>
      <c r="H136" s="296" t="s">
        <v>519</v>
      </c>
      <c r="I136" s="296" t="s">
        <v>519</v>
      </c>
      <c r="J136" s="296" t="s">
        <v>519</v>
      </c>
    </row>
    <row r="137" spans="1:10" x14ac:dyDescent="0.25">
      <c r="A137" s="263" t="s">
        <v>559</v>
      </c>
      <c r="B137" s="296" t="s">
        <v>519</v>
      </c>
      <c r="C137" s="294" t="s">
        <v>548</v>
      </c>
      <c r="D137" s="294" t="s">
        <v>519</v>
      </c>
      <c r="E137" s="294" t="s">
        <v>519</v>
      </c>
      <c r="F137" s="294" t="s">
        <v>519</v>
      </c>
      <c r="G137" s="296" t="s">
        <v>519</v>
      </c>
      <c r="H137" s="296" t="s">
        <v>519</v>
      </c>
      <c r="I137" s="296" t="s">
        <v>519</v>
      </c>
      <c r="J137" s="296" t="s">
        <v>519</v>
      </c>
    </row>
    <row r="138" spans="1:10" x14ac:dyDescent="0.25">
      <c r="A138" s="263" t="s">
        <v>92</v>
      </c>
      <c r="B138" s="296" t="s">
        <v>492</v>
      </c>
      <c r="C138" s="294" t="s">
        <v>548</v>
      </c>
      <c r="D138" s="294" t="s">
        <v>524</v>
      </c>
      <c r="E138" s="294" t="s">
        <v>492</v>
      </c>
      <c r="F138" s="294" t="s">
        <v>492</v>
      </c>
      <c r="G138" s="296" t="s">
        <v>492</v>
      </c>
      <c r="H138" s="296" t="s">
        <v>492</v>
      </c>
      <c r="I138" s="296" t="s">
        <v>492</v>
      </c>
      <c r="J138" s="296" t="s">
        <v>490</v>
      </c>
    </row>
    <row r="139" spans="1:10" x14ac:dyDescent="0.25">
      <c r="A139" s="262" t="s">
        <v>563</v>
      </c>
      <c r="B139" s="294" t="s">
        <v>564</v>
      </c>
      <c r="C139" s="294" t="s">
        <v>548</v>
      </c>
      <c r="D139" s="295" t="s">
        <v>187</v>
      </c>
      <c r="E139" s="295" t="s">
        <v>187</v>
      </c>
      <c r="F139" s="295" t="s">
        <v>187</v>
      </c>
      <c r="G139" s="294" t="s">
        <v>564</v>
      </c>
      <c r="H139" s="294" t="s">
        <v>564</v>
      </c>
      <c r="I139" s="294" t="s">
        <v>564</v>
      </c>
      <c r="J139" s="294" t="s">
        <v>552</v>
      </c>
    </row>
    <row r="140" spans="1:10" x14ac:dyDescent="0.25">
      <c r="A140" s="263" t="s">
        <v>555</v>
      </c>
      <c r="B140" s="296" t="s">
        <v>492</v>
      </c>
      <c r="C140" s="294" t="s">
        <v>548</v>
      </c>
      <c r="D140" s="294" t="s">
        <v>524</v>
      </c>
      <c r="E140" s="294" t="s">
        <v>492</v>
      </c>
      <c r="F140" s="294" t="s">
        <v>492</v>
      </c>
      <c r="G140" s="296" t="s">
        <v>492</v>
      </c>
      <c r="H140" s="296" t="s">
        <v>492</v>
      </c>
      <c r="I140" s="296" t="s">
        <v>492</v>
      </c>
      <c r="J140" s="296" t="s">
        <v>490</v>
      </c>
    </row>
    <row r="141" spans="1:10" x14ac:dyDescent="0.25">
      <c r="A141" s="263" t="s">
        <v>556</v>
      </c>
      <c r="B141" s="296" t="s">
        <v>492</v>
      </c>
      <c r="C141" s="294" t="s">
        <v>548</v>
      </c>
      <c r="D141" s="294" t="s">
        <v>524</v>
      </c>
      <c r="E141" s="294" t="s">
        <v>492</v>
      </c>
      <c r="F141" s="294" t="s">
        <v>492</v>
      </c>
      <c r="G141" s="296" t="s">
        <v>492</v>
      </c>
      <c r="H141" s="296" t="s">
        <v>492</v>
      </c>
      <c r="I141" s="296" t="s">
        <v>492</v>
      </c>
      <c r="J141" s="296" t="s">
        <v>490</v>
      </c>
    </row>
    <row r="142" spans="1:10" x14ac:dyDescent="0.25">
      <c r="A142" s="263" t="s">
        <v>557</v>
      </c>
      <c r="B142" s="296" t="s">
        <v>492</v>
      </c>
      <c r="C142" s="294" t="s">
        <v>548</v>
      </c>
      <c r="D142" s="294" t="s">
        <v>524</v>
      </c>
      <c r="E142" s="294" t="s">
        <v>492</v>
      </c>
      <c r="F142" s="294" t="s">
        <v>492</v>
      </c>
      <c r="G142" s="296" t="s">
        <v>492</v>
      </c>
      <c r="H142" s="296" t="s">
        <v>492</v>
      </c>
      <c r="I142" s="296" t="s">
        <v>492</v>
      </c>
      <c r="J142" s="296" t="s">
        <v>490</v>
      </c>
    </row>
    <row r="143" spans="1:10" x14ac:dyDescent="0.25">
      <c r="A143" s="263" t="s">
        <v>558</v>
      </c>
      <c r="B143" s="296" t="s">
        <v>519</v>
      </c>
      <c r="C143" s="294" t="s">
        <v>548</v>
      </c>
      <c r="D143" s="294" t="s">
        <v>519</v>
      </c>
      <c r="E143" s="294" t="s">
        <v>519</v>
      </c>
      <c r="F143" s="294" t="s">
        <v>519</v>
      </c>
      <c r="G143" s="296" t="s">
        <v>519</v>
      </c>
      <c r="H143" s="296" t="s">
        <v>519</v>
      </c>
      <c r="I143" s="296" t="s">
        <v>519</v>
      </c>
      <c r="J143" s="296" t="s">
        <v>519</v>
      </c>
    </row>
    <row r="144" spans="1:10" x14ac:dyDescent="0.25">
      <c r="A144" s="263" t="s">
        <v>559</v>
      </c>
      <c r="B144" s="296" t="s">
        <v>519</v>
      </c>
      <c r="C144" s="294" t="s">
        <v>548</v>
      </c>
      <c r="D144" s="294" t="s">
        <v>519</v>
      </c>
      <c r="E144" s="294" t="s">
        <v>519</v>
      </c>
      <c r="F144" s="294" t="s">
        <v>519</v>
      </c>
      <c r="G144" s="296" t="s">
        <v>519</v>
      </c>
      <c r="H144" s="296" t="s">
        <v>519</v>
      </c>
      <c r="I144" s="296" t="s">
        <v>519</v>
      </c>
      <c r="J144" s="296" t="s">
        <v>519</v>
      </c>
    </row>
    <row r="145" spans="1:10" x14ac:dyDescent="0.25">
      <c r="A145" s="263" t="s">
        <v>92</v>
      </c>
      <c r="B145" s="296" t="s">
        <v>492</v>
      </c>
      <c r="C145" s="294" t="s">
        <v>548</v>
      </c>
      <c r="D145" s="294" t="s">
        <v>524</v>
      </c>
      <c r="E145" s="294" t="s">
        <v>492</v>
      </c>
      <c r="F145" s="294" t="s">
        <v>492</v>
      </c>
      <c r="G145" s="296" t="s">
        <v>492</v>
      </c>
      <c r="H145" s="296" t="s">
        <v>492</v>
      </c>
      <c r="I145" s="296" t="s">
        <v>492</v>
      </c>
      <c r="J145" s="296" t="s">
        <v>490</v>
      </c>
    </row>
    <row r="146" spans="1:10" x14ac:dyDescent="0.25">
      <c r="A146" s="262" t="s">
        <v>565</v>
      </c>
      <c r="B146" s="294" t="s">
        <v>564</v>
      </c>
      <c r="C146" s="294" t="s">
        <v>548</v>
      </c>
      <c r="D146" s="295" t="s">
        <v>187</v>
      </c>
      <c r="E146" s="295" t="s">
        <v>187</v>
      </c>
      <c r="F146" s="295" t="s">
        <v>187</v>
      </c>
      <c r="G146" s="294" t="s">
        <v>564</v>
      </c>
      <c r="H146" s="294" t="s">
        <v>564</v>
      </c>
      <c r="I146" s="294" t="s">
        <v>564</v>
      </c>
      <c r="J146" s="294" t="s">
        <v>552</v>
      </c>
    </row>
    <row r="147" spans="1:10" x14ac:dyDescent="0.25">
      <c r="A147" s="263" t="s">
        <v>555</v>
      </c>
      <c r="B147" s="296" t="s">
        <v>492</v>
      </c>
      <c r="C147" s="294" t="s">
        <v>548</v>
      </c>
      <c r="D147" s="294" t="s">
        <v>524</v>
      </c>
      <c r="E147" s="294" t="s">
        <v>492</v>
      </c>
      <c r="F147" s="294" t="s">
        <v>492</v>
      </c>
      <c r="G147" s="296" t="s">
        <v>492</v>
      </c>
      <c r="H147" s="296" t="s">
        <v>492</v>
      </c>
      <c r="I147" s="296" t="s">
        <v>492</v>
      </c>
      <c r="J147" s="296" t="s">
        <v>490</v>
      </c>
    </row>
    <row r="148" spans="1:10" x14ac:dyDescent="0.25">
      <c r="A148" s="263" t="s">
        <v>556</v>
      </c>
      <c r="B148" s="296" t="s">
        <v>492</v>
      </c>
      <c r="C148" s="294" t="s">
        <v>548</v>
      </c>
      <c r="D148" s="294" t="s">
        <v>524</v>
      </c>
      <c r="E148" s="294" t="s">
        <v>492</v>
      </c>
      <c r="F148" s="294" t="s">
        <v>492</v>
      </c>
      <c r="G148" s="296" t="s">
        <v>492</v>
      </c>
      <c r="H148" s="296" t="s">
        <v>492</v>
      </c>
      <c r="I148" s="296" t="s">
        <v>492</v>
      </c>
      <c r="J148" s="296" t="s">
        <v>490</v>
      </c>
    </row>
    <row r="149" spans="1:10" x14ac:dyDescent="0.25">
      <c r="A149" s="263" t="s">
        <v>557</v>
      </c>
      <c r="B149" s="296" t="s">
        <v>492</v>
      </c>
      <c r="C149" s="294" t="s">
        <v>548</v>
      </c>
      <c r="D149" s="294" t="s">
        <v>524</v>
      </c>
      <c r="E149" s="294" t="s">
        <v>492</v>
      </c>
      <c r="F149" s="294" t="s">
        <v>492</v>
      </c>
      <c r="G149" s="296" t="s">
        <v>492</v>
      </c>
      <c r="H149" s="296" t="s">
        <v>492</v>
      </c>
      <c r="I149" s="296" t="s">
        <v>492</v>
      </c>
      <c r="J149" s="296" t="s">
        <v>490</v>
      </c>
    </row>
    <row r="150" spans="1:10" x14ac:dyDescent="0.25">
      <c r="A150" s="263" t="s">
        <v>558</v>
      </c>
      <c r="B150" s="296" t="s">
        <v>519</v>
      </c>
      <c r="C150" s="294" t="s">
        <v>548</v>
      </c>
      <c r="D150" s="294" t="s">
        <v>519</v>
      </c>
      <c r="E150" s="294" t="s">
        <v>519</v>
      </c>
      <c r="F150" s="294" t="s">
        <v>519</v>
      </c>
      <c r="G150" s="296" t="s">
        <v>519</v>
      </c>
      <c r="H150" s="296" t="s">
        <v>519</v>
      </c>
      <c r="I150" s="296" t="s">
        <v>519</v>
      </c>
      <c r="J150" s="296" t="s">
        <v>519</v>
      </c>
    </row>
    <row r="151" spans="1:10" x14ac:dyDescent="0.25">
      <c r="A151" s="263" t="s">
        <v>559</v>
      </c>
      <c r="B151" s="296" t="s">
        <v>519</v>
      </c>
      <c r="C151" s="294" t="s">
        <v>548</v>
      </c>
      <c r="D151" s="294" t="s">
        <v>519</v>
      </c>
      <c r="E151" s="294" t="s">
        <v>519</v>
      </c>
      <c r="F151" s="294" t="s">
        <v>519</v>
      </c>
      <c r="G151" s="296" t="s">
        <v>519</v>
      </c>
      <c r="H151" s="296" t="s">
        <v>519</v>
      </c>
      <c r="I151" s="296" t="s">
        <v>519</v>
      </c>
      <c r="J151" s="296" t="s">
        <v>519</v>
      </c>
    </row>
    <row r="152" spans="1:10" x14ac:dyDescent="0.25">
      <c r="A152" s="263" t="s">
        <v>92</v>
      </c>
      <c r="B152" s="296" t="s">
        <v>492</v>
      </c>
      <c r="C152" s="294" t="s">
        <v>548</v>
      </c>
      <c r="D152" s="294" t="s">
        <v>524</v>
      </c>
      <c r="E152" s="294" t="s">
        <v>492</v>
      </c>
      <c r="F152" s="294" t="s">
        <v>492</v>
      </c>
      <c r="G152" s="296" t="s">
        <v>492</v>
      </c>
      <c r="H152" s="296" t="s">
        <v>492</v>
      </c>
      <c r="I152" s="296" t="s">
        <v>492</v>
      </c>
      <c r="J152" s="296" t="s">
        <v>490</v>
      </c>
    </row>
    <row r="153" spans="1:10" x14ac:dyDescent="0.25">
      <c r="A153" s="198" t="s">
        <v>566</v>
      </c>
      <c r="B153" s="294">
        <v>12857095.578220105</v>
      </c>
      <c r="C153" s="294" t="s">
        <v>548</v>
      </c>
      <c r="D153" s="295" t="s">
        <v>187</v>
      </c>
      <c r="E153" s="295" t="s">
        <v>187</v>
      </c>
      <c r="F153" s="295" t="s">
        <v>187</v>
      </c>
      <c r="G153" s="294">
        <v>711227.52746031829</v>
      </c>
      <c r="H153" s="294">
        <v>66.667583289309391</v>
      </c>
      <c r="I153" s="294">
        <v>9.3662220369597406</v>
      </c>
      <c r="J153" s="294" t="s">
        <v>552</v>
      </c>
    </row>
    <row r="154" spans="1:10" x14ac:dyDescent="0.25">
      <c r="A154" s="266" t="s">
        <v>549</v>
      </c>
      <c r="B154" s="294">
        <v>3289687.0402968642</v>
      </c>
      <c r="C154" s="294" t="s">
        <v>548</v>
      </c>
      <c r="D154" s="294">
        <v>74.659973794071988</v>
      </c>
      <c r="E154" s="294">
        <v>2.5953153081467302</v>
      </c>
      <c r="F154" s="294">
        <v>0.48384345490726</v>
      </c>
      <c r="G154" s="294">
        <v>245607.94821926212</v>
      </c>
      <c r="H154" s="294">
        <v>8.5377751346943498</v>
      </c>
      <c r="I154" s="294">
        <v>1.5916935431408601</v>
      </c>
      <c r="J154" s="294" t="s">
        <v>490</v>
      </c>
    </row>
    <row r="155" spans="1:10" x14ac:dyDescent="0.25">
      <c r="A155" s="266" t="s">
        <v>550</v>
      </c>
      <c r="B155" s="294">
        <v>1227490.5647916261</v>
      </c>
      <c r="C155" s="294" t="s">
        <v>548</v>
      </c>
      <c r="D155" s="294">
        <v>89.645233903118751</v>
      </c>
      <c r="E155" s="294">
        <v>9.5</v>
      </c>
      <c r="F155" s="294">
        <v>1.4249999999999901</v>
      </c>
      <c r="G155" s="294">
        <v>110038.67879461666</v>
      </c>
      <c r="H155" s="294">
        <v>11.66116036552045</v>
      </c>
      <c r="I155" s="294">
        <v>1.7491740548280601</v>
      </c>
      <c r="J155" s="294" t="s">
        <v>490</v>
      </c>
    </row>
    <row r="156" spans="1:10" x14ac:dyDescent="0.25">
      <c r="A156" s="266" t="s">
        <v>551</v>
      </c>
      <c r="B156" s="294">
        <v>6790142.6962574841</v>
      </c>
      <c r="C156" s="294" t="s">
        <v>548</v>
      </c>
      <c r="D156" s="294">
        <v>52.367220594999381</v>
      </c>
      <c r="E156" s="294">
        <v>0.75314440585650999</v>
      </c>
      <c r="F156" s="294">
        <v>7.5314440585649997E-2</v>
      </c>
      <c r="G156" s="294">
        <v>355580.90044643951</v>
      </c>
      <c r="H156" s="294">
        <v>5.1139579866537304</v>
      </c>
      <c r="I156" s="294">
        <v>0.51139579866536999</v>
      </c>
      <c r="J156" s="294" t="s">
        <v>490</v>
      </c>
    </row>
    <row r="157" spans="1:10" x14ac:dyDescent="0.25">
      <c r="A157" s="266" t="s">
        <v>3214</v>
      </c>
      <c r="B157" s="294" t="s">
        <v>519</v>
      </c>
      <c r="C157" s="294" t="s">
        <v>548</v>
      </c>
      <c r="D157" s="294" t="s">
        <v>519</v>
      </c>
      <c r="E157" s="294" t="s">
        <v>519</v>
      </c>
      <c r="F157" s="294" t="s">
        <v>519</v>
      </c>
      <c r="G157" s="294" t="s">
        <v>519</v>
      </c>
      <c r="H157" s="294" t="s">
        <v>519</v>
      </c>
      <c r="I157" s="294" t="s">
        <v>519</v>
      </c>
      <c r="J157" s="294" t="s">
        <v>519</v>
      </c>
    </row>
    <row r="158" spans="1:10" x14ac:dyDescent="0.25">
      <c r="A158" s="266" t="s">
        <v>3215</v>
      </c>
      <c r="B158" s="294" t="s">
        <v>519</v>
      </c>
      <c r="C158" s="294" t="s">
        <v>548</v>
      </c>
      <c r="D158" s="294" t="s">
        <v>519</v>
      </c>
      <c r="E158" s="294" t="s">
        <v>519</v>
      </c>
      <c r="F158" s="294" t="s">
        <v>519</v>
      </c>
      <c r="G158" s="294" t="s">
        <v>519</v>
      </c>
      <c r="H158" s="294" t="s">
        <v>519</v>
      </c>
      <c r="I158" s="294" t="s">
        <v>519</v>
      </c>
      <c r="J158" s="294" t="s">
        <v>519</v>
      </c>
    </row>
    <row r="159" spans="1:10" x14ac:dyDescent="0.25">
      <c r="A159" s="266" t="s">
        <v>3216</v>
      </c>
      <c r="B159" s="294">
        <v>1549775.2768741304</v>
      </c>
      <c r="C159" s="294" t="s">
        <v>548</v>
      </c>
      <c r="D159" s="294">
        <v>88.686898265961545</v>
      </c>
      <c r="E159" s="294">
        <v>26.684313796676729</v>
      </c>
      <c r="F159" s="294">
        <v>3.55790850622357</v>
      </c>
      <c r="G159" s="294">
        <v>137444.76231523839</v>
      </c>
      <c r="H159" s="294">
        <v>41.354689802440859</v>
      </c>
      <c r="I159" s="294">
        <v>5.5139586403254501</v>
      </c>
      <c r="J159" s="294" t="s">
        <v>490</v>
      </c>
    </row>
    <row r="160" spans="1:10" x14ac:dyDescent="0.25">
      <c r="A160" s="267" t="s">
        <v>494</v>
      </c>
      <c r="B160" s="294">
        <v>281318.6741082315</v>
      </c>
      <c r="C160" s="294" t="s">
        <v>548</v>
      </c>
      <c r="D160" s="295" t="s">
        <v>187</v>
      </c>
      <c r="E160" s="295" t="s">
        <v>187</v>
      </c>
      <c r="F160" s="295" t="s">
        <v>187</v>
      </c>
      <c r="G160" s="294">
        <v>14978.572362155866</v>
      </c>
      <c r="H160" s="294">
        <v>0.23835740177008</v>
      </c>
      <c r="I160" s="294">
        <v>5.0815371746130003E-2</v>
      </c>
      <c r="J160" s="294" t="s">
        <v>552</v>
      </c>
    </row>
    <row r="161" spans="1:10" x14ac:dyDescent="0.25">
      <c r="A161" s="266" t="s">
        <v>549</v>
      </c>
      <c r="B161" s="296">
        <v>11051.541643286968</v>
      </c>
      <c r="C161" s="294" t="s">
        <v>548</v>
      </c>
      <c r="D161" s="294">
        <v>74.659973794071973</v>
      </c>
      <c r="E161" s="294">
        <v>3.1426139568950102</v>
      </c>
      <c r="F161" s="294">
        <v>2.7551405439145502</v>
      </c>
      <c r="G161" s="296">
        <v>825.10780947190017</v>
      </c>
      <c r="H161" s="296">
        <v>3.4730729013399998E-2</v>
      </c>
      <c r="I161" s="296">
        <v>3.044855045418E-2</v>
      </c>
      <c r="J161" s="296" t="s">
        <v>490</v>
      </c>
    </row>
    <row r="162" spans="1:10" x14ac:dyDescent="0.25">
      <c r="A162" s="266" t="s">
        <v>550</v>
      </c>
      <c r="B162" s="296">
        <v>8.7452974385318907</v>
      </c>
      <c r="C162" s="294" t="s">
        <v>548</v>
      </c>
      <c r="D162" s="294">
        <v>89.645233903119134</v>
      </c>
      <c r="E162" s="294">
        <v>9.5000000004513296</v>
      </c>
      <c r="F162" s="294">
        <v>1.4250000000105301</v>
      </c>
      <c r="G162" s="296">
        <v>0.78397423442953995</v>
      </c>
      <c r="H162" s="296">
        <v>8.3080325669999998E-5</v>
      </c>
      <c r="I162" s="296">
        <v>1.246204885E-5</v>
      </c>
      <c r="J162" s="296" t="s">
        <v>490</v>
      </c>
    </row>
    <row r="163" spans="1:10" x14ac:dyDescent="0.25">
      <c r="A163" s="266" t="s">
        <v>551</v>
      </c>
      <c r="B163" s="296">
        <v>270258.38716750598</v>
      </c>
      <c r="C163" s="294" t="s">
        <v>548</v>
      </c>
      <c r="D163" s="294">
        <v>52.367220594999388</v>
      </c>
      <c r="E163" s="294">
        <v>0.75314440585650999</v>
      </c>
      <c r="F163" s="294">
        <v>7.5314440585649997E-2</v>
      </c>
      <c r="G163" s="296">
        <v>14152.680578449537</v>
      </c>
      <c r="H163" s="296">
        <v>0.20354359243101</v>
      </c>
      <c r="I163" s="296">
        <v>2.0354359243100001E-2</v>
      </c>
      <c r="J163" s="296" t="s">
        <v>490</v>
      </c>
    </row>
    <row r="164" spans="1:10" x14ac:dyDescent="0.25">
      <c r="A164" s="266" t="s">
        <v>3214</v>
      </c>
      <c r="B164" s="296" t="s">
        <v>519</v>
      </c>
      <c r="C164" s="294" t="s">
        <v>548</v>
      </c>
      <c r="D164" s="294" t="s">
        <v>519</v>
      </c>
      <c r="E164" s="294" t="s">
        <v>519</v>
      </c>
      <c r="F164" s="294" t="s">
        <v>519</v>
      </c>
      <c r="G164" s="296" t="s">
        <v>519</v>
      </c>
      <c r="H164" s="296" t="s">
        <v>519</v>
      </c>
      <c r="I164" s="296" t="s">
        <v>519</v>
      </c>
      <c r="J164" s="296" t="s">
        <v>519</v>
      </c>
    </row>
    <row r="165" spans="1:10" x14ac:dyDescent="0.25">
      <c r="A165" s="266" t="s">
        <v>3215</v>
      </c>
      <c r="B165" s="296" t="s">
        <v>519</v>
      </c>
      <c r="C165" s="294" t="s">
        <v>548</v>
      </c>
      <c r="D165" s="294" t="s">
        <v>519</v>
      </c>
      <c r="E165" s="294" t="s">
        <v>519</v>
      </c>
      <c r="F165" s="294" t="s">
        <v>519</v>
      </c>
      <c r="G165" s="296" t="s">
        <v>519</v>
      </c>
      <c r="H165" s="296" t="s">
        <v>519</v>
      </c>
      <c r="I165" s="296" t="s">
        <v>519</v>
      </c>
      <c r="J165" s="296" t="s">
        <v>519</v>
      </c>
    </row>
    <row r="166" spans="1:10" x14ac:dyDescent="0.25">
      <c r="A166" s="266" t="s">
        <v>3216</v>
      </c>
      <c r="B166" s="296" t="s">
        <v>492</v>
      </c>
      <c r="C166" s="294" t="s">
        <v>548</v>
      </c>
      <c r="D166" s="294" t="s">
        <v>524</v>
      </c>
      <c r="E166" s="294" t="s">
        <v>492</v>
      </c>
      <c r="F166" s="294" t="s">
        <v>492</v>
      </c>
      <c r="G166" s="296" t="s">
        <v>492</v>
      </c>
      <c r="H166" s="296" t="s">
        <v>492</v>
      </c>
      <c r="I166" s="296" t="s">
        <v>492</v>
      </c>
      <c r="J166" s="296" t="s">
        <v>490</v>
      </c>
    </row>
    <row r="167" spans="1:10" x14ac:dyDescent="0.25">
      <c r="A167" s="267" t="s">
        <v>495</v>
      </c>
      <c r="B167" s="294">
        <v>80551.220863386668</v>
      </c>
      <c r="C167" s="294" t="s">
        <v>548</v>
      </c>
      <c r="D167" s="295" t="s">
        <v>187</v>
      </c>
      <c r="E167" s="295" t="s">
        <v>187</v>
      </c>
      <c r="F167" s="295" t="s">
        <v>187</v>
      </c>
      <c r="G167" s="294">
        <v>5057.2748720254449</v>
      </c>
      <c r="H167" s="294">
        <v>0.25516926930848</v>
      </c>
      <c r="I167" s="294">
        <v>3.8004328346280002E-2</v>
      </c>
      <c r="J167" s="294" t="s">
        <v>552</v>
      </c>
    </row>
    <row r="168" spans="1:10" x14ac:dyDescent="0.25">
      <c r="A168" s="266" t="s">
        <v>549</v>
      </c>
      <c r="B168" s="296">
        <v>832.8845414672511</v>
      </c>
      <c r="C168" s="294" t="s">
        <v>548</v>
      </c>
      <c r="D168" s="294">
        <v>74.659973794071973</v>
      </c>
      <c r="E168" s="294">
        <v>3.1426139568985101</v>
      </c>
      <c r="F168" s="294">
        <v>2.75514054391923</v>
      </c>
      <c r="G168" s="296">
        <v>62.18313803943262</v>
      </c>
      <c r="H168" s="296">
        <v>2.6174345845000001E-3</v>
      </c>
      <c r="I168" s="296">
        <v>2.2947139686E-3</v>
      </c>
      <c r="J168" s="296" t="s">
        <v>490</v>
      </c>
    </row>
    <row r="169" spans="1:10" x14ac:dyDescent="0.25">
      <c r="A169" s="266" t="s">
        <v>550</v>
      </c>
      <c r="B169" s="296">
        <v>22009.328221657259</v>
      </c>
      <c r="C169" s="294" t="s">
        <v>548</v>
      </c>
      <c r="D169" s="294">
        <v>89.645233903118736</v>
      </c>
      <c r="E169" s="294">
        <v>9.4999999999998206</v>
      </c>
      <c r="F169" s="294">
        <v>1.4249999999999301</v>
      </c>
      <c r="G169" s="296">
        <v>1973.0313764809773</v>
      </c>
      <c r="H169" s="296">
        <v>0.20908861810574</v>
      </c>
      <c r="I169" s="296">
        <v>3.1363292715859997E-2</v>
      </c>
      <c r="J169" s="296" t="s">
        <v>490</v>
      </c>
    </row>
    <row r="170" spans="1:10" x14ac:dyDescent="0.25">
      <c r="A170" s="266" t="s">
        <v>551</v>
      </c>
      <c r="B170" s="296">
        <v>57709.008100262159</v>
      </c>
      <c r="C170" s="294" t="s">
        <v>548</v>
      </c>
      <c r="D170" s="294">
        <v>52.367220594999388</v>
      </c>
      <c r="E170" s="294">
        <v>0.7531444058565</v>
      </c>
      <c r="F170" s="294">
        <v>7.5314440585579998E-2</v>
      </c>
      <c r="G170" s="296">
        <v>3022.060357505035</v>
      </c>
      <c r="H170" s="296">
        <v>4.346321661824E-2</v>
      </c>
      <c r="I170" s="296">
        <v>4.3463216618200001E-3</v>
      </c>
      <c r="J170" s="296" t="s">
        <v>490</v>
      </c>
    </row>
    <row r="171" spans="1:10" x14ac:dyDescent="0.25">
      <c r="A171" s="266" t="s">
        <v>3214</v>
      </c>
      <c r="B171" s="296" t="s">
        <v>519</v>
      </c>
      <c r="C171" s="294" t="s">
        <v>548</v>
      </c>
      <c r="D171" s="294" t="s">
        <v>519</v>
      </c>
      <c r="E171" s="294" t="s">
        <v>519</v>
      </c>
      <c r="F171" s="294" t="s">
        <v>519</v>
      </c>
      <c r="G171" s="296" t="s">
        <v>519</v>
      </c>
      <c r="H171" s="296" t="s">
        <v>519</v>
      </c>
      <c r="I171" s="296" t="s">
        <v>519</v>
      </c>
      <c r="J171" s="296" t="s">
        <v>519</v>
      </c>
    </row>
    <row r="172" spans="1:10" x14ac:dyDescent="0.25">
      <c r="A172" s="266" t="s">
        <v>3215</v>
      </c>
      <c r="B172" s="296" t="s">
        <v>519</v>
      </c>
      <c r="C172" s="294" t="s">
        <v>548</v>
      </c>
      <c r="D172" s="294" t="s">
        <v>519</v>
      </c>
      <c r="E172" s="294" t="s">
        <v>519</v>
      </c>
      <c r="F172" s="294" t="s">
        <v>519</v>
      </c>
      <c r="G172" s="296" t="s">
        <v>519</v>
      </c>
      <c r="H172" s="296" t="s">
        <v>519</v>
      </c>
      <c r="I172" s="296" t="s">
        <v>519</v>
      </c>
      <c r="J172" s="296" t="s">
        <v>519</v>
      </c>
    </row>
    <row r="173" spans="1:10" x14ac:dyDescent="0.25">
      <c r="A173" s="266" t="s">
        <v>3216</v>
      </c>
      <c r="B173" s="296" t="s">
        <v>492</v>
      </c>
      <c r="C173" s="294" t="s">
        <v>548</v>
      </c>
      <c r="D173" s="294" t="s">
        <v>524</v>
      </c>
      <c r="E173" s="294" t="s">
        <v>492</v>
      </c>
      <c r="F173" s="294" t="s">
        <v>492</v>
      </c>
      <c r="G173" s="296" t="s">
        <v>492</v>
      </c>
      <c r="H173" s="296" t="s">
        <v>492</v>
      </c>
      <c r="I173" s="296" t="s">
        <v>492</v>
      </c>
      <c r="J173" s="296" t="s">
        <v>490</v>
      </c>
    </row>
    <row r="174" spans="1:10" x14ac:dyDescent="0.25">
      <c r="A174" s="267" t="s">
        <v>496</v>
      </c>
      <c r="B174" s="294">
        <v>1201393.2916326267</v>
      </c>
      <c r="C174" s="294" t="s">
        <v>548</v>
      </c>
      <c r="D174" s="295" t="s">
        <v>187</v>
      </c>
      <c r="E174" s="295" t="s">
        <v>187</v>
      </c>
      <c r="F174" s="295" t="s">
        <v>187</v>
      </c>
      <c r="G174" s="294">
        <v>67269.957813983725</v>
      </c>
      <c r="H174" s="294">
        <v>1.85662734289529</v>
      </c>
      <c r="I174" s="294">
        <v>0.29458061428601001</v>
      </c>
      <c r="J174" s="294" t="s">
        <v>552</v>
      </c>
    </row>
    <row r="175" spans="1:10" x14ac:dyDescent="0.25">
      <c r="A175" s="266" t="s">
        <v>549</v>
      </c>
      <c r="B175" s="296">
        <v>24762.86184900811</v>
      </c>
      <c r="C175" s="294" t="s">
        <v>548</v>
      </c>
      <c r="D175" s="294">
        <v>74.659973794071973</v>
      </c>
      <c r="E175" s="294">
        <v>3.14261395689477</v>
      </c>
      <c r="F175" s="294">
        <v>2.7551405439150698</v>
      </c>
      <c r="G175" s="296">
        <v>1848.7946167131702</v>
      </c>
      <c r="H175" s="296">
        <v>7.7820115259349995E-2</v>
      </c>
      <c r="I175" s="296">
        <v>6.8225164663569995E-2</v>
      </c>
      <c r="J175" s="296" t="s">
        <v>490</v>
      </c>
    </row>
    <row r="176" spans="1:10" x14ac:dyDescent="0.25">
      <c r="A176" s="266" t="s">
        <v>550</v>
      </c>
      <c r="B176" s="296">
        <v>102052.05654493057</v>
      </c>
      <c r="C176" s="294" t="s">
        <v>548</v>
      </c>
      <c r="D176" s="294">
        <v>89.645233903118736</v>
      </c>
      <c r="E176" s="294">
        <v>9.5</v>
      </c>
      <c r="F176" s="294">
        <v>1.42500000000004</v>
      </c>
      <c r="G176" s="296">
        <v>9148.4804792646009</v>
      </c>
      <c r="H176" s="296">
        <v>0.96949453717683998</v>
      </c>
      <c r="I176" s="296">
        <v>0.14542418057653</v>
      </c>
      <c r="J176" s="296" t="s">
        <v>490</v>
      </c>
    </row>
    <row r="177" spans="1:10" x14ac:dyDescent="0.25">
      <c r="A177" s="266" t="s">
        <v>551</v>
      </c>
      <c r="B177" s="296">
        <v>1074578.3732386879</v>
      </c>
      <c r="C177" s="294" t="s">
        <v>548</v>
      </c>
      <c r="D177" s="294">
        <v>52.367220594999388</v>
      </c>
      <c r="E177" s="294">
        <v>0.7531444058565</v>
      </c>
      <c r="F177" s="294">
        <v>7.5314440585649997E-2</v>
      </c>
      <c r="G177" s="296">
        <v>56272.682718005955</v>
      </c>
      <c r="H177" s="296">
        <v>0.80931269045910004</v>
      </c>
      <c r="I177" s="296">
        <v>8.0931269045909998E-2</v>
      </c>
      <c r="J177" s="296" t="s">
        <v>490</v>
      </c>
    </row>
    <row r="178" spans="1:10" x14ac:dyDescent="0.25">
      <c r="A178" s="266" t="s">
        <v>3214</v>
      </c>
      <c r="B178" s="296" t="s">
        <v>519</v>
      </c>
      <c r="C178" s="294" t="s">
        <v>548</v>
      </c>
      <c r="D178" s="294" t="s">
        <v>519</v>
      </c>
      <c r="E178" s="294" t="s">
        <v>519</v>
      </c>
      <c r="F178" s="294" t="s">
        <v>519</v>
      </c>
      <c r="G178" s="296" t="s">
        <v>519</v>
      </c>
      <c r="H178" s="296" t="s">
        <v>519</v>
      </c>
      <c r="I178" s="296" t="s">
        <v>519</v>
      </c>
      <c r="J178" s="296" t="s">
        <v>519</v>
      </c>
    </row>
    <row r="179" spans="1:10" x14ac:dyDescent="0.25">
      <c r="A179" s="266" t="s">
        <v>3215</v>
      </c>
      <c r="B179" s="296" t="s">
        <v>519</v>
      </c>
      <c r="C179" s="294" t="s">
        <v>548</v>
      </c>
      <c r="D179" s="294" t="s">
        <v>519</v>
      </c>
      <c r="E179" s="294" t="s">
        <v>519</v>
      </c>
      <c r="F179" s="294" t="s">
        <v>519</v>
      </c>
      <c r="G179" s="296" t="s">
        <v>519</v>
      </c>
      <c r="H179" s="296" t="s">
        <v>519</v>
      </c>
      <c r="I179" s="296" t="s">
        <v>519</v>
      </c>
      <c r="J179" s="296" t="s">
        <v>519</v>
      </c>
    </row>
    <row r="180" spans="1:10" x14ac:dyDescent="0.25">
      <c r="A180" s="266" t="s">
        <v>3216</v>
      </c>
      <c r="B180" s="296" t="s">
        <v>492</v>
      </c>
      <c r="C180" s="294" t="s">
        <v>548</v>
      </c>
      <c r="D180" s="294" t="s">
        <v>524</v>
      </c>
      <c r="E180" s="294" t="s">
        <v>492</v>
      </c>
      <c r="F180" s="294" t="s">
        <v>492</v>
      </c>
      <c r="G180" s="296" t="s">
        <v>492</v>
      </c>
      <c r="H180" s="296" t="s">
        <v>492</v>
      </c>
      <c r="I180" s="296" t="s">
        <v>492</v>
      </c>
      <c r="J180" s="296" t="s">
        <v>490</v>
      </c>
    </row>
    <row r="181" spans="1:10" x14ac:dyDescent="0.25">
      <c r="A181" s="267" t="s">
        <v>497</v>
      </c>
      <c r="B181" s="294">
        <v>644986.316561252</v>
      </c>
      <c r="C181" s="294" t="s">
        <v>548</v>
      </c>
      <c r="D181" s="295" t="s">
        <v>187</v>
      </c>
      <c r="E181" s="295" t="s">
        <v>187</v>
      </c>
      <c r="F181" s="295" t="s">
        <v>187</v>
      </c>
      <c r="G181" s="294">
        <v>45070.579654334128</v>
      </c>
      <c r="H181" s="294">
        <v>3.0283235843053902</v>
      </c>
      <c r="I181" s="294">
        <v>0.52839203850651995</v>
      </c>
      <c r="J181" s="294" t="s">
        <v>552</v>
      </c>
    </row>
    <row r="182" spans="1:10" x14ac:dyDescent="0.25">
      <c r="A182" s="266" t="s">
        <v>549</v>
      </c>
      <c r="B182" s="296">
        <v>37854.22878650669</v>
      </c>
      <c r="C182" s="294" t="s">
        <v>548</v>
      </c>
      <c r="D182" s="294">
        <v>74.659973794071973</v>
      </c>
      <c r="E182" s="294">
        <v>3.1426139568949401</v>
      </c>
      <c r="F182" s="294">
        <v>2.7551405439150298</v>
      </c>
      <c r="G182" s="296">
        <v>2826.1957291953945</v>
      </c>
      <c r="H182" s="296">
        <v>0.11896122771197</v>
      </c>
      <c r="I182" s="296">
        <v>0.10429372048834</v>
      </c>
      <c r="J182" s="296" t="s">
        <v>490</v>
      </c>
    </row>
    <row r="183" spans="1:10" x14ac:dyDescent="0.25">
      <c r="A183" s="266" t="s">
        <v>550</v>
      </c>
      <c r="B183" s="296">
        <v>280341.22601860663</v>
      </c>
      <c r="C183" s="294" t="s">
        <v>548</v>
      </c>
      <c r="D183" s="294">
        <v>89.645233903118736</v>
      </c>
      <c r="E183" s="294">
        <v>9.4999999999999893</v>
      </c>
      <c r="F183" s="294">
        <v>1.4249999999999801</v>
      </c>
      <c r="G183" s="296">
        <v>25131.254779125069</v>
      </c>
      <c r="H183" s="296">
        <v>2.6632416471767599</v>
      </c>
      <c r="I183" s="296">
        <v>0.39948624707650998</v>
      </c>
      <c r="J183" s="296" t="s">
        <v>490</v>
      </c>
    </row>
    <row r="184" spans="1:10" x14ac:dyDescent="0.25">
      <c r="A184" s="266" t="s">
        <v>551</v>
      </c>
      <c r="B184" s="296">
        <v>326790.86175613868</v>
      </c>
      <c r="C184" s="294" t="s">
        <v>548</v>
      </c>
      <c r="D184" s="294">
        <v>52.367220594999388</v>
      </c>
      <c r="E184" s="294">
        <v>0.7531444058565</v>
      </c>
      <c r="F184" s="294">
        <v>7.5314440585660003E-2</v>
      </c>
      <c r="G184" s="296">
        <v>17113.129146013664</v>
      </c>
      <c r="H184" s="296">
        <v>0.24612070941666001</v>
      </c>
      <c r="I184" s="296">
        <v>2.4612070941669999E-2</v>
      </c>
      <c r="J184" s="296" t="s">
        <v>490</v>
      </c>
    </row>
    <row r="185" spans="1:10" x14ac:dyDescent="0.25">
      <c r="A185" s="266" t="s">
        <v>3214</v>
      </c>
      <c r="B185" s="296" t="s">
        <v>519</v>
      </c>
      <c r="C185" s="294" t="s">
        <v>548</v>
      </c>
      <c r="D185" s="294" t="s">
        <v>519</v>
      </c>
      <c r="E185" s="294" t="s">
        <v>519</v>
      </c>
      <c r="F185" s="294" t="s">
        <v>519</v>
      </c>
      <c r="G185" s="296" t="s">
        <v>519</v>
      </c>
      <c r="H185" s="296" t="s">
        <v>519</v>
      </c>
      <c r="I185" s="296" t="s">
        <v>519</v>
      </c>
      <c r="J185" s="296" t="s">
        <v>519</v>
      </c>
    </row>
    <row r="186" spans="1:10" x14ac:dyDescent="0.25">
      <c r="A186" s="266" t="s">
        <v>3215</v>
      </c>
      <c r="B186" s="296" t="s">
        <v>519</v>
      </c>
      <c r="C186" s="294" t="s">
        <v>548</v>
      </c>
      <c r="D186" s="294" t="s">
        <v>519</v>
      </c>
      <c r="E186" s="294" t="s">
        <v>519</v>
      </c>
      <c r="F186" s="294" t="s">
        <v>519</v>
      </c>
      <c r="G186" s="296" t="s">
        <v>519</v>
      </c>
      <c r="H186" s="296" t="s">
        <v>519</v>
      </c>
      <c r="I186" s="296" t="s">
        <v>519</v>
      </c>
      <c r="J186" s="296" t="s">
        <v>519</v>
      </c>
    </row>
    <row r="187" spans="1:10" x14ac:dyDescent="0.25">
      <c r="A187" s="266" t="s">
        <v>3216</v>
      </c>
      <c r="B187" s="296" t="s">
        <v>492</v>
      </c>
      <c r="C187" s="294" t="s">
        <v>548</v>
      </c>
      <c r="D187" s="294" t="s">
        <v>524</v>
      </c>
      <c r="E187" s="294" t="s">
        <v>492</v>
      </c>
      <c r="F187" s="294" t="s">
        <v>492</v>
      </c>
      <c r="G187" s="296" t="s">
        <v>492</v>
      </c>
      <c r="H187" s="296" t="s">
        <v>492</v>
      </c>
      <c r="I187" s="296" t="s">
        <v>492</v>
      </c>
      <c r="J187" s="296" t="s">
        <v>490</v>
      </c>
    </row>
    <row r="188" spans="1:10" x14ac:dyDescent="0.25">
      <c r="A188" s="267" t="s">
        <v>498</v>
      </c>
      <c r="B188" s="294">
        <v>644167.08432937111</v>
      </c>
      <c r="C188" s="294" t="s">
        <v>548</v>
      </c>
      <c r="D188" s="295" t="s">
        <v>187</v>
      </c>
      <c r="E188" s="295" t="s">
        <v>187</v>
      </c>
      <c r="F188" s="295" t="s">
        <v>187</v>
      </c>
      <c r="G188" s="294">
        <v>46357.764227420019</v>
      </c>
      <c r="H188" s="294">
        <v>3.41919088614388</v>
      </c>
      <c r="I188" s="294">
        <v>0.52415757023381004</v>
      </c>
      <c r="J188" s="294" t="s">
        <v>552</v>
      </c>
    </row>
    <row r="189" spans="1:10" x14ac:dyDescent="0.25">
      <c r="A189" s="266" t="s">
        <v>549</v>
      </c>
      <c r="B189" s="296">
        <v>9910.6834716533631</v>
      </c>
      <c r="C189" s="294" t="s">
        <v>548</v>
      </c>
      <c r="D189" s="294">
        <v>74.659973794071973</v>
      </c>
      <c r="E189" s="294">
        <v>3.1426139568943499</v>
      </c>
      <c r="F189" s="294">
        <v>2.7551405439149499</v>
      </c>
      <c r="G189" s="296">
        <v>739.93136827498245</v>
      </c>
      <c r="H189" s="296">
        <v>3.1145452200380001E-2</v>
      </c>
      <c r="I189" s="296">
        <v>2.7305325850659999E-2</v>
      </c>
      <c r="J189" s="296" t="s">
        <v>490</v>
      </c>
    </row>
    <row r="190" spans="1:10" x14ac:dyDescent="0.25">
      <c r="A190" s="266" t="s">
        <v>550</v>
      </c>
      <c r="B190" s="296">
        <v>332732.0020816935</v>
      </c>
      <c r="C190" s="294" t="s">
        <v>548</v>
      </c>
      <c r="D190" s="294">
        <v>89.645233903118736</v>
      </c>
      <c r="E190" s="294">
        <v>9.5000000000000107</v>
      </c>
      <c r="F190" s="294">
        <v>1.4249999999999901</v>
      </c>
      <c r="G190" s="296">
        <v>29827.838153666406</v>
      </c>
      <c r="H190" s="296">
        <v>3.1609540197760899</v>
      </c>
      <c r="I190" s="296">
        <v>0.47414310296640999</v>
      </c>
      <c r="J190" s="296" t="s">
        <v>490</v>
      </c>
    </row>
    <row r="191" spans="1:10" x14ac:dyDescent="0.25">
      <c r="A191" s="266" t="s">
        <v>551</v>
      </c>
      <c r="B191" s="296">
        <v>301524.39877602429</v>
      </c>
      <c r="C191" s="294" t="s">
        <v>548</v>
      </c>
      <c r="D191" s="294">
        <v>52.367220594999388</v>
      </c>
      <c r="E191" s="294">
        <v>0.75314440585650999</v>
      </c>
      <c r="F191" s="294">
        <v>7.5314440585649997E-2</v>
      </c>
      <c r="G191" s="296">
        <v>15789.994705478628</v>
      </c>
      <c r="H191" s="296">
        <v>0.22709141416740999</v>
      </c>
      <c r="I191" s="296">
        <v>2.2709141416739999E-2</v>
      </c>
      <c r="J191" s="296" t="s">
        <v>490</v>
      </c>
    </row>
    <row r="192" spans="1:10" x14ac:dyDescent="0.25">
      <c r="A192" s="266" t="s">
        <v>3214</v>
      </c>
      <c r="B192" s="296" t="s">
        <v>519</v>
      </c>
      <c r="C192" s="294" t="s">
        <v>548</v>
      </c>
      <c r="D192" s="294" t="s">
        <v>519</v>
      </c>
      <c r="E192" s="294" t="s">
        <v>519</v>
      </c>
      <c r="F192" s="294" t="s">
        <v>519</v>
      </c>
      <c r="G192" s="296" t="s">
        <v>519</v>
      </c>
      <c r="H192" s="296" t="s">
        <v>519</v>
      </c>
      <c r="I192" s="296" t="s">
        <v>519</v>
      </c>
      <c r="J192" s="296" t="s">
        <v>519</v>
      </c>
    </row>
    <row r="193" spans="1:10" x14ac:dyDescent="0.25">
      <c r="A193" s="266" t="s">
        <v>3215</v>
      </c>
      <c r="B193" s="296" t="s">
        <v>519</v>
      </c>
      <c r="C193" s="294" t="s">
        <v>548</v>
      </c>
      <c r="D193" s="294" t="s">
        <v>519</v>
      </c>
      <c r="E193" s="294" t="s">
        <v>519</v>
      </c>
      <c r="F193" s="294" t="s">
        <v>519</v>
      </c>
      <c r="G193" s="296" t="s">
        <v>519</v>
      </c>
      <c r="H193" s="296" t="s">
        <v>519</v>
      </c>
      <c r="I193" s="296" t="s">
        <v>519</v>
      </c>
      <c r="J193" s="296" t="s">
        <v>519</v>
      </c>
    </row>
    <row r="194" spans="1:10" x14ac:dyDescent="0.25">
      <c r="A194" s="266" t="s">
        <v>3216</v>
      </c>
      <c r="B194" s="296" t="s">
        <v>492</v>
      </c>
      <c r="C194" s="294" t="s">
        <v>548</v>
      </c>
      <c r="D194" s="294" t="s">
        <v>524</v>
      </c>
      <c r="E194" s="294" t="s">
        <v>492</v>
      </c>
      <c r="F194" s="294" t="s">
        <v>492</v>
      </c>
      <c r="G194" s="296" t="s">
        <v>492</v>
      </c>
      <c r="H194" s="296" t="s">
        <v>492</v>
      </c>
      <c r="I194" s="296" t="s">
        <v>492</v>
      </c>
      <c r="J194" s="296" t="s">
        <v>490</v>
      </c>
    </row>
    <row r="195" spans="1:10" x14ac:dyDescent="0.25">
      <c r="A195" s="267" t="s">
        <v>499</v>
      </c>
      <c r="B195" s="294">
        <v>526636.63815383136</v>
      </c>
      <c r="C195" s="294" t="s">
        <v>548</v>
      </c>
      <c r="D195" s="295" t="s">
        <v>187</v>
      </c>
      <c r="E195" s="295" t="s">
        <v>187</v>
      </c>
      <c r="F195" s="295" t="s">
        <v>187</v>
      </c>
      <c r="G195" s="294">
        <v>36302.033778109631</v>
      </c>
      <c r="H195" s="294">
        <v>2.4295382607283198</v>
      </c>
      <c r="I195" s="294">
        <v>0.36471649490099001</v>
      </c>
      <c r="J195" s="294" t="s">
        <v>552</v>
      </c>
    </row>
    <row r="196" spans="1:10" x14ac:dyDescent="0.25">
      <c r="A196" s="266" t="s">
        <v>549</v>
      </c>
      <c r="B196" s="296">
        <v>4917.664842663351</v>
      </c>
      <c r="C196" s="294" t="s">
        <v>548</v>
      </c>
      <c r="D196" s="294">
        <v>74.659973794071973</v>
      </c>
      <c r="E196" s="294">
        <v>3.14261395689384</v>
      </c>
      <c r="F196" s="294">
        <v>2.7551405439155698</v>
      </c>
      <c r="G196" s="296">
        <v>367.1527282812749</v>
      </c>
      <c r="H196" s="296">
        <v>1.545432216988E-2</v>
      </c>
      <c r="I196" s="296">
        <v>1.354885778941E-2</v>
      </c>
      <c r="J196" s="296" t="s">
        <v>490</v>
      </c>
    </row>
    <row r="197" spans="1:10" x14ac:dyDescent="0.25">
      <c r="A197" s="266" t="s">
        <v>550</v>
      </c>
      <c r="B197" s="296">
        <v>231072.091064726</v>
      </c>
      <c r="C197" s="294" t="s">
        <v>548</v>
      </c>
      <c r="D197" s="294">
        <v>89.645233903118736</v>
      </c>
      <c r="E197" s="294">
        <v>9.5000000000000107</v>
      </c>
      <c r="F197" s="294">
        <v>1.4249999999999801</v>
      </c>
      <c r="G197" s="296">
        <v>20714.511651980116</v>
      </c>
      <c r="H197" s="296">
        <v>2.1951848651149</v>
      </c>
      <c r="I197" s="296">
        <v>0.32927772976723002</v>
      </c>
      <c r="J197" s="296" t="s">
        <v>490</v>
      </c>
    </row>
    <row r="198" spans="1:10" x14ac:dyDescent="0.25">
      <c r="A198" s="266" t="s">
        <v>551</v>
      </c>
      <c r="B198" s="296">
        <v>290646.88224644202</v>
      </c>
      <c r="C198" s="294" t="s">
        <v>548</v>
      </c>
      <c r="D198" s="294">
        <v>52.367220594999388</v>
      </c>
      <c r="E198" s="294">
        <v>0.7531444058565</v>
      </c>
      <c r="F198" s="294">
        <v>7.5314440585640005E-2</v>
      </c>
      <c r="G198" s="296">
        <v>15220.369397848241</v>
      </c>
      <c r="H198" s="296">
        <v>0.21889907344354001</v>
      </c>
      <c r="I198" s="296">
        <v>2.188990734435E-2</v>
      </c>
      <c r="J198" s="296" t="s">
        <v>490</v>
      </c>
    </row>
    <row r="199" spans="1:10" x14ac:dyDescent="0.25">
      <c r="A199" s="266" t="s">
        <v>3214</v>
      </c>
      <c r="B199" s="296" t="s">
        <v>519</v>
      </c>
      <c r="C199" s="294" t="s">
        <v>548</v>
      </c>
      <c r="D199" s="294" t="s">
        <v>519</v>
      </c>
      <c r="E199" s="294" t="s">
        <v>519</v>
      </c>
      <c r="F199" s="294" t="s">
        <v>519</v>
      </c>
      <c r="G199" s="296" t="s">
        <v>519</v>
      </c>
      <c r="H199" s="296" t="s">
        <v>519</v>
      </c>
      <c r="I199" s="296" t="s">
        <v>519</v>
      </c>
      <c r="J199" s="296" t="s">
        <v>519</v>
      </c>
    </row>
    <row r="200" spans="1:10" x14ac:dyDescent="0.25">
      <c r="A200" s="268" t="s">
        <v>3215</v>
      </c>
      <c r="B200" s="296" t="s">
        <v>519</v>
      </c>
      <c r="C200" s="294" t="s">
        <v>548</v>
      </c>
      <c r="D200" s="294" t="s">
        <v>519</v>
      </c>
      <c r="E200" s="294" t="s">
        <v>519</v>
      </c>
      <c r="F200" s="294" t="s">
        <v>519</v>
      </c>
      <c r="G200" s="296" t="s">
        <v>519</v>
      </c>
      <c r="H200" s="296" t="s">
        <v>519</v>
      </c>
      <c r="I200" s="296" t="s">
        <v>519</v>
      </c>
      <c r="J200" s="296" t="s">
        <v>519</v>
      </c>
    </row>
    <row r="201" spans="1:10" x14ac:dyDescent="0.25">
      <c r="A201" s="266" t="s">
        <v>3216</v>
      </c>
      <c r="B201" s="296" t="s">
        <v>492</v>
      </c>
      <c r="C201" s="294" t="s">
        <v>548</v>
      </c>
      <c r="D201" s="294" t="s">
        <v>524</v>
      </c>
      <c r="E201" s="294" t="s">
        <v>492</v>
      </c>
      <c r="F201" s="294" t="s">
        <v>492</v>
      </c>
      <c r="G201" s="296" t="s">
        <v>492</v>
      </c>
      <c r="H201" s="296" t="s">
        <v>492</v>
      </c>
      <c r="I201" s="296" t="s">
        <v>492</v>
      </c>
      <c r="J201" s="296" t="s">
        <v>490</v>
      </c>
    </row>
    <row r="202" spans="1:10" x14ac:dyDescent="0.25">
      <c r="A202" s="267" t="s">
        <v>3217</v>
      </c>
      <c r="B202" s="294">
        <v>9478042.3525714055</v>
      </c>
      <c r="C202" s="294" t="s">
        <v>548</v>
      </c>
      <c r="D202" s="295" t="s">
        <v>187</v>
      </c>
      <c r="E202" s="295" t="s">
        <v>187</v>
      </c>
      <c r="F202" s="295" t="s">
        <v>187</v>
      </c>
      <c r="G202" s="294">
        <v>496191.34475228947</v>
      </c>
      <c r="H202" s="294">
        <v>55.440376544157949</v>
      </c>
      <c r="I202" s="294">
        <v>7.5655556189400004</v>
      </c>
      <c r="J202" s="294" t="s">
        <v>552</v>
      </c>
    </row>
    <row r="203" spans="1:10" x14ac:dyDescent="0.25">
      <c r="A203" s="262" t="s">
        <v>567</v>
      </c>
      <c r="B203" s="294">
        <v>9478042.3525714055</v>
      </c>
      <c r="C203" s="294" t="s">
        <v>548</v>
      </c>
      <c r="D203" s="295" t="s">
        <v>187</v>
      </c>
      <c r="E203" s="295" t="s">
        <v>187</v>
      </c>
      <c r="F203" s="295" t="s">
        <v>187</v>
      </c>
      <c r="G203" s="294">
        <v>496191.34475228947</v>
      </c>
      <c r="H203" s="294">
        <v>55.440376544157949</v>
      </c>
      <c r="I203" s="294">
        <v>7.5655556189400004</v>
      </c>
      <c r="J203" s="294" t="s">
        <v>552</v>
      </c>
    </row>
    <row r="204" spans="1:10" x14ac:dyDescent="0.25">
      <c r="A204" s="263" t="s">
        <v>568</v>
      </c>
      <c r="B204" s="294">
        <v>9478042.3525714055</v>
      </c>
      <c r="C204" s="294" t="s">
        <v>548</v>
      </c>
      <c r="D204" s="295" t="s">
        <v>187</v>
      </c>
      <c r="E204" s="295" t="s">
        <v>187</v>
      </c>
      <c r="F204" s="295" t="s">
        <v>187</v>
      </c>
      <c r="G204" s="294">
        <v>496191.34475228947</v>
      </c>
      <c r="H204" s="294">
        <v>55.440376544157949</v>
      </c>
      <c r="I204" s="294">
        <v>7.5655556189400004</v>
      </c>
      <c r="J204" s="294" t="s">
        <v>552</v>
      </c>
    </row>
    <row r="205" spans="1:10" x14ac:dyDescent="0.25">
      <c r="A205" s="269" t="s">
        <v>555</v>
      </c>
      <c r="B205" s="296">
        <v>3200357.1751622786</v>
      </c>
      <c r="C205" s="294" t="s">
        <v>548</v>
      </c>
      <c r="D205" s="294">
        <v>74.659973794071988</v>
      </c>
      <c r="E205" s="294">
        <v>2.5800388524872</v>
      </c>
      <c r="F205" s="294">
        <v>0.42044594908624999</v>
      </c>
      <c r="G205" s="296">
        <v>238938.58282928597</v>
      </c>
      <c r="H205" s="296">
        <v>8.2570458537548692</v>
      </c>
      <c r="I205" s="296">
        <v>1.3455772099261001</v>
      </c>
      <c r="J205" s="296" t="s">
        <v>490</v>
      </c>
    </row>
    <row r="206" spans="1:10" x14ac:dyDescent="0.25">
      <c r="A206" s="269" t="s">
        <v>556</v>
      </c>
      <c r="B206" s="296">
        <v>259275.11556257354</v>
      </c>
      <c r="C206" s="294" t="s">
        <v>548</v>
      </c>
      <c r="D206" s="294">
        <v>89.645233903118793</v>
      </c>
      <c r="E206" s="294">
        <v>9.5000000000000107</v>
      </c>
      <c r="F206" s="294">
        <v>1.42500000000001</v>
      </c>
      <c r="G206" s="296">
        <v>23242.778379865063</v>
      </c>
      <c r="H206" s="296">
        <v>2.4631135978444498</v>
      </c>
      <c r="I206" s="296">
        <v>0.36946703967666999</v>
      </c>
      <c r="J206" s="296" t="s">
        <v>490</v>
      </c>
    </row>
    <row r="207" spans="1:10" x14ac:dyDescent="0.25">
      <c r="A207" s="269" t="s">
        <v>557</v>
      </c>
      <c r="B207" s="296">
        <v>4468634.7849724228</v>
      </c>
      <c r="C207" s="294" t="s">
        <v>548</v>
      </c>
      <c r="D207" s="294">
        <v>52.367220594999367</v>
      </c>
      <c r="E207" s="294">
        <v>0.75314440585650999</v>
      </c>
      <c r="F207" s="294">
        <v>7.5314440585649997E-2</v>
      </c>
      <c r="G207" s="296">
        <v>234009.98354313846</v>
      </c>
      <c r="H207" s="296">
        <v>3.36552729011777</v>
      </c>
      <c r="I207" s="296">
        <v>0.33655272901178002</v>
      </c>
      <c r="J207" s="296" t="s">
        <v>490</v>
      </c>
    </row>
    <row r="208" spans="1:10" x14ac:dyDescent="0.25">
      <c r="A208" s="269" t="s">
        <v>558</v>
      </c>
      <c r="B208" s="296" t="s">
        <v>519</v>
      </c>
      <c r="C208" s="294" t="s">
        <v>548</v>
      </c>
      <c r="D208" s="294" t="s">
        <v>519</v>
      </c>
      <c r="E208" s="294" t="s">
        <v>519</v>
      </c>
      <c r="F208" s="294" t="s">
        <v>519</v>
      </c>
      <c r="G208" s="296" t="s">
        <v>519</v>
      </c>
      <c r="H208" s="296" t="s">
        <v>519</v>
      </c>
      <c r="I208" s="296" t="s">
        <v>519</v>
      </c>
      <c r="J208" s="296" t="s">
        <v>519</v>
      </c>
    </row>
    <row r="209" spans="1:10" x14ac:dyDescent="0.25">
      <c r="A209" s="269" t="s">
        <v>559</v>
      </c>
      <c r="B209" s="296" t="s">
        <v>519</v>
      </c>
      <c r="C209" s="294" t="s">
        <v>548</v>
      </c>
      <c r="D209" s="294" t="s">
        <v>519</v>
      </c>
      <c r="E209" s="294" t="s">
        <v>519</v>
      </c>
      <c r="F209" s="294" t="s">
        <v>519</v>
      </c>
      <c r="G209" s="296" t="s">
        <v>519</v>
      </c>
      <c r="H209" s="296" t="s">
        <v>519</v>
      </c>
      <c r="I209" s="296" t="s">
        <v>519</v>
      </c>
      <c r="J209" s="296" t="s">
        <v>519</v>
      </c>
    </row>
    <row r="210" spans="1:10" x14ac:dyDescent="0.25">
      <c r="A210" s="269" t="s">
        <v>92</v>
      </c>
      <c r="B210" s="296">
        <v>1549775.2768741304</v>
      </c>
      <c r="C210" s="294" t="s">
        <v>548</v>
      </c>
      <c r="D210" s="294">
        <v>88.686898265961545</v>
      </c>
      <c r="E210" s="294">
        <v>26.684313796676729</v>
      </c>
      <c r="F210" s="294">
        <v>3.55790850622357</v>
      </c>
      <c r="G210" s="296">
        <v>137444.76231523839</v>
      </c>
      <c r="H210" s="296">
        <v>41.354689802440859</v>
      </c>
      <c r="I210" s="296">
        <v>5.5139586403254501</v>
      </c>
      <c r="J210" s="296" t="s">
        <v>490</v>
      </c>
    </row>
    <row r="211" spans="1:10" x14ac:dyDescent="0.25">
      <c r="A211" s="270" t="s">
        <v>569</v>
      </c>
      <c r="B211" s="294">
        <v>27381911.119104017</v>
      </c>
      <c r="C211" s="294" t="s">
        <v>548</v>
      </c>
      <c r="D211" s="295" t="s">
        <v>187</v>
      </c>
      <c r="E211" s="295" t="s">
        <v>187</v>
      </c>
      <c r="F211" s="295" t="s">
        <v>187</v>
      </c>
      <c r="G211" s="294">
        <v>1830505.6056332772</v>
      </c>
      <c r="H211" s="294">
        <v>160.28001983992968</v>
      </c>
      <c r="I211" s="294">
        <v>137.97722792661688</v>
      </c>
    </row>
    <row r="212" spans="1:10" x14ac:dyDescent="0.25">
      <c r="A212" s="258" t="s">
        <v>549</v>
      </c>
      <c r="B212" s="294">
        <v>26378279.690856297</v>
      </c>
      <c r="C212" s="294" t="s">
        <v>548</v>
      </c>
      <c r="D212" s="294">
        <v>68.140519616442361</v>
      </c>
      <c r="E212" s="294">
        <v>5.7327599121391097</v>
      </c>
      <c r="F212" s="294">
        <v>5.2271031113979696</v>
      </c>
      <c r="G212" s="294">
        <v>1797429.6847227968</v>
      </c>
      <c r="H212" s="294">
        <v>151.2203443629343</v>
      </c>
      <c r="I212" s="294">
        <v>137.88198784540089</v>
      </c>
    </row>
    <row r="213" spans="1:10" x14ac:dyDescent="0.25">
      <c r="A213" s="258" t="s">
        <v>550</v>
      </c>
      <c r="B213" s="294" t="s">
        <v>519</v>
      </c>
      <c r="C213" s="294" t="s">
        <v>548</v>
      </c>
      <c r="D213" s="294" t="s">
        <v>519</v>
      </c>
      <c r="E213" s="294" t="s">
        <v>519</v>
      </c>
      <c r="F213" s="294" t="s">
        <v>519</v>
      </c>
      <c r="G213" s="294" t="s">
        <v>519</v>
      </c>
      <c r="H213" s="294" t="s">
        <v>519</v>
      </c>
      <c r="I213" s="294" t="s">
        <v>519</v>
      </c>
    </row>
    <row r="214" spans="1:10" x14ac:dyDescent="0.25">
      <c r="A214" s="258" t="s">
        <v>551</v>
      </c>
      <c r="B214" s="294">
        <v>658252.51161717589</v>
      </c>
      <c r="C214" s="294" t="s">
        <v>548</v>
      </c>
      <c r="D214" s="294">
        <v>50.248073994006511</v>
      </c>
      <c r="E214" s="294">
        <v>13.756093189850089</v>
      </c>
      <c r="F214" s="294">
        <v>0.13734370307478</v>
      </c>
      <c r="G214" s="294">
        <v>33075.920910480483</v>
      </c>
      <c r="H214" s="294">
        <v>9.0549828922587494</v>
      </c>
      <c r="I214" s="294">
        <v>9.0406837503779994E-2</v>
      </c>
    </row>
    <row r="215" spans="1:10" x14ac:dyDescent="0.25">
      <c r="A215" s="258" t="s">
        <v>3209</v>
      </c>
      <c r="B215" s="294" t="s">
        <v>564</v>
      </c>
      <c r="C215" s="294" t="s">
        <v>548</v>
      </c>
      <c r="D215" s="294" t="s">
        <v>564</v>
      </c>
      <c r="E215" s="294" t="s">
        <v>3105</v>
      </c>
      <c r="F215" s="294" t="s">
        <v>3105</v>
      </c>
      <c r="G215" s="294" t="s">
        <v>564</v>
      </c>
      <c r="H215" s="294" t="s">
        <v>3105</v>
      </c>
      <c r="I215" s="294" t="s">
        <v>3105</v>
      </c>
    </row>
    <row r="216" spans="1:10" x14ac:dyDescent="0.25">
      <c r="A216" s="258" t="s">
        <v>3211</v>
      </c>
      <c r="B216" s="294">
        <v>345378.91663054173</v>
      </c>
      <c r="C216" s="294" t="s">
        <v>548</v>
      </c>
      <c r="D216" s="294">
        <v>65.065035461819363</v>
      </c>
      <c r="E216" s="294">
        <v>1.358677241335E-2</v>
      </c>
      <c r="F216" s="294">
        <v>1.399403229176E-2</v>
      </c>
      <c r="G216" s="294">
        <v>22472.091458330953</v>
      </c>
      <c r="H216" s="294">
        <v>4.6925847366299997E-3</v>
      </c>
      <c r="I216" s="294">
        <v>4.8332437122200001E-3</v>
      </c>
    </row>
    <row r="217" spans="1:10" x14ac:dyDescent="0.25">
      <c r="A217" s="51" t="s">
        <v>3218</v>
      </c>
      <c r="B217" s="294">
        <v>2513561.9207105725</v>
      </c>
      <c r="C217" s="294" t="s">
        <v>548</v>
      </c>
      <c r="D217" s="295" t="s">
        <v>187</v>
      </c>
      <c r="E217" s="295" t="s">
        <v>187</v>
      </c>
      <c r="F217" s="295" t="s">
        <v>187</v>
      </c>
      <c r="G217" s="294">
        <v>170713.69036083069</v>
      </c>
      <c r="H217" s="294">
        <v>2.0771880881664</v>
      </c>
      <c r="I217" s="294">
        <v>5.2617344805668296</v>
      </c>
    </row>
    <row r="218" spans="1:10" x14ac:dyDescent="0.25">
      <c r="A218" s="258" t="s">
        <v>570</v>
      </c>
      <c r="B218" s="296">
        <v>37296.193325856322</v>
      </c>
      <c r="C218" s="294" t="s">
        <v>548</v>
      </c>
      <c r="D218" s="294">
        <v>65.528560814054615</v>
      </c>
      <c r="E218" s="294">
        <v>55.694372613795643</v>
      </c>
      <c r="F218" s="294">
        <v>0.84385413051206004</v>
      </c>
      <c r="G218" s="296">
        <v>2443.9658724861142</v>
      </c>
      <c r="H218" s="296">
        <v>2.0771880881664</v>
      </c>
      <c r="I218" s="296">
        <v>3.1472546790399999E-2</v>
      </c>
    </row>
    <row r="219" spans="1:10" x14ac:dyDescent="0.25">
      <c r="A219" s="258" t="s">
        <v>571</v>
      </c>
      <c r="B219" s="296">
        <v>2476265.7273847163</v>
      </c>
      <c r="C219" s="294" t="s">
        <v>548</v>
      </c>
      <c r="D219" s="294">
        <v>67.953015957645619</v>
      </c>
      <c r="E219" s="294" t="s">
        <v>519</v>
      </c>
      <c r="F219" s="294">
        <v>2.1121569773129001</v>
      </c>
      <c r="G219" s="296">
        <v>168269.72448834457</v>
      </c>
      <c r="H219" s="296" t="s">
        <v>519</v>
      </c>
      <c r="I219" s="296">
        <v>5.23026193377643</v>
      </c>
    </row>
    <row r="220" spans="1:10" x14ac:dyDescent="0.25">
      <c r="A220" s="258" t="s">
        <v>92</v>
      </c>
      <c r="B220" s="296" t="s">
        <v>519</v>
      </c>
      <c r="C220" s="294" t="s">
        <v>548</v>
      </c>
      <c r="D220" s="294" t="s">
        <v>519</v>
      </c>
      <c r="E220" s="294" t="s">
        <v>519</v>
      </c>
      <c r="F220" s="294" t="s">
        <v>519</v>
      </c>
      <c r="G220" s="296" t="s">
        <v>519</v>
      </c>
      <c r="H220" s="296" t="s">
        <v>519</v>
      </c>
      <c r="I220" s="296" t="s">
        <v>519</v>
      </c>
    </row>
    <row r="221" spans="1:10" x14ac:dyDescent="0.25">
      <c r="A221" s="271" t="s">
        <v>3219</v>
      </c>
      <c r="B221" s="294">
        <v>23026953.414224558</v>
      </c>
      <c r="C221" s="294" t="s">
        <v>548</v>
      </c>
      <c r="D221" s="295" t="s">
        <v>187</v>
      </c>
      <c r="E221" s="295" t="s">
        <v>187</v>
      </c>
      <c r="F221" s="295" t="s">
        <v>187</v>
      </c>
      <c r="G221" s="294">
        <v>1543321.2347240872</v>
      </c>
      <c r="H221" s="294">
        <v>95.722338182973743</v>
      </c>
      <c r="I221" s="294">
        <v>108.02744179292077</v>
      </c>
    </row>
    <row r="222" spans="1:10" x14ac:dyDescent="0.25">
      <c r="A222" s="258" t="s">
        <v>572</v>
      </c>
      <c r="B222" s="294">
        <v>16921811.276726622</v>
      </c>
      <c r="C222" s="294" t="s">
        <v>548</v>
      </c>
      <c r="D222" s="294">
        <v>67.143364802995379</v>
      </c>
      <c r="E222" s="294">
        <v>5.1050721535713901</v>
      </c>
      <c r="F222" s="294">
        <v>6.3193548667016204</v>
      </c>
      <c r="G222" s="294">
        <v>1136187.3476806968</v>
      </c>
      <c r="H222" s="294">
        <v>86.387067536807479</v>
      </c>
      <c r="I222" s="294">
        <v>106.93493044498868</v>
      </c>
    </row>
    <row r="223" spans="1:10" x14ac:dyDescent="0.25">
      <c r="A223" s="258" t="s">
        <v>573</v>
      </c>
      <c r="B223" s="294">
        <v>5716335.5992072541</v>
      </c>
      <c r="C223" s="294" t="s">
        <v>548</v>
      </c>
      <c r="D223" s="294">
        <v>70.79246071620166</v>
      </c>
      <c r="E223" s="294">
        <v>0.18688644136495999</v>
      </c>
      <c r="F223" s="294">
        <v>0.18566201675339999</v>
      </c>
      <c r="G223" s="294">
        <v>404673.46334750456</v>
      </c>
      <c r="H223" s="294">
        <v>1.0683056177837</v>
      </c>
      <c r="I223" s="294">
        <v>1.0613063957880999</v>
      </c>
    </row>
    <row r="224" spans="1:10" x14ac:dyDescent="0.25">
      <c r="A224" s="258" t="s">
        <v>574</v>
      </c>
      <c r="B224" s="294">
        <v>29789.5019987257</v>
      </c>
      <c r="C224" s="294" t="s">
        <v>548</v>
      </c>
      <c r="D224" s="294">
        <v>59.589262354098238</v>
      </c>
      <c r="E224" s="294">
        <v>0.32721071521896999</v>
      </c>
      <c r="F224" s="294">
        <v>0.67984698987101</v>
      </c>
      <c r="G224" s="294">
        <v>1775.1344499999996</v>
      </c>
      <c r="H224" s="294">
        <v>9.7474442550200009E-3</v>
      </c>
      <c r="I224" s="294">
        <v>2.025230326359E-2</v>
      </c>
    </row>
    <row r="225" spans="1:9" x14ac:dyDescent="0.25">
      <c r="A225" s="258" t="s">
        <v>3220</v>
      </c>
      <c r="B225" s="294" t="s">
        <v>564</v>
      </c>
      <c r="C225" s="294" t="s">
        <v>548</v>
      </c>
      <c r="D225" s="295" t="s">
        <v>187</v>
      </c>
      <c r="E225" s="295" t="s">
        <v>187</v>
      </c>
      <c r="F225" s="295" t="s">
        <v>187</v>
      </c>
      <c r="G225" s="294" t="s">
        <v>564</v>
      </c>
      <c r="H225" s="294">
        <v>1.05278679567487</v>
      </c>
      <c r="I225" s="294">
        <v>1.4965547714000001E-4</v>
      </c>
    </row>
    <row r="226" spans="1:9" x14ac:dyDescent="0.25">
      <c r="A226" s="258" t="s">
        <v>551</v>
      </c>
      <c r="B226" s="294">
        <v>13638.11966141349</v>
      </c>
      <c r="C226" s="294" t="s">
        <v>548</v>
      </c>
      <c r="D226" s="294">
        <v>50.248073994006518</v>
      </c>
      <c r="E226" s="294">
        <v>527.9128195425908</v>
      </c>
      <c r="F226" s="294">
        <v>0.43772527586264998</v>
      </c>
      <c r="G226" s="294">
        <v>685.28924588582026</v>
      </c>
      <c r="H226" s="294">
        <v>7.1997382037160396</v>
      </c>
      <c r="I226" s="294">
        <v>5.9697496910400003E-3</v>
      </c>
    </row>
    <row r="227" spans="1:9" x14ac:dyDescent="0.25">
      <c r="A227" s="258" t="s">
        <v>3211</v>
      </c>
      <c r="B227" s="294">
        <v>345378.91663054173</v>
      </c>
      <c r="C227" s="294" t="s">
        <v>548</v>
      </c>
      <c r="D227" s="294">
        <v>65.065035461819363</v>
      </c>
      <c r="E227" s="294">
        <v>1.358677241335E-2</v>
      </c>
      <c r="F227" s="294">
        <v>1.399403229176E-2</v>
      </c>
      <c r="G227" s="294">
        <v>22472.091458330953</v>
      </c>
      <c r="H227" s="294">
        <v>4.6925847366299997E-3</v>
      </c>
      <c r="I227" s="294">
        <v>4.8332437122200001E-3</v>
      </c>
    </row>
    <row r="228" spans="1:9" x14ac:dyDescent="0.25">
      <c r="A228" s="258" t="s">
        <v>3221</v>
      </c>
      <c r="B228" s="294" t="s">
        <v>564</v>
      </c>
      <c r="C228" s="294" t="s">
        <v>548</v>
      </c>
      <c r="D228" s="295" t="s">
        <v>187</v>
      </c>
      <c r="E228" s="295" t="s">
        <v>187</v>
      </c>
      <c r="F228" s="295" t="s">
        <v>187</v>
      </c>
      <c r="G228" s="294" t="s">
        <v>564</v>
      </c>
      <c r="H228" s="294" t="s">
        <v>3105</v>
      </c>
      <c r="I228" s="294" t="s">
        <v>3105</v>
      </c>
    </row>
    <row r="229" spans="1:9" x14ac:dyDescent="0.25">
      <c r="A229" s="272" t="s">
        <v>575</v>
      </c>
      <c r="B229" s="294">
        <v>9895321.6493915115</v>
      </c>
      <c r="C229" s="294" t="s">
        <v>548</v>
      </c>
      <c r="D229" s="295" t="s">
        <v>187</v>
      </c>
      <c r="E229" s="295" t="s">
        <v>187</v>
      </c>
      <c r="F229" s="295" t="s">
        <v>187</v>
      </c>
      <c r="G229" s="294">
        <v>641430.12035975454</v>
      </c>
      <c r="H229" s="294">
        <v>50.343513986278801</v>
      </c>
      <c r="I229" s="294">
        <v>58.026007452344672</v>
      </c>
    </row>
    <row r="230" spans="1:9" x14ac:dyDescent="0.25">
      <c r="A230" s="258" t="s">
        <v>572</v>
      </c>
      <c r="B230" s="296">
        <v>9488919.2231781483</v>
      </c>
      <c r="C230" s="294" t="s">
        <v>548</v>
      </c>
      <c r="D230" s="294">
        <v>67.143364802995379</v>
      </c>
      <c r="E230" s="294">
        <v>5.3042882930240696</v>
      </c>
      <c r="F230" s="294">
        <v>6.1142265296351903</v>
      </c>
      <c r="G230" s="296">
        <v>637117.96498800593</v>
      </c>
      <c r="H230" s="296">
        <v>50.331963148954898</v>
      </c>
      <c r="I230" s="296">
        <v>58.017401651921162</v>
      </c>
    </row>
    <row r="231" spans="1:9" x14ac:dyDescent="0.25">
      <c r="A231" s="258" t="s">
        <v>573</v>
      </c>
      <c r="B231" s="296">
        <v>60577.355202458224</v>
      </c>
      <c r="C231" s="294" t="s">
        <v>548</v>
      </c>
      <c r="D231" s="294">
        <v>70.792460716201674</v>
      </c>
      <c r="E231" s="294">
        <v>5.0531921540309999E-2</v>
      </c>
      <c r="F231" s="294">
        <v>0.11107027591734001</v>
      </c>
      <c r="G231" s="296">
        <v>4288.4200384614187</v>
      </c>
      <c r="H231" s="296">
        <v>3.06109016021E-3</v>
      </c>
      <c r="I231" s="296">
        <v>6.7283435566800002E-3</v>
      </c>
    </row>
    <row r="232" spans="1:9" x14ac:dyDescent="0.25">
      <c r="A232" s="258" t="s">
        <v>574</v>
      </c>
      <c r="B232" s="296">
        <v>140.98152388821543</v>
      </c>
      <c r="C232" s="294" t="s">
        <v>548</v>
      </c>
      <c r="D232" s="294">
        <v>59.58926235409826</v>
      </c>
      <c r="E232" s="294">
        <v>0.33296282083898998</v>
      </c>
      <c r="F232" s="294">
        <v>0.40322366046400998</v>
      </c>
      <c r="G232" s="296">
        <v>8.4009850140554398</v>
      </c>
      <c r="H232" s="296">
        <v>4.6941605880000003E-5</v>
      </c>
      <c r="I232" s="296">
        <v>5.684708612E-5</v>
      </c>
    </row>
    <row r="233" spans="1:9" x14ac:dyDescent="0.25">
      <c r="A233" s="258" t="s">
        <v>3220</v>
      </c>
      <c r="B233" s="294" t="s">
        <v>492</v>
      </c>
      <c r="C233" s="294" t="s">
        <v>548</v>
      </c>
      <c r="D233" s="295" t="s">
        <v>187</v>
      </c>
      <c r="E233" s="295" t="s">
        <v>187</v>
      </c>
      <c r="F233" s="295" t="s">
        <v>187</v>
      </c>
      <c r="G233" s="294" t="s">
        <v>492</v>
      </c>
      <c r="H233" s="294" t="s">
        <v>519</v>
      </c>
      <c r="I233" s="294" t="s">
        <v>519</v>
      </c>
    </row>
    <row r="234" spans="1:9" x14ac:dyDescent="0.25">
      <c r="A234" s="269" t="s">
        <v>576</v>
      </c>
      <c r="B234" s="296" t="s">
        <v>492</v>
      </c>
      <c r="C234" s="294" t="s">
        <v>548</v>
      </c>
      <c r="D234" s="294" t="s">
        <v>492</v>
      </c>
      <c r="E234" s="294" t="s">
        <v>519</v>
      </c>
      <c r="F234" s="294" t="s">
        <v>519</v>
      </c>
      <c r="G234" s="296" t="s">
        <v>492</v>
      </c>
      <c r="H234" s="296" t="s">
        <v>519</v>
      </c>
      <c r="I234" s="296" t="s">
        <v>519</v>
      </c>
    </row>
    <row r="235" spans="1:9" x14ac:dyDescent="0.25">
      <c r="A235" s="258" t="s">
        <v>551</v>
      </c>
      <c r="B235" s="296">
        <v>305.17285647552848</v>
      </c>
      <c r="C235" s="294" t="s">
        <v>548</v>
      </c>
      <c r="D235" s="294">
        <v>50.248073994006504</v>
      </c>
      <c r="E235" s="294">
        <v>25.74784814192703</v>
      </c>
      <c r="F235" s="294">
        <v>3.1181083671388201</v>
      </c>
      <c r="G235" s="296">
        <v>15.334348273144681</v>
      </c>
      <c r="H235" s="296">
        <v>7.8575443655700006E-3</v>
      </c>
      <c r="I235" s="296">
        <v>9.5156203720000001E-4</v>
      </c>
    </row>
    <row r="236" spans="1:9" x14ac:dyDescent="0.25">
      <c r="A236" s="258" t="s">
        <v>3211</v>
      </c>
      <c r="B236" s="296">
        <v>345378.91663054173</v>
      </c>
      <c r="C236" s="294" t="s">
        <v>548</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3221</v>
      </c>
      <c r="B237" s="294" t="s">
        <v>492</v>
      </c>
      <c r="C237" s="294" t="s">
        <v>548</v>
      </c>
      <c r="D237" s="295" t="s">
        <v>187</v>
      </c>
      <c r="E237" s="295" t="s">
        <v>187</v>
      </c>
      <c r="F237" s="295" t="s">
        <v>187</v>
      </c>
      <c r="G237" s="294" t="s">
        <v>492</v>
      </c>
      <c r="H237" s="294" t="s">
        <v>492</v>
      </c>
      <c r="I237" s="294" t="s">
        <v>492</v>
      </c>
    </row>
    <row r="238" spans="1:9" x14ac:dyDescent="0.25">
      <c r="A238" s="269" t="s">
        <v>87</v>
      </c>
      <c r="B238" s="296" t="s">
        <v>492</v>
      </c>
      <c r="C238" s="294" t="s">
        <v>548</v>
      </c>
      <c r="D238" s="294" t="s">
        <v>492</v>
      </c>
      <c r="E238" s="294" t="s">
        <v>492</v>
      </c>
      <c r="F238" s="294" t="s">
        <v>492</v>
      </c>
      <c r="G238" s="296" t="s">
        <v>492</v>
      </c>
      <c r="H238" s="296" t="s">
        <v>492</v>
      </c>
      <c r="I238" s="296" t="s">
        <v>492</v>
      </c>
    </row>
    <row r="239" spans="1:9" x14ac:dyDescent="0.25">
      <c r="A239" s="272" t="s">
        <v>577</v>
      </c>
      <c r="B239" s="294">
        <v>7275346.9410186997</v>
      </c>
      <c r="C239" s="294" t="s">
        <v>548</v>
      </c>
      <c r="D239" s="295" t="s">
        <v>187</v>
      </c>
      <c r="E239" s="295" t="s">
        <v>187</v>
      </c>
      <c r="F239" s="295" t="s">
        <v>187</v>
      </c>
      <c r="G239" s="294">
        <v>489781.06499535905</v>
      </c>
      <c r="H239" s="294">
        <v>32.089244234644681</v>
      </c>
      <c r="I239" s="294">
        <v>45.787711245390042</v>
      </c>
    </row>
    <row r="240" spans="1:9" x14ac:dyDescent="0.25">
      <c r="A240" s="258" t="s">
        <v>572</v>
      </c>
      <c r="B240" s="296">
        <v>6900391.8026401587</v>
      </c>
      <c r="C240" s="294" t="s">
        <v>548</v>
      </c>
      <c r="D240" s="294">
        <v>67.143364802995393</v>
      </c>
      <c r="E240" s="294">
        <v>4.6393852673657197</v>
      </c>
      <c r="F240" s="294">
        <v>6.6251876256970998</v>
      </c>
      <c r="G240" s="296">
        <v>463315.52408826712</v>
      </c>
      <c r="H240" s="296">
        <v>32.013576068219912</v>
      </c>
      <c r="I240" s="296">
        <v>45.716390383313303</v>
      </c>
    </row>
    <row r="241" spans="1:9" x14ac:dyDescent="0.25">
      <c r="A241" s="258" t="s">
        <v>573</v>
      </c>
      <c r="B241" s="296">
        <v>368504.73200550408</v>
      </c>
      <c r="C241" s="294" t="s">
        <v>548</v>
      </c>
      <c r="D241" s="294">
        <v>70.79246071620166</v>
      </c>
      <c r="E241" s="294">
        <v>0.10430192094477</v>
      </c>
      <c r="F241" s="294">
        <v>0.16232031354685</v>
      </c>
      <c r="G241" s="296">
        <v>26087.356764234068</v>
      </c>
      <c r="H241" s="296">
        <v>3.8435751425410003E-2</v>
      </c>
      <c r="I241" s="296">
        <v>5.9815803642629999E-2</v>
      </c>
    </row>
    <row r="242" spans="1:9" x14ac:dyDescent="0.25">
      <c r="A242" s="258" t="s">
        <v>574</v>
      </c>
      <c r="B242" s="296">
        <v>5787.6625596214753</v>
      </c>
      <c r="C242" s="294" t="s">
        <v>548</v>
      </c>
      <c r="D242" s="294">
        <v>59.589262354098253</v>
      </c>
      <c r="E242" s="294">
        <v>0.62659220241706004</v>
      </c>
      <c r="F242" s="294">
        <v>0.80766557619863999</v>
      </c>
      <c r="G242" s="296">
        <v>344.88254268227587</v>
      </c>
      <c r="H242" s="296">
        <v>3.6265042300800002E-3</v>
      </c>
      <c r="I242" s="296">
        <v>4.6744958160599998E-3</v>
      </c>
    </row>
    <row r="243" spans="1:9" x14ac:dyDescent="0.25">
      <c r="A243" s="258" t="s">
        <v>3220</v>
      </c>
      <c r="B243" s="294" t="s">
        <v>492</v>
      </c>
      <c r="C243" s="294" t="s">
        <v>548</v>
      </c>
      <c r="D243" s="295" t="s">
        <v>187</v>
      </c>
      <c r="E243" s="295" t="s">
        <v>187</v>
      </c>
      <c r="F243" s="295" t="s">
        <v>187</v>
      </c>
      <c r="G243" s="294" t="s">
        <v>492</v>
      </c>
      <c r="H243" s="294">
        <v>9.7455516189999999E-5</v>
      </c>
      <c r="I243" s="294">
        <v>1.256183293E-5</v>
      </c>
    </row>
    <row r="244" spans="1:9" x14ac:dyDescent="0.25">
      <c r="A244" s="269" t="s">
        <v>576</v>
      </c>
      <c r="B244" s="296" t="s">
        <v>492</v>
      </c>
      <c r="C244" s="294" t="s">
        <v>548</v>
      </c>
      <c r="D244" s="294" t="s">
        <v>492</v>
      </c>
      <c r="E244" s="294" t="s">
        <v>492</v>
      </c>
      <c r="F244" s="294" t="s">
        <v>492</v>
      </c>
      <c r="G244" s="296" t="s">
        <v>492</v>
      </c>
      <c r="H244" s="296">
        <v>9.7455516189999999E-5</v>
      </c>
      <c r="I244" s="296">
        <v>1.256183293E-5</v>
      </c>
    </row>
    <row r="245" spans="1:9" x14ac:dyDescent="0.25">
      <c r="A245" s="258" t="s">
        <v>551</v>
      </c>
      <c r="B245" s="296">
        <v>662.74381341579385</v>
      </c>
      <c r="C245" s="294" t="s">
        <v>548</v>
      </c>
      <c r="D245" s="294">
        <v>50.248073994006518</v>
      </c>
      <c r="E245" s="294">
        <v>47.605136115704603</v>
      </c>
      <c r="F245" s="294">
        <v>6.1362126024835497</v>
      </c>
      <c r="G245" s="296">
        <v>33.301600175586863</v>
      </c>
      <c r="H245" s="296">
        <v>3.1550009447499999E-2</v>
      </c>
      <c r="I245" s="296">
        <v>4.0667369401000001E-3</v>
      </c>
    </row>
    <row r="246" spans="1:9" x14ac:dyDescent="0.25">
      <c r="A246" s="258" t="s">
        <v>3211</v>
      </c>
      <c r="B246" s="296" t="s">
        <v>492</v>
      </c>
      <c r="C246" s="294" t="s">
        <v>548</v>
      </c>
      <c r="D246" s="294" t="s">
        <v>492</v>
      </c>
      <c r="E246" s="294" t="s">
        <v>492</v>
      </c>
      <c r="F246" s="294" t="s">
        <v>492</v>
      </c>
      <c r="G246" s="296" t="s">
        <v>492</v>
      </c>
      <c r="H246" s="296">
        <v>1.9584458055900002E-3</v>
      </c>
      <c r="I246" s="296">
        <v>2.75126384502E-3</v>
      </c>
    </row>
    <row r="247" spans="1:9" x14ac:dyDescent="0.25">
      <c r="A247" s="258" t="s">
        <v>3221</v>
      </c>
      <c r="B247" s="294" t="s">
        <v>519</v>
      </c>
      <c r="C247" s="294" t="s">
        <v>548</v>
      </c>
      <c r="D247" s="295" t="s">
        <v>187</v>
      </c>
      <c r="E247" s="295" t="s">
        <v>187</v>
      </c>
      <c r="F247" s="295" t="s">
        <v>187</v>
      </c>
      <c r="G247" s="294" t="s">
        <v>519</v>
      </c>
      <c r="H247" s="294" t="s">
        <v>519</v>
      </c>
      <c r="I247" s="294" t="s">
        <v>519</v>
      </c>
    </row>
    <row r="248" spans="1:9" x14ac:dyDescent="0.25">
      <c r="A248" s="272" t="s">
        <v>578</v>
      </c>
      <c r="B248" s="294">
        <v>5832942.3483651699</v>
      </c>
      <c r="C248" s="294" t="s">
        <v>548</v>
      </c>
      <c r="D248" s="295" t="s">
        <v>187</v>
      </c>
      <c r="E248" s="295" t="s">
        <v>187</v>
      </c>
      <c r="F248" s="295" t="s">
        <v>187</v>
      </c>
      <c r="G248" s="294">
        <v>410542.75702448451</v>
      </c>
      <c r="H248" s="294">
        <v>12.55614437939165</v>
      </c>
      <c r="I248" s="294">
        <v>4.1395436288617402</v>
      </c>
    </row>
    <row r="249" spans="1:9" x14ac:dyDescent="0.25">
      <c r="A249" s="258" t="s">
        <v>572</v>
      </c>
      <c r="B249" s="296">
        <v>509157.7754591406</v>
      </c>
      <c r="C249" s="294" t="s">
        <v>548</v>
      </c>
      <c r="D249" s="294">
        <v>67.143364802995393</v>
      </c>
      <c r="E249" s="294">
        <v>6.4971859341457296</v>
      </c>
      <c r="F249" s="294">
        <v>6.1414341372084902</v>
      </c>
      <c r="G249" s="296">
        <v>34186.566259934691</v>
      </c>
      <c r="H249" s="296">
        <v>3.3080927369740598</v>
      </c>
      <c r="I249" s="296">
        <v>3.1269589434299001</v>
      </c>
    </row>
    <row r="250" spans="1:9" x14ac:dyDescent="0.25">
      <c r="A250" s="258" t="s">
        <v>573</v>
      </c>
      <c r="B250" s="296">
        <v>5287253.5119992914</v>
      </c>
      <c r="C250" s="294" t="s">
        <v>548</v>
      </c>
      <c r="D250" s="294">
        <v>70.79246071620166</v>
      </c>
      <c r="E250" s="294">
        <v>0.19420456648574999</v>
      </c>
      <c r="F250" s="294">
        <v>0.18814347493101999</v>
      </c>
      <c r="G250" s="296">
        <v>374297.68654480908</v>
      </c>
      <c r="H250" s="296">
        <v>1.02680877619808</v>
      </c>
      <c r="I250" s="296">
        <v>0.99476224858879003</v>
      </c>
    </row>
    <row r="251" spans="1:9" x14ac:dyDescent="0.25">
      <c r="A251" s="258" t="s">
        <v>574</v>
      </c>
      <c r="B251" s="296">
        <v>23860.857915216009</v>
      </c>
      <c r="C251" s="294" t="s">
        <v>548</v>
      </c>
      <c r="D251" s="294">
        <v>59.589262354098238</v>
      </c>
      <c r="E251" s="294">
        <v>0.25455909593203002</v>
      </c>
      <c r="F251" s="294">
        <v>0.65047788376092996</v>
      </c>
      <c r="G251" s="296">
        <v>1421.8509223036683</v>
      </c>
      <c r="H251" s="296">
        <v>6.07399841906E-3</v>
      </c>
      <c r="I251" s="296">
        <v>1.5520960361409999E-2</v>
      </c>
    </row>
    <row r="252" spans="1:9" x14ac:dyDescent="0.25">
      <c r="A252" s="258" t="s">
        <v>3222</v>
      </c>
      <c r="B252" s="294" t="s">
        <v>492</v>
      </c>
      <c r="C252" s="294" t="s">
        <v>548</v>
      </c>
      <c r="D252" s="295" t="s">
        <v>187</v>
      </c>
      <c r="E252" s="295" t="s">
        <v>187</v>
      </c>
      <c r="F252" s="295" t="s">
        <v>187</v>
      </c>
      <c r="G252" s="294" t="s">
        <v>492</v>
      </c>
      <c r="H252" s="294">
        <v>1.0526893401586801</v>
      </c>
      <c r="I252" s="294">
        <v>1.3709364421000001E-4</v>
      </c>
    </row>
    <row r="253" spans="1:9" x14ac:dyDescent="0.25">
      <c r="A253" s="269" t="s">
        <v>576</v>
      </c>
      <c r="B253" s="296" t="s">
        <v>492</v>
      </c>
      <c r="C253" s="294" t="s">
        <v>548</v>
      </c>
      <c r="D253" s="294" t="s">
        <v>492</v>
      </c>
      <c r="E253" s="294" t="s">
        <v>492</v>
      </c>
      <c r="F253" s="294" t="s">
        <v>492</v>
      </c>
      <c r="G253" s="296" t="s">
        <v>492</v>
      </c>
      <c r="H253" s="296">
        <v>1.0526893401586801</v>
      </c>
      <c r="I253" s="296">
        <v>1.3709364421000001E-4</v>
      </c>
    </row>
    <row r="254" spans="1:9" x14ac:dyDescent="0.25">
      <c r="A254" s="258" t="s">
        <v>551</v>
      </c>
      <c r="B254" s="296">
        <v>12670.202991522168</v>
      </c>
      <c r="C254" s="294" t="s">
        <v>548</v>
      </c>
      <c r="D254" s="294">
        <v>50.248073994006518</v>
      </c>
      <c r="E254" s="294">
        <v>565.1314864248078</v>
      </c>
      <c r="F254" s="294">
        <v>7.5093565144669999E-2</v>
      </c>
      <c r="G254" s="296">
        <v>636.65329743708867</v>
      </c>
      <c r="H254" s="296">
        <v>7.1603306499029697</v>
      </c>
      <c r="I254" s="296">
        <v>9.5145071374E-4</v>
      </c>
    </row>
    <row r="255" spans="1:9" x14ac:dyDescent="0.25">
      <c r="A255" s="258" t="s">
        <v>3211</v>
      </c>
      <c r="B255" s="296" t="s">
        <v>492</v>
      </c>
      <c r="C255" s="294" t="s">
        <v>548</v>
      </c>
      <c r="D255" s="294" t="s">
        <v>492</v>
      </c>
      <c r="E255" s="294" t="s">
        <v>492</v>
      </c>
      <c r="F255" s="294" t="s">
        <v>492</v>
      </c>
      <c r="G255" s="296" t="s">
        <v>492</v>
      </c>
      <c r="H255" s="296">
        <v>2.1488777387999999E-3</v>
      </c>
      <c r="I255" s="296">
        <v>1.21293212369E-3</v>
      </c>
    </row>
    <row r="256" spans="1:9" x14ac:dyDescent="0.25">
      <c r="A256" s="258" t="s">
        <v>3221</v>
      </c>
      <c r="B256" s="294" t="s">
        <v>519</v>
      </c>
      <c r="C256" s="294" t="s">
        <v>548</v>
      </c>
      <c r="D256" s="295" t="s">
        <v>187</v>
      </c>
      <c r="E256" s="295" t="s">
        <v>187</v>
      </c>
      <c r="F256" s="295" t="s">
        <v>187</v>
      </c>
      <c r="G256" s="294" t="s">
        <v>519</v>
      </c>
      <c r="H256" s="294" t="s">
        <v>519</v>
      </c>
      <c r="I256" s="294" t="s">
        <v>519</v>
      </c>
    </row>
    <row r="257" spans="1:9" x14ac:dyDescent="0.25">
      <c r="A257" s="272" t="s">
        <v>579</v>
      </c>
      <c r="B257" s="294">
        <v>23342.475449176363</v>
      </c>
      <c r="C257" s="294" t="s">
        <v>548</v>
      </c>
      <c r="D257" s="295" t="s">
        <v>187</v>
      </c>
      <c r="E257" s="295" t="s">
        <v>187</v>
      </c>
      <c r="F257" s="295" t="s">
        <v>187</v>
      </c>
      <c r="G257" s="294">
        <v>1567.2923444890123</v>
      </c>
      <c r="H257" s="294">
        <v>0.73343558265860997</v>
      </c>
      <c r="I257" s="294">
        <v>7.4179466324320001E-2</v>
      </c>
    </row>
    <row r="258" spans="1:9" x14ac:dyDescent="0.25">
      <c r="A258" s="258" t="s">
        <v>572</v>
      </c>
      <c r="B258" s="296">
        <v>23342.475449176363</v>
      </c>
      <c r="C258" s="294" t="s">
        <v>548</v>
      </c>
      <c r="D258" s="294">
        <v>67.143364802995393</v>
      </c>
      <c r="E258" s="294">
        <v>31.42064277867707</v>
      </c>
      <c r="F258" s="294">
        <v>3.17787487817353</v>
      </c>
      <c r="G258" s="296">
        <v>1567.2923444890123</v>
      </c>
      <c r="H258" s="296">
        <v>0.73343558265860997</v>
      </c>
      <c r="I258" s="296">
        <v>7.4179466324320001E-2</v>
      </c>
    </row>
    <row r="259" spans="1:9" x14ac:dyDescent="0.25">
      <c r="A259" s="258" t="s">
        <v>573</v>
      </c>
      <c r="B259" s="296" t="s">
        <v>519</v>
      </c>
      <c r="C259" s="294" t="s">
        <v>548</v>
      </c>
      <c r="D259" s="294" t="s">
        <v>519</v>
      </c>
      <c r="E259" s="294" t="s">
        <v>519</v>
      </c>
      <c r="F259" s="294" t="s">
        <v>519</v>
      </c>
      <c r="G259" s="296" t="s">
        <v>519</v>
      </c>
      <c r="H259" s="296" t="s">
        <v>519</v>
      </c>
      <c r="I259" s="296" t="s">
        <v>519</v>
      </c>
    </row>
    <row r="260" spans="1:9" x14ac:dyDescent="0.25">
      <c r="A260" s="258" t="s">
        <v>574</v>
      </c>
      <c r="B260" s="296" t="s">
        <v>519</v>
      </c>
      <c r="C260" s="294" t="s">
        <v>548</v>
      </c>
      <c r="D260" s="294" t="s">
        <v>519</v>
      </c>
      <c r="E260" s="294" t="s">
        <v>519</v>
      </c>
      <c r="F260" s="294" t="s">
        <v>519</v>
      </c>
      <c r="G260" s="296" t="s">
        <v>519</v>
      </c>
      <c r="H260" s="296" t="s">
        <v>519</v>
      </c>
      <c r="I260" s="296" t="s">
        <v>519</v>
      </c>
    </row>
    <row r="261" spans="1:9" x14ac:dyDescent="0.25">
      <c r="A261" s="258" t="s">
        <v>3220</v>
      </c>
      <c r="B261" s="294" t="s">
        <v>519</v>
      </c>
      <c r="C261" s="294" t="s">
        <v>548</v>
      </c>
      <c r="D261" s="295" t="s">
        <v>187</v>
      </c>
      <c r="E261" s="295" t="s">
        <v>187</v>
      </c>
      <c r="F261" s="295" t="s">
        <v>187</v>
      </c>
      <c r="G261" s="294" t="s">
        <v>519</v>
      </c>
      <c r="H261" s="294" t="s">
        <v>519</v>
      </c>
      <c r="I261" s="294" t="s">
        <v>519</v>
      </c>
    </row>
    <row r="262" spans="1:9" x14ac:dyDescent="0.25">
      <c r="A262" s="258" t="s">
        <v>551</v>
      </c>
      <c r="B262" s="296" t="s">
        <v>519</v>
      </c>
      <c r="C262" s="294" t="s">
        <v>548</v>
      </c>
      <c r="D262" s="294" t="s">
        <v>519</v>
      </c>
      <c r="E262" s="294" t="s">
        <v>519</v>
      </c>
      <c r="F262" s="294" t="s">
        <v>519</v>
      </c>
      <c r="G262" s="296" t="s">
        <v>519</v>
      </c>
      <c r="H262" s="296" t="s">
        <v>519</v>
      </c>
      <c r="I262" s="296" t="s">
        <v>519</v>
      </c>
    </row>
    <row r="263" spans="1:9" x14ac:dyDescent="0.25">
      <c r="A263" s="258" t="s">
        <v>3211</v>
      </c>
      <c r="B263" s="296" t="s">
        <v>492</v>
      </c>
      <c r="C263" s="294" t="s">
        <v>548</v>
      </c>
      <c r="D263" s="294" t="s">
        <v>492</v>
      </c>
      <c r="E263" s="294" t="s">
        <v>517</v>
      </c>
      <c r="F263" s="294" t="s">
        <v>517</v>
      </c>
      <c r="G263" s="296" t="s">
        <v>492</v>
      </c>
      <c r="H263" s="296" t="s">
        <v>517</v>
      </c>
      <c r="I263" s="296" t="s">
        <v>517</v>
      </c>
    </row>
    <row r="264" spans="1:9" x14ac:dyDescent="0.25">
      <c r="A264" s="258" t="s">
        <v>3221</v>
      </c>
      <c r="B264" s="294" t="s">
        <v>519</v>
      </c>
      <c r="C264" s="294" t="s">
        <v>548</v>
      </c>
      <c r="D264" s="295" t="s">
        <v>187</v>
      </c>
      <c r="E264" s="295" t="s">
        <v>187</v>
      </c>
      <c r="F264" s="295" t="s">
        <v>187</v>
      </c>
      <c r="G264" s="294" t="s">
        <v>519</v>
      </c>
      <c r="H264" s="294" t="s">
        <v>519</v>
      </c>
      <c r="I264" s="294" t="s">
        <v>519</v>
      </c>
    </row>
    <row r="265" spans="1:9" x14ac:dyDescent="0.25">
      <c r="A265" s="272" t="s">
        <v>580</v>
      </c>
      <c r="B265" s="294" t="s">
        <v>519</v>
      </c>
      <c r="C265" s="294" t="s">
        <v>548</v>
      </c>
      <c r="D265" s="295" t="s">
        <v>187</v>
      </c>
      <c r="E265" s="295" t="s">
        <v>187</v>
      </c>
      <c r="F265" s="295" t="s">
        <v>187</v>
      </c>
      <c r="G265" s="294" t="s">
        <v>519</v>
      </c>
      <c r="H265" s="294" t="s">
        <v>524</v>
      </c>
      <c r="I265" s="294" t="s">
        <v>524</v>
      </c>
    </row>
    <row r="266" spans="1:9" x14ac:dyDescent="0.25">
      <c r="A266" s="263" t="s">
        <v>581</v>
      </c>
      <c r="B266" s="294" t="s">
        <v>519</v>
      </c>
      <c r="C266" s="294" t="s">
        <v>548</v>
      </c>
      <c r="D266" s="295" t="s">
        <v>187</v>
      </c>
      <c r="E266" s="295" t="s">
        <v>187</v>
      </c>
      <c r="F266" s="295" t="s">
        <v>187</v>
      </c>
      <c r="G266" s="294" t="s">
        <v>519</v>
      </c>
      <c r="H266" s="294" t="s">
        <v>524</v>
      </c>
      <c r="I266" s="294" t="s">
        <v>524</v>
      </c>
    </row>
    <row r="267" spans="1:9" x14ac:dyDescent="0.25">
      <c r="A267" s="269" t="s">
        <v>572</v>
      </c>
      <c r="B267" s="296" t="s">
        <v>519</v>
      </c>
      <c r="C267" s="294" t="s">
        <v>548</v>
      </c>
      <c r="D267" s="294" t="s">
        <v>519</v>
      </c>
      <c r="E267" s="294" t="s">
        <v>492</v>
      </c>
      <c r="F267" s="294" t="s">
        <v>492</v>
      </c>
      <c r="G267" s="296" t="s">
        <v>519</v>
      </c>
      <c r="H267" s="296" t="s">
        <v>492</v>
      </c>
      <c r="I267" s="296" t="s">
        <v>492</v>
      </c>
    </row>
    <row r="268" spans="1:9" x14ac:dyDescent="0.25">
      <c r="A268" s="269" t="s">
        <v>582</v>
      </c>
      <c r="B268" s="296" t="s">
        <v>519</v>
      </c>
      <c r="C268" s="294" t="s">
        <v>548</v>
      </c>
      <c r="D268" s="294" t="s">
        <v>519</v>
      </c>
      <c r="E268" s="294" t="s">
        <v>492</v>
      </c>
      <c r="F268" s="294" t="s">
        <v>492</v>
      </c>
      <c r="G268" s="296" t="s">
        <v>519</v>
      </c>
      <c r="H268" s="296" t="s">
        <v>492</v>
      </c>
      <c r="I268" s="296" t="s">
        <v>492</v>
      </c>
    </row>
    <row r="269" spans="1:9" x14ac:dyDescent="0.25">
      <c r="A269" s="269" t="s">
        <v>583</v>
      </c>
      <c r="B269" s="296" t="s">
        <v>519</v>
      </c>
      <c r="C269" s="294" t="s">
        <v>548</v>
      </c>
      <c r="D269" s="294" t="s">
        <v>519</v>
      </c>
      <c r="E269" s="294" t="s">
        <v>492</v>
      </c>
      <c r="F269" s="294" t="s">
        <v>492</v>
      </c>
      <c r="G269" s="296" t="s">
        <v>519</v>
      </c>
      <c r="H269" s="296" t="s">
        <v>492</v>
      </c>
      <c r="I269" s="296" t="s">
        <v>492</v>
      </c>
    </row>
    <row r="270" spans="1:9" x14ac:dyDescent="0.25">
      <c r="A270" s="269" t="s">
        <v>584</v>
      </c>
      <c r="B270" s="294" t="s">
        <v>519</v>
      </c>
      <c r="C270" s="294" t="s">
        <v>548</v>
      </c>
      <c r="D270" s="295" t="s">
        <v>187</v>
      </c>
      <c r="E270" s="295" t="s">
        <v>187</v>
      </c>
      <c r="F270" s="295" t="s">
        <v>187</v>
      </c>
      <c r="G270" s="294" t="s">
        <v>519</v>
      </c>
      <c r="H270" s="294" t="s">
        <v>492</v>
      </c>
      <c r="I270" s="294" t="s">
        <v>492</v>
      </c>
    </row>
    <row r="271" spans="1:9" x14ac:dyDescent="0.25">
      <c r="A271" s="269" t="s">
        <v>557</v>
      </c>
      <c r="B271" s="296" t="s">
        <v>519</v>
      </c>
      <c r="C271" s="294" t="s">
        <v>548</v>
      </c>
      <c r="D271" s="294" t="s">
        <v>519</v>
      </c>
      <c r="E271" s="294" t="s">
        <v>492</v>
      </c>
      <c r="F271" s="294" t="s">
        <v>492</v>
      </c>
      <c r="G271" s="296" t="s">
        <v>519</v>
      </c>
      <c r="H271" s="296" t="s">
        <v>492</v>
      </c>
      <c r="I271" s="296" t="s">
        <v>492</v>
      </c>
    </row>
    <row r="272" spans="1:9" x14ac:dyDescent="0.25">
      <c r="A272" s="269" t="s">
        <v>92</v>
      </c>
      <c r="B272" s="296" t="s">
        <v>519</v>
      </c>
      <c r="C272" s="294" t="s">
        <v>548</v>
      </c>
      <c r="D272" s="294" t="s">
        <v>519</v>
      </c>
      <c r="E272" s="294" t="s">
        <v>492</v>
      </c>
      <c r="F272" s="294" t="s">
        <v>492</v>
      </c>
      <c r="G272" s="296" t="s">
        <v>519</v>
      </c>
      <c r="H272" s="296" t="s">
        <v>492</v>
      </c>
      <c r="I272" s="296" t="s">
        <v>492</v>
      </c>
    </row>
    <row r="273" spans="1:10" x14ac:dyDescent="0.25">
      <c r="A273" s="269" t="s">
        <v>585</v>
      </c>
      <c r="B273" s="294" t="s">
        <v>519</v>
      </c>
      <c r="C273" s="294" t="s">
        <v>548</v>
      </c>
      <c r="D273" s="295" t="s">
        <v>187</v>
      </c>
      <c r="E273" s="295" t="s">
        <v>187</v>
      </c>
      <c r="F273" s="295" t="s">
        <v>187</v>
      </c>
      <c r="G273" s="294" t="s">
        <v>519</v>
      </c>
      <c r="H273" s="294" t="s">
        <v>490</v>
      </c>
      <c r="I273" s="294" t="s">
        <v>490</v>
      </c>
    </row>
    <row r="274" spans="1:10" x14ac:dyDescent="0.25">
      <c r="A274" s="51" t="s">
        <v>503</v>
      </c>
      <c r="B274" s="294">
        <v>650576.52184247714</v>
      </c>
      <c r="C274" s="294" t="s">
        <v>548</v>
      </c>
      <c r="D274" s="295" t="s">
        <v>187</v>
      </c>
      <c r="E274" s="295" t="s">
        <v>187</v>
      </c>
      <c r="F274" s="295" t="s">
        <v>187</v>
      </c>
      <c r="G274" s="294">
        <v>46055.912865416671</v>
      </c>
      <c r="H274" s="294">
        <v>3.5201759225</v>
      </c>
      <c r="I274" s="294">
        <v>1.1264562951999999</v>
      </c>
    </row>
    <row r="275" spans="1:10" x14ac:dyDescent="0.25">
      <c r="A275" s="258" t="s">
        <v>549</v>
      </c>
      <c r="B275" s="296">
        <v>650576.52184247714</v>
      </c>
      <c r="C275" s="294" t="s">
        <v>548</v>
      </c>
      <c r="D275" s="294">
        <v>70.79246071620166</v>
      </c>
      <c r="E275" s="294">
        <v>5.4108560704444404</v>
      </c>
      <c r="F275" s="294">
        <v>1.7314739425422201</v>
      </c>
      <c r="G275" s="296">
        <v>46055.912865416671</v>
      </c>
      <c r="H275" s="296">
        <v>3.5201759225</v>
      </c>
      <c r="I275" s="296">
        <v>1.1264562951999999</v>
      </c>
    </row>
    <row r="276" spans="1:10" x14ac:dyDescent="0.25">
      <c r="A276" s="258" t="s">
        <v>550</v>
      </c>
      <c r="B276" s="296" t="s">
        <v>519</v>
      </c>
      <c r="C276" s="294" t="s">
        <v>548</v>
      </c>
      <c r="D276" s="294" t="s">
        <v>519</v>
      </c>
      <c r="E276" s="294" t="s">
        <v>519</v>
      </c>
      <c r="F276" s="294" t="s">
        <v>519</v>
      </c>
      <c r="G276" s="296" t="s">
        <v>519</v>
      </c>
      <c r="H276" s="296" t="s">
        <v>519</v>
      </c>
      <c r="I276" s="296" t="s">
        <v>519</v>
      </c>
    </row>
    <row r="277" spans="1:10" x14ac:dyDescent="0.25">
      <c r="A277" s="258" t="s">
        <v>551</v>
      </c>
      <c r="B277" s="296" t="s">
        <v>492</v>
      </c>
      <c r="C277" s="294" t="s">
        <v>548</v>
      </c>
      <c r="D277" s="294" t="s">
        <v>492</v>
      </c>
      <c r="E277" s="294" t="s">
        <v>492</v>
      </c>
      <c r="F277" s="294" t="s">
        <v>492</v>
      </c>
      <c r="G277" s="296" t="s">
        <v>492</v>
      </c>
      <c r="H277" s="296" t="s">
        <v>492</v>
      </c>
      <c r="I277" s="296" t="s">
        <v>492</v>
      </c>
    </row>
    <row r="278" spans="1:10" x14ac:dyDescent="0.25">
      <c r="A278" s="258" t="s">
        <v>3211</v>
      </c>
      <c r="B278" s="296" t="s">
        <v>492</v>
      </c>
      <c r="C278" s="294" t="s">
        <v>548</v>
      </c>
      <c r="D278" s="294" t="s">
        <v>492</v>
      </c>
      <c r="E278" s="294" t="s">
        <v>517</v>
      </c>
      <c r="F278" s="294" t="s">
        <v>517</v>
      </c>
      <c r="G278" s="296" t="s">
        <v>492</v>
      </c>
      <c r="H278" s="296" t="s">
        <v>517</v>
      </c>
      <c r="I278" s="296" t="s">
        <v>517</v>
      </c>
    </row>
    <row r="279" spans="1:10" x14ac:dyDescent="0.25">
      <c r="A279" s="258" t="s">
        <v>3223</v>
      </c>
      <c r="B279" s="294" t="s">
        <v>492</v>
      </c>
      <c r="C279" s="294" t="s">
        <v>548</v>
      </c>
      <c r="D279" s="295" t="s">
        <v>187</v>
      </c>
      <c r="E279" s="295" t="s">
        <v>187</v>
      </c>
      <c r="F279" s="295" t="s">
        <v>187</v>
      </c>
      <c r="G279" s="294" t="s">
        <v>492</v>
      </c>
      <c r="H279" s="294" t="s">
        <v>490</v>
      </c>
      <c r="I279" s="294" t="s">
        <v>490</v>
      </c>
    </row>
    <row r="280" spans="1:10" x14ac:dyDescent="0.25">
      <c r="A280" s="51" t="s">
        <v>3224</v>
      </c>
      <c r="B280" s="294">
        <v>546204.87037064438</v>
      </c>
      <c r="C280" s="294" t="s">
        <v>548</v>
      </c>
      <c r="D280" s="295" t="s">
        <v>187</v>
      </c>
      <c r="E280" s="295" t="s">
        <v>187</v>
      </c>
      <c r="F280" s="295" t="s">
        <v>187</v>
      </c>
      <c r="G280" s="294">
        <v>38024.136018348065</v>
      </c>
      <c r="H280" s="294">
        <v>16.174692701572852</v>
      </c>
      <c r="I280" s="294">
        <v>0.73291389331867995</v>
      </c>
    </row>
    <row r="281" spans="1:10" x14ac:dyDescent="0.25">
      <c r="A281" s="258" t="s">
        <v>586</v>
      </c>
      <c r="B281" s="296">
        <v>270555.52902466076</v>
      </c>
      <c r="C281" s="294" t="s">
        <v>548</v>
      </c>
      <c r="D281" s="294">
        <v>71.174746954728036</v>
      </c>
      <c r="E281" s="294">
        <v>7.2747437896637797</v>
      </c>
      <c r="F281" s="294">
        <v>2.07984266172793</v>
      </c>
      <c r="G281" s="296">
        <v>19256.721315532806</v>
      </c>
      <c r="H281" s="296">
        <v>1.9682221545313501</v>
      </c>
      <c r="I281" s="296">
        <v>0.56271293163185998</v>
      </c>
    </row>
    <row r="282" spans="1:10" x14ac:dyDescent="0.25">
      <c r="A282" s="258" t="s">
        <v>587</v>
      </c>
      <c r="B282" s="296">
        <v>275649.34134598356</v>
      </c>
      <c r="C282" s="294" t="s">
        <v>548</v>
      </c>
      <c r="D282" s="294">
        <v>68.084380725071952</v>
      </c>
      <c r="E282" s="294">
        <v>51.538198777011146</v>
      </c>
      <c r="F282" s="294">
        <v>0.61745462860799005</v>
      </c>
      <c r="G282" s="296">
        <v>18767.414702815262</v>
      </c>
      <c r="H282" s="296">
        <v>14.2064705470415</v>
      </c>
      <c r="I282" s="296">
        <v>0.17020096168682</v>
      </c>
    </row>
    <row r="283" spans="1:10" x14ac:dyDescent="0.25">
      <c r="A283" s="258" t="s">
        <v>572</v>
      </c>
      <c r="B283" s="296" t="s">
        <v>492</v>
      </c>
      <c r="C283" s="294" t="s">
        <v>548</v>
      </c>
      <c r="D283" s="294" t="s">
        <v>492</v>
      </c>
      <c r="E283" s="294" t="s">
        <v>492</v>
      </c>
      <c r="F283" s="294" t="s">
        <v>492</v>
      </c>
      <c r="G283" s="296" t="s">
        <v>492</v>
      </c>
      <c r="H283" s="296" t="s">
        <v>492</v>
      </c>
      <c r="I283" s="296" t="s">
        <v>492</v>
      </c>
    </row>
    <row r="284" spans="1:10" x14ac:dyDescent="0.25">
      <c r="A284" s="258" t="s">
        <v>3225</v>
      </c>
      <c r="B284" s="294" t="s">
        <v>519</v>
      </c>
      <c r="C284" s="294" t="s">
        <v>548</v>
      </c>
      <c r="D284" s="295" t="s">
        <v>187</v>
      </c>
      <c r="E284" s="295" t="s">
        <v>187</v>
      </c>
      <c r="F284" s="295" t="s">
        <v>187</v>
      </c>
      <c r="G284" s="294" t="s">
        <v>519</v>
      </c>
      <c r="H284" s="294" t="s">
        <v>490</v>
      </c>
      <c r="I284" s="294" t="s">
        <v>490</v>
      </c>
    </row>
    <row r="285" spans="1:10" x14ac:dyDescent="0.25">
      <c r="A285" s="258" t="s">
        <v>551</v>
      </c>
      <c r="B285" s="296" t="s">
        <v>517</v>
      </c>
      <c r="C285" s="294" t="s">
        <v>548</v>
      </c>
      <c r="D285" s="294" t="s">
        <v>517</v>
      </c>
      <c r="E285" s="294" t="s">
        <v>492</v>
      </c>
      <c r="F285" s="294" t="s">
        <v>492</v>
      </c>
      <c r="G285" s="296" t="s">
        <v>517</v>
      </c>
      <c r="H285" s="296" t="s">
        <v>492</v>
      </c>
      <c r="I285" s="296" t="s">
        <v>492</v>
      </c>
      <c r="J285" s="49" t="s">
        <v>490</v>
      </c>
    </row>
    <row r="286" spans="1:10" x14ac:dyDescent="0.25">
      <c r="A286" s="258" t="s">
        <v>3211</v>
      </c>
      <c r="B286" s="296" t="s">
        <v>492</v>
      </c>
      <c r="C286" s="294" t="s">
        <v>548</v>
      </c>
      <c r="D286" s="294" t="s">
        <v>492</v>
      </c>
      <c r="E286" s="294" t="s">
        <v>517</v>
      </c>
      <c r="F286" s="294" t="s">
        <v>517</v>
      </c>
      <c r="G286" s="296" t="s">
        <v>492</v>
      </c>
      <c r="H286" s="296" t="s">
        <v>517</v>
      </c>
      <c r="I286" s="296" t="s">
        <v>517</v>
      </c>
      <c r="J286" s="49" t="s">
        <v>490</v>
      </c>
    </row>
    <row r="287" spans="1:10" x14ac:dyDescent="0.25">
      <c r="A287" s="258" t="s">
        <v>3226</v>
      </c>
      <c r="B287" s="294" t="s">
        <v>519</v>
      </c>
      <c r="C287" s="294" t="s">
        <v>548</v>
      </c>
      <c r="D287" s="295" t="s">
        <v>187</v>
      </c>
      <c r="E287" s="295" t="s">
        <v>187</v>
      </c>
      <c r="F287" s="295" t="s">
        <v>187</v>
      </c>
      <c r="G287" s="294" t="s">
        <v>519</v>
      </c>
      <c r="H287" s="294" t="s">
        <v>490</v>
      </c>
      <c r="I287" s="294" t="s">
        <v>490</v>
      </c>
      <c r="J287" s="49" t="s">
        <v>490</v>
      </c>
    </row>
    <row r="288" spans="1:10" x14ac:dyDescent="0.25">
      <c r="A288" s="51" t="s">
        <v>3227</v>
      </c>
      <c r="B288" s="294">
        <v>644614.3919557624</v>
      </c>
      <c r="C288" s="294" t="s">
        <v>548</v>
      </c>
      <c r="D288" s="295" t="s">
        <v>187</v>
      </c>
      <c r="E288" s="295" t="s">
        <v>187</v>
      </c>
      <c r="F288" s="295" t="s">
        <v>187</v>
      </c>
      <c r="G288" s="294">
        <v>32390.631664594664</v>
      </c>
      <c r="H288" s="294">
        <v>42.78562494471668</v>
      </c>
      <c r="I288" s="294">
        <v>22.8286814646106</v>
      </c>
      <c r="J288" s="49" t="s">
        <v>490</v>
      </c>
    </row>
    <row r="289" spans="1:10" x14ac:dyDescent="0.25">
      <c r="A289" s="266" t="s">
        <v>549</v>
      </c>
      <c r="B289" s="294" t="s">
        <v>588</v>
      </c>
      <c r="C289" s="294" t="s">
        <v>548</v>
      </c>
      <c r="D289" s="294" t="s">
        <v>588</v>
      </c>
      <c r="E289" s="294" t="s">
        <v>588</v>
      </c>
      <c r="F289" s="294" t="s">
        <v>588</v>
      </c>
      <c r="G289" s="294" t="s">
        <v>588</v>
      </c>
      <c r="H289" s="294">
        <v>40.930380256173969</v>
      </c>
      <c r="I289" s="294">
        <v>22.744244376797859</v>
      </c>
      <c r="J289" s="49" t="s">
        <v>490</v>
      </c>
    </row>
    <row r="290" spans="1:10" x14ac:dyDescent="0.25">
      <c r="A290" s="266" t="s">
        <v>550</v>
      </c>
      <c r="B290" s="294" t="s">
        <v>519</v>
      </c>
      <c r="C290" s="294" t="s">
        <v>548</v>
      </c>
      <c r="D290" s="294" t="s">
        <v>519</v>
      </c>
      <c r="E290" s="294" t="s">
        <v>519</v>
      </c>
      <c r="F290" s="294" t="s">
        <v>519</v>
      </c>
      <c r="G290" s="294" t="s">
        <v>519</v>
      </c>
      <c r="H290" s="294" t="s">
        <v>519</v>
      </c>
      <c r="I290" s="294" t="s">
        <v>519</v>
      </c>
      <c r="J290" s="49" t="s">
        <v>490</v>
      </c>
    </row>
    <row r="291" spans="1:10" x14ac:dyDescent="0.25">
      <c r="A291" s="266" t="s">
        <v>551</v>
      </c>
      <c r="B291" s="294">
        <v>644614.3919557624</v>
      </c>
      <c r="C291" s="294" t="s">
        <v>548</v>
      </c>
      <c r="D291" s="294">
        <v>50.248073994006511</v>
      </c>
      <c r="E291" s="294">
        <v>2.8780689846434999</v>
      </c>
      <c r="F291" s="294">
        <v>0.13098852409508999</v>
      </c>
      <c r="G291" s="294">
        <v>32390.631664594664</v>
      </c>
      <c r="H291" s="294">
        <v>1.8552446885427101</v>
      </c>
      <c r="I291" s="294">
        <v>8.4437087812739994E-2</v>
      </c>
      <c r="J291" s="49" t="s">
        <v>490</v>
      </c>
    </row>
    <row r="292" spans="1:10" x14ac:dyDescent="0.25">
      <c r="A292" s="266" t="s">
        <v>3214</v>
      </c>
      <c r="B292" s="294" t="s">
        <v>564</v>
      </c>
      <c r="C292" s="294" t="s">
        <v>548</v>
      </c>
      <c r="D292" s="294" t="s">
        <v>564</v>
      </c>
      <c r="E292" s="294" t="s">
        <v>519</v>
      </c>
      <c r="F292" s="294" t="s">
        <v>519</v>
      </c>
      <c r="G292" s="294" t="s">
        <v>564</v>
      </c>
      <c r="H292" s="294" t="s">
        <v>519</v>
      </c>
      <c r="I292" s="294" t="s">
        <v>519</v>
      </c>
      <c r="J292" s="49" t="s">
        <v>490</v>
      </c>
    </row>
    <row r="293" spans="1:10" x14ac:dyDescent="0.25">
      <c r="A293" s="266" t="s">
        <v>3216</v>
      </c>
      <c r="B293" s="294" t="s">
        <v>492</v>
      </c>
      <c r="C293" s="294" t="s">
        <v>548</v>
      </c>
      <c r="D293" s="294" t="s">
        <v>492</v>
      </c>
      <c r="E293" s="294" t="s">
        <v>589</v>
      </c>
      <c r="F293" s="294" t="s">
        <v>589</v>
      </c>
      <c r="G293" s="294" t="s">
        <v>492</v>
      </c>
      <c r="H293" s="294" t="s">
        <v>589</v>
      </c>
      <c r="I293" s="294" t="s">
        <v>589</v>
      </c>
      <c r="J293" s="49" t="s">
        <v>490</v>
      </c>
    </row>
    <row r="294" spans="1:10" x14ac:dyDescent="0.25">
      <c r="A294" s="273" t="s">
        <v>590</v>
      </c>
      <c r="B294" s="294">
        <v>644614.3919557624</v>
      </c>
      <c r="C294" s="294" t="s">
        <v>548</v>
      </c>
      <c r="D294" s="295" t="s">
        <v>187</v>
      </c>
      <c r="E294" s="295" t="s">
        <v>187</v>
      </c>
      <c r="F294" s="295" t="s">
        <v>187</v>
      </c>
      <c r="G294" s="294">
        <v>32390.631664594664</v>
      </c>
      <c r="H294" s="294" t="s">
        <v>589</v>
      </c>
      <c r="I294" s="294" t="s">
        <v>589</v>
      </c>
      <c r="J294" s="49" t="s">
        <v>490</v>
      </c>
    </row>
    <row r="295" spans="1:10" x14ac:dyDescent="0.25">
      <c r="A295" s="266" t="s">
        <v>549</v>
      </c>
      <c r="B295" s="296" t="s">
        <v>517</v>
      </c>
      <c r="C295" s="294" t="s">
        <v>548</v>
      </c>
      <c r="D295" s="294" t="s">
        <v>517</v>
      </c>
      <c r="E295" s="294" t="s">
        <v>517</v>
      </c>
      <c r="F295" s="294" t="s">
        <v>517</v>
      </c>
      <c r="G295" s="296" t="s">
        <v>517</v>
      </c>
      <c r="H295" s="296" t="s">
        <v>517</v>
      </c>
      <c r="I295" s="296" t="s">
        <v>517</v>
      </c>
      <c r="J295" s="49" t="s">
        <v>490</v>
      </c>
    </row>
    <row r="296" spans="1:10" x14ac:dyDescent="0.25">
      <c r="A296" s="266" t="s">
        <v>550</v>
      </c>
      <c r="B296" s="296" t="s">
        <v>519</v>
      </c>
      <c r="C296" s="294" t="s">
        <v>548</v>
      </c>
      <c r="D296" s="294" t="s">
        <v>519</v>
      </c>
      <c r="E296" s="294" t="s">
        <v>519</v>
      </c>
      <c r="F296" s="294" t="s">
        <v>519</v>
      </c>
      <c r="G296" s="296" t="s">
        <v>519</v>
      </c>
      <c r="H296" s="296" t="s">
        <v>519</v>
      </c>
      <c r="I296" s="296" t="s">
        <v>519</v>
      </c>
      <c r="J296" s="49" t="s">
        <v>490</v>
      </c>
    </row>
    <row r="297" spans="1:10" x14ac:dyDescent="0.25">
      <c r="A297" s="266" t="s">
        <v>551</v>
      </c>
      <c r="B297" s="296">
        <v>644614.3919557624</v>
      </c>
      <c r="C297" s="294" t="s">
        <v>548</v>
      </c>
      <c r="D297" s="294">
        <v>50.248073994006511</v>
      </c>
      <c r="E297" s="294" t="s">
        <v>517</v>
      </c>
      <c r="F297" s="294" t="s">
        <v>517</v>
      </c>
      <c r="G297" s="296">
        <v>32390.631664594664</v>
      </c>
      <c r="H297" s="296" t="s">
        <v>517</v>
      </c>
      <c r="I297" s="296" t="s">
        <v>517</v>
      </c>
      <c r="J297" s="49" t="s">
        <v>490</v>
      </c>
    </row>
    <row r="298" spans="1:10" x14ac:dyDescent="0.25">
      <c r="A298" s="266" t="s">
        <v>3214</v>
      </c>
      <c r="B298" s="296" t="s">
        <v>492</v>
      </c>
      <c r="C298" s="294" t="s">
        <v>548</v>
      </c>
      <c r="D298" s="294" t="s">
        <v>492</v>
      </c>
      <c r="E298" s="294" t="s">
        <v>519</v>
      </c>
      <c r="F298" s="294" t="s">
        <v>519</v>
      </c>
      <c r="G298" s="296" t="s">
        <v>492</v>
      </c>
      <c r="H298" s="296" t="s">
        <v>519</v>
      </c>
      <c r="I298" s="296" t="s">
        <v>519</v>
      </c>
      <c r="J298" s="49" t="s">
        <v>490</v>
      </c>
    </row>
    <row r="299" spans="1:10" x14ac:dyDescent="0.25">
      <c r="A299" s="266" t="s">
        <v>3216</v>
      </c>
      <c r="B299" s="296" t="s">
        <v>492</v>
      </c>
      <c r="C299" s="294" t="s">
        <v>548</v>
      </c>
      <c r="D299" s="294" t="s">
        <v>492</v>
      </c>
      <c r="E299" s="294" t="s">
        <v>519</v>
      </c>
      <c r="F299" s="294" t="s">
        <v>519</v>
      </c>
      <c r="G299" s="296" t="s">
        <v>492</v>
      </c>
      <c r="H299" s="296" t="s">
        <v>519</v>
      </c>
      <c r="I299" s="296" t="s">
        <v>519</v>
      </c>
      <c r="J299" s="49" t="s">
        <v>490</v>
      </c>
    </row>
    <row r="300" spans="1:10" x14ac:dyDescent="0.25">
      <c r="A300" s="273" t="s">
        <v>3228</v>
      </c>
      <c r="B300" s="294" t="s">
        <v>564</v>
      </c>
      <c r="C300" s="294" t="s">
        <v>548</v>
      </c>
      <c r="D300" s="295" t="s">
        <v>187</v>
      </c>
      <c r="E300" s="295" t="s">
        <v>187</v>
      </c>
      <c r="F300" s="295" t="s">
        <v>187</v>
      </c>
      <c r="G300" s="294" t="s">
        <v>564</v>
      </c>
      <c r="H300" s="294">
        <v>42.78562494471668</v>
      </c>
      <c r="I300" s="294">
        <v>22.8286814646106</v>
      </c>
      <c r="J300" s="49" t="s">
        <v>490</v>
      </c>
    </row>
    <row r="301" spans="1:10" x14ac:dyDescent="0.25">
      <c r="A301" s="262" t="s">
        <v>591</v>
      </c>
      <c r="B301" s="294" t="s">
        <v>564</v>
      </c>
      <c r="C301" s="294" t="s">
        <v>548</v>
      </c>
      <c r="D301" s="295" t="s">
        <v>187</v>
      </c>
      <c r="E301" s="295" t="s">
        <v>187</v>
      </c>
      <c r="F301" s="295" t="s">
        <v>187</v>
      </c>
      <c r="G301" s="294" t="s">
        <v>564</v>
      </c>
      <c r="H301" s="294">
        <v>42.78562494471668</v>
      </c>
      <c r="I301" s="294">
        <v>22.8286814646106</v>
      </c>
      <c r="J301" s="49" t="s">
        <v>490</v>
      </c>
    </row>
    <row r="302" spans="1:10" x14ac:dyDescent="0.25">
      <c r="A302" s="263" t="s">
        <v>555</v>
      </c>
      <c r="B302" s="296" t="s">
        <v>492</v>
      </c>
      <c r="C302" s="294" t="s">
        <v>548</v>
      </c>
      <c r="D302" s="294" t="s">
        <v>492</v>
      </c>
      <c r="E302" s="294" t="s">
        <v>492</v>
      </c>
      <c r="F302" s="294" t="s">
        <v>492</v>
      </c>
      <c r="G302" s="296" t="s">
        <v>492</v>
      </c>
      <c r="H302" s="296">
        <v>40.930380256173969</v>
      </c>
      <c r="I302" s="296">
        <v>22.744244376797859</v>
      </c>
      <c r="J302" s="49" t="s">
        <v>490</v>
      </c>
    </row>
    <row r="303" spans="1:10" x14ac:dyDescent="0.25">
      <c r="A303" s="263" t="s">
        <v>556</v>
      </c>
      <c r="B303" s="296" t="s">
        <v>519</v>
      </c>
      <c r="C303" s="294" t="s">
        <v>548</v>
      </c>
      <c r="D303" s="294" t="s">
        <v>519</v>
      </c>
      <c r="E303" s="294" t="s">
        <v>519</v>
      </c>
      <c r="F303" s="294" t="s">
        <v>519</v>
      </c>
      <c r="G303" s="296" t="s">
        <v>519</v>
      </c>
      <c r="H303" s="296" t="s">
        <v>519</v>
      </c>
      <c r="I303" s="296" t="s">
        <v>519</v>
      </c>
      <c r="J303" s="49" t="s">
        <v>490</v>
      </c>
    </row>
    <row r="304" spans="1:10" x14ac:dyDescent="0.25">
      <c r="A304" s="263" t="s">
        <v>557</v>
      </c>
      <c r="B304" s="296" t="s">
        <v>492</v>
      </c>
      <c r="C304" s="294" t="s">
        <v>548</v>
      </c>
      <c r="D304" s="294" t="s">
        <v>492</v>
      </c>
      <c r="E304" s="294" t="s">
        <v>492</v>
      </c>
      <c r="F304" s="294" t="s">
        <v>492</v>
      </c>
      <c r="G304" s="296" t="s">
        <v>492</v>
      </c>
      <c r="H304" s="296">
        <v>1.8552446885427101</v>
      </c>
      <c r="I304" s="296">
        <v>8.4437087812739994E-2</v>
      </c>
      <c r="J304" s="49" t="s">
        <v>490</v>
      </c>
    </row>
    <row r="305" spans="1:10" x14ac:dyDescent="0.25">
      <c r="A305" s="263" t="s">
        <v>558</v>
      </c>
      <c r="B305" s="296" t="s">
        <v>519</v>
      </c>
      <c r="C305" s="294" t="s">
        <v>548</v>
      </c>
      <c r="D305" s="294" t="s">
        <v>519</v>
      </c>
      <c r="E305" s="294" t="s">
        <v>519</v>
      </c>
      <c r="F305" s="294" t="s">
        <v>519</v>
      </c>
      <c r="G305" s="296" t="s">
        <v>519</v>
      </c>
      <c r="H305" s="296" t="s">
        <v>519</v>
      </c>
      <c r="I305" s="296" t="s">
        <v>519</v>
      </c>
      <c r="J305" s="49" t="s">
        <v>490</v>
      </c>
    </row>
    <row r="306" spans="1:10" x14ac:dyDescent="0.25">
      <c r="A306" s="263" t="s">
        <v>92</v>
      </c>
      <c r="B306" s="296" t="s">
        <v>492</v>
      </c>
      <c r="C306" s="294" t="s">
        <v>548</v>
      </c>
      <c r="D306" s="294" t="s">
        <v>492</v>
      </c>
      <c r="E306" s="294" t="s">
        <v>517</v>
      </c>
      <c r="F306" s="294" t="s">
        <v>517</v>
      </c>
      <c r="G306" s="296" t="s">
        <v>492</v>
      </c>
      <c r="H306" s="296" t="s">
        <v>517</v>
      </c>
      <c r="I306" s="296" t="s">
        <v>517</v>
      </c>
      <c r="J306" s="49" t="s">
        <v>490</v>
      </c>
    </row>
    <row r="307" spans="1:10" x14ac:dyDescent="0.25">
      <c r="A307" s="259" t="s">
        <v>592</v>
      </c>
      <c r="B307" s="294">
        <v>11350565.440672889</v>
      </c>
      <c r="C307" s="294" t="s">
        <v>548</v>
      </c>
      <c r="D307" s="295" t="s">
        <v>187</v>
      </c>
      <c r="E307" s="295" t="s">
        <v>187</v>
      </c>
      <c r="F307" s="295" t="s">
        <v>187</v>
      </c>
      <c r="G307" s="294">
        <v>586285.4434706961</v>
      </c>
      <c r="H307" s="294">
        <v>205.34813377159594</v>
      </c>
      <c r="I307" s="294">
        <v>4.1002059296026401</v>
      </c>
      <c r="J307" s="294" t="s">
        <v>552</v>
      </c>
    </row>
    <row r="308" spans="1:10" x14ac:dyDescent="0.25">
      <c r="A308" s="258" t="s">
        <v>549</v>
      </c>
      <c r="B308" s="294">
        <v>2244284.3614724921</v>
      </c>
      <c r="C308" s="294" t="s">
        <v>548</v>
      </c>
      <c r="D308" s="294">
        <v>67.197268126614205</v>
      </c>
      <c r="E308" s="294">
        <v>9.4999509612768396</v>
      </c>
      <c r="F308" s="294">
        <v>0.57001685543420999</v>
      </c>
      <c r="G308" s="294">
        <v>150809.77799023423</v>
      </c>
      <c r="H308" s="294">
        <v>21.320591377149189</v>
      </c>
      <c r="I308" s="294">
        <v>1.2792799144267299</v>
      </c>
      <c r="J308" s="294" t="s">
        <v>490</v>
      </c>
    </row>
    <row r="309" spans="1:10" x14ac:dyDescent="0.25">
      <c r="A309" s="258" t="s">
        <v>550</v>
      </c>
      <c r="B309" s="294">
        <v>112366.54296457814</v>
      </c>
      <c r="C309" s="294" t="s">
        <v>548</v>
      </c>
      <c r="D309" s="294">
        <v>90.475845936581024</v>
      </c>
      <c r="E309" s="294">
        <v>31.31951642816826</v>
      </c>
      <c r="F309" s="294">
        <v>1.4249999999999701</v>
      </c>
      <c r="G309" s="294">
        <v>10166.458029689384</v>
      </c>
      <c r="H309" s="294">
        <v>3.5192657883555798</v>
      </c>
      <c r="I309" s="294">
        <v>0.16012232372452001</v>
      </c>
      <c r="J309" s="294" t="s">
        <v>490</v>
      </c>
    </row>
    <row r="310" spans="1:10" x14ac:dyDescent="0.25">
      <c r="A310" s="258" t="s">
        <v>551</v>
      </c>
      <c r="B310" s="294">
        <v>8464063.9996716734</v>
      </c>
      <c r="C310" s="294" t="s">
        <v>548</v>
      </c>
      <c r="D310" s="294">
        <v>50.248817526340829</v>
      </c>
      <c r="E310" s="294">
        <v>4.4986853631150696</v>
      </c>
      <c r="F310" s="294">
        <v>8.9994847365319999E-2</v>
      </c>
      <c r="G310" s="294">
        <v>425309.20745077246</v>
      </c>
      <c r="H310" s="294">
        <v>38.07716082779217</v>
      </c>
      <c r="I310" s="294">
        <v>0.76172214774073999</v>
      </c>
      <c r="J310" s="294" t="s">
        <v>490</v>
      </c>
    </row>
    <row r="311" spans="1:10" x14ac:dyDescent="0.25">
      <c r="A311" s="258" t="s">
        <v>3209</v>
      </c>
      <c r="B311" s="294" t="s">
        <v>519</v>
      </c>
      <c r="C311" s="294" t="s">
        <v>548</v>
      </c>
      <c r="D311" s="294" t="s">
        <v>519</v>
      </c>
      <c r="E311" s="294" t="s">
        <v>519</v>
      </c>
      <c r="F311" s="294" t="s">
        <v>519</v>
      </c>
      <c r="G311" s="294" t="s">
        <v>519</v>
      </c>
      <c r="H311" s="294" t="s">
        <v>519</v>
      </c>
      <c r="I311" s="294" t="s">
        <v>519</v>
      </c>
      <c r="J311" s="294" t="s">
        <v>519</v>
      </c>
    </row>
    <row r="312" spans="1:10" x14ac:dyDescent="0.25">
      <c r="A312" s="258" t="s">
        <v>3210</v>
      </c>
      <c r="B312" s="294" t="s">
        <v>519</v>
      </c>
      <c r="C312" s="294" t="s">
        <v>548</v>
      </c>
      <c r="D312" s="294" t="s">
        <v>519</v>
      </c>
      <c r="E312" s="294" t="s">
        <v>519</v>
      </c>
      <c r="F312" s="294" t="s">
        <v>519</v>
      </c>
      <c r="G312" s="294" t="s">
        <v>519</v>
      </c>
      <c r="H312" s="294" t="s">
        <v>519</v>
      </c>
      <c r="I312" s="294" t="s">
        <v>519</v>
      </c>
      <c r="J312" s="294" t="s">
        <v>519</v>
      </c>
    </row>
    <row r="313" spans="1:10" x14ac:dyDescent="0.25">
      <c r="A313" s="258" t="s">
        <v>3211</v>
      </c>
      <c r="B313" s="294">
        <v>529850.53656414582</v>
      </c>
      <c r="C313" s="294" t="s">
        <v>548</v>
      </c>
      <c r="D313" s="294">
        <v>97.591405250278996</v>
      </c>
      <c r="E313" s="294">
        <v>268.8137615220773</v>
      </c>
      <c r="F313" s="294">
        <v>3.5841834869610198</v>
      </c>
      <c r="G313" s="294">
        <v>51708.858435909322</v>
      </c>
      <c r="H313" s="294">
        <v>142.43111577829899</v>
      </c>
      <c r="I313" s="294">
        <v>1.8990815437106501</v>
      </c>
      <c r="J313" s="294" t="s">
        <v>490</v>
      </c>
    </row>
    <row r="314" spans="1:10" x14ac:dyDescent="0.25">
      <c r="A314" s="271" t="s">
        <v>3229</v>
      </c>
      <c r="B314" s="294">
        <v>4223544.2202831479</v>
      </c>
      <c r="C314" s="294" t="s">
        <v>548</v>
      </c>
      <c r="D314" s="295" t="s">
        <v>187</v>
      </c>
      <c r="E314" s="295" t="s">
        <v>187</v>
      </c>
      <c r="F314" s="295" t="s">
        <v>187</v>
      </c>
      <c r="G314" s="294">
        <v>227130.02298152124</v>
      </c>
      <c r="H314" s="294">
        <v>43.127051806573057</v>
      </c>
      <c r="I314" s="294">
        <v>1.1609958550767701</v>
      </c>
      <c r="J314" s="294" t="s">
        <v>552</v>
      </c>
    </row>
    <row r="315" spans="1:10" x14ac:dyDescent="0.25">
      <c r="A315" s="258" t="s">
        <v>549</v>
      </c>
      <c r="B315" s="294">
        <v>802613.81053188839</v>
      </c>
      <c r="C315" s="294" t="s">
        <v>548</v>
      </c>
      <c r="D315" s="294">
        <v>68.457376341550798</v>
      </c>
      <c r="E315" s="294">
        <v>9.5</v>
      </c>
      <c r="F315" s="294">
        <v>0.56999999999999995</v>
      </c>
      <c r="G315" s="294">
        <v>54944.835684507634</v>
      </c>
      <c r="H315" s="294">
        <v>7.6248312000529399</v>
      </c>
      <c r="I315" s="294">
        <v>0.45748987200317998</v>
      </c>
      <c r="J315" s="294" t="s">
        <v>490</v>
      </c>
    </row>
    <row r="316" spans="1:10" x14ac:dyDescent="0.25">
      <c r="A316" s="258" t="s">
        <v>550</v>
      </c>
      <c r="B316" s="294">
        <v>102339.36264828738</v>
      </c>
      <c r="C316" s="294" t="s">
        <v>548</v>
      </c>
      <c r="D316" s="294">
        <v>90.484267022339296</v>
      </c>
      <c r="E316" s="294">
        <v>9.5</v>
      </c>
      <c r="F316" s="294">
        <v>1.425</v>
      </c>
      <c r="G316" s="294">
        <v>9260.1022167636511</v>
      </c>
      <c r="H316" s="294">
        <v>0.97222394515873001</v>
      </c>
      <c r="I316" s="294">
        <v>0.14583359177381</v>
      </c>
      <c r="J316" s="294" t="s">
        <v>490</v>
      </c>
    </row>
    <row r="317" spans="1:10" x14ac:dyDescent="0.25">
      <c r="A317" s="258" t="s">
        <v>551</v>
      </c>
      <c r="B317" s="294">
        <v>3242414.5271654259</v>
      </c>
      <c r="C317" s="294" t="s">
        <v>548</v>
      </c>
      <c r="D317" s="294">
        <v>50.248073994006511</v>
      </c>
      <c r="E317" s="294">
        <v>4.5</v>
      </c>
      <c r="F317" s="294">
        <v>0.09</v>
      </c>
      <c r="G317" s="294">
        <v>162925.08508024996</v>
      </c>
      <c r="H317" s="294">
        <v>14.590865372244419</v>
      </c>
      <c r="I317" s="294">
        <v>0.29181730744488998</v>
      </c>
      <c r="J317" s="294" t="s">
        <v>490</v>
      </c>
    </row>
    <row r="318" spans="1:10" x14ac:dyDescent="0.25">
      <c r="A318" s="258" t="s">
        <v>3209</v>
      </c>
      <c r="B318" s="294" t="s">
        <v>519</v>
      </c>
      <c r="C318" s="294" t="s">
        <v>548</v>
      </c>
      <c r="D318" s="294" t="s">
        <v>519</v>
      </c>
      <c r="E318" s="294" t="s">
        <v>519</v>
      </c>
      <c r="F318" s="294" t="s">
        <v>519</v>
      </c>
      <c r="G318" s="294" t="s">
        <v>519</v>
      </c>
      <c r="H318" s="294" t="s">
        <v>519</v>
      </c>
      <c r="I318" s="294" t="s">
        <v>519</v>
      </c>
      <c r="J318" s="294" t="s">
        <v>519</v>
      </c>
    </row>
    <row r="319" spans="1:10" x14ac:dyDescent="0.25">
      <c r="A319" s="258" t="s">
        <v>3210</v>
      </c>
      <c r="B319" s="294" t="s">
        <v>519</v>
      </c>
      <c r="C319" s="294" t="s">
        <v>548</v>
      </c>
      <c r="D319" s="294" t="s">
        <v>519</v>
      </c>
      <c r="E319" s="294" t="s">
        <v>519</v>
      </c>
      <c r="F319" s="294" t="s">
        <v>519</v>
      </c>
      <c r="G319" s="294" t="s">
        <v>519</v>
      </c>
      <c r="H319" s="294" t="s">
        <v>519</v>
      </c>
      <c r="I319" s="294" t="s">
        <v>519</v>
      </c>
      <c r="J319" s="294" t="s">
        <v>519</v>
      </c>
    </row>
    <row r="320" spans="1:10" x14ac:dyDescent="0.25">
      <c r="A320" s="258" t="s">
        <v>3211</v>
      </c>
      <c r="B320" s="294">
        <v>76176.519937545774</v>
      </c>
      <c r="C320" s="294" t="s">
        <v>548</v>
      </c>
      <c r="D320" s="294">
        <v>96.731829689896188</v>
      </c>
      <c r="E320" s="294">
        <v>261.74904426540229</v>
      </c>
      <c r="F320" s="294">
        <v>3.4899872568719901</v>
      </c>
      <c r="G320" s="294">
        <v>7368.6941529676596</v>
      </c>
      <c r="H320" s="294">
        <v>19.939131289116968</v>
      </c>
      <c r="I320" s="294">
        <v>0.26585508385488998</v>
      </c>
      <c r="J320" s="294" t="s">
        <v>490</v>
      </c>
    </row>
    <row r="321" spans="1:10" x14ac:dyDescent="0.25">
      <c r="A321" s="263" t="s">
        <v>593</v>
      </c>
      <c r="B321" s="294">
        <v>4223544.2202831479</v>
      </c>
      <c r="C321" s="294" t="s">
        <v>548</v>
      </c>
      <c r="D321" s="295" t="s">
        <v>187</v>
      </c>
      <c r="E321" s="295" t="s">
        <v>187</v>
      </c>
      <c r="F321" s="295" t="s">
        <v>187</v>
      </c>
      <c r="G321" s="294">
        <v>227130.02298152124</v>
      </c>
      <c r="H321" s="294">
        <v>43.127051806573057</v>
      </c>
      <c r="I321" s="294">
        <v>1.1609958550767701</v>
      </c>
      <c r="J321" s="294" t="s">
        <v>552</v>
      </c>
    </row>
    <row r="322" spans="1:10" x14ac:dyDescent="0.25">
      <c r="A322" s="269" t="s">
        <v>555</v>
      </c>
      <c r="B322" s="296">
        <v>802613.81053188839</v>
      </c>
      <c r="C322" s="294" t="s">
        <v>548</v>
      </c>
      <c r="D322" s="294">
        <v>68.457376341550798</v>
      </c>
      <c r="E322" s="294">
        <v>9.5</v>
      </c>
      <c r="F322" s="294">
        <v>0.56999999999999995</v>
      </c>
      <c r="G322" s="296">
        <v>54944.835684507634</v>
      </c>
      <c r="H322" s="296">
        <v>7.6248312000529399</v>
      </c>
      <c r="I322" s="296">
        <v>0.45748987200317998</v>
      </c>
      <c r="J322" s="296" t="s">
        <v>490</v>
      </c>
    </row>
    <row r="323" spans="1:10" x14ac:dyDescent="0.25">
      <c r="A323" s="269" t="s">
        <v>556</v>
      </c>
      <c r="B323" s="296">
        <v>102339.36264828738</v>
      </c>
      <c r="C323" s="294" t="s">
        <v>548</v>
      </c>
      <c r="D323" s="294">
        <v>90.484267022339296</v>
      </c>
      <c r="E323" s="294">
        <v>9.5</v>
      </c>
      <c r="F323" s="294">
        <v>1.425</v>
      </c>
      <c r="G323" s="296">
        <v>9260.1022167636511</v>
      </c>
      <c r="H323" s="296">
        <v>0.97222394515873001</v>
      </c>
      <c r="I323" s="296">
        <v>0.14583359177381</v>
      </c>
      <c r="J323" s="296" t="s">
        <v>490</v>
      </c>
    </row>
    <row r="324" spans="1:10" x14ac:dyDescent="0.25">
      <c r="A324" s="269" t="s">
        <v>557</v>
      </c>
      <c r="B324" s="296">
        <v>3242414.5271654259</v>
      </c>
      <c r="C324" s="294" t="s">
        <v>548</v>
      </c>
      <c r="D324" s="294">
        <v>50.248073994006511</v>
      </c>
      <c r="E324" s="294">
        <v>4.5</v>
      </c>
      <c r="F324" s="294">
        <v>0.09</v>
      </c>
      <c r="G324" s="296">
        <v>162925.08508024996</v>
      </c>
      <c r="H324" s="296">
        <v>14.590865372244419</v>
      </c>
      <c r="I324" s="296">
        <v>0.29181730744488998</v>
      </c>
      <c r="J324" s="296" t="s">
        <v>490</v>
      </c>
    </row>
    <row r="325" spans="1:10" x14ac:dyDescent="0.25">
      <c r="A325" s="269" t="s">
        <v>558</v>
      </c>
      <c r="B325" s="296" t="s">
        <v>519</v>
      </c>
      <c r="C325" s="294" t="s">
        <v>548</v>
      </c>
      <c r="D325" s="294" t="s">
        <v>519</v>
      </c>
      <c r="E325" s="294" t="s">
        <v>519</v>
      </c>
      <c r="F325" s="294" t="s">
        <v>519</v>
      </c>
      <c r="G325" s="296" t="s">
        <v>519</v>
      </c>
      <c r="H325" s="296" t="s">
        <v>519</v>
      </c>
      <c r="I325" s="296" t="s">
        <v>519</v>
      </c>
      <c r="J325" s="296" t="s">
        <v>519</v>
      </c>
    </row>
    <row r="326" spans="1:10" x14ac:dyDescent="0.25">
      <c r="A326" s="269" t="s">
        <v>559</v>
      </c>
      <c r="B326" s="296" t="s">
        <v>519</v>
      </c>
      <c r="C326" s="294" t="s">
        <v>548</v>
      </c>
      <c r="D326" s="294" t="s">
        <v>519</v>
      </c>
      <c r="E326" s="294" t="s">
        <v>519</v>
      </c>
      <c r="F326" s="294" t="s">
        <v>519</v>
      </c>
      <c r="G326" s="296" t="s">
        <v>519</v>
      </c>
      <c r="H326" s="296" t="s">
        <v>519</v>
      </c>
      <c r="I326" s="296" t="s">
        <v>519</v>
      </c>
      <c r="J326" s="296" t="s">
        <v>519</v>
      </c>
    </row>
    <row r="327" spans="1:10" x14ac:dyDescent="0.25">
      <c r="A327" s="269" t="s">
        <v>92</v>
      </c>
      <c r="B327" s="296">
        <v>76176.519937545774</v>
      </c>
      <c r="C327" s="294" t="s">
        <v>548</v>
      </c>
      <c r="D327" s="294">
        <v>96.731829689896188</v>
      </c>
      <c r="E327" s="294">
        <v>261.74904426540229</v>
      </c>
      <c r="F327" s="294">
        <v>3.4899872568719901</v>
      </c>
      <c r="G327" s="296">
        <v>7368.6941529676596</v>
      </c>
      <c r="H327" s="296">
        <v>19.939131289116968</v>
      </c>
      <c r="I327" s="296">
        <v>0.26585508385488998</v>
      </c>
      <c r="J327" s="296" t="s">
        <v>490</v>
      </c>
    </row>
    <row r="328" spans="1:10" x14ac:dyDescent="0.25">
      <c r="A328" s="271" t="s">
        <v>3230</v>
      </c>
      <c r="B328" s="294">
        <v>7122906.3888648106</v>
      </c>
      <c r="C328" s="294" t="s">
        <v>548</v>
      </c>
      <c r="D328" s="295" t="s">
        <v>187</v>
      </c>
      <c r="E328" s="295" t="s">
        <v>187</v>
      </c>
      <c r="F328" s="295" t="s">
        <v>187</v>
      </c>
      <c r="G328" s="294">
        <v>358897.51072027022</v>
      </c>
      <c r="H328" s="294">
        <v>162.20807697148538</v>
      </c>
      <c r="I328" s="294">
        <v>2.9373316220328798</v>
      </c>
      <c r="J328" s="294" t="s">
        <v>552</v>
      </c>
    </row>
    <row r="329" spans="1:10" x14ac:dyDescent="0.25">
      <c r="A329" s="258" t="s">
        <v>549</v>
      </c>
      <c r="B329" s="294">
        <v>1441653.2392910132</v>
      </c>
      <c r="C329" s="294" t="s">
        <v>548</v>
      </c>
      <c r="D329" s="294">
        <v>66.495636541257568</v>
      </c>
      <c r="E329" s="294">
        <v>9.5</v>
      </c>
      <c r="F329" s="294">
        <v>0.56999999999999995</v>
      </c>
      <c r="G329" s="294">
        <v>95863.649818421836</v>
      </c>
      <c r="H329" s="294">
        <v>13.695705773264629</v>
      </c>
      <c r="I329" s="294">
        <v>0.82174234639587995</v>
      </c>
      <c r="J329" s="294" t="s">
        <v>490</v>
      </c>
    </row>
    <row r="330" spans="1:10" x14ac:dyDescent="0.25">
      <c r="A330" s="258" t="s">
        <v>550</v>
      </c>
      <c r="B330" s="294">
        <v>8899.3961168497008</v>
      </c>
      <c r="C330" s="294" t="s">
        <v>548</v>
      </c>
      <c r="D330" s="294">
        <v>90.484267022339282</v>
      </c>
      <c r="E330" s="294">
        <v>284.99999999999949</v>
      </c>
      <c r="F330" s="294">
        <v>1.4249999999999099</v>
      </c>
      <c r="G330" s="294">
        <v>805.25533457459767</v>
      </c>
      <c r="H330" s="294">
        <v>2.5363278933021598</v>
      </c>
      <c r="I330" s="294">
        <v>1.2681639466510001E-2</v>
      </c>
      <c r="J330" s="294" t="s">
        <v>490</v>
      </c>
    </row>
    <row r="331" spans="1:10" x14ac:dyDescent="0.25">
      <c r="A331" s="258" t="s">
        <v>551</v>
      </c>
      <c r="B331" s="294">
        <v>5218679.7368303481</v>
      </c>
      <c r="C331" s="294" t="s">
        <v>548</v>
      </c>
      <c r="D331" s="294">
        <v>50.248073994006518</v>
      </c>
      <c r="E331" s="294">
        <v>4.5</v>
      </c>
      <c r="F331" s="294">
        <v>0.09</v>
      </c>
      <c r="G331" s="294">
        <v>262228.6055672738</v>
      </c>
      <c r="H331" s="294">
        <v>23.484058815736571</v>
      </c>
      <c r="I331" s="294">
        <v>0.46968117631473</v>
      </c>
      <c r="J331" s="294" t="s">
        <v>490</v>
      </c>
    </row>
    <row r="332" spans="1:10" x14ac:dyDescent="0.25">
      <c r="A332" s="258" t="s">
        <v>3209</v>
      </c>
      <c r="B332" s="294" t="s">
        <v>519</v>
      </c>
      <c r="C332" s="294" t="s">
        <v>548</v>
      </c>
      <c r="D332" s="294" t="s">
        <v>519</v>
      </c>
      <c r="E332" s="294" t="s">
        <v>519</v>
      </c>
      <c r="F332" s="294" t="s">
        <v>519</v>
      </c>
      <c r="G332" s="294" t="s">
        <v>519</v>
      </c>
      <c r="H332" s="294" t="s">
        <v>519</v>
      </c>
      <c r="I332" s="294" t="s">
        <v>519</v>
      </c>
      <c r="J332" s="294" t="s">
        <v>519</v>
      </c>
    </row>
    <row r="333" spans="1:10" x14ac:dyDescent="0.25">
      <c r="A333" s="258" t="s">
        <v>3210</v>
      </c>
      <c r="B333" s="294" t="s">
        <v>519</v>
      </c>
      <c r="C333" s="294" t="s">
        <v>548</v>
      </c>
      <c r="D333" s="294" t="s">
        <v>519</v>
      </c>
      <c r="E333" s="294" t="s">
        <v>519</v>
      </c>
      <c r="F333" s="294" t="s">
        <v>519</v>
      </c>
      <c r="G333" s="294" t="s">
        <v>519</v>
      </c>
      <c r="H333" s="294" t="s">
        <v>519</v>
      </c>
      <c r="I333" s="294" t="s">
        <v>519</v>
      </c>
      <c r="J333" s="294" t="s">
        <v>519</v>
      </c>
    </row>
    <row r="334" spans="1:10" x14ac:dyDescent="0.25">
      <c r="A334" s="258" t="s">
        <v>3211</v>
      </c>
      <c r="B334" s="294">
        <v>453674.0166266</v>
      </c>
      <c r="C334" s="294" t="s">
        <v>548</v>
      </c>
      <c r="D334" s="294">
        <v>97.735736802039924</v>
      </c>
      <c r="E334" s="294">
        <v>270.00000000000006</v>
      </c>
      <c r="F334" s="294">
        <v>3.6</v>
      </c>
      <c r="G334" s="294">
        <v>44340.16428294166</v>
      </c>
      <c r="H334" s="294">
        <v>122.49198448918202</v>
      </c>
      <c r="I334" s="294">
        <v>1.63322645985576</v>
      </c>
      <c r="J334" s="294" t="s">
        <v>490</v>
      </c>
    </row>
    <row r="335" spans="1:10" x14ac:dyDescent="0.25">
      <c r="A335" s="262" t="s">
        <v>594</v>
      </c>
      <c r="B335" s="294">
        <v>7122906.3888648106</v>
      </c>
      <c r="C335" s="294" t="s">
        <v>548</v>
      </c>
      <c r="D335" s="295" t="s">
        <v>187</v>
      </c>
      <c r="E335" s="295" t="s">
        <v>187</v>
      </c>
      <c r="F335" s="295" t="s">
        <v>187</v>
      </c>
      <c r="G335" s="294">
        <v>358897.51072027022</v>
      </c>
      <c r="H335" s="294">
        <v>162.20807697148538</v>
      </c>
      <c r="I335" s="294">
        <v>2.9373316220328798</v>
      </c>
      <c r="J335" s="294" t="s">
        <v>552</v>
      </c>
    </row>
    <row r="336" spans="1:10" x14ac:dyDescent="0.25">
      <c r="A336" s="263" t="s">
        <v>595</v>
      </c>
      <c r="B336" s="294">
        <v>7122906.3888648106</v>
      </c>
      <c r="C336" s="294" t="s">
        <v>548</v>
      </c>
      <c r="D336" s="295" t="s">
        <v>187</v>
      </c>
      <c r="E336" s="295" t="s">
        <v>187</v>
      </c>
      <c r="F336" s="295" t="s">
        <v>187</v>
      </c>
      <c r="G336" s="294">
        <v>358897.51072027022</v>
      </c>
      <c r="H336" s="294">
        <v>162.20807697148538</v>
      </c>
      <c r="I336" s="294">
        <v>2.9373316220328798</v>
      </c>
      <c r="J336" s="294" t="s">
        <v>552</v>
      </c>
    </row>
    <row r="337" spans="1:10" x14ac:dyDescent="0.25">
      <c r="A337" s="269" t="s">
        <v>555</v>
      </c>
      <c r="B337" s="296">
        <v>1441653.2392910132</v>
      </c>
      <c r="C337" s="294" t="s">
        <v>548</v>
      </c>
      <c r="D337" s="294">
        <v>66.495636541257568</v>
      </c>
      <c r="E337" s="294">
        <v>9.5</v>
      </c>
      <c r="F337" s="294">
        <v>0.56999999999999995</v>
      </c>
      <c r="G337" s="296">
        <v>95863.649818421836</v>
      </c>
      <c r="H337" s="296">
        <v>13.695705773264629</v>
      </c>
      <c r="I337" s="296">
        <v>0.82174234639587995</v>
      </c>
      <c r="J337" s="296" t="s">
        <v>490</v>
      </c>
    </row>
    <row r="338" spans="1:10" x14ac:dyDescent="0.25">
      <c r="A338" s="269" t="s">
        <v>556</v>
      </c>
      <c r="B338" s="296">
        <v>8899.3961168497008</v>
      </c>
      <c r="C338" s="294" t="s">
        <v>548</v>
      </c>
      <c r="D338" s="294">
        <v>90.484267022339282</v>
      </c>
      <c r="E338" s="294">
        <v>284.99999999999949</v>
      </c>
      <c r="F338" s="294">
        <v>1.4249999999999099</v>
      </c>
      <c r="G338" s="296">
        <v>805.25533457459767</v>
      </c>
      <c r="H338" s="296">
        <v>2.5363278933021598</v>
      </c>
      <c r="I338" s="296">
        <v>1.2681639466510001E-2</v>
      </c>
      <c r="J338" s="296" t="s">
        <v>490</v>
      </c>
    </row>
    <row r="339" spans="1:10" x14ac:dyDescent="0.25">
      <c r="A339" s="269" t="s">
        <v>557</v>
      </c>
      <c r="B339" s="296">
        <v>5218679.7368303481</v>
      </c>
      <c r="C339" s="294" t="s">
        <v>548</v>
      </c>
      <c r="D339" s="294">
        <v>50.248073994006518</v>
      </c>
      <c r="E339" s="294">
        <v>4.5</v>
      </c>
      <c r="F339" s="294">
        <v>0.09</v>
      </c>
      <c r="G339" s="296">
        <v>262228.6055672738</v>
      </c>
      <c r="H339" s="296">
        <v>23.484058815736571</v>
      </c>
      <c r="I339" s="296">
        <v>0.46968117631473</v>
      </c>
      <c r="J339" s="296" t="s">
        <v>490</v>
      </c>
    </row>
    <row r="340" spans="1:10" x14ac:dyDescent="0.25">
      <c r="A340" s="269" t="s">
        <v>558</v>
      </c>
      <c r="B340" s="296" t="s">
        <v>519</v>
      </c>
      <c r="C340" s="294" t="s">
        <v>548</v>
      </c>
      <c r="D340" s="294" t="s">
        <v>519</v>
      </c>
      <c r="E340" s="294" t="s">
        <v>519</v>
      </c>
      <c r="F340" s="294" t="s">
        <v>519</v>
      </c>
      <c r="G340" s="296" t="s">
        <v>519</v>
      </c>
      <c r="H340" s="296" t="s">
        <v>519</v>
      </c>
      <c r="I340" s="296" t="s">
        <v>519</v>
      </c>
      <c r="J340" s="296" t="s">
        <v>519</v>
      </c>
    </row>
    <row r="341" spans="1:10" x14ac:dyDescent="0.25">
      <c r="A341" s="269" t="s">
        <v>559</v>
      </c>
      <c r="B341" s="296" t="s">
        <v>519</v>
      </c>
      <c r="C341" s="294" t="s">
        <v>548</v>
      </c>
      <c r="D341" s="294" t="s">
        <v>519</v>
      </c>
      <c r="E341" s="294" t="s">
        <v>519</v>
      </c>
      <c r="F341" s="294" t="s">
        <v>519</v>
      </c>
      <c r="G341" s="296" t="s">
        <v>519</v>
      </c>
      <c r="H341" s="296" t="s">
        <v>519</v>
      </c>
      <c r="I341" s="296" t="s">
        <v>519</v>
      </c>
      <c r="J341" s="296" t="s">
        <v>519</v>
      </c>
    </row>
    <row r="342" spans="1:10" x14ac:dyDescent="0.25">
      <c r="A342" s="269" t="s">
        <v>92</v>
      </c>
      <c r="B342" s="296">
        <v>453674.0166266</v>
      </c>
      <c r="C342" s="294" t="s">
        <v>548</v>
      </c>
      <c r="D342" s="294">
        <v>97.735736802039924</v>
      </c>
      <c r="E342" s="294">
        <v>270.00000000000006</v>
      </c>
      <c r="F342" s="294">
        <v>3.6</v>
      </c>
      <c r="G342" s="296">
        <v>44340.16428294166</v>
      </c>
      <c r="H342" s="296">
        <v>122.49198448918202</v>
      </c>
      <c r="I342" s="296">
        <v>1.63322645985576</v>
      </c>
      <c r="J342" s="296" t="s">
        <v>490</v>
      </c>
    </row>
    <row r="343" spans="1:10" x14ac:dyDescent="0.25">
      <c r="A343" s="271" t="s">
        <v>509</v>
      </c>
      <c r="B343" s="294">
        <v>4114.8315249317002</v>
      </c>
      <c r="C343" s="294" t="s">
        <v>548</v>
      </c>
      <c r="D343" s="295" t="s">
        <v>187</v>
      </c>
      <c r="E343" s="295" t="s">
        <v>187</v>
      </c>
      <c r="F343" s="295" t="s">
        <v>187</v>
      </c>
      <c r="G343" s="294">
        <v>257.90976890459297</v>
      </c>
      <c r="H343" s="294">
        <v>1.300499353749E-2</v>
      </c>
      <c r="I343" s="294">
        <v>1.87845249299E-3</v>
      </c>
      <c r="J343" s="294" t="s">
        <v>552</v>
      </c>
    </row>
    <row r="344" spans="1:10" x14ac:dyDescent="0.25">
      <c r="A344" s="258" t="s">
        <v>549</v>
      </c>
      <c r="B344" s="294">
        <v>17.3116495903528</v>
      </c>
      <c r="C344" s="294" t="s">
        <v>548</v>
      </c>
      <c r="D344" s="294">
        <v>74.659973794072144</v>
      </c>
      <c r="E344" s="294">
        <v>3.14261395692282</v>
      </c>
      <c r="F344" s="294">
        <v>2.75514054400566</v>
      </c>
      <c r="G344" s="294">
        <v>1.2924873047479</v>
      </c>
      <c r="H344" s="294">
        <v>5.4403831620000003E-5</v>
      </c>
      <c r="I344" s="294">
        <v>4.7696027669999998E-5</v>
      </c>
      <c r="J344" s="294" t="s">
        <v>490</v>
      </c>
    </row>
    <row r="345" spans="1:10" x14ac:dyDescent="0.25">
      <c r="A345" s="258" t="s">
        <v>550</v>
      </c>
      <c r="B345" s="294">
        <v>1127.7841994410535</v>
      </c>
      <c r="C345" s="294" t="s">
        <v>548</v>
      </c>
      <c r="D345" s="294">
        <v>89.645233903118736</v>
      </c>
      <c r="E345" s="294">
        <v>9.4999999999999893</v>
      </c>
      <c r="F345" s="294">
        <v>1.4249999999969001</v>
      </c>
      <c r="G345" s="294">
        <v>101.10047835113475</v>
      </c>
      <c r="H345" s="294">
        <v>1.071394989469E-2</v>
      </c>
      <c r="I345" s="294">
        <v>1.6070924842E-3</v>
      </c>
      <c r="J345" s="294" t="s">
        <v>490</v>
      </c>
    </row>
    <row r="346" spans="1:10" x14ac:dyDescent="0.25">
      <c r="A346" s="258" t="s">
        <v>551</v>
      </c>
      <c r="B346" s="294">
        <v>2969.7356759002942</v>
      </c>
      <c r="C346" s="294" t="s">
        <v>548</v>
      </c>
      <c r="D346" s="294">
        <v>52.367220594999388</v>
      </c>
      <c r="E346" s="294">
        <v>0.75314440585758002</v>
      </c>
      <c r="F346" s="294">
        <v>7.5314440586429998E-2</v>
      </c>
      <c r="G346" s="294">
        <v>155.51680324871032</v>
      </c>
      <c r="H346" s="294">
        <v>2.2366398111799998E-3</v>
      </c>
      <c r="I346" s="294">
        <v>2.2366398112E-4</v>
      </c>
      <c r="J346" s="294" t="s">
        <v>490</v>
      </c>
    </row>
    <row r="347" spans="1:10" x14ac:dyDescent="0.25">
      <c r="A347" s="258" t="s">
        <v>3209</v>
      </c>
      <c r="B347" s="294" t="s">
        <v>519</v>
      </c>
      <c r="C347" s="294" t="s">
        <v>548</v>
      </c>
      <c r="D347" s="294" t="s">
        <v>519</v>
      </c>
      <c r="E347" s="294" t="s">
        <v>519</v>
      </c>
      <c r="F347" s="294" t="s">
        <v>519</v>
      </c>
      <c r="G347" s="294" t="s">
        <v>519</v>
      </c>
      <c r="H347" s="294" t="s">
        <v>519</v>
      </c>
      <c r="I347" s="294" t="s">
        <v>519</v>
      </c>
      <c r="J347" s="294" t="s">
        <v>519</v>
      </c>
    </row>
    <row r="348" spans="1:10" x14ac:dyDescent="0.25">
      <c r="A348" s="258" t="s">
        <v>3210</v>
      </c>
      <c r="B348" s="294" t="s">
        <v>519</v>
      </c>
      <c r="C348" s="294" t="s">
        <v>548</v>
      </c>
      <c r="D348" s="294" t="s">
        <v>519</v>
      </c>
      <c r="E348" s="294" t="s">
        <v>519</v>
      </c>
      <c r="F348" s="294" t="s">
        <v>519</v>
      </c>
      <c r="G348" s="294" t="s">
        <v>519</v>
      </c>
      <c r="H348" s="294" t="s">
        <v>519</v>
      </c>
      <c r="I348" s="294" t="s">
        <v>519</v>
      </c>
      <c r="J348" s="294" t="s">
        <v>519</v>
      </c>
    </row>
    <row r="349" spans="1:10" x14ac:dyDescent="0.25">
      <c r="A349" s="258" t="s">
        <v>3211</v>
      </c>
      <c r="B349" s="294" t="s">
        <v>492</v>
      </c>
      <c r="C349" s="294" t="s">
        <v>548</v>
      </c>
      <c r="D349" s="294" t="s">
        <v>524</v>
      </c>
      <c r="E349" s="294" t="s">
        <v>490</v>
      </c>
      <c r="F349" s="294" t="s">
        <v>490</v>
      </c>
      <c r="G349" s="294" t="s">
        <v>492</v>
      </c>
      <c r="H349" s="294" t="s">
        <v>490</v>
      </c>
      <c r="I349" s="294" t="s">
        <v>490</v>
      </c>
      <c r="J349" s="294" t="s">
        <v>490</v>
      </c>
    </row>
    <row r="350" spans="1:10" x14ac:dyDescent="0.25">
      <c r="A350" s="265" t="s">
        <v>596</v>
      </c>
      <c r="B350" s="294">
        <v>4114.8315249317002</v>
      </c>
      <c r="C350" s="294" t="s">
        <v>548</v>
      </c>
      <c r="D350" s="295" t="s">
        <v>187</v>
      </c>
      <c r="E350" s="295" t="s">
        <v>187</v>
      </c>
      <c r="F350" s="295" t="s">
        <v>187</v>
      </c>
      <c r="G350" s="294">
        <v>257.90976890459297</v>
      </c>
      <c r="H350" s="294">
        <v>1.300499353749E-2</v>
      </c>
      <c r="I350" s="294">
        <v>1.87845249299E-3</v>
      </c>
      <c r="J350" s="294" t="s">
        <v>552</v>
      </c>
    </row>
    <row r="351" spans="1:10" x14ac:dyDescent="0.25">
      <c r="A351" s="258" t="s">
        <v>549</v>
      </c>
      <c r="B351" s="296">
        <v>17.3116495903528</v>
      </c>
      <c r="C351" s="294" t="s">
        <v>548</v>
      </c>
      <c r="D351" s="294">
        <v>74.659973794072144</v>
      </c>
      <c r="E351" s="294">
        <v>3.14261395692282</v>
      </c>
      <c r="F351" s="294">
        <v>2.75514054400566</v>
      </c>
      <c r="G351" s="296">
        <v>1.2924873047479</v>
      </c>
      <c r="H351" s="296">
        <v>5.4403831620000003E-5</v>
      </c>
      <c r="I351" s="296">
        <v>4.7696027669999998E-5</v>
      </c>
      <c r="J351" s="296" t="s">
        <v>490</v>
      </c>
    </row>
    <row r="352" spans="1:10" x14ac:dyDescent="0.25">
      <c r="A352" s="258" t="s">
        <v>550</v>
      </c>
      <c r="B352" s="296">
        <v>1127.7841994410535</v>
      </c>
      <c r="C352" s="294" t="s">
        <v>548</v>
      </c>
      <c r="D352" s="294">
        <v>89.645233903118736</v>
      </c>
      <c r="E352" s="294">
        <v>9.4999999999999893</v>
      </c>
      <c r="F352" s="294">
        <v>1.4249999999969001</v>
      </c>
      <c r="G352" s="296">
        <v>101.10047835113475</v>
      </c>
      <c r="H352" s="296">
        <v>1.071394989469E-2</v>
      </c>
      <c r="I352" s="296">
        <v>1.6070924842E-3</v>
      </c>
      <c r="J352" s="296" t="s">
        <v>490</v>
      </c>
    </row>
    <row r="353" spans="1:10" x14ac:dyDescent="0.25">
      <c r="A353" s="258" t="s">
        <v>551</v>
      </c>
      <c r="B353" s="296">
        <v>2969.7356759002942</v>
      </c>
      <c r="C353" s="294" t="s">
        <v>548</v>
      </c>
      <c r="D353" s="294">
        <v>52.367220594999388</v>
      </c>
      <c r="E353" s="294">
        <v>0.75314440585758002</v>
      </c>
      <c r="F353" s="294">
        <v>7.5314440586429998E-2</v>
      </c>
      <c r="G353" s="296">
        <v>155.51680324871032</v>
      </c>
      <c r="H353" s="296">
        <v>2.2366398111799998E-3</v>
      </c>
      <c r="I353" s="296">
        <v>2.2366398112E-4</v>
      </c>
      <c r="J353" s="296" t="s">
        <v>490</v>
      </c>
    </row>
    <row r="354" spans="1:10" x14ac:dyDescent="0.25">
      <c r="A354" s="258" t="s">
        <v>3209</v>
      </c>
      <c r="B354" s="296" t="s">
        <v>519</v>
      </c>
      <c r="C354" s="294" t="s">
        <v>548</v>
      </c>
      <c r="D354" s="294" t="s">
        <v>519</v>
      </c>
      <c r="E354" s="294" t="s">
        <v>519</v>
      </c>
      <c r="F354" s="294" t="s">
        <v>519</v>
      </c>
      <c r="G354" s="296" t="s">
        <v>519</v>
      </c>
      <c r="H354" s="296" t="s">
        <v>519</v>
      </c>
      <c r="I354" s="296" t="s">
        <v>519</v>
      </c>
      <c r="J354" s="296" t="s">
        <v>519</v>
      </c>
    </row>
    <row r="355" spans="1:10" x14ac:dyDescent="0.25">
      <c r="A355" s="258" t="s">
        <v>3210</v>
      </c>
      <c r="B355" s="296" t="s">
        <v>519</v>
      </c>
      <c r="C355" s="294" t="s">
        <v>548</v>
      </c>
      <c r="D355" s="294" t="s">
        <v>519</v>
      </c>
      <c r="E355" s="294" t="s">
        <v>519</v>
      </c>
      <c r="F355" s="294" t="s">
        <v>519</v>
      </c>
      <c r="G355" s="296" t="s">
        <v>519</v>
      </c>
      <c r="H355" s="296" t="s">
        <v>519</v>
      </c>
      <c r="I355" s="296" t="s">
        <v>519</v>
      </c>
      <c r="J355" s="296" t="s">
        <v>519</v>
      </c>
    </row>
    <row r="356" spans="1:10" x14ac:dyDescent="0.25">
      <c r="A356" s="258" t="s">
        <v>3211</v>
      </c>
      <c r="B356" s="296" t="s">
        <v>492</v>
      </c>
      <c r="C356" s="294" t="s">
        <v>548</v>
      </c>
      <c r="D356" s="294" t="s">
        <v>524</v>
      </c>
      <c r="E356" s="294" t="s">
        <v>490</v>
      </c>
      <c r="F356" s="294" t="s">
        <v>490</v>
      </c>
      <c r="G356" s="296" t="s">
        <v>492</v>
      </c>
      <c r="H356" s="296" t="s">
        <v>490</v>
      </c>
      <c r="I356" s="296" t="s">
        <v>490</v>
      </c>
      <c r="J356" s="296" t="s">
        <v>490</v>
      </c>
    </row>
    <row r="357" spans="1:10" x14ac:dyDescent="0.25">
      <c r="A357" s="265" t="s">
        <v>597</v>
      </c>
      <c r="B357" s="294" t="s">
        <v>564</v>
      </c>
      <c r="C357" s="294" t="s">
        <v>548</v>
      </c>
      <c r="D357" s="295" t="s">
        <v>187</v>
      </c>
      <c r="E357" s="295" t="s">
        <v>187</v>
      </c>
      <c r="F357" s="295" t="s">
        <v>187</v>
      </c>
      <c r="G357" s="294" t="s">
        <v>564</v>
      </c>
      <c r="H357" s="294" t="s">
        <v>3105</v>
      </c>
      <c r="I357" s="294" t="s">
        <v>3105</v>
      </c>
      <c r="J357" s="295" t="s">
        <v>187</v>
      </c>
    </row>
    <row r="358" spans="1:10" x14ac:dyDescent="0.25">
      <c r="A358" s="258" t="s">
        <v>572</v>
      </c>
      <c r="B358" s="296" t="s">
        <v>492</v>
      </c>
      <c r="C358" s="294" t="s">
        <v>548</v>
      </c>
      <c r="D358" s="294" t="s">
        <v>492</v>
      </c>
      <c r="E358" s="294" t="s">
        <v>492</v>
      </c>
      <c r="F358" s="294" t="s">
        <v>492</v>
      </c>
      <c r="G358" s="296" t="s">
        <v>492</v>
      </c>
      <c r="H358" s="296" t="s">
        <v>492</v>
      </c>
      <c r="I358" s="296" t="s">
        <v>492</v>
      </c>
      <c r="J358" s="295" t="s">
        <v>187</v>
      </c>
    </row>
    <row r="359" spans="1:10" x14ac:dyDescent="0.25">
      <c r="A359" s="258" t="s">
        <v>573</v>
      </c>
      <c r="B359" s="296" t="s">
        <v>492</v>
      </c>
      <c r="C359" s="294" t="s">
        <v>548</v>
      </c>
      <c r="D359" s="294" t="s">
        <v>492</v>
      </c>
      <c r="E359" s="294" t="s">
        <v>492</v>
      </c>
      <c r="F359" s="294" t="s">
        <v>492</v>
      </c>
      <c r="G359" s="296" t="s">
        <v>492</v>
      </c>
      <c r="H359" s="296" t="s">
        <v>492</v>
      </c>
      <c r="I359" s="296" t="s">
        <v>492</v>
      </c>
      <c r="J359" s="295" t="s">
        <v>187</v>
      </c>
    </row>
    <row r="360" spans="1:10" x14ac:dyDescent="0.25">
      <c r="A360" s="258" t="s">
        <v>574</v>
      </c>
      <c r="B360" s="296" t="s">
        <v>492</v>
      </c>
      <c r="C360" s="294" t="s">
        <v>548</v>
      </c>
      <c r="D360" s="294" t="s">
        <v>492</v>
      </c>
      <c r="E360" s="294" t="s">
        <v>492</v>
      </c>
      <c r="F360" s="294" t="s">
        <v>492</v>
      </c>
      <c r="G360" s="296" t="s">
        <v>492</v>
      </c>
      <c r="H360" s="296" t="s">
        <v>492</v>
      </c>
      <c r="I360" s="296" t="s">
        <v>492</v>
      </c>
      <c r="J360" s="295" t="s">
        <v>187</v>
      </c>
    </row>
    <row r="361" spans="1:10" x14ac:dyDescent="0.25">
      <c r="A361" s="258" t="s">
        <v>3220</v>
      </c>
      <c r="B361" s="294" t="s">
        <v>492</v>
      </c>
      <c r="C361" s="294" t="s">
        <v>548</v>
      </c>
      <c r="D361" s="295" t="s">
        <v>187</v>
      </c>
      <c r="E361" s="295" t="s">
        <v>187</v>
      </c>
      <c r="F361" s="295" t="s">
        <v>187</v>
      </c>
      <c r="G361" s="294" t="s">
        <v>492</v>
      </c>
      <c r="H361" s="294" t="s">
        <v>519</v>
      </c>
      <c r="I361" s="294" t="s">
        <v>519</v>
      </c>
      <c r="J361" s="295" t="s">
        <v>187</v>
      </c>
    </row>
    <row r="362" spans="1:10" x14ac:dyDescent="0.25">
      <c r="A362" s="258" t="s">
        <v>551</v>
      </c>
      <c r="B362" s="296" t="s">
        <v>492</v>
      </c>
      <c r="C362" s="294" t="s">
        <v>548</v>
      </c>
      <c r="D362" s="294" t="s">
        <v>492</v>
      </c>
      <c r="E362" s="294" t="s">
        <v>492</v>
      </c>
      <c r="F362" s="294" t="s">
        <v>492</v>
      </c>
      <c r="G362" s="296" t="s">
        <v>492</v>
      </c>
      <c r="H362" s="296" t="s">
        <v>492</v>
      </c>
      <c r="I362" s="296" t="s">
        <v>492</v>
      </c>
      <c r="J362" s="295" t="s">
        <v>187</v>
      </c>
    </row>
    <row r="363" spans="1:10" x14ac:dyDescent="0.25">
      <c r="A363" s="258" t="s">
        <v>3211</v>
      </c>
      <c r="B363" s="296" t="s">
        <v>492</v>
      </c>
      <c r="C363" s="294" t="s">
        <v>548</v>
      </c>
      <c r="D363" s="294" t="s">
        <v>492</v>
      </c>
      <c r="E363" s="294" t="s">
        <v>490</v>
      </c>
      <c r="F363" s="294" t="s">
        <v>490</v>
      </c>
      <c r="G363" s="296" t="s">
        <v>492</v>
      </c>
      <c r="H363" s="296" t="s">
        <v>490</v>
      </c>
      <c r="I363" s="296" t="s">
        <v>490</v>
      </c>
      <c r="J363" s="295" t="s">
        <v>187</v>
      </c>
    </row>
    <row r="364" spans="1:10" x14ac:dyDescent="0.25">
      <c r="A364" s="258" t="s">
        <v>3221</v>
      </c>
      <c r="B364" s="294" t="s">
        <v>519</v>
      </c>
      <c r="C364" s="294" t="s">
        <v>548</v>
      </c>
      <c r="D364" s="295" t="s">
        <v>187</v>
      </c>
      <c r="E364" s="295" t="s">
        <v>187</v>
      </c>
      <c r="F364" s="295" t="s">
        <v>187</v>
      </c>
      <c r="G364" s="294" t="s">
        <v>519</v>
      </c>
      <c r="H364" s="294" t="s">
        <v>519</v>
      </c>
      <c r="I364" s="294" t="s">
        <v>519</v>
      </c>
      <c r="J364" s="295" t="s">
        <v>187</v>
      </c>
    </row>
    <row r="365" spans="1:10" x14ac:dyDescent="0.25">
      <c r="A365" s="265" t="s">
        <v>598</v>
      </c>
      <c r="B365" s="294" t="s">
        <v>564</v>
      </c>
      <c r="C365" s="294" t="s">
        <v>548</v>
      </c>
      <c r="D365" s="295" t="s">
        <v>187</v>
      </c>
      <c r="E365" s="295" t="s">
        <v>187</v>
      </c>
      <c r="F365" s="295" t="s">
        <v>187</v>
      </c>
      <c r="G365" s="294" t="s">
        <v>564</v>
      </c>
      <c r="H365" s="294" t="s">
        <v>3105</v>
      </c>
      <c r="I365" s="294" t="s">
        <v>3105</v>
      </c>
      <c r="J365" s="295" t="s">
        <v>187</v>
      </c>
    </row>
    <row r="366" spans="1:10" x14ac:dyDescent="0.25">
      <c r="A366" s="258" t="s">
        <v>586</v>
      </c>
      <c r="B366" s="296" t="s">
        <v>492</v>
      </c>
      <c r="C366" s="294" t="s">
        <v>548</v>
      </c>
      <c r="D366" s="294" t="s">
        <v>492</v>
      </c>
      <c r="E366" s="294" t="s">
        <v>492</v>
      </c>
      <c r="F366" s="294" t="s">
        <v>492</v>
      </c>
      <c r="G366" s="296" t="s">
        <v>492</v>
      </c>
      <c r="H366" s="296" t="s">
        <v>492</v>
      </c>
      <c r="I366" s="296" t="s">
        <v>492</v>
      </c>
      <c r="J366" s="295" t="s">
        <v>187</v>
      </c>
    </row>
    <row r="367" spans="1:10" x14ac:dyDescent="0.25">
      <c r="A367" s="258" t="s">
        <v>587</v>
      </c>
      <c r="B367" s="296" t="s">
        <v>492</v>
      </c>
      <c r="C367" s="294" t="s">
        <v>548</v>
      </c>
      <c r="D367" s="294" t="s">
        <v>492</v>
      </c>
      <c r="E367" s="294" t="s">
        <v>492</v>
      </c>
      <c r="F367" s="294" t="s">
        <v>492</v>
      </c>
      <c r="G367" s="296" t="s">
        <v>492</v>
      </c>
      <c r="H367" s="296" t="s">
        <v>492</v>
      </c>
      <c r="I367" s="296" t="s">
        <v>492</v>
      </c>
      <c r="J367" s="295" t="s">
        <v>187</v>
      </c>
    </row>
    <row r="368" spans="1:10" x14ac:dyDescent="0.25">
      <c r="A368" s="258" t="s">
        <v>572</v>
      </c>
      <c r="B368" s="296" t="s">
        <v>492</v>
      </c>
      <c r="C368" s="294" t="s">
        <v>548</v>
      </c>
      <c r="D368" s="294" t="s">
        <v>492</v>
      </c>
      <c r="E368" s="294" t="s">
        <v>492</v>
      </c>
      <c r="F368" s="294" t="s">
        <v>492</v>
      </c>
      <c r="G368" s="296" t="s">
        <v>492</v>
      </c>
      <c r="H368" s="296" t="s">
        <v>492</v>
      </c>
      <c r="I368" s="296" t="s">
        <v>492</v>
      </c>
      <c r="J368" s="295" t="s">
        <v>187</v>
      </c>
    </row>
    <row r="369" spans="1:10" x14ac:dyDescent="0.25">
      <c r="A369" s="258" t="s">
        <v>3225</v>
      </c>
      <c r="B369" s="294" t="s">
        <v>492</v>
      </c>
      <c r="C369" s="294" t="s">
        <v>548</v>
      </c>
      <c r="D369" s="295" t="s">
        <v>187</v>
      </c>
      <c r="E369" s="295" t="s">
        <v>187</v>
      </c>
      <c r="F369" s="295" t="s">
        <v>187</v>
      </c>
      <c r="G369" s="294" t="s">
        <v>492</v>
      </c>
      <c r="H369" s="294" t="s">
        <v>492</v>
      </c>
      <c r="I369" s="294" t="s">
        <v>492</v>
      </c>
      <c r="J369" s="295" t="s">
        <v>187</v>
      </c>
    </row>
    <row r="370" spans="1:10" x14ac:dyDescent="0.25">
      <c r="A370" s="258" t="s">
        <v>551</v>
      </c>
      <c r="B370" s="296" t="s">
        <v>492</v>
      </c>
      <c r="C370" s="294" t="s">
        <v>548</v>
      </c>
      <c r="D370" s="294" t="s">
        <v>492</v>
      </c>
      <c r="E370" s="294" t="s">
        <v>492</v>
      </c>
      <c r="F370" s="294" t="s">
        <v>492</v>
      </c>
      <c r="G370" s="296" t="s">
        <v>492</v>
      </c>
      <c r="H370" s="296" t="s">
        <v>492</v>
      </c>
      <c r="I370" s="296" t="s">
        <v>492</v>
      </c>
      <c r="J370" s="295" t="s">
        <v>187</v>
      </c>
    </row>
    <row r="371" spans="1:10" x14ac:dyDescent="0.25">
      <c r="A371" s="258" t="s">
        <v>3211</v>
      </c>
      <c r="B371" s="296" t="s">
        <v>492</v>
      </c>
      <c r="C371" s="294" t="s">
        <v>548</v>
      </c>
      <c r="D371" s="294" t="s">
        <v>492</v>
      </c>
      <c r="E371" s="294" t="s">
        <v>490</v>
      </c>
      <c r="F371" s="294" t="s">
        <v>490</v>
      </c>
      <c r="G371" s="296" t="s">
        <v>492</v>
      </c>
      <c r="H371" s="296" t="s">
        <v>490</v>
      </c>
      <c r="I371" s="296" t="s">
        <v>490</v>
      </c>
      <c r="J371" s="295" t="s">
        <v>187</v>
      </c>
    </row>
    <row r="372" spans="1:10" x14ac:dyDescent="0.25">
      <c r="A372" s="258" t="s">
        <v>3226</v>
      </c>
      <c r="B372" s="294" t="s">
        <v>519</v>
      </c>
      <c r="C372" s="294" t="s">
        <v>548</v>
      </c>
      <c r="D372" s="295" t="s">
        <v>187</v>
      </c>
      <c r="E372" s="295" t="s">
        <v>187</v>
      </c>
      <c r="F372" s="295" t="s">
        <v>187</v>
      </c>
      <c r="G372" s="294" t="s">
        <v>519</v>
      </c>
      <c r="H372" s="294" t="s">
        <v>519</v>
      </c>
      <c r="I372" s="294" t="s">
        <v>519</v>
      </c>
      <c r="J372" s="295" t="s">
        <v>187</v>
      </c>
    </row>
    <row r="373" spans="1:10" x14ac:dyDescent="0.25">
      <c r="A373" s="50" t="s">
        <v>599</v>
      </c>
      <c r="B373" s="294">
        <v>7178206.5629088432</v>
      </c>
      <c r="C373" s="294" t="s">
        <v>548</v>
      </c>
      <c r="D373" s="295" t="s">
        <v>187</v>
      </c>
      <c r="E373" s="295" t="s">
        <v>187</v>
      </c>
      <c r="F373" s="295" t="s">
        <v>187</v>
      </c>
      <c r="G373" s="294">
        <v>226133.22271687587</v>
      </c>
      <c r="H373" s="294">
        <v>4.1196270916394298</v>
      </c>
      <c r="I373" s="294">
        <v>2.5601844175807398</v>
      </c>
      <c r="J373" s="294" t="s">
        <v>552</v>
      </c>
    </row>
    <row r="374" spans="1:10" x14ac:dyDescent="0.25">
      <c r="A374" s="51" t="s">
        <v>600</v>
      </c>
      <c r="B374" s="294">
        <v>6789839.4054550147</v>
      </c>
      <c r="C374" s="294" t="s">
        <v>548</v>
      </c>
      <c r="D374" s="295" t="s">
        <v>187</v>
      </c>
      <c r="E374" s="295" t="s">
        <v>187</v>
      </c>
      <c r="F374" s="295" t="s">
        <v>187</v>
      </c>
      <c r="G374" s="294">
        <v>198086.65897924625</v>
      </c>
      <c r="H374" s="294">
        <v>3.6313603130694299</v>
      </c>
      <c r="I374" s="294">
        <v>1.7785747835824199</v>
      </c>
      <c r="J374" s="294" t="s">
        <v>552</v>
      </c>
    </row>
    <row r="375" spans="1:10" x14ac:dyDescent="0.25">
      <c r="A375" s="262" t="s">
        <v>601</v>
      </c>
      <c r="B375" s="294">
        <v>300563.24352238874</v>
      </c>
      <c r="C375" s="294" t="s">
        <v>548</v>
      </c>
      <c r="D375" s="295" t="s">
        <v>187</v>
      </c>
      <c r="E375" s="295" t="s">
        <v>187</v>
      </c>
      <c r="F375" s="295" t="s">
        <v>187</v>
      </c>
      <c r="G375" s="294">
        <v>13282.915919456782</v>
      </c>
      <c r="H375" s="294">
        <v>5.1948184495699996E-3</v>
      </c>
      <c r="I375" s="294">
        <v>1.29867598133739</v>
      </c>
      <c r="J375" s="294" t="s">
        <v>552</v>
      </c>
    </row>
    <row r="376" spans="1:10" x14ac:dyDescent="0.25">
      <c r="A376" s="263" t="s">
        <v>555</v>
      </c>
      <c r="B376" s="296" t="s">
        <v>490</v>
      </c>
      <c r="C376" s="294" t="s">
        <v>548</v>
      </c>
      <c r="D376" s="294" t="s">
        <v>490</v>
      </c>
      <c r="E376" s="294" t="s">
        <v>490</v>
      </c>
      <c r="F376" s="294" t="s">
        <v>490</v>
      </c>
      <c r="G376" s="296" t="s">
        <v>490</v>
      </c>
      <c r="H376" s="296" t="s">
        <v>490</v>
      </c>
      <c r="I376" s="296" t="s">
        <v>490</v>
      </c>
      <c r="J376" s="296" t="s">
        <v>490</v>
      </c>
    </row>
    <row r="377" spans="1:10" x14ac:dyDescent="0.25">
      <c r="A377" s="263" t="s">
        <v>556</v>
      </c>
      <c r="B377" s="296" t="s">
        <v>490</v>
      </c>
      <c r="C377" s="294" t="s">
        <v>548</v>
      </c>
      <c r="D377" s="294" t="s">
        <v>490</v>
      </c>
      <c r="E377" s="294" t="s">
        <v>490</v>
      </c>
      <c r="F377" s="294" t="s">
        <v>490</v>
      </c>
      <c r="G377" s="296" t="s">
        <v>490</v>
      </c>
      <c r="H377" s="296" t="s">
        <v>490</v>
      </c>
      <c r="I377" s="296" t="s">
        <v>490</v>
      </c>
      <c r="J377" s="296" t="s">
        <v>490</v>
      </c>
    </row>
    <row r="378" spans="1:10" x14ac:dyDescent="0.25">
      <c r="A378" s="263" t="s">
        <v>557</v>
      </c>
      <c r="B378" s="296" t="s">
        <v>490</v>
      </c>
      <c r="C378" s="294" t="s">
        <v>548</v>
      </c>
      <c r="D378" s="294" t="s">
        <v>490</v>
      </c>
      <c r="E378" s="294" t="s">
        <v>490</v>
      </c>
      <c r="F378" s="294" t="s">
        <v>490</v>
      </c>
      <c r="G378" s="296" t="s">
        <v>490</v>
      </c>
      <c r="H378" s="296" t="s">
        <v>490</v>
      </c>
      <c r="I378" s="296" t="s">
        <v>490</v>
      </c>
      <c r="J378" s="296" t="s">
        <v>490</v>
      </c>
    </row>
    <row r="379" spans="1:10" x14ac:dyDescent="0.25">
      <c r="A379" s="263" t="s">
        <v>558</v>
      </c>
      <c r="B379" s="296">
        <v>300563.24352238874</v>
      </c>
      <c r="C379" s="294" t="s">
        <v>548</v>
      </c>
      <c r="D379" s="294">
        <v>44.193414217222298</v>
      </c>
      <c r="E379" s="294">
        <v>1.7283611890430001E-2</v>
      </c>
      <c r="F379" s="294">
        <v>4.3208077146021804</v>
      </c>
      <c r="G379" s="296">
        <v>13282.915919456782</v>
      </c>
      <c r="H379" s="296">
        <v>5.1948184495699996E-3</v>
      </c>
      <c r="I379" s="296">
        <v>1.29867598133739</v>
      </c>
      <c r="J379" s="296" t="s">
        <v>490</v>
      </c>
    </row>
    <row r="380" spans="1:10" x14ac:dyDescent="0.25">
      <c r="A380" s="263" t="s">
        <v>559</v>
      </c>
      <c r="B380" s="296" t="s">
        <v>519</v>
      </c>
      <c r="C380" s="294" t="s">
        <v>548</v>
      </c>
      <c r="D380" s="294" t="s">
        <v>519</v>
      </c>
      <c r="E380" s="294" t="s">
        <v>519</v>
      </c>
      <c r="F380" s="294" t="s">
        <v>519</v>
      </c>
      <c r="G380" s="296" t="s">
        <v>519</v>
      </c>
      <c r="H380" s="296" t="s">
        <v>519</v>
      </c>
      <c r="I380" s="296" t="s">
        <v>519</v>
      </c>
      <c r="J380" s="296" t="s">
        <v>519</v>
      </c>
    </row>
    <row r="381" spans="1:10" x14ac:dyDescent="0.25">
      <c r="A381" s="263" t="s">
        <v>92</v>
      </c>
      <c r="B381" s="296" t="s">
        <v>490</v>
      </c>
      <c r="C381" s="294" t="s">
        <v>548</v>
      </c>
      <c r="D381" s="294" t="s">
        <v>490</v>
      </c>
      <c r="E381" s="294" t="s">
        <v>490</v>
      </c>
      <c r="F381" s="294" t="s">
        <v>490</v>
      </c>
      <c r="G381" s="296" t="s">
        <v>490</v>
      </c>
      <c r="H381" s="296" t="s">
        <v>490</v>
      </c>
      <c r="I381" s="296" t="s">
        <v>490</v>
      </c>
      <c r="J381" s="296" t="s">
        <v>490</v>
      </c>
    </row>
    <row r="382" spans="1:10" x14ac:dyDescent="0.25">
      <c r="A382" s="262" t="s">
        <v>602</v>
      </c>
      <c r="B382" s="294">
        <v>811798.30166600703</v>
      </c>
      <c r="C382" s="294" t="s">
        <v>548</v>
      </c>
      <c r="D382" s="295" t="s">
        <v>187</v>
      </c>
      <c r="E382" s="295" t="s">
        <v>187</v>
      </c>
      <c r="F382" s="295" t="s">
        <v>187</v>
      </c>
      <c r="G382" s="294">
        <v>63474.462414260372</v>
      </c>
      <c r="H382" s="294">
        <v>3.62616549461986</v>
      </c>
      <c r="I382" s="294">
        <v>0.47989880224503001</v>
      </c>
      <c r="J382" s="294" t="s">
        <v>552</v>
      </c>
    </row>
    <row r="383" spans="1:10" x14ac:dyDescent="0.25">
      <c r="A383" s="263" t="s">
        <v>555</v>
      </c>
      <c r="B383" s="296">
        <v>751642.169400585</v>
      </c>
      <c r="C383" s="294" t="s">
        <v>548</v>
      </c>
      <c r="D383" s="294">
        <v>78.722669403891274</v>
      </c>
      <c r="E383" s="294">
        <v>4.75</v>
      </c>
      <c r="F383" s="294">
        <v>0.56999999999999995</v>
      </c>
      <c r="G383" s="296">
        <v>59171.278011745897</v>
      </c>
      <c r="H383" s="296">
        <v>3.5703003046527799</v>
      </c>
      <c r="I383" s="296">
        <v>0.42843603655833001</v>
      </c>
      <c r="J383" s="296" t="s">
        <v>490</v>
      </c>
    </row>
    <row r="384" spans="1:10" x14ac:dyDescent="0.25">
      <c r="A384" s="263" t="s">
        <v>556</v>
      </c>
      <c r="B384" s="296">
        <v>34493.418563901811</v>
      </c>
      <c r="C384" s="294" t="s">
        <v>548</v>
      </c>
      <c r="D384" s="294">
        <v>87.369782150481583</v>
      </c>
      <c r="E384" s="294">
        <v>0.95000000000009999</v>
      </c>
      <c r="F384" s="294">
        <v>1.425</v>
      </c>
      <c r="G384" s="296">
        <v>3013.6824655534788</v>
      </c>
      <c r="H384" s="296">
        <v>3.2768747635709999E-2</v>
      </c>
      <c r="I384" s="296">
        <v>4.9153121453560003E-2</v>
      </c>
      <c r="J384" s="296" t="s">
        <v>490</v>
      </c>
    </row>
    <row r="385" spans="1:10" x14ac:dyDescent="0.25">
      <c r="A385" s="263" t="s">
        <v>557</v>
      </c>
      <c r="B385" s="296">
        <v>25662.713701520213</v>
      </c>
      <c r="C385" s="294" t="s">
        <v>548</v>
      </c>
      <c r="D385" s="294">
        <v>50.248073994006532</v>
      </c>
      <c r="E385" s="294">
        <v>0.90000000000006997</v>
      </c>
      <c r="F385" s="294">
        <v>9.0000000000119998E-2</v>
      </c>
      <c r="G385" s="296">
        <v>1289.5019369609929</v>
      </c>
      <c r="H385" s="296">
        <v>2.3096442331369999E-2</v>
      </c>
      <c r="I385" s="296">
        <v>2.3096442331399999E-3</v>
      </c>
      <c r="J385" s="296" t="s">
        <v>490</v>
      </c>
    </row>
    <row r="386" spans="1:10" x14ac:dyDescent="0.25">
      <c r="A386" s="263" t="s">
        <v>558</v>
      </c>
      <c r="B386" s="296" t="s">
        <v>519</v>
      </c>
      <c r="C386" s="294" t="s">
        <v>548</v>
      </c>
      <c r="D386" s="294" t="s">
        <v>519</v>
      </c>
      <c r="E386" s="294" t="s">
        <v>519</v>
      </c>
      <c r="F386" s="294" t="s">
        <v>519</v>
      </c>
      <c r="G386" s="296" t="s">
        <v>519</v>
      </c>
      <c r="H386" s="296" t="s">
        <v>519</v>
      </c>
      <c r="I386" s="296" t="s">
        <v>519</v>
      </c>
      <c r="J386" s="296" t="s">
        <v>519</v>
      </c>
    </row>
    <row r="387" spans="1:10" x14ac:dyDescent="0.25">
      <c r="A387" s="263" t="s">
        <v>559</v>
      </c>
      <c r="B387" s="296" t="s">
        <v>519</v>
      </c>
      <c r="C387" s="294" t="s">
        <v>548</v>
      </c>
      <c r="D387" s="294" t="s">
        <v>519</v>
      </c>
      <c r="E387" s="294" t="s">
        <v>519</v>
      </c>
      <c r="F387" s="294" t="s">
        <v>519</v>
      </c>
      <c r="G387" s="296" t="s">
        <v>519</v>
      </c>
      <c r="H387" s="296" t="s">
        <v>519</v>
      </c>
      <c r="I387" s="296" t="s">
        <v>519</v>
      </c>
      <c r="J387" s="296" t="s">
        <v>519</v>
      </c>
    </row>
    <row r="388" spans="1:10" x14ac:dyDescent="0.25">
      <c r="A388" s="263" t="s">
        <v>92</v>
      </c>
      <c r="B388" s="296" t="s">
        <v>517</v>
      </c>
      <c r="C388" s="294" t="s">
        <v>548</v>
      </c>
      <c r="D388" s="294" t="s">
        <v>513</v>
      </c>
      <c r="E388" s="294" t="s">
        <v>517</v>
      </c>
      <c r="F388" s="294" t="s">
        <v>517</v>
      </c>
      <c r="G388" s="296" t="s">
        <v>517</v>
      </c>
      <c r="H388" s="296" t="s">
        <v>517</v>
      </c>
      <c r="I388" s="296" t="s">
        <v>517</v>
      </c>
      <c r="J388" s="296" t="s">
        <v>490</v>
      </c>
    </row>
    <row r="389" spans="1:10" x14ac:dyDescent="0.25">
      <c r="A389" s="262" t="s">
        <v>603</v>
      </c>
      <c r="B389" s="294">
        <v>5677477.8602666184</v>
      </c>
      <c r="C389" s="294" t="s">
        <v>548</v>
      </c>
      <c r="D389" s="295" t="s">
        <v>187</v>
      </c>
      <c r="E389" s="295" t="s">
        <v>187</v>
      </c>
      <c r="F389" s="295" t="s">
        <v>187</v>
      </c>
      <c r="G389" s="294">
        <v>121329.28064552911</v>
      </c>
      <c r="H389" s="294" t="s">
        <v>552</v>
      </c>
      <c r="I389" s="294" t="s">
        <v>552</v>
      </c>
      <c r="J389" s="294" t="s">
        <v>552</v>
      </c>
    </row>
    <row r="390" spans="1:10" x14ac:dyDescent="0.25">
      <c r="A390" s="263" t="s">
        <v>555</v>
      </c>
      <c r="B390" s="296">
        <v>5122279.9912827471</v>
      </c>
      <c r="C390" s="294" t="s">
        <v>548</v>
      </c>
      <c r="D390" s="294">
        <v>19.402931317907768</v>
      </c>
      <c r="E390" s="294" t="s">
        <v>490</v>
      </c>
      <c r="F390" s="294" t="s">
        <v>490</v>
      </c>
      <c r="G390" s="296">
        <v>99387.246861952342</v>
      </c>
      <c r="H390" s="296" t="s">
        <v>490</v>
      </c>
      <c r="I390" s="296" t="s">
        <v>490</v>
      </c>
      <c r="J390" s="296" t="s">
        <v>490</v>
      </c>
    </row>
    <row r="391" spans="1:10" x14ac:dyDescent="0.25">
      <c r="A391" s="263" t="s">
        <v>556</v>
      </c>
      <c r="B391" s="296">
        <v>208587.74337946158</v>
      </c>
      <c r="C391" s="294" t="s">
        <v>548</v>
      </c>
      <c r="D391" s="294">
        <v>70.948187124442754</v>
      </c>
      <c r="E391" s="294" t="s">
        <v>490</v>
      </c>
      <c r="F391" s="294" t="s">
        <v>490</v>
      </c>
      <c r="G391" s="296">
        <v>14798.922249151285</v>
      </c>
      <c r="H391" s="296" t="s">
        <v>490</v>
      </c>
      <c r="I391" s="296" t="s">
        <v>490</v>
      </c>
      <c r="J391" s="296" t="s">
        <v>490</v>
      </c>
    </row>
    <row r="392" spans="1:10" x14ac:dyDescent="0.25">
      <c r="A392" s="263" t="s">
        <v>557</v>
      </c>
      <c r="B392" s="296">
        <v>346610.12560441019</v>
      </c>
      <c r="C392" s="294" t="s">
        <v>548</v>
      </c>
      <c r="D392" s="294">
        <v>20.608490654938318</v>
      </c>
      <c r="E392" s="294" t="s">
        <v>490</v>
      </c>
      <c r="F392" s="294" t="s">
        <v>490</v>
      </c>
      <c r="G392" s="296">
        <v>7143.1115344254831</v>
      </c>
      <c r="H392" s="296" t="s">
        <v>490</v>
      </c>
      <c r="I392" s="296" t="s">
        <v>490</v>
      </c>
      <c r="J392" s="296" t="s">
        <v>490</v>
      </c>
    </row>
    <row r="393" spans="1:10" x14ac:dyDescent="0.25">
      <c r="A393" s="263" t="s">
        <v>558</v>
      </c>
      <c r="B393" s="296" t="s">
        <v>519</v>
      </c>
      <c r="C393" s="294" t="s">
        <v>548</v>
      </c>
      <c r="D393" s="294" t="s">
        <v>519</v>
      </c>
      <c r="E393" s="294" t="s">
        <v>519</v>
      </c>
      <c r="F393" s="294" t="s">
        <v>519</v>
      </c>
      <c r="G393" s="296" t="s">
        <v>519</v>
      </c>
      <c r="H393" s="296" t="s">
        <v>519</v>
      </c>
      <c r="I393" s="296" t="s">
        <v>519</v>
      </c>
      <c r="J393" s="296" t="s">
        <v>519</v>
      </c>
    </row>
    <row r="394" spans="1:10" x14ac:dyDescent="0.25">
      <c r="A394" s="263" t="s">
        <v>559</v>
      </c>
      <c r="B394" s="296" t="s">
        <v>519</v>
      </c>
      <c r="C394" s="294" t="s">
        <v>548</v>
      </c>
      <c r="D394" s="294" t="s">
        <v>519</v>
      </c>
      <c r="E394" s="294" t="s">
        <v>519</v>
      </c>
      <c r="F394" s="294" t="s">
        <v>519</v>
      </c>
      <c r="G394" s="296" t="s">
        <v>519</v>
      </c>
      <c r="H394" s="296" t="s">
        <v>519</v>
      </c>
      <c r="I394" s="296" t="s">
        <v>519</v>
      </c>
      <c r="J394" s="296" t="s">
        <v>519</v>
      </c>
    </row>
    <row r="395" spans="1:10" x14ac:dyDescent="0.25">
      <c r="A395" s="263" t="s">
        <v>92</v>
      </c>
      <c r="B395" s="296" t="s">
        <v>490</v>
      </c>
      <c r="C395" s="294" t="s">
        <v>548</v>
      </c>
      <c r="D395" s="294" t="s">
        <v>490</v>
      </c>
      <c r="E395" s="294" t="s">
        <v>490</v>
      </c>
      <c r="F395" s="294" t="s">
        <v>490</v>
      </c>
      <c r="G395" s="296" t="s">
        <v>490</v>
      </c>
      <c r="H395" s="296" t="s">
        <v>490</v>
      </c>
      <c r="I395" s="296" t="s">
        <v>490</v>
      </c>
      <c r="J395" s="296" t="s">
        <v>490</v>
      </c>
    </row>
    <row r="396" spans="1:10" x14ac:dyDescent="0.25">
      <c r="A396" s="51" t="s">
        <v>604</v>
      </c>
      <c r="B396" s="294">
        <v>388367.15745382814</v>
      </c>
      <c r="C396" s="294" t="s">
        <v>548</v>
      </c>
      <c r="D396" s="295" t="s">
        <v>187</v>
      </c>
      <c r="E396" s="295" t="s">
        <v>187</v>
      </c>
      <c r="F396" s="295" t="s">
        <v>187</v>
      </c>
      <c r="G396" s="294">
        <v>28046.5637376296</v>
      </c>
      <c r="H396" s="294">
        <v>0.48826677857</v>
      </c>
      <c r="I396" s="294">
        <v>0.78160963399831995</v>
      </c>
      <c r="J396" s="295" t="s">
        <v>187</v>
      </c>
    </row>
    <row r="397" spans="1:10" x14ac:dyDescent="0.25">
      <c r="A397" s="262" t="s">
        <v>605</v>
      </c>
      <c r="B397" s="294">
        <v>388367.15745382814</v>
      </c>
      <c r="C397" s="294" t="s">
        <v>548</v>
      </c>
      <c r="D397" s="295" t="s">
        <v>187</v>
      </c>
      <c r="E397" s="295" t="s">
        <v>187</v>
      </c>
      <c r="F397" s="295" t="s">
        <v>187</v>
      </c>
      <c r="G397" s="294">
        <v>28046.5637376296</v>
      </c>
      <c r="H397" s="294">
        <v>0.48826677857</v>
      </c>
      <c r="I397" s="294">
        <v>0.78160963399831995</v>
      </c>
      <c r="J397" s="295" t="s">
        <v>187</v>
      </c>
    </row>
    <row r="398" spans="1:10" x14ac:dyDescent="0.25">
      <c r="A398" s="263" t="s">
        <v>555</v>
      </c>
      <c r="B398" s="296">
        <v>388367.15745382814</v>
      </c>
      <c r="C398" s="294" t="s">
        <v>548</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556</v>
      </c>
      <c r="B399" s="296" t="s">
        <v>519</v>
      </c>
      <c r="C399" s="294" t="s">
        <v>548</v>
      </c>
      <c r="D399" s="294" t="s">
        <v>519</v>
      </c>
      <c r="E399" s="294" t="s">
        <v>519</v>
      </c>
      <c r="F399" s="294" t="s">
        <v>519</v>
      </c>
      <c r="G399" s="296" t="s">
        <v>519</v>
      </c>
      <c r="H399" s="296" t="s">
        <v>519</v>
      </c>
      <c r="I399" s="296" t="s">
        <v>519</v>
      </c>
      <c r="J399" s="295" t="s">
        <v>187</v>
      </c>
    </row>
    <row r="400" spans="1:10" x14ac:dyDescent="0.25">
      <c r="A400" s="263" t="s">
        <v>557</v>
      </c>
      <c r="B400" s="296" t="s">
        <v>519</v>
      </c>
      <c r="C400" s="294" t="s">
        <v>548</v>
      </c>
      <c r="D400" s="294" t="s">
        <v>519</v>
      </c>
      <c r="E400" s="294" t="s">
        <v>519</v>
      </c>
      <c r="F400" s="294" t="s">
        <v>519</v>
      </c>
      <c r="G400" s="296" t="s">
        <v>519</v>
      </c>
      <c r="H400" s="296" t="s">
        <v>519</v>
      </c>
      <c r="I400" s="296" t="s">
        <v>519</v>
      </c>
      <c r="J400" s="295" t="s">
        <v>187</v>
      </c>
    </row>
    <row r="401" spans="1:13" x14ac:dyDescent="0.25">
      <c r="A401" s="263" t="s">
        <v>558</v>
      </c>
      <c r="B401" s="296" t="s">
        <v>519</v>
      </c>
      <c r="C401" s="294" t="s">
        <v>548</v>
      </c>
      <c r="D401" s="294" t="s">
        <v>519</v>
      </c>
      <c r="E401" s="294" t="s">
        <v>519</v>
      </c>
      <c r="F401" s="294" t="s">
        <v>519</v>
      </c>
      <c r="G401" s="296" t="s">
        <v>519</v>
      </c>
      <c r="H401" s="296" t="s">
        <v>519</v>
      </c>
      <c r="I401" s="296" t="s">
        <v>519</v>
      </c>
      <c r="J401" s="295" t="s">
        <v>187</v>
      </c>
    </row>
    <row r="402" spans="1:13" x14ac:dyDescent="0.25">
      <c r="A402" s="263" t="s">
        <v>92</v>
      </c>
      <c r="B402" s="296" t="s">
        <v>519</v>
      </c>
      <c r="C402" s="294" t="s">
        <v>548</v>
      </c>
      <c r="D402" s="294" t="s">
        <v>519</v>
      </c>
      <c r="E402" s="294" t="s">
        <v>519</v>
      </c>
      <c r="F402" s="294" t="s">
        <v>519</v>
      </c>
      <c r="G402" s="296" t="s">
        <v>519</v>
      </c>
      <c r="H402" s="296" t="s">
        <v>519</v>
      </c>
      <c r="I402" s="296" t="s">
        <v>519</v>
      </c>
      <c r="J402" s="295" t="s">
        <v>187</v>
      </c>
    </row>
    <row r="403" spans="1:13" x14ac:dyDescent="0.25">
      <c r="A403" s="52" t="s">
        <v>606</v>
      </c>
      <c r="B403" s="297"/>
      <c r="C403" s="297"/>
      <c r="D403" s="297"/>
      <c r="E403" s="297"/>
      <c r="F403" s="297"/>
      <c r="G403" s="297"/>
      <c r="H403" s="297"/>
      <c r="I403" s="297"/>
      <c r="J403" s="297"/>
    </row>
    <row r="404" spans="1:13" x14ac:dyDescent="0.25">
      <c r="A404" s="53" t="s">
        <v>607</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3211</v>
      </c>
      <c r="B405" s="296" t="s">
        <v>490</v>
      </c>
      <c r="C405" s="294" t="s">
        <v>548</v>
      </c>
      <c r="D405" s="294" t="s">
        <v>490</v>
      </c>
      <c r="E405" s="294" t="s">
        <v>490</v>
      </c>
      <c r="F405" s="294" t="s">
        <v>490</v>
      </c>
      <c r="G405" s="296" t="s">
        <v>490</v>
      </c>
      <c r="H405" s="296" t="s">
        <v>490</v>
      </c>
      <c r="I405" s="296" t="s">
        <v>490</v>
      </c>
      <c r="J405" s="296" t="s">
        <v>490</v>
      </c>
    </row>
    <row r="406" spans="1:13" x14ac:dyDescent="0.25">
      <c r="A406" s="265" t="s">
        <v>3231</v>
      </c>
      <c r="B406" s="296" t="s">
        <v>490</v>
      </c>
      <c r="C406" s="294" t="s">
        <v>548</v>
      </c>
      <c r="D406" s="294" t="s">
        <v>490</v>
      </c>
      <c r="E406" s="294" t="s">
        <v>490</v>
      </c>
      <c r="F406" s="294" t="s">
        <v>490</v>
      </c>
      <c r="G406" s="296" t="s">
        <v>490</v>
      </c>
      <c r="H406" s="296" t="s">
        <v>490</v>
      </c>
      <c r="I406" s="296" t="s">
        <v>490</v>
      </c>
      <c r="J406" s="296" t="s">
        <v>490</v>
      </c>
    </row>
    <row r="408" spans="1:13" x14ac:dyDescent="0.25">
      <c r="A408" s="42" t="s">
        <v>608</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3" t="s">
        <v>609</v>
      </c>
      <c r="B410" s="453"/>
      <c r="C410" s="453"/>
      <c r="D410" s="453"/>
      <c r="E410" s="453"/>
      <c r="F410" s="453"/>
      <c r="G410" s="453"/>
      <c r="H410" s="199"/>
      <c r="I410" s="199"/>
      <c r="J410" s="199"/>
      <c r="K410" s="199"/>
      <c r="L410" s="199"/>
      <c r="M410" s="41" t="s">
        <v>474</v>
      </c>
    </row>
    <row r="411" spans="1:13" ht="15.75" x14ac:dyDescent="0.25">
      <c r="A411" s="194" t="s">
        <v>719</v>
      </c>
      <c r="B411" s="44"/>
      <c r="C411" s="44"/>
      <c r="D411" s="44"/>
      <c r="E411" s="44"/>
      <c r="F411" s="44"/>
      <c r="G411" s="44"/>
      <c r="H411" s="199"/>
      <c r="I411" s="199"/>
      <c r="J411" s="199"/>
      <c r="K411" s="199"/>
      <c r="L411" s="199"/>
      <c r="M411" s="41" t="s">
        <v>3371</v>
      </c>
    </row>
    <row r="412" spans="1:13" x14ac:dyDescent="0.25">
      <c r="A412" s="201"/>
      <c r="B412" s="199"/>
      <c r="C412" s="199"/>
      <c r="D412" s="199"/>
      <c r="E412" s="199"/>
      <c r="F412" s="199"/>
      <c r="G412" s="199"/>
      <c r="H412" s="199"/>
      <c r="I412" s="199"/>
      <c r="J412" s="199"/>
      <c r="K412" s="199"/>
      <c r="L412" s="200"/>
      <c r="M412" s="41" t="s">
        <v>475</v>
      </c>
    </row>
    <row r="413" spans="1:13" x14ac:dyDescent="0.25">
      <c r="A413" s="199"/>
      <c r="B413" s="199"/>
      <c r="C413" s="199"/>
      <c r="D413" s="199"/>
      <c r="E413" s="199"/>
      <c r="F413" s="199"/>
      <c r="G413" s="199"/>
      <c r="H413" s="199"/>
      <c r="I413" s="199"/>
      <c r="J413" s="199"/>
      <c r="K413" s="199"/>
      <c r="L413" s="199"/>
      <c r="M413" s="202"/>
    </row>
    <row r="414" spans="1:13" ht="38.25" x14ac:dyDescent="0.25">
      <c r="A414" s="203" t="s">
        <v>476</v>
      </c>
      <c r="B414" s="204" t="s">
        <v>477</v>
      </c>
      <c r="C414" s="205" t="s">
        <v>478</v>
      </c>
      <c r="D414" s="205" t="s">
        <v>479</v>
      </c>
      <c r="E414" s="206" t="s">
        <v>610</v>
      </c>
      <c r="F414" s="206" t="s">
        <v>611</v>
      </c>
      <c r="G414" s="207" t="s">
        <v>612</v>
      </c>
      <c r="H414" s="205" t="s">
        <v>613</v>
      </c>
      <c r="I414" s="55" t="s">
        <v>614</v>
      </c>
      <c r="J414" s="205" t="s">
        <v>615</v>
      </c>
      <c r="K414" s="206" t="s">
        <v>481</v>
      </c>
      <c r="L414" s="206" t="s">
        <v>482</v>
      </c>
      <c r="M414" s="208" t="s">
        <v>616</v>
      </c>
    </row>
    <row r="415" spans="1:13" ht="15.75" thickBot="1" x14ac:dyDescent="0.3">
      <c r="A415" s="209"/>
      <c r="B415" s="476" t="s">
        <v>484</v>
      </c>
      <c r="C415" s="476"/>
      <c r="D415" s="477"/>
      <c r="E415" s="478" t="s">
        <v>617</v>
      </c>
      <c r="F415" s="476"/>
      <c r="G415" s="477"/>
      <c r="H415" s="478" t="s">
        <v>484</v>
      </c>
      <c r="I415" s="479"/>
      <c r="J415" s="479"/>
      <c r="K415" s="479"/>
      <c r="L415" s="479"/>
      <c r="M415" s="480"/>
    </row>
    <row r="416" spans="1:13" ht="15.75" thickTop="1" x14ac:dyDescent="0.25">
      <c r="A416" s="210" t="s">
        <v>618</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619</v>
      </c>
      <c r="B417" s="298">
        <v>70637.721174907623</v>
      </c>
      <c r="C417" s="295" t="s">
        <v>187</v>
      </c>
      <c r="D417" s="295" t="s">
        <v>187</v>
      </c>
      <c r="E417" s="295" t="s">
        <v>187</v>
      </c>
      <c r="F417" s="295" t="s">
        <v>187</v>
      </c>
      <c r="G417" s="295" t="s">
        <v>187</v>
      </c>
      <c r="H417" s="295" t="s">
        <v>187</v>
      </c>
      <c r="I417" s="295" t="s">
        <v>187</v>
      </c>
      <c r="J417" s="298" t="s">
        <v>490</v>
      </c>
      <c r="K417" s="298" t="s">
        <v>490</v>
      </c>
      <c r="L417" s="298" t="s">
        <v>490</v>
      </c>
      <c r="M417" s="298">
        <v>134.03649648504052</v>
      </c>
    </row>
    <row r="418" spans="1:13" x14ac:dyDescent="0.25">
      <c r="A418" s="274" t="s">
        <v>620</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621</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622</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623</v>
      </c>
      <c r="B421" s="298">
        <v>7459.2392775907283</v>
      </c>
      <c r="C421" s="295" t="s">
        <v>187</v>
      </c>
      <c r="D421" s="295" t="s">
        <v>187</v>
      </c>
      <c r="E421" s="295" t="s">
        <v>187</v>
      </c>
      <c r="F421" s="295" t="s">
        <v>187</v>
      </c>
      <c r="G421" s="295" t="s">
        <v>187</v>
      </c>
      <c r="H421" s="295" t="s">
        <v>187</v>
      </c>
      <c r="I421" s="295" t="s">
        <v>187</v>
      </c>
      <c r="J421" s="298" t="s">
        <v>490</v>
      </c>
      <c r="K421" s="298" t="s">
        <v>490</v>
      </c>
      <c r="L421" s="298" t="s">
        <v>490</v>
      </c>
      <c r="M421" s="298" t="s">
        <v>490</v>
      </c>
    </row>
    <row r="422" spans="1:13" x14ac:dyDescent="0.25">
      <c r="A422" s="212" t="s">
        <v>624</v>
      </c>
      <c r="B422" s="298">
        <v>46553.765996456706</v>
      </c>
      <c r="C422" s="298">
        <v>3.4620000000000002</v>
      </c>
      <c r="D422" s="298">
        <v>69.090317678675007</v>
      </c>
      <c r="E422" s="298">
        <v>20040.325102040817</v>
      </c>
      <c r="F422" s="298" t="s">
        <v>490</v>
      </c>
      <c r="G422" s="298" t="s">
        <v>490</v>
      </c>
      <c r="H422" s="298" t="s">
        <v>490</v>
      </c>
      <c r="I422" s="298" t="s">
        <v>490</v>
      </c>
      <c r="J422" s="298">
        <v>55.249069497127223</v>
      </c>
      <c r="K422" s="298">
        <v>188.72091220254887</v>
      </c>
      <c r="L422" s="298">
        <v>213.37603828081271</v>
      </c>
      <c r="M422" s="298">
        <v>228.15769905799976</v>
      </c>
    </row>
    <row r="423" spans="1:13" x14ac:dyDescent="0.25">
      <c r="A423" s="275" t="s">
        <v>625</v>
      </c>
      <c r="B423" s="298">
        <v>9177.0984327999995</v>
      </c>
      <c r="C423" s="298" t="s">
        <v>490</v>
      </c>
      <c r="D423" s="298" t="s">
        <v>490</v>
      </c>
      <c r="E423" s="295" t="s">
        <v>187</v>
      </c>
      <c r="F423" s="295" t="s">
        <v>187</v>
      </c>
      <c r="G423" s="295" t="s">
        <v>187</v>
      </c>
      <c r="H423" s="295" t="s">
        <v>187</v>
      </c>
      <c r="I423" s="295" t="s">
        <v>187</v>
      </c>
      <c r="J423" s="296" t="s">
        <v>492</v>
      </c>
      <c r="K423" s="296" t="s">
        <v>492</v>
      </c>
      <c r="L423" s="296" t="s">
        <v>492</v>
      </c>
      <c r="M423" s="296" t="s">
        <v>492</v>
      </c>
    </row>
    <row r="424" spans="1:13" x14ac:dyDescent="0.25">
      <c r="A424" s="274" t="s">
        <v>626</v>
      </c>
      <c r="B424" s="295" t="s">
        <v>187</v>
      </c>
      <c r="C424" s="295" t="s">
        <v>187</v>
      </c>
      <c r="D424" s="298">
        <v>37.974850892036372</v>
      </c>
      <c r="E424" s="295" t="s">
        <v>187</v>
      </c>
      <c r="F424" s="295" t="s">
        <v>187</v>
      </c>
      <c r="G424" s="295" t="s">
        <v>187</v>
      </c>
      <c r="H424" s="295" t="s">
        <v>187</v>
      </c>
      <c r="I424" s="295" t="s">
        <v>187</v>
      </c>
      <c r="J424" s="296" t="s">
        <v>492</v>
      </c>
      <c r="K424" s="295" t="s">
        <v>187</v>
      </c>
      <c r="L424" s="295" t="s">
        <v>187</v>
      </c>
      <c r="M424" s="295" t="s">
        <v>187</v>
      </c>
    </row>
    <row r="425" spans="1:13" x14ac:dyDescent="0.25">
      <c r="A425" s="274" t="s">
        <v>627</v>
      </c>
      <c r="B425" s="298" t="s">
        <v>490</v>
      </c>
      <c r="C425" s="295" t="s">
        <v>187</v>
      </c>
      <c r="D425" s="298">
        <v>23.960466786638641</v>
      </c>
      <c r="E425" s="295" t="s">
        <v>187</v>
      </c>
      <c r="F425" s="295" t="s">
        <v>187</v>
      </c>
      <c r="G425" s="295" t="s">
        <v>187</v>
      </c>
      <c r="H425" s="295" t="s">
        <v>187</v>
      </c>
      <c r="I425" s="295" t="s">
        <v>187</v>
      </c>
      <c r="J425" s="296" t="s">
        <v>492</v>
      </c>
      <c r="K425" s="296" t="s">
        <v>492</v>
      </c>
      <c r="L425" s="296" t="s">
        <v>492</v>
      </c>
      <c r="M425" s="295" t="s">
        <v>187</v>
      </c>
    </row>
    <row r="426" spans="1:13" x14ac:dyDescent="0.25">
      <c r="A426" s="274" t="s">
        <v>628</v>
      </c>
      <c r="B426" s="298" t="s">
        <v>513</v>
      </c>
      <c r="C426" s="295" t="s">
        <v>187</v>
      </c>
      <c r="D426" s="298">
        <v>7.1550000000000002</v>
      </c>
      <c r="E426" s="295" t="s">
        <v>187</v>
      </c>
      <c r="F426" s="295" t="s">
        <v>187</v>
      </c>
      <c r="G426" s="295" t="s">
        <v>187</v>
      </c>
      <c r="H426" s="295" t="s">
        <v>187</v>
      </c>
      <c r="I426" s="295" t="s">
        <v>187</v>
      </c>
      <c r="J426" s="295" t="s">
        <v>187</v>
      </c>
      <c r="K426" s="295" t="s">
        <v>187</v>
      </c>
      <c r="L426" s="296" t="s">
        <v>492</v>
      </c>
      <c r="M426" s="296" t="s">
        <v>492</v>
      </c>
    </row>
    <row r="427" spans="1:13" x14ac:dyDescent="0.25">
      <c r="A427" s="274" t="s">
        <v>629</v>
      </c>
      <c r="B427" s="298">
        <v>91.7</v>
      </c>
      <c r="C427" s="298">
        <v>0.40600000000000003</v>
      </c>
      <c r="D427" s="295" t="s">
        <v>187</v>
      </c>
      <c r="E427" s="295" t="s">
        <v>187</v>
      </c>
      <c r="F427" s="295" t="s">
        <v>187</v>
      </c>
      <c r="G427" s="295" t="s">
        <v>187</v>
      </c>
      <c r="H427" s="295" t="s">
        <v>187</v>
      </c>
      <c r="I427" s="295" t="s">
        <v>187</v>
      </c>
      <c r="J427" s="296" t="s">
        <v>492</v>
      </c>
      <c r="K427" s="296" t="s">
        <v>492</v>
      </c>
      <c r="L427" s="296" t="s">
        <v>492</v>
      </c>
      <c r="M427" s="296" t="s">
        <v>492</v>
      </c>
    </row>
    <row r="428" spans="1:13" x14ac:dyDescent="0.25">
      <c r="A428" s="274" t="s">
        <v>630</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631</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632</v>
      </c>
      <c r="B430" s="298">
        <v>27383.218865213978</v>
      </c>
      <c r="C430" s="298">
        <v>3.056</v>
      </c>
      <c r="D430" s="295" t="s">
        <v>187</v>
      </c>
      <c r="E430" s="295" t="s">
        <v>187</v>
      </c>
      <c r="F430" s="295" t="s">
        <v>187</v>
      </c>
      <c r="G430" s="295" t="s">
        <v>187</v>
      </c>
      <c r="H430" s="295" t="s">
        <v>187</v>
      </c>
      <c r="I430" s="295" t="s">
        <v>187</v>
      </c>
      <c r="J430" s="296" t="s">
        <v>492</v>
      </c>
      <c r="K430" s="296" t="s">
        <v>492</v>
      </c>
      <c r="L430" s="296" t="s">
        <v>492</v>
      </c>
      <c r="M430" s="296" t="s">
        <v>492</v>
      </c>
    </row>
    <row r="431" spans="1:13" x14ac:dyDescent="0.25">
      <c r="A431" s="274" t="s">
        <v>633</v>
      </c>
      <c r="B431" s="295" t="s">
        <v>187</v>
      </c>
      <c r="C431" s="295" t="s">
        <v>187</v>
      </c>
      <c r="D431" s="295" t="s">
        <v>187</v>
      </c>
      <c r="E431" s="298">
        <v>20040.325102040817</v>
      </c>
      <c r="F431" s="298" t="s">
        <v>490</v>
      </c>
      <c r="G431" s="298" t="s">
        <v>490</v>
      </c>
      <c r="H431" s="298" t="s">
        <v>490</v>
      </c>
      <c r="I431" s="298" t="s">
        <v>490</v>
      </c>
      <c r="J431" s="295" t="s">
        <v>187</v>
      </c>
      <c r="K431" s="295" t="s">
        <v>187</v>
      </c>
      <c r="L431" s="295" t="s">
        <v>187</v>
      </c>
      <c r="M431" s="295" t="s">
        <v>187</v>
      </c>
    </row>
    <row r="432" spans="1:13" x14ac:dyDescent="0.25">
      <c r="A432" s="276" t="s">
        <v>3232</v>
      </c>
      <c r="B432" s="298">
        <v>6491.041979844872</v>
      </c>
      <c r="C432" s="298" t="s">
        <v>552</v>
      </c>
      <c r="D432" s="298" t="s">
        <v>490</v>
      </c>
      <c r="E432" s="298" t="s">
        <v>490</v>
      </c>
      <c r="F432" s="298" t="s">
        <v>490</v>
      </c>
      <c r="G432" s="298" t="s">
        <v>490</v>
      </c>
      <c r="H432" s="298" t="s">
        <v>490</v>
      </c>
      <c r="I432" s="298" t="s">
        <v>490</v>
      </c>
      <c r="J432" s="298">
        <v>55.249069497127223</v>
      </c>
      <c r="K432" s="298">
        <v>188.72091220254887</v>
      </c>
      <c r="L432" s="298">
        <v>213.37603828081271</v>
      </c>
      <c r="M432" s="298">
        <v>228.15769905799976</v>
      </c>
    </row>
    <row r="433" spans="1:13" x14ac:dyDescent="0.25">
      <c r="A433" s="211" t="s">
        <v>634</v>
      </c>
      <c r="B433" s="298">
        <v>77197.044032646372</v>
      </c>
      <c r="C433" s="298">
        <v>0.96083966399999998</v>
      </c>
      <c r="D433" s="298" t="s">
        <v>490</v>
      </c>
      <c r="E433" s="298" t="s">
        <v>552</v>
      </c>
      <c r="F433" s="298">
        <v>3439.7541856200496</v>
      </c>
      <c r="G433" s="298" t="s">
        <v>490</v>
      </c>
      <c r="H433" s="298">
        <v>0.12041830440901</v>
      </c>
      <c r="I433" s="298" t="s">
        <v>490</v>
      </c>
      <c r="J433" s="298">
        <v>60.032090854165958</v>
      </c>
      <c r="K433" s="298">
        <v>752.39490757758881</v>
      </c>
      <c r="L433" s="298">
        <v>44.874287061635293</v>
      </c>
      <c r="M433" s="298">
        <v>158.39225986800554</v>
      </c>
    </row>
    <row r="434" spans="1:13" x14ac:dyDescent="0.25">
      <c r="A434" s="274" t="s">
        <v>635</v>
      </c>
      <c r="B434" s="298">
        <v>70076.465574306625</v>
      </c>
      <c r="C434" s="298">
        <v>0.57413966400000005</v>
      </c>
      <c r="D434" s="295" t="s">
        <v>187</v>
      </c>
      <c r="E434" s="295" t="s">
        <v>187</v>
      </c>
      <c r="F434" s="295" t="s">
        <v>187</v>
      </c>
      <c r="G434" s="295" t="s">
        <v>187</v>
      </c>
      <c r="H434" s="295" t="s">
        <v>187</v>
      </c>
      <c r="I434" s="295" t="s">
        <v>187</v>
      </c>
      <c r="J434" s="296" t="s">
        <v>492</v>
      </c>
      <c r="K434" s="296" t="s">
        <v>492</v>
      </c>
      <c r="L434" s="296" t="s">
        <v>492</v>
      </c>
      <c r="M434" s="296" t="s">
        <v>492</v>
      </c>
    </row>
    <row r="435" spans="1:13" x14ac:dyDescent="0.25">
      <c r="A435" s="274" t="s">
        <v>636</v>
      </c>
      <c r="B435" s="298">
        <v>1391.9</v>
      </c>
      <c r="C435" s="298">
        <v>0.38669999999999999</v>
      </c>
      <c r="D435" s="295" t="s">
        <v>187</v>
      </c>
      <c r="E435" s="295" t="s">
        <v>187</v>
      </c>
      <c r="F435" s="295" t="s">
        <v>187</v>
      </c>
      <c r="G435" s="295" t="s">
        <v>187</v>
      </c>
      <c r="H435" s="295" t="s">
        <v>187</v>
      </c>
      <c r="I435" s="295" t="s">
        <v>187</v>
      </c>
      <c r="J435" s="296" t="s">
        <v>492</v>
      </c>
      <c r="K435" s="296" t="s">
        <v>492</v>
      </c>
      <c r="L435" s="296" t="s">
        <v>492</v>
      </c>
      <c r="M435" s="296" t="s">
        <v>492</v>
      </c>
    </row>
    <row r="436" spans="1:13" x14ac:dyDescent="0.25">
      <c r="A436" s="274" t="s">
        <v>637</v>
      </c>
      <c r="B436" s="298">
        <v>4142.0497045616085</v>
      </c>
      <c r="C436" s="295" t="s">
        <v>187</v>
      </c>
      <c r="D436" s="295" t="s">
        <v>187</v>
      </c>
      <c r="E436" s="295" t="s">
        <v>187</v>
      </c>
      <c r="F436" s="298">
        <v>3439.7541856200496</v>
      </c>
      <c r="G436" s="295" t="s">
        <v>187</v>
      </c>
      <c r="H436" s="298" t="s">
        <v>490</v>
      </c>
      <c r="I436" s="295" t="s">
        <v>187</v>
      </c>
      <c r="J436" s="296" t="s">
        <v>492</v>
      </c>
      <c r="K436" s="296" t="s">
        <v>492</v>
      </c>
      <c r="L436" s="296" t="s">
        <v>492</v>
      </c>
      <c r="M436" s="296" t="s">
        <v>492</v>
      </c>
    </row>
    <row r="437" spans="1:13" x14ac:dyDescent="0.25">
      <c r="A437" s="276" t="s">
        <v>638</v>
      </c>
      <c r="B437" s="298">
        <v>3.2962224463777599</v>
      </c>
      <c r="C437" s="295" t="s">
        <v>187</v>
      </c>
      <c r="D437" s="295" t="s">
        <v>187</v>
      </c>
      <c r="E437" s="298" t="s">
        <v>552</v>
      </c>
      <c r="F437" s="298" t="s">
        <v>490</v>
      </c>
      <c r="G437" s="298" t="s">
        <v>490</v>
      </c>
      <c r="H437" s="298">
        <v>0.12041830440901</v>
      </c>
      <c r="I437" s="295" t="s">
        <v>187</v>
      </c>
      <c r="J437" s="296" t="s">
        <v>492</v>
      </c>
      <c r="K437" s="296" t="s">
        <v>492</v>
      </c>
      <c r="L437" s="296" t="s">
        <v>492</v>
      </c>
      <c r="M437" s="296" t="s">
        <v>492</v>
      </c>
    </row>
    <row r="438" spans="1:13" x14ac:dyDescent="0.25">
      <c r="A438" s="277" t="s">
        <v>639</v>
      </c>
      <c r="B438" s="298">
        <v>553.25</v>
      </c>
      <c r="C438" s="295" t="s">
        <v>187</v>
      </c>
      <c r="D438" s="295" t="s">
        <v>187</v>
      </c>
      <c r="E438" s="295" t="s">
        <v>187</v>
      </c>
      <c r="F438" s="295" t="s">
        <v>187</v>
      </c>
      <c r="G438" s="295" t="s">
        <v>187</v>
      </c>
      <c r="H438" s="295" t="s">
        <v>187</v>
      </c>
      <c r="I438" s="295" t="s">
        <v>187</v>
      </c>
      <c r="J438" s="296" t="s">
        <v>492</v>
      </c>
      <c r="K438" s="296" t="s">
        <v>492</v>
      </c>
      <c r="L438" s="296" t="s">
        <v>492</v>
      </c>
      <c r="M438" s="296" t="s">
        <v>492</v>
      </c>
    </row>
    <row r="439" spans="1:13" x14ac:dyDescent="0.25">
      <c r="A439" s="277" t="s">
        <v>640</v>
      </c>
      <c r="B439" s="298">
        <v>1030.0825313317564</v>
      </c>
      <c r="C439" s="295" t="s">
        <v>187</v>
      </c>
      <c r="D439" s="295" t="s">
        <v>187</v>
      </c>
      <c r="E439" s="295" t="s">
        <v>187</v>
      </c>
      <c r="F439" s="295" t="s">
        <v>187</v>
      </c>
      <c r="G439" s="295" t="s">
        <v>187</v>
      </c>
      <c r="H439" s="295" t="s">
        <v>187</v>
      </c>
      <c r="I439" s="295" t="s">
        <v>187</v>
      </c>
      <c r="J439" s="296" t="s">
        <v>492</v>
      </c>
      <c r="K439" s="296" t="s">
        <v>492</v>
      </c>
      <c r="L439" s="296" t="s">
        <v>492</v>
      </c>
      <c r="M439" s="296" t="s">
        <v>492</v>
      </c>
    </row>
    <row r="440" spans="1:13" x14ac:dyDescent="0.25">
      <c r="A440" s="274" t="s">
        <v>3233</v>
      </c>
      <c r="B440" s="298" t="s">
        <v>490</v>
      </c>
      <c r="C440" s="298" t="s">
        <v>490</v>
      </c>
      <c r="D440" s="298" t="s">
        <v>490</v>
      </c>
      <c r="E440" s="298" t="s">
        <v>490</v>
      </c>
      <c r="F440" s="298" t="s">
        <v>490</v>
      </c>
      <c r="G440" s="298" t="s">
        <v>490</v>
      </c>
      <c r="H440" s="298" t="s">
        <v>490</v>
      </c>
      <c r="I440" s="298" t="s">
        <v>490</v>
      </c>
      <c r="J440" s="298">
        <v>60.032090854165958</v>
      </c>
      <c r="K440" s="298">
        <v>752.39490757758881</v>
      </c>
      <c r="L440" s="298">
        <v>44.874287061635293</v>
      </c>
      <c r="M440" s="298">
        <v>158.39225986800554</v>
      </c>
    </row>
    <row r="441" spans="1:13" x14ac:dyDescent="0.25">
      <c r="A441" s="278" t="s">
        <v>641</v>
      </c>
      <c r="B441" s="298" t="s">
        <v>492</v>
      </c>
      <c r="C441" s="298" t="s">
        <v>490</v>
      </c>
      <c r="D441" s="298" t="s">
        <v>490</v>
      </c>
      <c r="E441" s="295" t="s">
        <v>187</v>
      </c>
      <c r="F441" s="295" t="s">
        <v>187</v>
      </c>
      <c r="G441" s="295" t="s">
        <v>187</v>
      </c>
      <c r="H441" s="295" t="s">
        <v>187</v>
      </c>
      <c r="I441" s="295" t="s">
        <v>187</v>
      </c>
      <c r="J441" s="298" t="s">
        <v>490</v>
      </c>
      <c r="K441" s="298" t="s">
        <v>490</v>
      </c>
      <c r="L441" s="298" t="s">
        <v>490</v>
      </c>
      <c r="M441" s="298" t="s">
        <v>490</v>
      </c>
    </row>
    <row r="442" spans="1:13" x14ac:dyDescent="0.25">
      <c r="A442" s="279" t="s">
        <v>642</v>
      </c>
      <c r="B442" s="298" t="s">
        <v>492</v>
      </c>
      <c r="C442" s="298" t="s">
        <v>490</v>
      </c>
      <c r="D442" s="298" t="s">
        <v>490</v>
      </c>
      <c r="E442" s="295" t="s">
        <v>187</v>
      </c>
      <c r="F442" s="295" t="s">
        <v>187</v>
      </c>
      <c r="G442" s="295" t="s">
        <v>187</v>
      </c>
      <c r="H442" s="295" t="s">
        <v>187</v>
      </c>
      <c r="I442" s="295" t="s">
        <v>187</v>
      </c>
      <c r="J442" s="296" t="s">
        <v>490</v>
      </c>
      <c r="K442" s="296" t="s">
        <v>490</v>
      </c>
      <c r="L442" s="296" t="s">
        <v>490</v>
      </c>
      <c r="M442" s="296" t="s">
        <v>490</v>
      </c>
    </row>
    <row r="443" spans="1:13" x14ac:dyDescent="0.25">
      <c r="A443" s="279" t="s">
        <v>643</v>
      </c>
      <c r="B443" s="298" t="s">
        <v>492</v>
      </c>
      <c r="C443" s="298" t="s">
        <v>490</v>
      </c>
      <c r="D443" s="298" t="s">
        <v>490</v>
      </c>
      <c r="E443" s="295" t="s">
        <v>187</v>
      </c>
      <c r="F443" s="295" t="s">
        <v>187</v>
      </c>
      <c r="G443" s="295" t="s">
        <v>187</v>
      </c>
      <c r="H443" s="295" t="s">
        <v>187</v>
      </c>
      <c r="I443" s="295" t="s">
        <v>187</v>
      </c>
      <c r="J443" s="296" t="s">
        <v>490</v>
      </c>
      <c r="K443" s="296" t="s">
        <v>490</v>
      </c>
      <c r="L443" s="296" t="s">
        <v>490</v>
      </c>
      <c r="M443" s="296" t="s">
        <v>490</v>
      </c>
    </row>
    <row r="444" spans="1:13" x14ac:dyDescent="0.25">
      <c r="A444" s="280" t="s">
        <v>644</v>
      </c>
      <c r="B444" s="298" t="s">
        <v>492</v>
      </c>
      <c r="C444" s="298" t="s">
        <v>490</v>
      </c>
      <c r="D444" s="298" t="s">
        <v>490</v>
      </c>
      <c r="E444" s="295" t="s">
        <v>187</v>
      </c>
      <c r="F444" s="295" t="s">
        <v>187</v>
      </c>
      <c r="G444" s="295" t="s">
        <v>187</v>
      </c>
      <c r="H444" s="295" t="s">
        <v>187</v>
      </c>
      <c r="I444" s="295" t="s">
        <v>187</v>
      </c>
      <c r="J444" s="298" t="s">
        <v>490</v>
      </c>
      <c r="K444" s="298" t="s">
        <v>490</v>
      </c>
      <c r="L444" s="298" t="s">
        <v>490</v>
      </c>
      <c r="M444" s="298" t="s">
        <v>490</v>
      </c>
    </row>
    <row r="445" spans="1:13" x14ac:dyDescent="0.25">
      <c r="A445" s="281" t="s">
        <v>645</v>
      </c>
      <c r="B445" s="295" t="s">
        <v>187</v>
      </c>
      <c r="C445" s="295" t="s">
        <v>187</v>
      </c>
      <c r="D445" s="295" t="s">
        <v>187</v>
      </c>
      <c r="E445" s="298">
        <v>205.03642790644966</v>
      </c>
      <c r="F445" s="298">
        <v>3258.5392489035653</v>
      </c>
      <c r="G445" s="298" t="s">
        <v>589</v>
      </c>
      <c r="H445" s="298">
        <v>3.1103247907929999E-2</v>
      </c>
      <c r="I445" s="298">
        <v>2.8530150025699998E-2</v>
      </c>
      <c r="J445" s="295" t="s">
        <v>187</v>
      </c>
      <c r="K445" s="295" t="s">
        <v>187</v>
      </c>
      <c r="L445" s="295" t="s">
        <v>187</v>
      </c>
      <c r="M445" s="295" t="s">
        <v>187</v>
      </c>
    </row>
    <row r="446" spans="1:13" x14ac:dyDescent="0.25">
      <c r="A446" s="279" t="s">
        <v>646</v>
      </c>
      <c r="B446" s="295" t="s">
        <v>187</v>
      </c>
      <c r="C446" s="295" t="s">
        <v>187</v>
      </c>
      <c r="D446" s="295" t="s">
        <v>187</v>
      </c>
      <c r="E446" s="298">
        <v>203.14150729415826</v>
      </c>
      <c r="F446" s="298">
        <v>3249.4595465139037</v>
      </c>
      <c r="G446" s="298" t="s">
        <v>517</v>
      </c>
      <c r="H446" s="298">
        <v>3.0668042743200001E-2</v>
      </c>
      <c r="I446" s="298">
        <v>2.8530150025699998E-2</v>
      </c>
      <c r="J446" s="295" t="s">
        <v>187</v>
      </c>
      <c r="K446" s="295" t="s">
        <v>187</v>
      </c>
      <c r="L446" s="295" t="s">
        <v>187</v>
      </c>
      <c r="M446" s="295" t="s">
        <v>187</v>
      </c>
    </row>
    <row r="447" spans="1:13" x14ac:dyDescent="0.25">
      <c r="A447" s="279" t="s">
        <v>647</v>
      </c>
      <c r="B447" s="295" t="s">
        <v>187</v>
      </c>
      <c r="C447" s="295" t="s">
        <v>187</v>
      </c>
      <c r="D447" s="295" t="s">
        <v>187</v>
      </c>
      <c r="E447" s="298" t="s">
        <v>517</v>
      </c>
      <c r="F447" s="298" t="s">
        <v>517</v>
      </c>
      <c r="G447" s="298" t="s">
        <v>517</v>
      </c>
      <c r="H447" s="298" t="s">
        <v>517</v>
      </c>
      <c r="I447" s="298" t="s">
        <v>517</v>
      </c>
      <c r="J447" s="295" t="s">
        <v>187</v>
      </c>
      <c r="K447" s="295" t="s">
        <v>187</v>
      </c>
      <c r="L447" s="295" t="s">
        <v>187</v>
      </c>
      <c r="M447" s="295" t="s">
        <v>187</v>
      </c>
    </row>
    <row r="448" spans="1:13" x14ac:dyDescent="0.25">
      <c r="A448" s="279" t="s">
        <v>648</v>
      </c>
      <c r="B448" s="295" t="s">
        <v>187</v>
      </c>
      <c r="C448" s="295" t="s">
        <v>187</v>
      </c>
      <c r="D448" s="295" t="s">
        <v>187</v>
      </c>
      <c r="E448" s="298">
        <v>0.10311480095790999</v>
      </c>
      <c r="F448" s="298">
        <v>3.6569522277920501</v>
      </c>
      <c r="G448" s="298" t="s">
        <v>517</v>
      </c>
      <c r="H448" s="298" t="s">
        <v>519</v>
      </c>
      <c r="I448" s="298" t="s">
        <v>519</v>
      </c>
      <c r="J448" s="295" t="s">
        <v>187</v>
      </c>
      <c r="K448" s="295" t="s">
        <v>187</v>
      </c>
      <c r="L448" s="295" t="s">
        <v>187</v>
      </c>
      <c r="M448" s="295" t="s">
        <v>187</v>
      </c>
    </row>
    <row r="449" spans="1:13" x14ac:dyDescent="0.25">
      <c r="A449" s="279" t="s">
        <v>649</v>
      </c>
      <c r="B449" s="295" t="s">
        <v>187</v>
      </c>
      <c r="C449" s="295" t="s">
        <v>187</v>
      </c>
      <c r="D449" s="295" t="s">
        <v>187</v>
      </c>
      <c r="E449" s="298">
        <v>1.6984600970478201</v>
      </c>
      <c r="F449" s="298">
        <v>3.5883231618697602</v>
      </c>
      <c r="G449" s="298" t="s">
        <v>519</v>
      </c>
      <c r="H449" s="298">
        <v>3.4476945044E-4</v>
      </c>
      <c r="I449" s="298" t="s">
        <v>519</v>
      </c>
      <c r="J449" s="295" t="s">
        <v>187</v>
      </c>
      <c r="K449" s="295" t="s">
        <v>187</v>
      </c>
      <c r="L449" s="295" t="s">
        <v>187</v>
      </c>
      <c r="M449" s="295" t="s">
        <v>187</v>
      </c>
    </row>
    <row r="450" spans="1:13" x14ac:dyDescent="0.25">
      <c r="A450" s="279" t="s">
        <v>3234</v>
      </c>
      <c r="B450" s="295" t="s">
        <v>187</v>
      </c>
      <c r="C450" s="295" t="s">
        <v>187</v>
      </c>
      <c r="D450" s="295" t="s">
        <v>187</v>
      </c>
      <c r="E450" s="298">
        <v>9.3345714285669998E-2</v>
      </c>
      <c r="F450" s="298">
        <v>1.83442699999999</v>
      </c>
      <c r="G450" s="298" t="s">
        <v>517</v>
      </c>
      <c r="H450" s="298">
        <v>9.0435714290000002E-5</v>
      </c>
      <c r="I450" s="298" t="s">
        <v>519</v>
      </c>
      <c r="J450" s="295" t="s">
        <v>187</v>
      </c>
      <c r="K450" s="295" t="s">
        <v>187</v>
      </c>
      <c r="L450" s="295" t="s">
        <v>187</v>
      </c>
      <c r="M450" s="295" t="s">
        <v>187</v>
      </c>
    </row>
    <row r="451" spans="1:13" x14ac:dyDescent="0.25">
      <c r="A451" s="282" t="s">
        <v>650</v>
      </c>
      <c r="B451" s="295" t="s">
        <v>187</v>
      </c>
      <c r="C451" s="295" t="s">
        <v>187</v>
      </c>
      <c r="D451" s="295" t="s">
        <v>187</v>
      </c>
      <c r="E451" s="298">
        <v>99945.755582500002</v>
      </c>
      <c r="F451" s="298">
        <v>15.660888</v>
      </c>
      <c r="G451" s="298">
        <v>7230.4559117999988</v>
      </c>
      <c r="H451" s="298" t="s">
        <v>490</v>
      </c>
      <c r="I451" s="298" t="s">
        <v>490</v>
      </c>
      <c r="J451" s="295" t="s">
        <v>187</v>
      </c>
      <c r="K451" s="295" t="s">
        <v>187</v>
      </c>
      <c r="L451" s="295" t="s">
        <v>187</v>
      </c>
      <c r="M451" s="295" t="s">
        <v>187</v>
      </c>
    </row>
    <row r="452" spans="1:13" x14ac:dyDescent="0.25">
      <c r="A452" s="279" t="s">
        <v>651</v>
      </c>
      <c r="B452" s="295" t="s">
        <v>187</v>
      </c>
      <c r="C452" s="295" t="s">
        <v>187</v>
      </c>
      <c r="D452" s="295" t="s">
        <v>187</v>
      </c>
      <c r="E452" s="298">
        <v>89653.230582500008</v>
      </c>
      <c r="F452" s="298" t="s">
        <v>490</v>
      </c>
      <c r="G452" s="298" t="s">
        <v>3105</v>
      </c>
      <c r="H452" s="298" t="s">
        <v>490</v>
      </c>
      <c r="I452" s="298" t="s">
        <v>490</v>
      </c>
      <c r="J452" s="295" t="s">
        <v>187</v>
      </c>
      <c r="K452" s="295" t="s">
        <v>187</v>
      </c>
      <c r="L452" s="295" t="s">
        <v>187</v>
      </c>
      <c r="M452" s="295" t="s">
        <v>187</v>
      </c>
    </row>
    <row r="453" spans="1:13" x14ac:dyDescent="0.25">
      <c r="A453" s="279" t="s">
        <v>652</v>
      </c>
      <c r="B453" s="295" t="s">
        <v>187</v>
      </c>
      <c r="C453" s="295" t="s">
        <v>187</v>
      </c>
      <c r="D453" s="295" t="s">
        <v>187</v>
      </c>
      <c r="E453" s="298">
        <v>1457.742</v>
      </c>
      <c r="F453" s="298" t="s">
        <v>490</v>
      </c>
      <c r="G453" s="298" t="s">
        <v>492</v>
      </c>
      <c r="H453" s="298" t="s">
        <v>490</v>
      </c>
      <c r="I453" s="298" t="s">
        <v>490</v>
      </c>
      <c r="J453" s="295" t="s">
        <v>187</v>
      </c>
      <c r="K453" s="295" t="s">
        <v>187</v>
      </c>
      <c r="L453" s="295" t="s">
        <v>187</v>
      </c>
      <c r="M453" s="295" t="s">
        <v>187</v>
      </c>
    </row>
    <row r="454" spans="1:13" x14ac:dyDescent="0.25">
      <c r="A454" s="279" t="s">
        <v>653</v>
      </c>
      <c r="B454" s="295" t="s">
        <v>187</v>
      </c>
      <c r="C454" s="295" t="s">
        <v>187</v>
      </c>
      <c r="D454" s="295" t="s">
        <v>187</v>
      </c>
      <c r="E454" s="298">
        <v>301.25799999999998</v>
      </c>
      <c r="F454" s="298">
        <v>15.660888</v>
      </c>
      <c r="G454" s="298" t="s">
        <v>492</v>
      </c>
      <c r="H454" s="298" t="s">
        <v>490</v>
      </c>
      <c r="I454" s="298" t="s">
        <v>490</v>
      </c>
      <c r="J454" s="295" t="s">
        <v>187</v>
      </c>
      <c r="K454" s="295" t="s">
        <v>187</v>
      </c>
      <c r="L454" s="295" t="s">
        <v>187</v>
      </c>
      <c r="M454" s="295" t="s">
        <v>187</v>
      </c>
    </row>
    <row r="455" spans="1:13" x14ac:dyDescent="0.25">
      <c r="A455" s="279" t="s">
        <v>654</v>
      </c>
      <c r="B455" s="295" t="s">
        <v>187</v>
      </c>
      <c r="C455" s="295" t="s">
        <v>187</v>
      </c>
      <c r="D455" s="295" t="s">
        <v>187</v>
      </c>
      <c r="E455" s="298">
        <v>8533.5249999999996</v>
      </c>
      <c r="F455" s="298" t="s">
        <v>490</v>
      </c>
      <c r="G455" s="298" t="s">
        <v>564</v>
      </c>
      <c r="H455" s="298" t="s">
        <v>490</v>
      </c>
      <c r="I455" s="298" t="s">
        <v>490</v>
      </c>
      <c r="J455" s="295" t="s">
        <v>187</v>
      </c>
      <c r="K455" s="295" t="s">
        <v>187</v>
      </c>
      <c r="L455" s="295" t="s">
        <v>187</v>
      </c>
      <c r="M455" s="295" t="s">
        <v>187</v>
      </c>
    </row>
    <row r="456" spans="1:13" x14ac:dyDescent="0.25">
      <c r="A456" s="279" t="s">
        <v>655</v>
      </c>
      <c r="B456" s="295" t="s">
        <v>187</v>
      </c>
      <c r="C456" s="295" t="s">
        <v>187</v>
      </c>
      <c r="D456" s="295" t="s">
        <v>187</v>
      </c>
      <c r="E456" s="298" t="s">
        <v>490</v>
      </c>
      <c r="F456" s="298" t="s">
        <v>490</v>
      </c>
      <c r="G456" s="298" t="s">
        <v>492</v>
      </c>
      <c r="H456" s="298" t="s">
        <v>490</v>
      </c>
      <c r="I456" s="298" t="s">
        <v>490</v>
      </c>
      <c r="J456" s="295" t="s">
        <v>187</v>
      </c>
      <c r="K456" s="295" t="s">
        <v>187</v>
      </c>
      <c r="L456" s="295" t="s">
        <v>187</v>
      </c>
      <c r="M456" s="295" t="s">
        <v>187</v>
      </c>
    </row>
    <row r="457" spans="1:13" x14ac:dyDescent="0.25">
      <c r="A457" s="280" t="s">
        <v>656</v>
      </c>
      <c r="B457" s="295" t="s">
        <v>187</v>
      </c>
      <c r="C457" s="295" t="s">
        <v>187</v>
      </c>
      <c r="D457" s="295" t="s">
        <v>187</v>
      </c>
      <c r="E457" s="298" t="s">
        <v>490</v>
      </c>
      <c r="F457" s="298" t="s">
        <v>490</v>
      </c>
      <c r="G457" s="298">
        <v>7230.4559117999988</v>
      </c>
      <c r="H457" s="298" t="s">
        <v>490</v>
      </c>
      <c r="I457" s="298" t="s">
        <v>490</v>
      </c>
      <c r="J457" s="295" t="s">
        <v>187</v>
      </c>
      <c r="K457" s="295" t="s">
        <v>187</v>
      </c>
      <c r="L457" s="295" t="s">
        <v>187</v>
      </c>
      <c r="M457" s="295" t="s">
        <v>187</v>
      </c>
    </row>
    <row r="458" spans="1:13" x14ac:dyDescent="0.25">
      <c r="A458" s="281" t="s">
        <v>657</v>
      </c>
      <c r="B458" s="298" t="s">
        <v>513</v>
      </c>
      <c r="C458" s="298" t="s">
        <v>513</v>
      </c>
      <c r="D458" s="298">
        <v>14.15208194400004</v>
      </c>
      <c r="E458" s="298" t="s">
        <v>490</v>
      </c>
      <c r="F458" s="298">
        <v>2.3518718468133701</v>
      </c>
      <c r="G458" s="298" t="s">
        <v>490</v>
      </c>
      <c r="H458" s="298">
        <v>0.36618901378629998</v>
      </c>
      <c r="I458" s="298" t="s">
        <v>490</v>
      </c>
      <c r="J458" s="298">
        <v>3.0595650574289701</v>
      </c>
      <c r="K458" s="298">
        <v>2.2218459027463999</v>
      </c>
      <c r="L458" s="298">
        <v>3851.2231308671667</v>
      </c>
      <c r="M458" s="298">
        <v>0.17191986356898001</v>
      </c>
    </row>
    <row r="459" spans="1:13" x14ac:dyDescent="0.25">
      <c r="A459" s="279" t="s">
        <v>658</v>
      </c>
      <c r="B459" s="295" t="s">
        <v>187</v>
      </c>
      <c r="C459" s="295" t="s">
        <v>187</v>
      </c>
      <c r="D459" s="295" t="s">
        <v>187</v>
      </c>
      <c r="E459" s="298" t="s">
        <v>490</v>
      </c>
      <c r="F459" s="298">
        <v>2.3518718468133701</v>
      </c>
      <c r="G459" s="298" t="s">
        <v>490</v>
      </c>
      <c r="H459" s="298">
        <v>0.36618901378629998</v>
      </c>
      <c r="I459" s="298" t="s">
        <v>490</v>
      </c>
      <c r="J459" s="295" t="s">
        <v>187</v>
      </c>
      <c r="K459" s="295" t="s">
        <v>187</v>
      </c>
      <c r="L459" s="295" t="s">
        <v>187</v>
      </c>
      <c r="M459" s="295" t="s">
        <v>187</v>
      </c>
    </row>
    <row r="460" spans="1:13" x14ac:dyDescent="0.25">
      <c r="A460" s="279" t="s">
        <v>3235</v>
      </c>
      <c r="B460" s="295" t="s">
        <v>187</v>
      </c>
      <c r="C460" s="295" t="s">
        <v>187</v>
      </c>
      <c r="D460" s="295" t="s">
        <v>187</v>
      </c>
      <c r="E460" s="295" t="s">
        <v>187</v>
      </c>
      <c r="F460" s="298" t="s">
        <v>490</v>
      </c>
      <c r="G460" s="298" t="s">
        <v>187</v>
      </c>
      <c r="H460" s="298" t="s">
        <v>517</v>
      </c>
      <c r="I460" s="295" t="s">
        <v>187</v>
      </c>
      <c r="J460" s="295" t="s">
        <v>187</v>
      </c>
      <c r="K460" s="295" t="s">
        <v>187</v>
      </c>
      <c r="L460" s="295" t="s">
        <v>187</v>
      </c>
      <c r="M460" s="295" t="s">
        <v>187</v>
      </c>
    </row>
    <row r="461" spans="1:13" x14ac:dyDescent="0.25">
      <c r="A461" s="279" t="s">
        <v>3236</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659</v>
      </c>
      <c r="B462" s="298" t="s">
        <v>513</v>
      </c>
      <c r="C462" s="298" t="s">
        <v>513</v>
      </c>
      <c r="D462" s="298" t="s">
        <v>513</v>
      </c>
      <c r="E462" s="298" t="s">
        <v>490</v>
      </c>
      <c r="F462" s="298" t="s">
        <v>490</v>
      </c>
      <c r="G462" s="298" t="s">
        <v>490</v>
      </c>
      <c r="H462" s="298" t="s">
        <v>490</v>
      </c>
      <c r="I462" s="298" t="s">
        <v>490</v>
      </c>
      <c r="J462" s="298">
        <v>3.0595650574289701</v>
      </c>
      <c r="K462" s="298">
        <v>2.2218459027463999</v>
      </c>
      <c r="L462" s="298">
        <v>3851.2231308671667</v>
      </c>
      <c r="M462" s="298">
        <v>0.17191986356898001</v>
      </c>
    </row>
    <row r="463" spans="1:13" x14ac:dyDescent="0.25">
      <c r="A463" s="278" t="s">
        <v>660</v>
      </c>
      <c r="B463" s="298" t="s">
        <v>552</v>
      </c>
      <c r="C463" s="298" t="s">
        <v>490</v>
      </c>
      <c r="D463" s="298">
        <v>0.41291012709129998</v>
      </c>
      <c r="E463" s="298" t="s">
        <v>524</v>
      </c>
      <c r="F463" s="298" t="s">
        <v>524</v>
      </c>
      <c r="G463" s="298" t="s">
        <v>490</v>
      </c>
      <c r="H463" s="298" t="s">
        <v>524</v>
      </c>
      <c r="I463" s="298" t="s">
        <v>524</v>
      </c>
      <c r="J463" s="298">
        <v>453.82441954455231</v>
      </c>
      <c r="K463" s="298">
        <v>613.85632533670321</v>
      </c>
      <c r="L463" s="298">
        <v>1739.7462559347221</v>
      </c>
      <c r="M463" s="298">
        <v>310.00149700742173</v>
      </c>
    </row>
    <row r="465" spans="1:36" x14ac:dyDescent="0.25">
      <c r="A465" s="42" t="s">
        <v>661</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3" t="s">
        <v>662</v>
      </c>
      <c r="B467" s="483"/>
      <c r="C467" s="483"/>
      <c r="D467" s="483"/>
      <c r="E467" s="483"/>
      <c r="F467" s="483"/>
      <c r="G467" s="483"/>
      <c r="H467" s="483"/>
      <c r="I467" s="483"/>
      <c r="J467" s="483"/>
      <c r="K467" s="483"/>
      <c r="L467" s="483"/>
      <c r="M467" s="483"/>
      <c r="N467" s="483"/>
      <c r="O467" s="483"/>
      <c r="P467" s="483"/>
      <c r="Q467" s="483"/>
      <c r="R467" s="202"/>
      <c r="S467" s="202"/>
      <c r="T467" s="202"/>
      <c r="U467" s="202"/>
      <c r="V467" s="202"/>
      <c r="W467" s="202"/>
      <c r="X467" s="202"/>
      <c r="Y467" s="202"/>
      <c r="Z467" s="202"/>
      <c r="AA467" s="202"/>
      <c r="AB467" s="202"/>
      <c r="AC467" s="202"/>
      <c r="AD467" s="202"/>
      <c r="AE467" s="202"/>
      <c r="AF467" s="213"/>
      <c r="AG467" s="202"/>
      <c r="AH467" s="202"/>
      <c r="AI467" s="41" t="s">
        <v>474</v>
      </c>
      <c r="AJ467" s="200"/>
    </row>
    <row r="468" spans="1:36" ht="15.75" x14ac:dyDescent="0.25">
      <c r="A468" s="214" t="s">
        <v>663</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3371</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475</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8" t="s">
        <v>476</v>
      </c>
      <c r="B471" s="216" t="s">
        <v>664</v>
      </c>
      <c r="C471" s="217" t="s">
        <v>665</v>
      </c>
      <c r="D471" s="217" t="s">
        <v>666</v>
      </c>
      <c r="E471" s="217" t="s">
        <v>667</v>
      </c>
      <c r="F471" s="217" t="s">
        <v>668</v>
      </c>
      <c r="G471" s="217" t="s">
        <v>669</v>
      </c>
      <c r="H471" s="217" t="s">
        <v>670</v>
      </c>
      <c r="I471" s="217" t="s">
        <v>671</v>
      </c>
      <c r="J471" s="217" t="s">
        <v>672</v>
      </c>
      <c r="K471" s="217" t="s">
        <v>673</v>
      </c>
      <c r="L471" s="217" t="s">
        <v>674</v>
      </c>
      <c r="M471" s="217" t="s">
        <v>675</v>
      </c>
      <c r="N471" s="217" t="s">
        <v>676</v>
      </c>
      <c r="O471" s="217" t="s">
        <v>677</v>
      </c>
      <c r="P471" s="217" t="s">
        <v>678</v>
      </c>
      <c r="Q471" s="217" t="s">
        <v>679</v>
      </c>
      <c r="R471" s="217" t="s">
        <v>680</v>
      </c>
      <c r="S471" s="218" t="s">
        <v>681</v>
      </c>
      <c r="T471" s="218" t="s">
        <v>682</v>
      </c>
      <c r="U471" s="219" t="s">
        <v>683</v>
      </c>
      <c r="V471" s="217" t="s">
        <v>684</v>
      </c>
      <c r="W471" s="220" t="s">
        <v>685</v>
      </c>
      <c r="X471" s="220" t="s">
        <v>686</v>
      </c>
      <c r="Y471" s="220" t="s">
        <v>687</v>
      </c>
      <c r="Z471" s="220" t="s">
        <v>688</v>
      </c>
      <c r="AA471" s="220" t="s">
        <v>689</v>
      </c>
      <c r="AB471" s="220" t="s">
        <v>690</v>
      </c>
      <c r="AC471" s="220" t="s">
        <v>691</v>
      </c>
      <c r="AD471" s="221" t="s">
        <v>692</v>
      </c>
      <c r="AE471" s="221" t="s">
        <v>693</v>
      </c>
      <c r="AF471" s="219" t="s">
        <v>694</v>
      </c>
      <c r="AG471" s="217" t="s">
        <v>695</v>
      </c>
      <c r="AH471" s="219" t="s">
        <v>612</v>
      </c>
      <c r="AI471" s="218" t="s">
        <v>613</v>
      </c>
      <c r="AJ471" s="58" t="s">
        <v>696</v>
      </c>
    </row>
    <row r="472" spans="1:36" ht="38.25" thickBot="1" x14ac:dyDescent="0.3">
      <c r="A472" s="499"/>
      <c r="B472" s="478" t="s">
        <v>3107</v>
      </c>
      <c r="C472" s="476"/>
      <c r="D472" s="476"/>
      <c r="E472" s="476"/>
      <c r="F472" s="476"/>
      <c r="G472" s="476"/>
      <c r="H472" s="476"/>
      <c r="I472" s="476"/>
      <c r="J472" s="476"/>
      <c r="K472" s="476"/>
      <c r="L472" s="476"/>
      <c r="M472" s="476"/>
      <c r="N472" s="476"/>
      <c r="O472" s="476"/>
      <c r="P472" s="476"/>
      <c r="Q472" s="476"/>
      <c r="R472" s="477"/>
      <c r="S472" s="239"/>
      <c r="T472" s="239"/>
      <c r="U472" s="484" t="s">
        <v>697</v>
      </c>
      <c r="V472" s="485"/>
      <c r="W472" s="478" t="s">
        <v>3107</v>
      </c>
      <c r="X472" s="476"/>
      <c r="Y472" s="476"/>
      <c r="Z472" s="476"/>
      <c r="AA472" s="476"/>
      <c r="AB472" s="476"/>
      <c r="AC472" s="477"/>
      <c r="AD472" s="239"/>
      <c r="AE472" s="239"/>
      <c r="AF472" s="484" t="s">
        <v>697</v>
      </c>
      <c r="AG472" s="485"/>
      <c r="AH472" s="222" t="s">
        <v>617</v>
      </c>
      <c r="AI472" s="240" t="s">
        <v>3107</v>
      </c>
      <c r="AJ472" s="223" t="s">
        <v>3107</v>
      </c>
    </row>
    <row r="473" spans="1:36" ht="15.75" thickTop="1" x14ac:dyDescent="0.25">
      <c r="A473" s="224" t="s">
        <v>698</v>
      </c>
      <c r="B473" s="298">
        <v>1368.6407622854913</v>
      </c>
      <c r="C473" s="298">
        <v>398.21997774743551</v>
      </c>
      <c r="D473" s="298">
        <v>1.9808273483516601</v>
      </c>
      <c r="E473" s="298" t="s">
        <v>795</v>
      </c>
      <c r="F473" s="298">
        <v>2580.4423400000001</v>
      </c>
      <c r="G473" s="298" t="s">
        <v>515</v>
      </c>
      <c r="H473" s="298">
        <v>56029.164606593971</v>
      </c>
      <c r="I473" s="298" t="s">
        <v>515</v>
      </c>
      <c r="J473" s="298">
        <v>2093.1475999999998</v>
      </c>
      <c r="K473" s="298" t="s">
        <v>515</v>
      </c>
      <c r="L473" s="298" t="s">
        <v>795</v>
      </c>
      <c r="M473" s="298" t="s">
        <v>515</v>
      </c>
      <c r="N473" s="298" t="s">
        <v>515</v>
      </c>
      <c r="O473" s="298" t="s">
        <v>515</v>
      </c>
      <c r="P473" s="298" t="s">
        <v>515</v>
      </c>
      <c r="Q473" s="298">
        <v>117.73</v>
      </c>
      <c r="R473" s="298" t="s">
        <v>515</v>
      </c>
      <c r="S473" s="298" t="s">
        <v>795</v>
      </c>
      <c r="T473" s="298" t="s">
        <v>795</v>
      </c>
      <c r="U473" s="298">
        <v>1.6984600970478201</v>
      </c>
      <c r="V473" s="295" t="s">
        <v>187</v>
      </c>
      <c r="W473" s="298">
        <v>540.06916717032652</v>
      </c>
      <c r="X473" s="298">
        <v>206.85707686944318</v>
      </c>
      <c r="Y473" s="298">
        <v>9.0276703162196608</v>
      </c>
      <c r="Z473" s="298" t="s">
        <v>515</v>
      </c>
      <c r="AA473" s="298">
        <v>11.47912170919709</v>
      </c>
      <c r="AB473" s="298" t="s">
        <v>515</v>
      </c>
      <c r="AC473" s="298" t="s">
        <v>795</v>
      </c>
      <c r="AD473" s="298" t="s">
        <v>515</v>
      </c>
      <c r="AE473" s="298" t="s">
        <v>515</v>
      </c>
      <c r="AF473" s="298">
        <v>3.5894286775586801</v>
      </c>
      <c r="AG473" s="295" t="s">
        <v>187</v>
      </c>
      <c r="AH473" s="298">
        <v>7230.4559117999988</v>
      </c>
      <c r="AI473" s="298">
        <v>517.71056610324001</v>
      </c>
      <c r="AJ473" s="298">
        <v>28.530150025699999</v>
      </c>
    </row>
    <row r="474" spans="1:36" x14ac:dyDescent="0.25">
      <c r="A474" s="224" t="s">
        <v>699</v>
      </c>
      <c r="B474" s="298">
        <v>1354.0760204081632</v>
      </c>
      <c r="C474" s="298" t="s">
        <v>490</v>
      </c>
      <c r="D474" s="298" t="s">
        <v>490</v>
      </c>
      <c r="E474" s="298" t="s">
        <v>490</v>
      </c>
      <c r="F474" s="298" t="s">
        <v>490</v>
      </c>
      <c r="G474" s="298" t="s">
        <v>490</v>
      </c>
      <c r="H474" s="298" t="s">
        <v>490</v>
      </c>
      <c r="I474" s="298" t="s">
        <v>490</v>
      </c>
      <c r="J474" s="298" t="s">
        <v>490</v>
      </c>
      <c r="K474" s="298" t="s">
        <v>490</v>
      </c>
      <c r="L474" s="298" t="s">
        <v>490</v>
      </c>
      <c r="M474" s="298" t="s">
        <v>490</v>
      </c>
      <c r="N474" s="298" t="s">
        <v>490</v>
      </c>
      <c r="O474" s="298" t="s">
        <v>490</v>
      </c>
      <c r="P474" s="298" t="s">
        <v>490</v>
      </c>
      <c r="Q474" s="298" t="s">
        <v>490</v>
      </c>
      <c r="R474" s="298" t="s">
        <v>490</v>
      </c>
      <c r="S474" s="298" t="s">
        <v>490</v>
      </c>
      <c r="T474" s="298" t="s">
        <v>490</v>
      </c>
      <c r="U474" s="298" t="s">
        <v>490</v>
      </c>
      <c r="V474" s="295" t="s">
        <v>187</v>
      </c>
      <c r="W474" s="298" t="s">
        <v>490</v>
      </c>
      <c r="X474" s="298" t="s">
        <v>490</v>
      </c>
      <c r="Y474" s="298" t="s">
        <v>490</v>
      </c>
      <c r="Z474" s="298" t="s">
        <v>490</v>
      </c>
      <c r="AA474" s="298" t="s">
        <v>490</v>
      </c>
      <c r="AB474" s="298" t="s">
        <v>490</v>
      </c>
      <c r="AC474" s="298" t="s">
        <v>490</v>
      </c>
      <c r="AD474" s="298" t="s">
        <v>490</v>
      </c>
      <c r="AE474" s="298" t="s">
        <v>490</v>
      </c>
      <c r="AF474" s="298" t="s">
        <v>490</v>
      </c>
      <c r="AG474" s="295" t="s">
        <v>187</v>
      </c>
      <c r="AH474" s="298" t="s">
        <v>490</v>
      </c>
      <c r="AI474" s="298" t="s">
        <v>490</v>
      </c>
      <c r="AJ474" s="298" t="s">
        <v>490</v>
      </c>
    </row>
    <row r="475" spans="1:36" x14ac:dyDescent="0.25">
      <c r="A475" s="299" t="s">
        <v>700</v>
      </c>
      <c r="B475" s="298">
        <v>1354.0760204081632</v>
      </c>
      <c r="C475" s="298" t="s">
        <v>490</v>
      </c>
      <c r="D475" s="298" t="s">
        <v>490</v>
      </c>
      <c r="E475" s="298" t="s">
        <v>490</v>
      </c>
      <c r="F475" s="298" t="s">
        <v>490</v>
      </c>
      <c r="G475" s="298" t="s">
        <v>490</v>
      </c>
      <c r="H475" s="298" t="s">
        <v>490</v>
      </c>
      <c r="I475" s="298" t="s">
        <v>490</v>
      </c>
      <c r="J475" s="298" t="s">
        <v>490</v>
      </c>
      <c r="K475" s="298" t="s">
        <v>490</v>
      </c>
      <c r="L475" s="298" t="s">
        <v>490</v>
      </c>
      <c r="M475" s="298" t="s">
        <v>490</v>
      </c>
      <c r="N475" s="298" t="s">
        <v>490</v>
      </c>
      <c r="O475" s="298" t="s">
        <v>490</v>
      </c>
      <c r="P475" s="298" t="s">
        <v>490</v>
      </c>
      <c r="Q475" s="298" t="s">
        <v>490</v>
      </c>
      <c r="R475" s="298" t="s">
        <v>490</v>
      </c>
      <c r="S475" s="298" t="s">
        <v>490</v>
      </c>
      <c r="T475" s="298" t="s">
        <v>490</v>
      </c>
      <c r="U475" s="298" t="s">
        <v>490</v>
      </c>
      <c r="V475" s="295" t="s">
        <v>187</v>
      </c>
      <c r="W475" s="298" t="s">
        <v>490</v>
      </c>
      <c r="X475" s="298" t="s">
        <v>490</v>
      </c>
      <c r="Y475" s="298" t="s">
        <v>490</v>
      </c>
      <c r="Z475" s="298" t="s">
        <v>490</v>
      </c>
      <c r="AA475" s="298" t="s">
        <v>490</v>
      </c>
      <c r="AB475" s="298" t="s">
        <v>490</v>
      </c>
      <c r="AC475" s="298" t="s">
        <v>490</v>
      </c>
      <c r="AD475" s="298" t="s">
        <v>490</v>
      </c>
      <c r="AE475" s="298" t="s">
        <v>490</v>
      </c>
      <c r="AF475" s="298" t="s">
        <v>490</v>
      </c>
      <c r="AG475" s="295" t="s">
        <v>187</v>
      </c>
      <c r="AH475" s="298" t="s">
        <v>490</v>
      </c>
      <c r="AI475" s="298" t="s">
        <v>490</v>
      </c>
      <c r="AJ475" s="298" t="s">
        <v>490</v>
      </c>
    </row>
    <row r="476" spans="1:36" x14ac:dyDescent="0.25">
      <c r="A476" s="300" t="s">
        <v>701</v>
      </c>
      <c r="B476" s="298">
        <v>1354.0760204081632</v>
      </c>
      <c r="C476" s="298" t="s">
        <v>490</v>
      </c>
      <c r="D476" s="298" t="s">
        <v>490</v>
      </c>
      <c r="E476" s="298" t="s">
        <v>490</v>
      </c>
      <c r="F476" s="298" t="s">
        <v>490</v>
      </c>
      <c r="G476" s="298" t="s">
        <v>490</v>
      </c>
      <c r="H476" s="298" t="s">
        <v>490</v>
      </c>
      <c r="I476" s="298" t="s">
        <v>490</v>
      </c>
      <c r="J476" s="298" t="s">
        <v>490</v>
      </c>
      <c r="K476" s="298" t="s">
        <v>490</v>
      </c>
      <c r="L476" s="298" t="s">
        <v>490</v>
      </c>
      <c r="M476" s="298" t="s">
        <v>490</v>
      </c>
      <c r="N476" s="298" t="s">
        <v>490</v>
      </c>
      <c r="O476" s="298" t="s">
        <v>490</v>
      </c>
      <c r="P476" s="298" t="s">
        <v>490</v>
      </c>
      <c r="Q476" s="298" t="s">
        <v>490</v>
      </c>
      <c r="R476" s="298" t="s">
        <v>490</v>
      </c>
      <c r="S476" s="298" t="s">
        <v>490</v>
      </c>
      <c r="T476" s="298" t="s">
        <v>490</v>
      </c>
      <c r="U476" s="298" t="s">
        <v>490</v>
      </c>
      <c r="V476" s="295" t="s">
        <v>187</v>
      </c>
      <c r="W476" s="298" t="s">
        <v>490</v>
      </c>
      <c r="X476" s="298" t="s">
        <v>490</v>
      </c>
      <c r="Y476" s="298" t="s">
        <v>490</v>
      </c>
      <c r="Z476" s="298" t="s">
        <v>490</v>
      </c>
      <c r="AA476" s="298" t="s">
        <v>490</v>
      </c>
      <c r="AB476" s="298" t="s">
        <v>490</v>
      </c>
      <c r="AC476" s="298" t="s">
        <v>490</v>
      </c>
      <c r="AD476" s="298" t="s">
        <v>490</v>
      </c>
      <c r="AE476" s="298" t="s">
        <v>490</v>
      </c>
      <c r="AF476" s="298" t="s">
        <v>490</v>
      </c>
      <c r="AG476" s="295" t="s">
        <v>187</v>
      </c>
      <c r="AH476" s="298" t="s">
        <v>490</v>
      </c>
      <c r="AI476" s="298" t="s">
        <v>490</v>
      </c>
      <c r="AJ476" s="298" t="s">
        <v>490</v>
      </c>
    </row>
    <row r="477" spans="1:36" x14ac:dyDescent="0.25">
      <c r="A477" s="300" t="s">
        <v>702</v>
      </c>
      <c r="B477" s="298" t="s">
        <v>490</v>
      </c>
      <c r="C477" s="298" t="s">
        <v>490</v>
      </c>
      <c r="D477" s="298" t="s">
        <v>490</v>
      </c>
      <c r="E477" s="298" t="s">
        <v>490</v>
      </c>
      <c r="F477" s="298" t="s">
        <v>490</v>
      </c>
      <c r="G477" s="298" t="s">
        <v>490</v>
      </c>
      <c r="H477" s="298" t="s">
        <v>490</v>
      </c>
      <c r="I477" s="298" t="s">
        <v>490</v>
      </c>
      <c r="J477" s="298" t="s">
        <v>490</v>
      </c>
      <c r="K477" s="298" t="s">
        <v>490</v>
      </c>
      <c r="L477" s="298" t="s">
        <v>490</v>
      </c>
      <c r="M477" s="298" t="s">
        <v>490</v>
      </c>
      <c r="N477" s="298" t="s">
        <v>490</v>
      </c>
      <c r="O477" s="298" t="s">
        <v>490</v>
      </c>
      <c r="P477" s="298" t="s">
        <v>490</v>
      </c>
      <c r="Q477" s="298" t="s">
        <v>490</v>
      </c>
      <c r="R477" s="298" t="s">
        <v>490</v>
      </c>
      <c r="S477" s="298" t="s">
        <v>490</v>
      </c>
      <c r="T477" s="298" t="s">
        <v>490</v>
      </c>
      <c r="U477" s="298" t="s">
        <v>490</v>
      </c>
      <c r="V477" s="295" t="s">
        <v>187</v>
      </c>
      <c r="W477" s="298" t="s">
        <v>490</v>
      </c>
      <c r="X477" s="298" t="s">
        <v>490</v>
      </c>
      <c r="Y477" s="298" t="s">
        <v>490</v>
      </c>
      <c r="Z477" s="298" t="s">
        <v>490</v>
      </c>
      <c r="AA477" s="298" t="s">
        <v>490</v>
      </c>
      <c r="AB477" s="298" t="s">
        <v>490</v>
      </c>
      <c r="AC477" s="298" t="s">
        <v>490</v>
      </c>
      <c r="AD477" s="298" t="s">
        <v>490</v>
      </c>
      <c r="AE477" s="298" t="s">
        <v>490</v>
      </c>
      <c r="AF477" s="298" t="s">
        <v>490</v>
      </c>
      <c r="AG477" s="295" t="s">
        <v>187</v>
      </c>
      <c r="AH477" s="298" t="s">
        <v>490</v>
      </c>
      <c r="AI477" s="298" t="s">
        <v>490</v>
      </c>
      <c r="AJ477" s="298" t="s">
        <v>490</v>
      </c>
    </row>
    <row r="478" spans="1:36" x14ac:dyDescent="0.25">
      <c r="A478" s="299" t="s">
        <v>703</v>
      </c>
      <c r="B478" s="298" t="s">
        <v>490</v>
      </c>
      <c r="C478" s="298" t="s">
        <v>490</v>
      </c>
      <c r="D478" s="298" t="s">
        <v>490</v>
      </c>
      <c r="E478" s="298" t="s">
        <v>490</v>
      </c>
      <c r="F478" s="298" t="s">
        <v>490</v>
      </c>
      <c r="G478" s="298" t="s">
        <v>490</v>
      </c>
      <c r="H478" s="298" t="s">
        <v>490</v>
      </c>
      <c r="I478" s="298" t="s">
        <v>490</v>
      </c>
      <c r="J478" s="298" t="s">
        <v>490</v>
      </c>
      <c r="K478" s="298" t="s">
        <v>490</v>
      </c>
      <c r="L478" s="298" t="s">
        <v>490</v>
      </c>
      <c r="M478" s="298" t="s">
        <v>490</v>
      </c>
      <c r="N478" s="298" t="s">
        <v>490</v>
      </c>
      <c r="O478" s="298" t="s">
        <v>490</v>
      </c>
      <c r="P478" s="298" t="s">
        <v>490</v>
      </c>
      <c r="Q478" s="298" t="s">
        <v>490</v>
      </c>
      <c r="R478" s="298" t="s">
        <v>490</v>
      </c>
      <c r="S478" s="298" t="s">
        <v>490</v>
      </c>
      <c r="T478" s="298" t="s">
        <v>490</v>
      </c>
      <c r="U478" s="298" t="s">
        <v>490</v>
      </c>
      <c r="V478" s="295" t="s">
        <v>187</v>
      </c>
      <c r="W478" s="298" t="s">
        <v>490</v>
      </c>
      <c r="X478" s="298" t="s">
        <v>490</v>
      </c>
      <c r="Y478" s="298" t="s">
        <v>490</v>
      </c>
      <c r="Z478" s="298" t="s">
        <v>490</v>
      </c>
      <c r="AA478" s="298" t="s">
        <v>490</v>
      </c>
      <c r="AB478" s="298" t="s">
        <v>490</v>
      </c>
      <c r="AC478" s="298" t="s">
        <v>490</v>
      </c>
      <c r="AD478" s="298" t="s">
        <v>490</v>
      </c>
      <c r="AE478" s="298" t="s">
        <v>490</v>
      </c>
      <c r="AF478" s="298" t="s">
        <v>490</v>
      </c>
      <c r="AG478" s="295" t="s">
        <v>187</v>
      </c>
      <c r="AH478" s="298" t="s">
        <v>490</v>
      </c>
      <c r="AI478" s="298" t="s">
        <v>490</v>
      </c>
      <c r="AJ478" s="298" t="s">
        <v>490</v>
      </c>
    </row>
    <row r="479" spans="1:36" x14ac:dyDescent="0.25">
      <c r="A479" s="224" t="s">
        <v>704</v>
      </c>
      <c r="B479" s="298" t="s">
        <v>490</v>
      </c>
      <c r="C479" s="298" t="s">
        <v>490</v>
      </c>
      <c r="D479" s="298" t="s">
        <v>490</v>
      </c>
      <c r="E479" s="298" t="s">
        <v>490</v>
      </c>
      <c r="F479" s="298" t="s">
        <v>490</v>
      </c>
      <c r="G479" s="298" t="s">
        <v>490</v>
      </c>
      <c r="H479" s="298" t="s">
        <v>552</v>
      </c>
      <c r="I479" s="298" t="s">
        <v>490</v>
      </c>
      <c r="J479" s="298" t="s">
        <v>490</v>
      </c>
      <c r="K479" s="298" t="s">
        <v>490</v>
      </c>
      <c r="L479" s="298" t="s">
        <v>490</v>
      </c>
      <c r="M479" s="298" t="s">
        <v>490</v>
      </c>
      <c r="N479" s="298" t="s">
        <v>490</v>
      </c>
      <c r="O479" s="298" t="s">
        <v>490</v>
      </c>
      <c r="P479" s="298" t="s">
        <v>490</v>
      </c>
      <c r="Q479" s="298" t="s">
        <v>490</v>
      </c>
      <c r="R479" s="298" t="s">
        <v>490</v>
      </c>
      <c r="S479" s="298" t="s">
        <v>490</v>
      </c>
      <c r="T479" s="298" t="s">
        <v>490</v>
      </c>
      <c r="U479" s="298" t="s">
        <v>490</v>
      </c>
      <c r="V479" s="295" t="s">
        <v>187</v>
      </c>
      <c r="W479" s="298">
        <v>391.00292248704386</v>
      </c>
      <c r="X479" s="298">
        <v>45.101851511540602</v>
      </c>
      <c r="Y479" s="298" t="s">
        <v>490</v>
      </c>
      <c r="Z479" s="298" t="s">
        <v>490</v>
      </c>
      <c r="AA479" s="298" t="s">
        <v>490</v>
      </c>
      <c r="AB479" s="298" t="s">
        <v>490</v>
      </c>
      <c r="AC479" s="298" t="s">
        <v>490</v>
      </c>
      <c r="AD479" s="298" t="s">
        <v>490</v>
      </c>
      <c r="AE479" s="298" t="s">
        <v>490</v>
      </c>
      <c r="AF479" s="298" t="s">
        <v>490</v>
      </c>
      <c r="AG479" s="295" t="s">
        <v>187</v>
      </c>
      <c r="AH479" s="298" t="s">
        <v>490</v>
      </c>
      <c r="AI479" s="298">
        <v>120.41830440901001</v>
      </c>
      <c r="AJ479" s="298" t="s">
        <v>490</v>
      </c>
    </row>
    <row r="480" spans="1:36" x14ac:dyDescent="0.25">
      <c r="A480" s="299" t="s">
        <v>705</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490</v>
      </c>
      <c r="Z480" s="298" t="s">
        <v>490</v>
      </c>
      <c r="AA480" s="298" t="s">
        <v>490</v>
      </c>
      <c r="AB480" s="298" t="s">
        <v>490</v>
      </c>
      <c r="AC480" s="298" t="s">
        <v>490</v>
      </c>
      <c r="AD480" s="298" t="s">
        <v>490</v>
      </c>
      <c r="AE480" s="298" t="s">
        <v>490</v>
      </c>
      <c r="AF480" s="298" t="s">
        <v>490</v>
      </c>
      <c r="AG480" s="295" t="s">
        <v>187</v>
      </c>
      <c r="AH480" s="295" t="s">
        <v>187</v>
      </c>
      <c r="AI480" s="298" t="s">
        <v>490</v>
      </c>
      <c r="AJ480" s="295" t="s">
        <v>187</v>
      </c>
    </row>
    <row r="481" spans="1:36" x14ac:dyDescent="0.25">
      <c r="A481" s="299" t="s">
        <v>706</v>
      </c>
      <c r="B481" s="298" t="s">
        <v>490</v>
      </c>
      <c r="C481" s="298" t="s">
        <v>490</v>
      </c>
      <c r="D481" s="298" t="s">
        <v>490</v>
      </c>
      <c r="E481" s="298" t="s">
        <v>490</v>
      </c>
      <c r="F481" s="298" t="s">
        <v>490</v>
      </c>
      <c r="G481" s="298" t="s">
        <v>490</v>
      </c>
      <c r="H481" s="298" t="s">
        <v>519</v>
      </c>
      <c r="I481" s="298" t="s">
        <v>490</v>
      </c>
      <c r="J481" s="298" t="s">
        <v>490</v>
      </c>
      <c r="K481" s="298" t="s">
        <v>490</v>
      </c>
      <c r="L481" s="298" t="s">
        <v>490</v>
      </c>
      <c r="M481" s="298" t="s">
        <v>490</v>
      </c>
      <c r="N481" s="298" t="s">
        <v>490</v>
      </c>
      <c r="O481" s="298" t="s">
        <v>490</v>
      </c>
      <c r="P481" s="298" t="s">
        <v>490</v>
      </c>
      <c r="Q481" s="298" t="s">
        <v>490</v>
      </c>
      <c r="R481" s="298" t="s">
        <v>490</v>
      </c>
      <c r="S481" s="298" t="s">
        <v>490</v>
      </c>
      <c r="T481" s="298" t="s">
        <v>490</v>
      </c>
      <c r="U481" s="298" t="s">
        <v>490</v>
      </c>
      <c r="V481" s="295" t="s">
        <v>187</v>
      </c>
      <c r="W481" s="298" t="s">
        <v>490</v>
      </c>
      <c r="X481" s="298" t="s">
        <v>490</v>
      </c>
      <c r="Y481" s="298" t="s">
        <v>490</v>
      </c>
      <c r="Z481" s="298" t="s">
        <v>490</v>
      </c>
      <c r="AA481" s="298" t="s">
        <v>490</v>
      </c>
      <c r="AB481" s="298" t="s">
        <v>490</v>
      </c>
      <c r="AC481" s="298" t="s">
        <v>490</v>
      </c>
      <c r="AD481" s="298" t="s">
        <v>490</v>
      </c>
      <c r="AE481" s="298" t="s">
        <v>490</v>
      </c>
      <c r="AF481" s="298" t="s">
        <v>490</v>
      </c>
      <c r="AG481" s="295" t="s">
        <v>187</v>
      </c>
      <c r="AH481" s="298" t="s">
        <v>490</v>
      </c>
      <c r="AI481" s="298">
        <v>120.41830440900908</v>
      </c>
      <c r="AJ481" s="295" t="s">
        <v>187</v>
      </c>
    </row>
    <row r="482" spans="1:36" x14ac:dyDescent="0.25">
      <c r="A482" s="301" t="s">
        <v>707</v>
      </c>
      <c r="B482" s="298" t="s">
        <v>490</v>
      </c>
      <c r="C482" s="298" t="s">
        <v>490</v>
      </c>
      <c r="D482" s="298" t="s">
        <v>490</v>
      </c>
      <c r="E482" s="298" t="s">
        <v>490</v>
      </c>
      <c r="F482" s="298" t="s">
        <v>490</v>
      </c>
      <c r="G482" s="298" t="s">
        <v>490</v>
      </c>
      <c r="H482" s="298" t="s">
        <v>490</v>
      </c>
      <c r="I482" s="298" t="s">
        <v>490</v>
      </c>
      <c r="J482" s="298" t="s">
        <v>490</v>
      </c>
      <c r="K482" s="298" t="s">
        <v>490</v>
      </c>
      <c r="L482" s="298" t="s">
        <v>490</v>
      </c>
      <c r="M482" s="298" t="s">
        <v>490</v>
      </c>
      <c r="N482" s="298" t="s">
        <v>490</v>
      </c>
      <c r="O482" s="298" t="s">
        <v>490</v>
      </c>
      <c r="P482" s="298" t="s">
        <v>490</v>
      </c>
      <c r="Q482" s="298" t="s">
        <v>490</v>
      </c>
      <c r="R482" s="298" t="s">
        <v>490</v>
      </c>
      <c r="S482" s="298" t="s">
        <v>490</v>
      </c>
      <c r="T482" s="298" t="s">
        <v>490</v>
      </c>
      <c r="U482" s="298" t="s">
        <v>490</v>
      </c>
      <c r="V482" s="295" t="s">
        <v>187</v>
      </c>
      <c r="W482" s="298" t="s">
        <v>490</v>
      </c>
      <c r="X482" s="298" t="s">
        <v>490</v>
      </c>
      <c r="Y482" s="298" t="s">
        <v>490</v>
      </c>
      <c r="Z482" s="298" t="s">
        <v>490</v>
      </c>
      <c r="AA482" s="298" t="s">
        <v>490</v>
      </c>
      <c r="AB482" s="298" t="s">
        <v>490</v>
      </c>
      <c r="AC482" s="298" t="s">
        <v>490</v>
      </c>
      <c r="AD482" s="298" t="s">
        <v>490</v>
      </c>
      <c r="AE482" s="298" t="s">
        <v>490</v>
      </c>
      <c r="AF482" s="298" t="s">
        <v>490</v>
      </c>
      <c r="AG482" s="295" t="s">
        <v>187</v>
      </c>
      <c r="AH482" s="298" t="s">
        <v>490</v>
      </c>
      <c r="AI482" s="298" t="s">
        <v>490</v>
      </c>
      <c r="AJ482" s="298" t="s">
        <v>490</v>
      </c>
    </row>
    <row r="483" spans="1:36" x14ac:dyDescent="0.25">
      <c r="A483" s="302" t="s">
        <v>645</v>
      </c>
      <c r="B483" s="298">
        <v>13.68474187732811</v>
      </c>
      <c r="C483" s="298">
        <v>0.90067774743551998</v>
      </c>
      <c r="D483" s="298">
        <v>1.9808273483516601</v>
      </c>
      <c r="E483" s="298" t="s">
        <v>3104</v>
      </c>
      <c r="F483" s="298" t="s">
        <v>3104</v>
      </c>
      <c r="G483" s="298" t="s">
        <v>589</v>
      </c>
      <c r="H483" s="298">
        <v>9.5065939709600006E-3</v>
      </c>
      <c r="I483" s="298" t="s">
        <v>589</v>
      </c>
      <c r="J483" s="298" t="s">
        <v>3104</v>
      </c>
      <c r="K483" s="298" t="s">
        <v>589</v>
      </c>
      <c r="L483" s="298" t="s">
        <v>3104</v>
      </c>
      <c r="M483" s="298" t="s">
        <v>589</v>
      </c>
      <c r="N483" s="298" t="s">
        <v>589</v>
      </c>
      <c r="O483" s="298" t="s">
        <v>589</v>
      </c>
      <c r="P483" s="298" t="s">
        <v>589</v>
      </c>
      <c r="Q483" s="298" t="s">
        <v>3104</v>
      </c>
      <c r="R483" s="298" t="s">
        <v>589</v>
      </c>
      <c r="S483" s="298" t="s">
        <v>3104</v>
      </c>
      <c r="T483" s="298" t="s">
        <v>3104</v>
      </c>
      <c r="U483" s="298">
        <v>1.6984600970478201</v>
      </c>
      <c r="V483" s="295" t="s">
        <v>187</v>
      </c>
      <c r="W483" s="298">
        <v>146.62879409508059</v>
      </c>
      <c r="X483" s="298">
        <v>161.75522535790259</v>
      </c>
      <c r="Y483" s="298">
        <v>9.0276703162196608</v>
      </c>
      <c r="Z483" s="298" t="s">
        <v>589</v>
      </c>
      <c r="AA483" s="298">
        <v>11.47912170919709</v>
      </c>
      <c r="AB483" s="298" t="s">
        <v>589</v>
      </c>
      <c r="AC483" s="298" t="s">
        <v>3104</v>
      </c>
      <c r="AD483" s="298" t="s">
        <v>589</v>
      </c>
      <c r="AE483" s="298" t="s">
        <v>589</v>
      </c>
      <c r="AF483" s="298">
        <v>3.5894286775586801</v>
      </c>
      <c r="AG483" s="295" t="s">
        <v>187</v>
      </c>
      <c r="AH483" s="298" t="s">
        <v>589</v>
      </c>
      <c r="AI483" s="298">
        <v>31.103247907929191</v>
      </c>
      <c r="AJ483" s="298">
        <v>28.530150025703989</v>
      </c>
    </row>
    <row r="484" spans="1:36" x14ac:dyDescent="0.25">
      <c r="A484" s="299" t="s">
        <v>646</v>
      </c>
      <c r="B484" s="298">
        <v>13.671467518190029</v>
      </c>
      <c r="C484" s="298">
        <v>0.90067774743551998</v>
      </c>
      <c r="D484" s="298">
        <v>1.9808273483516601</v>
      </c>
      <c r="E484" s="298" t="s">
        <v>519</v>
      </c>
      <c r="F484" s="298" t="s">
        <v>519</v>
      </c>
      <c r="G484" s="298" t="s">
        <v>519</v>
      </c>
      <c r="H484" s="298">
        <v>9.5065939709600006E-3</v>
      </c>
      <c r="I484" s="298" t="s">
        <v>519</v>
      </c>
      <c r="J484" s="298" t="s">
        <v>519</v>
      </c>
      <c r="K484" s="298" t="s">
        <v>519</v>
      </c>
      <c r="L484" s="298" t="s">
        <v>519</v>
      </c>
      <c r="M484" s="298" t="s">
        <v>519</v>
      </c>
      <c r="N484" s="298" t="s">
        <v>519</v>
      </c>
      <c r="O484" s="298" t="s">
        <v>519</v>
      </c>
      <c r="P484" s="298" t="s">
        <v>519</v>
      </c>
      <c r="Q484" s="298" t="s">
        <v>519</v>
      </c>
      <c r="R484" s="298" t="s">
        <v>519</v>
      </c>
      <c r="S484" s="298" t="s">
        <v>519</v>
      </c>
      <c r="T484" s="298" t="s">
        <v>519</v>
      </c>
      <c r="U484" s="298" t="s">
        <v>517</v>
      </c>
      <c r="V484" s="295" t="s">
        <v>187</v>
      </c>
      <c r="W484" s="298">
        <v>146.16040121254008</v>
      </c>
      <c r="X484" s="298">
        <v>161.67811829648733</v>
      </c>
      <c r="Y484" s="298">
        <v>8.9719417447910903</v>
      </c>
      <c r="Z484" s="298" t="s">
        <v>519</v>
      </c>
      <c r="AA484" s="298">
        <v>11.42114438969833</v>
      </c>
      <c r="AB484" s="298" t="s">
        <v>519</v>
      </c>
      <c r="AC484" s="298" t="s">
        <v>519</v>
      </c>
      <c r="AD484" s="298" t="s">
        <v>519</v>
      </c>
      <c r="AE484" s="298" t="s">
        <v>519</v>
      </c>
      <c r="AF484" s="298">
        <v>1.1055156889200001E-3</v>
      </c>
      <c r="AG484" s="295" t="s">
        <v>187</v>
      </c>
      <c r="AH484" s="298" t="s">
        <v>517</v>
      </c>
      <c r="AI484" s="298">
        <v>30.668042743204541</v>
      </c>
      <c r="AJ484" s="298">
        <v>28.530150025703989</v>
      </c>
    </row>
    <row r="485" spans="1:36" x14ac:dyDescent="0.25">
      <c r="A485" s="299" t="s">
        <v>647</v>
      </c>
      <c r="B485" s="298" t="s">
        <v>517</v>
      </c>
      <c r="C485" s="298" t="s">
        <v>517</v>
      </c>
      <c r="D485" s="298" t="s">
        <v>517</v>
      </c>
      <c r="E485" s="298" t="s">
        <v>517</v>
      </c>
      <c r="F485" s="298" t="s">
        <v>517</v>
      </c>
      <c r="G485" s="298" t="s">
        <v>517</v>
      </c>
      <c r="H485" s="298" t="s">
        <v>517</v>
      </c>
      <c r="I485" s="298" t="s">
        <v>517</v>
      </c>
      <c r="J485" s="298" t="s">
        <v>517</v>
      </c>
      <c r="K485" s="298" t="s">
        <v>517</v>
      </c>
      <c r="L485" s="298" t="s">
        <v>517</v>
      </c>
      <c r="M485" s="298" t="s">
        <v>517</v>
      </c>
      <c r="N485" s="298" t="s">
        <v>517</v>
      </c>
      <c r="O485" s="298" t="s">
        <v>517</v>
      </c>
      <c r="P485" s="298" t="s">
        <v>517</v>
      </c>
      <c r="Q485" s="298" t="s">
        <v>517</v>
      </c>
      <c r="R485" s="298" t="s">
        <v>517</v>
      </c>
      <c r="S485" s="298" t="s">
        <v>517</v>
      </c>
      <c r="T485" s="298" t="s">
        <v>517</v>
      </c>
      <c r="U485" s="298" t="s">
        <v>517</v>
      </c>
      <c r="V485" s="295" t="s">
        <v>187</v>
      </c>
      <c r="W485" s="298" t="s">
        <v>517</v>
      </c>
      <c r="X485" s="298" t="s">
        <v>517</v>
      </c>
      <c r="Y485" s="298" t="s">
        <v>517</v>
      </c>
      <c r="Z485" s="298" t="s">
        <v>517</v>
      </c>
      <c r="AA485" s="298" t="s">
        <v>517</v>
      </c>
      <c r="AB485" s="298" t="s">
        <v>517</v>
      </c>
      <c r="AC485" s="298" t="s">
        <v>517</v>
      </c>
      <c r="AD485" s="298" t="s">
        <v>517</v>
      </c>
      <c r="AE485" s="298" t="s">
        <v>517</v>
      </c>
      <c r="AF485" s="298" t="s">
        <v>517</v>
      </c>
      <c r="AG485" s="295" t="s">
        <v>187</v>
      </c>
      <c r="AH485" s="298" t="s">
        <v>517</v>
      </c>
      <c r="AI485" s="298" t="s">
        <v>517</v>
      </c>
      <c r="AJ485" s="298" t="s">
        <v>517</v>
      </c>
    </row>
    <row r="486" spans="1:36" x14ac:dyDescent="0.25">
      <c r="A486" s="299" t="s">
        <v>648</v>
      </c>
      <c r="B486" s="298">
        <v>6.9672162809399996E-3</v>
      </c>
      <c r="C486" s="298" t="s">
        <v>517</v>
      </c>
      <c r="D486" s="298" t="s">
        <v>517</v>
      </c>
      <c r="E486" s="298" t="s">
        <v>517</v>
      </c>
      <c r="F486" s="298" t="s">
        <v>517</v>
      </c>
      <c r="G486" s="298" t="s">
        <v>517</v>
      </c>
      <c r="H486" s="298" t="s">
        <v>517</v>
      </c>
      <c r="I486" s="298" t="s">
        <v>517</v>
      </c>
      <c r="J486" s="298" t="s">
        <v>517</v>
      </c>
      <c r="K486" s="298" t="s">
        <v>517</v>
      </c>
      <c r="L486" s="298" t="s">
        <v>517</v>
      </c>
      <c r="M486" s="298" t="s">
        <v>517</v>
      </c>
      <c r="N486" s="298" t="s">
        <v>517</v>
      </c>
      <c r="O486" s="298" t="s">
        <v>517</v>
      </c>
      <c r="P486" s="298" t="s">
        <v>517</v>
      </c>
      <c r="Q486" s="298" t="s">
        <v>517</v>
      </c>
      <c r="R486" s="298" t="s">
        <v>517</v>
      </c>
      <c r="S486" s="298" t="s">
        <v>517</v>
      </c>
      <c r="T486" s="298" t="s">
        <v>517</v>
      </c>
      <c r="U486" s="298" t="s">
        <v>517</v>
      </c>
      <c r="V486" s="295" t="s">
        <v>187</v>
      </c>
      <c r="W486" s="298">
        <v>0.41169288254051001</v>
      </c>
      <c r="X486" s="298">
        <v>5.0035632843830002E-2</v>
      </c>
      <c r="Y486" s="298" t="s">
        <v>517</v>
      </c>
      <c r="Z486" s="298" t="s">
        <v>517</v>
      </c>
      <c r="AA486" s="298">
        <v>3.9874807019000001E-4</v>
      </c>
      <c r="AB486" s="298" t="s">
        <v>517</v>
      </c>
      <c r="AC486" s="298" t="s">
        <v>517</v>
      </c>
      <c r="AD486" s="298" t="s">
        <v>517</v>
      </c>
      <c r="AE486" s="298" t="s">
        <v>517</v>
      </c>
      <c r="AF486" s="298" t="s">
        <v>517</v>
      </c>
      <c r="AG486" s="295" t="s">
        <v>187</v>
      </c>
      <c r="AH486" s="298" t="s">
        <v>517</v>
      </c>
      <c r="AI486" s="298" t="s">
        <v>519</v>
      </c>
      <c r="AJ486" s="298" t="s">
        <v>519</v>
      </c>
    </row>
    <row r="487" spans="1:36" x14ac:dyDescent="0.25">
      <c r="A487" s="299" t="s">
        <v>649</v>
      </c>
      <c r="B487" s="298" t="s">
        <v>492</v>
      </c>
      <c r="C487" s="298" t="s">
        <v>492</v>
      </c>
      <c r="D487" s="298" t="s">
        <v>519</v>
      </c>
      <c r="E487" s="298" t="s">
        <v>492</v>
      </c>
      <c r="F487" s="298" t="s">
        <v>492</v>
      </c>
      <c r="G487" s="298" t="s">
        <v>519</v>
      </c>
      <c r="H487" s="298" t="s">
        <v>492</v>
      </c>
      <c r="I487" s="298" t="s">
        <v>519</v>
      </c>
      <c r="J487" s="298" t="s">
        <v>492</v>
      </c>
      <c r="K487" s="298" t="s">
        <v>519</v>
      </c>
      <c r="L487" s="298" t="s">
        <v>492</v>
      </c>
      <c r="M487" s="298" t="s">
        <v>519</v>
      </c>
      <c r="N487" s="298" t="s">
        <v>519</v>
      </c>
      <c r="O487" s="298" t="s">
        <v>519</v>
      </c>
      <c r="P487" s="298" t="s">
        <v>519</v>
      </c>
      <c r="Q487" s="298" t="s">
        <v>492</v>
      </c>
      <c r="R487" s="298" t="s">
        <v>519</v>
      </c>
      <c r="S487" s="298" t="s">
        <v>492</v>
      </c>
      <c r="T487" s="298" t="s">
        <v>492</v>
      </c>
      <c r="U487" s="298">
        <v>1.6984600970478201</v>
      </c>
      <c r="V487" s="295" t="s">
        <v>187</v>
      </c>
      <c r="W487" s="298" t="s">
        <v>492</v>
      </c>
      <c r="X487" s="298" t="s">
        <v>492</v>
      </c>
      <c r="Y487" s="298" t="s">
        <v>519</v>
      </c>
      <c r="Z487" s="298" t="s">
        <v>519</v>
      </c>
      <c r="AA487" s="298" t="s">
        <v>519</v>
      </c>
      <c r="AB487" s="298" t="s">
        <v>519</v>
      </c>
      <c r="AC487" s="298" t="s">
        <v>492</v>
      </c>
      <c r="AD487" s="298" t="s">
        <v>519</v>
      </c>
      <c r="AE487" s="298" t="s">
        <v>519</v>
      </c>
      <c r="AF487" s="298">
        <v>3.5883231618697602</v>
      </c>
      <c r="AG487" s="295" t="s">
        <v>187</v>
      </c>
      <c r="AH487" s="298" t="s">
        <v>519</v>
      </c>
      <c r="AI487" s="298">
        <v>0.34476945043893997</v>
      </c>
      <c r="AJ487" s="298" t="s">
        <v>519</v>
      </c>
    </row>
    <row r="488" spans="1:36" x14ac:dyDescent="0.25">
      <c r="A488" s="299" t="s">
        <v>3372</v>
      </c>
      <c r="B488" s="298">
        <v>6.3071428571400004E-3</v>
      </c>
      <c r="C488" s="298" t="s">
        <v>517</v>
      </c>
      <c r="D488" s="298" t="s">
        <v>517</v>
      </c>
      <c r="E488" s="298" t="s">
        <v>517</v>
      </c>
      <c r="F488" s="298" t="s">
        <v>517</v>
      </c>
      <c r="G488" s="298" t="s">
        <v>517</v>
      </c>
      <c r="H488" s="298" t="s">
        <v>517</v>
      </c>
      <c r="I488" s="298" t="s">
        <v>517</v>
      </c>
      <c r="J488" s="298" t="s">
        <v>517</v>
      </c>
      <c r="K488" s="298" t="s">
        <v>517</v>
      </c>
      <c r="L488" s="298" t="s">
        <v>517</v>
      </c>
      <c r="M488" s="298" t="s">
        <v>517</v>
      </c>
      <c r="N488" s="298" t="s">
        <v>517</v>
      </c>
      <c r="O488" s="298" t="s">
        <v>517</v>
      </c>
      <c r="P488" s="298" t="s">
        <v>517</v>
      </c>
      <c r="Q488" s="298" t="s">
        <v>517</v>
      </c>
      <c r="R488" s="298" t="s">
        <v>517</v>
      </c>
      <c r="S488" s="298" t="s">
        <v>517</v>
      </c>
      <c r="T488" s="298" t="s">
        <v>517</v>
      </c>
      <c r="U488" s="298" t="s">
        <v>517</v>
      </c>
      <c r="V488" s="295" t="s">
        <v>187</v>
      </c>
      <c r="W488" s="298">
        <v>5.67E-2</v>
      </c>
      <c r="X488" s="298">
        <v>2.7071428571429999E-2</v>
      </c>
      <c r="Y488" s="298">
        <v>5.5728571428570003E-2</v>
      </c>
      <c r="Z488" s="298" t="s">
        <v>517</v>
      </c>
      <c r="AA488" s="298">
        <v>5.7578571428570001E-2</v>
      </c>
      <c r="AB488" s="298" t="s">
        <v>517</v>
      </c>
      <c r="AC488" s="298" t="s">
        <v>517</v>
      </c>
      <c r="AD488" s="298" t="s">
        <v>517</v>
      </c>
      <c r="AE488" s="298" t="s">
        <v>517</v>
      </c>
      <c r="AF488" s="298" t="s">
        <v>517</v>
      </c>
      <c r="AG488" s="295" t="s">
        <v>187</v>
      </c>
      <c r="AH488" s="298" t="s">
        <v>517</v>
      </c>
      <c r="AI488" s="298">
        <v>9.0435714285709998E-2</v>
      </c>
      <c r="AJ488" s="298" t="s">
        <v>519</v>
      </c>
    </row>
    <row r="489" spans="1:36" x14ac:dyDescent="0.25">
      <c r="A489" s="282" t="s">
        <v>650</v>
      </c>
      <c r="B489" s="298">
        <v>0.88</v>
      </c>
      <c r="C489" s="298">
        <v>397.31929999999994</v>
      </c>
      <c r="D489" s="298" t="s">
        <v>490</v>
      </c>
      <c r="E489" s="298" t="s">
        <v>490</v>
      </c>
      <c r="F489" s="298">
        <v>2580.4423400000001</v>
      </c>
      <c r="G489" s="298" t="s">
        <v>490</v>
      </c>
      <c r="H489" s="298">
        <v>56029.155100000004</v>
      </c>
      <c r="I489" s="298" t="s">
        <v>490</v>
      </c>
      <c r="J489" s="298">
        <v>2093.1475999999998</v>
      </c>
      <c r="K489" s="298" t="s">
        <v>490</v>
      </c>
      <c r="L489" s="298" t="s">
        <v>490</v>
      </c>
      <c r="M489" s="298" t="s">
        <v>490</v>
      </c>
      <c r="N489" s="298" t="s">
        <v>490</v>
      </c>
      <c r="O489" s="298" t="s">
        <v>490</v>
      </c>
      <c r="P489" s="298" t="s">
        <v>490</v>
      </c>
      <c r="Q489" s="298">
        <v>117.73</v>
      </c>
      <c r="R489" s="298" t="s">
        <v>490</v>
      </c>
      <c r="S489" s="298" t="s">
        <v>490</v>
      </c>
      <c r="T489" s="298" t="s">
        <v>490</v>
      </c>
      <c r="U489" s="298" t="s">
        <v>490</v>
      </c>
      <c r="V489" s="295" t="s">
        <v>187</v>
      </c>
      <c r="W489" s="298">
        <v>2.1192000000000002</v>
      </c>
      <c r="X489" s="298" t="s">
        <v>490</v>
      </c>
      <c r="Y489" s="298" t="s">
        <v>490</v>
      </c>
      <c r="Z489" s="298" t="s">
        <v>490</v>
      </c>
      <c r="AA489" s="298" t="s">
        <v>490</v>
      </c>
      <c r="AB489" s="298" t="s">
        <v>490</v>
      </c>
      <c r="AC489" s="298" t="s">
        <v>490</v>
      </c>
      <c r="AD489" s="298" t="s">
        <v>490</v>
      </c>
      <c r="AE489" s="298" t="s">
        <v>490</v>
      </c>
      <c r="AF489" s="298" t="s">
        <v>490</v>
      </c>
      <c r="AG489" s="295" t="s">
        <v>187</v>
      </c>
      <c r="AH489" s="298">
        <v>7230.4559117999988</v>
      </c>
      <c r="AI489" s="298" t="s">
        <v>490</v>
      </c>
      <c r="AJ489" s="298" t="s">
        <v>490</v>
      </c>
    </row>
    <row r="490" spans="1:36" x14ac:dyDescent="0.25">
      <c r="A490" s="299" t="s">
        <v>651</v>
      </c>
      <c r="B490" s="298" t="s">
        <v>490</v>
      </c>
      <c r="C490" s="298">
        <v>397.31929999999994</v>
      </c>
      <c r="D490" s="298" t="s">
        <v>490</v>
      </c>
      <c r="E490" s="298" t="s">
        <v>490</v>
      </c>
      <c r="F490" s="298">
        <v>2549.6623400000003</v>
      </c>
      <c r="G490" s="298" t="s">
        <v>490</v>
      </c>
      <c r="H490" s="298">
        <v>49042.255100000002</v>
      </c>
      <c r="I490" s="298" t="s">
        <v>490</v>
      </c>
      <c r="J490" s="298">
        <v>2093.1475999999998</v>
      </c>
      <c r="K490" s="298" t="s">
        <v>490</v>
      </c>
      <c r="L490" s="298" t="s">
        <v>490</v>
      </c>
      <c r="M490" s="298" t="s">
        <v>490</v>
      </c>
      <c r="N490" s="298" t="s">
        <v>490</v>
      </c>
      <c r="O490" s="298" t="s">
        <v>490</v>
      </c>
      <c r="P490" s="298" t="s">
        <v>490</v>
      </c>
      <c r="Q490" s="298">
        <v>99.33</v>
      </c>
      <c r="R490" s="298" t="s">
        <v>490</v>
      </c>
      <c r="S490" s="298" t="s">
        <v>490</v>
      </c>
      <c r="T490" s="298" t="s">
        <v>490</v>
      </c>
      <c r="U490" s="298" t="s">
        <v>490</v>
      </c>
      <c r="V490" s="295" t="s">
        <v>187</v>
      </c>
      <c r="W490" s="298" t="s">
        <v>490</v>
      </c>
      <c r="X490" s="298" t="s">
        <v>490</v>
      </c>
      <c r="Y490" s="298" t="s">
        <v>490</v>
      </c>
      <c r="Z490" s="298" t="s">
        <v>490</v>
      </c>
      <c r="AA490" s="298" t="s">
        <v>490</v>
      </c>
      <c r="AB490" s="298" t="s">
        <v>490</v>
      </c>
      <c r="AC490" s="298" t="s">
        <v>490</v>
      </c>
      <c r="AD490" s="298" t="s">
        <v>490</v>
      </c>
      <c r="AE490" s="298" t="s">
        <v>490</v>
      </c>
      <c r="AF490" s="298" t="s">
        <v>490</v>
      </c>
      <c r="AG490" s="295" t="s">
        <v>187</v>
      </c>
      <c r="AH490" s="298" t="s">
        <v>3105</v>
      </c>
      <c r="AI490" s="298" t="s">
        <v>490</v>
      </c>
      <c r="AJ490" s="298" t="s">
        <v>490</v>
      </c>
    </row>
    <row r="491" spans="1:36" x14ac:dyDescent="0.25">
      <c r="A491" s="299" t="s">
        <v>652</v>
      </c>
      <c r="B491" s="298" t="s">
        <v>490</v>
      </c>
      <c r="C491" s="298" t="s">
        <v>490</v>
      </c>
      <c r="D491" s="298" t="s">
        <v>490</v>
      </c>
      <c r="E491" s="298" t="s">
        <v>490</v>
      </c>
      <c r="F491" s="298" t="s">
        <v>490</v>
      </c>
      <c r="G491" s="298" t="s">
        <v>490</v>
      </c>
      <c r="H491" s="298">
        <v>1019.4</v>
      </c>
      <c r="I491" s="298" t="s">
        <v>490</v>
      </c>
      <c r="J491" s="298" t="s">
        <v>490</v>
      </c>
      <c r="K491" s="298" t="s">
        <v>490</v>
      </c>
      <c r="L491" s="298" t="s">
        <v>490</v>
      </c>
      <c r="M491" s="298" t="s">
        <v>490</v>
      </c>
      <c r="N491" s="298" t="s">
        <v>490</v>
      </c>
      <c r="O491" s="298" t="s">
        <v>490</v>
      </c>
      <c r="P491" s="298" t="s">
        <v>490</v>
      </c>
      <c r="Q491" s="298" t="s">
        <v>490</v>
      </c>
      <c r="R491" s="298" t="s">
        <v>490</v>
      </c>
      <c r="S491" s="298" t="s">
        <v>490</v>
      </c>
      <c r="T491" s="298" t="s">
        <v>490</v>
      </c>
      <c r="U491" s="298" t="s">
        <v>490</v>
      </c>
      <c r="V491" s="295" t="s">
        <v>187</v>
      </c>
      <c r="W491" s="298" t="s">
        <v>490</v>
      </c>
      <c r="X491" s="298" t="s">
        <v>490</v>
      </c>
      <c r="Y491" s="298" t="s">
        <v>490</v>
      </c>
      <c r="Z491" s="298" t="s">
        <v>490</v>
      </c>
      <c r="AA491" s="298" t="s">
        <v>490</v>
      </c>
      <c r="AB491" s="298" t="s">
        <v>490</v>
      </c>
      <c r="AC491" s="298" t="s">
        <v>490</v>
      </c>
      <c r="AD491" s="298" t="s">
        <v>490</v>
      </c>
      <c r="AE491" s="298" t="s">
        <v>490</v>
      </c>
      <c r="AF491" s="298" t="s">
        <v>490</v>
      </c>
      <c r="AG491" s="295" t="s">
        <v>187</v>
      </c>
      <c r="AH491" s="298" t="s">
        <v>492</v>
      </c>
      <c r="AI491" s="298" t="s">
        <v>490</v>
      </c>
      <c r="AJ491" s="298" t="s">
        <v>490</v>
      </c>
    </row>
    <row r="492" spans="1:36" x14ac:dyDescent="0.25">
      <c r="A492" s="299" t="s">
        <v>653</v>
      </c>
      <c r="B492" s="298">
        <v>0.88</v>
      </c>
      <c r="C492" s="298" t="s">
        <v>490</v>
      </c>
      <c r="D492" s="298" t="s">
        <v>490</v>
      </c>
      <c r="E492" s="298" t="s">
        <v>490</v>
      </c>
      <c r="F492" s="298">
        <v>30.78</v>
      </c>
      <c r="G492" s="298" t="s">
        <v>490</v>
      </c>
      <c r="H492" s="298" t="s">
        <v>490</v>
      </c>
      <c r="I492" s="298" t="s">
        <v>490</v>
      </c>
      <c r="J492" s="298" t="s">
        <v>490</v>
      </c>
      <c r="K492" s="298" t="s">
        <v>490</v>
      </c>
      <c r="L492" s="298" t="s">
        <v>490</v>
      </c>
      <c r="M492" s="298" t="s">
        <v>490</v>
      </c>
      <c r="N492" s="298" t="s">
        <v>490</v>
      </c>
      <c r="O492" s="298" t="s">
        <v>490</v>
      </c>
      <c r="P492" s="298" t="s">
        <v>490</v>
      </c>
      <c r="Q492" s="298">
        <v>18.399999999999999</v>
      </c>
      <c r="R492" s="298" t="s">
        <v>490</v>
      </c>
      <c r="S492" s="298" t="s">
        <v>490</v>
      </c>
      <c r="T492" s="298" t="s">
        <v>490</v>
      </c>
      <c r="U492" s="298" t="s">
        <v>490</v>
      </c>
      <c r="V492" s="295" t="s">
        <v>187</v>
      </c>
      <c r="W492" s="298">
        <v>2.1192000000000002</v>
      </c>
      <c r="X492" s="298" t="s">
        <v>490</v>
      </c>
      <c r="Y492" s="298" t="s">
        <v>490</v>
      </c>
      <c r="Z492" s="298" t="s">
        <v>490</v>
      </c>
      <c r="AA492" s="298" t="s">
        <v>490</v>
      </c>
      <c r="AB492" s="298" t="s">
        <v>490</v>
      </c>
      <c r="AC492" s="298" t="s">
        <v>490</v>
      </c>
      <c r="AD492" s="298" t="s">
        <v>490</v>
      </c>
      <c r="AE492" s="298" t="s">
        <v>490</v>
      </c>
      <c r="AF492" s="298" t="s">
        <v>490</v>
      </c>
      <c r="AG492" s="295" t="s">
        <v>187</v>
      </c>
      <c r="AH492" s="298" t="s">
        <v>492</v>
      </c>
      <c r="AI492" s="298" t="s">
        <v>490</v>
      </c>
      <c r="AJ492" s="298" t="s">
        <v>490</v>
      </c>
    </row>
    <row r="493" spans="1:36" x14ac:dyDescent="0.25">
      <c r="A493" s="299" t="s">
        <v>654</v>
      </c>
      <c r="B493" s="298" t="s">
        <v>490</v>
      </c>
      <c r="C493" s="298" t="s">
        <v>490</v>
      </c>
      <c r="D493" s="298" t="s">
        <v>490</v>
      </c>
      <c r="E493" s="298" t="s">
        <v>490</v>
      </c>
      <c r="F493" s="298" t="s">
        <v>490</v>
      </c>
      <c r="G493" s="298" t="s">
        <v>490</v>
      </c>
      <c r="H493" s="298">
        <v>5967.5</v>
      </c>
      <c r="I493" s="298" t="s">
        <v>490</v>
      </c>
      <c r="J493" s="298" t="s">
        <v>490</v>
      </c>
      <c r="K493" s="298" t="s">
        <v>490</v>
      </c>
      <c r="L493" s="298" t="s">
        <v>490</v>
      </c>
      <c r="M493" s="298" t="s">
        <v>490</v>
      </c>
      <c r="N493" s="298" t="s">
        <v>490</v>
      </c>
      <c r="O493" s="298" t="s">
        <v>490</v>
      </c>
      <c r="P493" s="298" t="s">
        <v>490</v>
      </c>
      <c r="Q493" s="298" t="s">
        <v>490</v>
      </c>
      <c r="R493" s="298" t="s">
        <v>490</v>
      </c>
      <c r="S493" s="298" t="s">
        <v>490</v>
      </c>
      <c r="T493" s="298" t="s">
        <v>490</v>
      </c>
      <c r="U493" s="298" t="s">
        <v>490</v>
      </c>
      <c r="V493" s="295" t="s">
        <v>187</v>
      </c>
      <c r="W493" s="298" t="s">
        <v>490</v>
      </c>
      <c r="X493" s="298" t="s">
        <v>490</v>
      </c>
      <c r="Y493" s="298" t="s">
        <v>490</v>
      </c>
      <c r="Z493" s="298" t="s">
        <v>490</v>
      </c>
      <c r="AA493" s="298" t="s">
        <v>490</v>
      </c>
      <c r="AB493" s="298" t="s">
        <v>490</v>
      </c>
      <c r="AC493" s="298" t="s">
        <v>490</v>
      </c>
      <c r="AD493" s="298" t="s">
        <v>490</v>
      </c>
      <c r="AE493" s="298" t="s">
        <v>490</v>
      </c>
      <c r="AF493" s="298" t="s">
        <v>490</v>
      </c>
      <c r="AG493" s="295" t="s">
        <v>187</v>
      </c>
      <c r="AH493" s="298" t="s">
        <v>564</v>
      </c>
      <c r="AI493" s="298" t="s">
        <v>490</v>
      </c>
      <c r="AJ493" s="298" t="s">
        <v>490</v>
      </c>
    </row>
    <row r="494" spans="1:36" x14ac:dyDescent="0.25">
      <c r="A494" s="299" t="s">
        <v>655</v>
      </c>
      <c r="B494" s="298" t="s">
        <v>490</v>
      </c>
      <c r="C494" s="298" t="s">
        <v>490</v>
      </c>
      <c r="D494" s="298" t="s">
        <v>490</v>
      </c>
      <c r="E494" s="298" t="s">
        <v>490</v>
      </c>
      <c r="F494" s="298" t="s">
        <v>490</v>
      </c>
      <c r="G494" s="298" t="s">
        <v>490</v>
      </c>
      <c r="H494" s="298" t="s">
        <v>490</v>
      </c>
      <c r="I494" s="298" t="s">
        <v>490</v>
      </c>
      <c r="J494" s="298" t="s">
        <v>490</v>
      </c>
      <c r="K494" s="298" t="s">
        <v>490</v>
      </c>
      <c r="L494" s="298" t="s">
        <v>490</v>
      </c>
      <c r="M494" s="298" t="s">
        <v>490</v>
      </c>
      <c r="N494" s="298" t="s">
        <v>490</v>
      </c>
      <c r="O494" s="298" t="s">
        <v>490</v>
      </c>
      <c r="P494" s="298" t="s">
        <v>490</v>
      </c>
      <c r="Q494" s="298" t="s">
        <v>490</v>
      </c>
      <c r="R494" s="298" t="s">
        <v>490</v>
      </c>
      <c r="S494" s="298" t="s">
        <v>490</v>
      </c>
      <c r="T494" s="298" t="s">
        <v>490</v>
      </c>
      <c r="U494" s="298" t="s">
        <v>490</v>
      </c>
      <c r="V494" s="295" t="s">
        <v>187</v>
      </c>
      <c r="W494" s="298" t="s">
        <v>490</v>
      </c>
      <c r="X494" s="298" t="s">
        <v>490</v>
      </c>
      <c r="Y494" s="298" t="s">
        <v>490</v>
      </c>
      <c r="Z494" s="298" t="s">
        <v>490</v>
      </c>
      <c r="AA494" s="298" t="s">
        <v>490</v>
      </c>
      <c r="AB494" s="298" t="s">
        <v>490</v>
      </c>
      <c r="AC494" s="298" t="s">
        <v>490</v>
      </c>
      <c r="AD494" s="298" t="s">
        <v>490</v>
      </c>
      <c r="AE494" s="298" t="s">
        <v>490</v>
      </c>
      <c r="AF494" s="298" t="s">
        <v>490</v>
      </c>
      <c r="AG494" s="295" t="s">
        <v>187</v>
      </c>
      <c r="AH494" s="298" t="s">
        <v>492</v>
      </c>
      <c r="AI494" s="298" t="s">
        <v>490</v>
      </c>
      <c r="AJ494" s="298" t="s">
        <v>490</v>
      </c>
    </row>
    <row r="495" spans="1:36" x14ac:dyDescent="0.25">
      <c r="A495" s="301" t="s">
        <v>656</v>
      </c>
      <c r="B495" s="298" t="s">
        <v>490</v>
      </c>
      <c r="C495" s="298" t="s">
        <v>490</v>
      </c>
      <c r="D495" s="298" t="s">
        <v>490</v>
      </c>
      <c r="E495" s="298" t="s">
        <v>490</v>
      </c>
      <c r="F495" s="298" t="s">
        <v>490</v>
      </c>
      <c r="G495" s="298" t="s">
        <v>490</v>
      </c>
      <c r="H495" s="298" t="s">
        <v>490</v>
      </c>
      <c r="I495" s="298" t="s">
        <v>490</v>
      </c>
      <c r="J495" s="298" t="s">
        <v>490</v>
      </c>
      <c r="K495" s="298" t="s">
        <v>490</v>
      </c>
      <c r="L495" s="298" t="s">
        <v>490</v>
      </c>
      <c r="M495" s="298" t="s">
        <v>490</v>
      </c>
      <c r="N495" s="298" t="s">
        <v>490</v>
      </c>
      <c r="O495" s="298" t="s">
        <v>490</v>
      </c>
      <c r="P495" s="298" t="s">
        <v>490</v>
      </c>
      <c r="Q495" s="298" t="s">
        <v>490</v>
      </c>
      <c r="R495" s="298" t="s">
        <v>490</v>
      </c>
      <c r="S495" s="298" t="s">
        <v>490</v>
      </c>
      <c r="T495" s="298" t="s">
        <v>490</v>
      </c>
      <c r="U495" s="298" t="s">
        <v>490</v>
      </c>
      <c r="V495" s="295" t="s">
        <v>187</v>
      </c>
      <c r="W495" s="298" t="s">
        <v>490</v>
      </c>
      <c r="X495" s="298" t="s">
        <v>490</v>
      </c>
      <c r="Y495" s="298" t="s">
        <v>490</v>
      </c>
      <c r="Z495" s="298" t="s">
        <v>490</v>
      </c>
      <c r="AA495" s="298" t="s">
        <v>490</v>
      </c>
      <c r="AB495" s="298" t="s">
        <v>490</v>
      </c>
      <c r="AC495" s="298" t="s">
        <v>490</v>
      </c>
      <c r="AD495" s="298" t="s">
        <v>490</v>
      </c>
      <c r="AE495" s="298" t="s">
        <v>490</v>
      </c>
      <c r="AF495" s="298" t="s">
        <v>490</v>
      </c>
      <c r="AG495" s="295" t="s">
        <v>187</v>
      </c>
      <c r="AH495" s="298">
        <v>7230.4559117999988</v>
      </c>
      <c r="AI495" s="298" t="s">
        <v>490</v>
      </c>
      <c r="AJ495" s="298" t="s">
        <v>490</v>
      </c>
    </row>
    <row r="496" spans="1:36" x14ac:dyDescent="0.25">
      <c r="A496" s="303" t="s">
        <v>657</v>
      </c>
      <c r="B496" s="298" t="s">
        <v>490</v>
      </c>
      <c r="C496" s="298" t="s">
        <v>490</v>
      </c>
      <c r="D496" s="298" t="s">
        <v>490</v>
      </c>
      <c r="E496" s="298" t="s">
        <v>490</v>
      </c>
      <c r="F496" s="298" t="s">
        <v>490</v>
      </c>
      <c r="G496" s="298" t="s">
        <v>490</v>
      </c>
      <c r="H496" s="298" t="s">
        <v>490</v>
      </c>
      <c r="I496" s="298" t="s">
        <v>490</v>
      </c>
      <c r="J496" s="298" t="s">
        <v>490</v>
      </c>
      <c r="K496" s="298" t="s">
        <v>490</v>
      </c>
      <c r="L496" s="298" t="s">
        <v>490</v>
      </c>
      <c r="M496" s="298" t="s">
        <v>490</v>
      </c>
      <c r="N496" s="298" t="s">
        <v>490</v>
      </c>
      <c r="O496" s="298" t="s">
        <v>490</v>
      </c>
      <c r="P496" s="298" t="s">
        <v>490</v>
      </c>
      <c r="Q496" s="298" t="s">
        <v>490</v>
      </c>
      <c r="R496" s="298" t="s">
        <v>490</v>
      </c>
      <c r="S496" s="298" t="s">
        <v>490</v>
      </c>
      <c r="T496" s="298" t="s">
        <v>490</v>
      </c>
      <c r="U496" s="298" t="s">
        <v>490</v>
      </c>
      <c r="V496" s="295" t="s">
        <v>187</v>
      </c>
      <c r="W496" s="298">
        <v>0.31825058820208002</v>
      </c>
      <c r="X496" s="298" t="s">
        <v>490</v>
      </c>
      <c r="Y496" s="298" t="s">
        <v>490</v>
      </c>
      <c r="Z496" s="298" t="s">
        <v>490</v>
      </c>
      <c r="AA496" s="298" t="s">
        <v>490</v>
      </c>
      <c r="AB496" s="298" t="s">
        <v>490</v>
      </c>
      <c r="AC496" s="298" t="s">
        <v>490</v>
      </c>
      <c r="AD496" s="298" t="s">
        <v>490</v>
      </c>
      <c r="AE496" s="298" t="s">
        <v>490</v>
      </c>
      <c r="AF496" s="298" t="s">
        <v>490</v>
      </c>
      <c r="AG496" s="295" t="s">
        <v>187</v>
      </c>
      <c r="AH496" s="298" t="s">
        <v>490</v>
      </c>
      <c r="AI496" s="298">
        <v>366.18901378629999</v>
      </c>
      <c r="AJ496" s="298" t="s">
        <v>490</v>
      </c>
    </row>
    <row r="497" spans="1:36" x14ac:dyDescent="0.25">
      <c r="A497" s="299" t="s">
        <v>658</v>
      </c>
      <c r="B497" s="298" t="s">
        <v>490</v>
      </c>
      <c r="C497" s="298" t="s">
        <v>490</v>
      </c>
      <c r="D497" s="298" t="s">
        <v>490</v>
      </c>
      <c r="E497" s="298" t="s">
        <v>490</v>
      </c>
      <c r="F497" s="298" t="s">
        <v>490</v>
      </c>
      <c r="G497" s="298" t="s">
        <v>490</v>
      </c>
      <c r="H497" s="298" t="s">
        <v>490</v>
      </c>
      <c r="I497" s="298" t="s">
        <v>490</v>
      </c>
      <c r="J497" s="298" t="s">
        <v>490</v>
      </c>
      <c r="K497" s="298" t="s">
        <v>490</v>
      </c>
      <c r="L497" s="298" t="s">
        <v>490</v>
      </c>
      <c r="M497" s="298" t="s">
        <v>490</v>
      </c>
      <c r="N497" s="298" t="s">
        <v>490</v>
      </c>
      <c r="O497" s="298" t="s">
        <v>490</v>
      </c>
      <c r="P497" s="298" t="s">
        <v>490</v>
      </c>
      <c r="Q497" s="298" t="s">
        <v>490</v>
      </c>
      <c r="R497" s="298" t="s">
        <v>490</v>
      </c>
      <c r="S497" s="298" t="s">
        <v>490</v>
      </c>
      <c r="T497" s="298" t="s">
        <v>490</v>
      </c>
      <c r="U497" s="298" t="s">
        <v>490</v>
      </c>
      <c r="V497" s="295" t="s">
        <v>187</v>
      </c>
      <c r="W497" s="298">
        <v>0.31825058820208002</v>
      </c>
      <c r="X497" s="298" t="s">
        <v>490</v>
      </c>
      <c r="Y497" s="298" t="s">
        <v>490</v>
      </c>
      <c r="Z497" s="298" t="s">
        <v>490</v>
      </c>
      <c r="AA497" s="298" t="s">
        <v>490</v>
      </c>
      <c r="AB497" s="298" t="s">
        <v>490</v>
      </c>
      <c r="AC497" s="298" t="s">
        <v>490</v>
      </c>
      <c r="AD497" s="298" t="s">
        <v>490</v>
      </c>
      <c r="AE497" s="298" t="s">
        <v>490</v>
      </c>
      <c r="AF497" s="298" t="s">
        <v>490</v>
      </c>
      <c r="AG497" s="295" t="s">
        <v>187</v>
      </c>
      <c r="AH497" s="298" t="s">
        <v>490</v>
      </c>
      <c r="AI497" s="298">
        <v>366.18901378630005</v>
      </c>
      <c r="AJ497" s="298" t="s">
        <v>490</v>
      </c>
    </row>
    <row r="498" spans="1:36" x14ac:dyDescent="0.25">
      <c r="A498" s="299" t="s">
        <v>3373</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490</v>
      </c>
      <c r="X498" s="298" t="s">
        <v>490</v>
      </c>
      <c r="Y498" s="298" t="s">
        <v>490</v>
      </c>
      <c r="Z498" s="298" t="s">
        <v>490</v>
      </c>
      <c r="AA498" s="298" t="s">
        <v>490</v>
      </c>
      <c r="AB498" s="298" t="s">
        <v>490</v>
      </c>
      <c r="AC498" s="298" t="s">
        <v>490</v>
      </c>
      <c r="AD498" s="298" t="s">
        <v>490</v>
      </c>
      <c r="AE498" s="298" t="s">
        <v>490</v>
      </c>
      <c r="AF498" s="298" t="s">
        <v>490</v>
      </c>
      <c r="AG498" s="295" t="s">
        <v>187</v>
      </c>
      <c r="AH498" s="295" t="s">
        <v>187</v>
      </c>
      <c r="AI498" s="298" t="s">
        <v>517</v>
      </c>
      <c r="AJ498" s="295" t="s">
        <v>187</v>
      </c>
    </row>
    <row r="499" spans="1:36" x14ac:dyDescent="0.25">
      <c r="A499" s="299" t="s">
        <v>659</v>
      </c>
      <c r="B499" s="298" t="s">
        <v>490</v>
      </c>
      <c r="C499" s="298" t="s">
        <v>490</v>
      </c>
      <c r="D499" s="298" t="s">
        <v>490</v>
      </c>
      <c r="E499" s="298" t="s">
        <v>490</v>
      </c>
      <c r="F499" s="298" t="s">
        <v>490</v>
      </c>
      <c r="G499" s="298" t="s">
        <v>490</v>
      </c>
      <c r="H499" s="298" t="s">
        <v>490</v>
      </c>
      <c r="I499" s="298" t="s">
        <v>490</v>
      </c>
      <c r="J499" s="298" t="s">
        <v>490</v>
      </c>
      <c r="K499" s="298" t="s">
        <v>490</v>
      </c>
      <c r="L499" s="298" t="s">
        <v>490</v>
      </c>
      <c r="M499" s="298" t="s">
        <v>490</v>
      </c>
      <c r="N499" s="298" t="s">
        <v>490</v>
      </c>
      <c r="O499" s="298" t="s">
        <v>490</v>
      </c>
      <c r="P499" s="298" t="s">
        <v>490</v>
      </c>
      <c r="Q499" s="298" t="s">
        <v>490</v>
      </c>
      <c r="R499" s="298" t="s">
        <v>490</v>
      </c>
      <c r="S499" s="298" t="s">
        <v>490</v>
      </c>
      <c r="T499" s="298" t="s">
        <v>490</v>
      </c>
      <c r="U499" s="298" t="s">
        <v>490</v>
      </c>
      <c r="V499" s="295" t="s">
        <v>187</v>
      </c>
      <c r="W499" s="298" t="s">
        <v>490</v>
      </c>
      <c r="X499" s="298" t="s">
        <v>490</v>
      </c>
      <c r="Y499" s="298" t="s">
        <v>490</v>
      </c>
      <c r="Z499" s="298" t="s">
        <v>490</v>
      </c>
      <c r="AA499" s="298" t="s">
        <v>490</v>
      </c>
      <c r="AB499" s="298" t="s">
        <v>490</v>
      </c>
      <c r="AC499" s="298" t="s">
        <v>490</v>
      </c>
      <c r="AD499" s="298" t="s">
        <v>490</v>
      </c>
      <c r="AE499" s="298" t="s">
        <v>490</v>
      </c>
      <c r="AF499" s="298" t="s">
        <v>490</v>
      </c>
      <c r="AG499" s="295" t="s">
        <v>187</v>
      </c>
      <c r="AH499" s="298" t="s">
        <v>490</v>
      </c>
      <c r="AI499" s="298" t="s">
        <v>490</v>
      </c>
      <c r="AJ499" s="298" t="s">
        <v>490</v>
      </c>
    </row>
    <row r="500" spans="1:36" x14ac:dyDescent="0.25">
      <c r="A500" s="225" t="s">
        <v>708</v>
      </c>
      <c r="B500" s="298" t="s">
        <v>524</v>
      </c>
      <c r="C500" s="298" t="s">
        <v>490</v>
      </c>
      <c r="D500" s="298" t="s">
        <v>490</v>
      </c>
      <c r="E500" s="298" t="s">
        <v>490</v>
      </c>
      <c r="F500" s="298" t="s">
        <v>490</v>
      </c>
      <c r="G500" s="298" t="s">
        <v>490</v>
      </c>
      <c r="H500" s="298" t="s">
        <v>490</v>
      </c>
      <c r="I500" s="298" t="s">
        <v>490</v>
      </c>
      <c r="J500" s="298" t="s">
        <v>490</v>
      </c>
      <c r="K500" s="298" t="s">
        <v>490</v>
      </c>
      <c r="L500" s="298" t="s">
        <v>490</v>
      </c>
      <c r="M500" s="298" t="s">
        <v>490</v>
      </c>
      <c r="N500" s="298" t="s">
        <v>490</v>
      </c>
      <c r="O500" s="298" t="s">
        <v>490</v>
      </c>
      <c r="P500" s="298" t="s">
        <v>490</v>
      </c>
      <c r="Q500" s="298" t="s">
        <v>490</v>
      </c>
      <c r="R500" s="298" t="s">
        <v>490</v>
      </c>
      <c r="S500" s="298" t="s">
        <v>490</v>
      </c>
      <c r="T500" s="298" t="s">
        <v>490</v>
      </c>
      <c r="U500" s="298" t="s">
        <v>490</v>
      </c>
      <c r="V500" s="295" t="s">
        <v>187</v>
      </c>
      <c r="W500" s="298" t="s">
        <v>524</v>
      </c>
      <c r="X500" s="298" t="s">
        <v>524</v>
      </c>
      <c r="Y500" s="298" t="s">
        <v>524</v>
      </c>
      <c r="Z500" s="298" t="s">
        <v>490</v>
      </c>
      <c r="AA500" s="298" t="s">
        <v>524</v>
      </c>
      <c r="AB500" s="298" t="s">
        <v>490</v>
      </c>
      <c r="AC500" s="298" t="s">
        <v>490</v>
      </c>
      <c r="AD500" s="298" t="s">
        <v>490</v>
      </c>
      <c r="AE500" s="298" t="s">
        <v>490</v>
      </c>
      <c r="AF500" s="298" t="s">
        <v>490</v>
      </c>
      <c r="AG500" s="295" t="s">
        <v>187</v>
      </c>
      <c r="AH500" s="298" t="s">
        <v>490</v>
      </c>
      <c r="AI500" s="298" t="s">
        <v>524</v>
      </c>
      <c r="AJ500" s="298" t="s">
        <v>524</v>
      </c>
    </row>
    <row r="501" spans="1:36" x14ac:dyDescent="0.25">
      <c r="A501" s="304" t="s">
        <v>709</v>
      </c>
      <c r="B501" s="298" t="s">
        <v>524</v>
      </c>
      <c r="C501" s="298" t="s">
        <v>490</v>
      </c>
      <c r="D501" s="298" t="s">
        <v>490</v>
      </c>
      <c r="E501" s="298" t="s">
        <v>490</v>
      </c>
      <c r="F501" s="298" t="s">
        <v>490</v>
      </c>
      <c r="G501" s="298" t="s">
        <v>490</v>
      </c>
      <c r="H501" s="298" t="s">
        <v>490</v>
      </c>
      <c r="I501" s="298" t="s">
        <v>490</v>
      </c>
      <c r="J501" s="298" t="s">
        <v>490</v>
      </c>
      <c r="K501" s="298" t="s">
        <v>490</v>
      </c>
      <c r="L501" s="298" t="s">
        <v>490</v>
      </c>
      <c r="M501" s="298" t="s">
        <v>490</v>
      </c>
      <c r="N501" s="298" t="s">
        <v>490</v>
      </c>
      <c r="O501" s="298" t="s">
        <v>490</v>
      </c>
      <c r="P501" s="298" t="s">
        <v>490</v>
      </c>
      <c r="Q501" s="298" t="s">
        <v>490</v>
      </c>
      <c r="R501" s="298" t="s">
        <v>490</v>
      </c>
      <c r="S501" s="298" t="s">
        <v>490</v>
      </c>
      <c r="T501" s="298" t="s">
        <v>490</v>
      </c>
      <c r="U501" s="298" t="s">
        <v>490</v>
      </c>
      <c r="V501" s="295" t="s">
        <v>187</v>
      </c>
      <c r="W501" s="298" t="s">
        <v>524</v>
      </c>
      <c r="X501" s="298" t="s">
        <v>524</v>
      </c>
      <c r="Y501" s="298" t="s">
        <v>524</v>
      </c>
      <c r="Z501" s="298" t="s">
        <v>490</v>
      </c>
      <c r="AA501" s="298" t="s">
        <v>524</v>
      </c>
      <c r="AB501" s="298" t="s">
        <v>490</v>
      </c>
      <c r="AC501" s="298" t="s">
        <v>490</v>
      </c>
      <c r="AD501" s="298" t="s">
        <v>490</v>
      </c>
      <c r="AE501" s="298" t="s">
        <v>490</v>
      </c>
      <c r="AF501" s="298" t="s">
        <v>490</v>
      </c>
      <c r="AG501" s="295" t="s">
        <v>187</v>
      </c>
      <c r="AH501" s="298" t="s">
        <v>490</v>
      </c>
      <c r="AI501" s="298" t="s">
        <v>524</v>
      </c>
      <c r="AJ501" s="298" t="s">
        <v>524</v>
      </c>
    </row>
    <row r="502" spans="1:36" ht="15.75" customHeight="1" thickBot="1" x14ac:dyDescent="0.3">
      <c r="A502" s="226" t="s">
        <v>710</v>
      </c>
      <c r="B502" s="484" t="s">
        <v>697</v>
      </c>
      <c r="C502" s="486"/>
      <c r="D502" s="486"/>
      <c r="E502" s="486"/>
      <c r="F502" s="486"/>
      <c r="G502" s="486"/>
      <c r="H502" s="486"/>
      <c r="I502" s="486"/>
      <c r="J502" s="486"/>
      <c r="K502" s="486"/>
      <c r="L502" s="486"/>
      <c r="M502" s="486"/>
      <c r="N502" s="486"/>
      <c r="O502" s="486"/>
      <c r="P502" s="486"/>
      <c r="Q502" s="486"/>
      <c r="R502" s="486"/>
      <c r="S502" s="486"/>
      <c r="T502" s="486"/>
      <c r="U502" s="486"/>
      <c r="V502" s="486"/>
      <c r="W502" s="486"/>
      <c r="X502" s="486"/>
      <c r="Y502" s="486"/>
      <c r="Z502" s="486"/>
      <c r="AA502" s="486"/>
      <c r="AB502" s="486"/>
      <c r="AC502" s="486"/>
      <c r="AD502" s="486"/>
      <c r="AE502" s="486"/>
      <c r="AF502" s="486"/>
      <c r="AG502" s="486"/>
      <c r="AH502" s="486"/>
      <c r="AI502" s="486"/>
      <c r="AJ502" s="487"/>
    </row>
    <row r="503" spans="1:36" ht="15.75" thickTop="1" x14ac:dyDescent="0.25">
      <c r="A503" s="224" t="s">
        <v>711</v>
      </c>
      <c r="B503" s="298">
        <v>20255.88328182527</v>
      </c>
      <c r="C503" s="298">
        <v>268.79848497951895</v>
      </c>
      <c r="D503" s="298">
        <v>0.18223611604834999</v>
      </c>
      <c r="E503" s="298" t="s">
        <v>795</v>
      </c>
      <c r="F503" s="298">
        <v>9031.5481900000013</v>
      </c>
      <c r="G503" s="298" t="s">
        <v>515</v>
      </c>
      <c r="H503" s="298">
        <v>80121.705387429378</v>
      </c>
      <c r="I503" s="298" t="s">
        <v>515</v>
      </c>
      <c r="J503" s="298">
        <v>9356.369772</v>
      </c>
      <c r="K503" s="298" t="s">
        <v>515</v>
      </c>
      <c r="L503" s="298" t="s">
        <v>795</v>
      </c>
      <c r="M503" s="298" t="s">
        <v>515</v>
      </c>
      <c r="N503" s="298" t="s">
        <v>515</v>
      </c>
      <c r="O503" s="298" t="s">
        <v>515</v>
      </c>
      <c r="P503" s="298" t="s">
        <v>515</v>
      </c>
      <c r="Q503" s="298">
        <v>1154.9313</v>
      </c>
      <c r="R503" s="298" t="s">
        <v>515</v>
      </c>
      <c r="S503" s="298" t="s">
        <v>795</v>
      </c>
      <c r="T503" s="298" t="s">
        <v>795</v>
      </c>
      <c r="U503" s="298">
        <v>1.6984600970478201</v>
      </c>
      <c r="V503" s="295" t="s">
        <v>187</v>
      </c>
      <c r="W503" s="298">
        <v>3991.1111453887138</v>
      </c>
      <c r="X503" s="298">
        <v>2523.6563378072069</v>
      </c>
      <c r="Y503" s="298">
        <v>79.714328892219598</v>
      </c>
      <c r="Z503" s="298" t="s">
        <v>515</v>
      </c>
      <c r="AA503" s="298">
        <v>118.23495360473002</v>
      </c>
      <c r="AB503" s="298" t="s">
        <v>515</v>
      </c>
      <c r="AC503" s="298" t="s">
        <v>795</v>
      </c>
      <c r="AD503" s="298" t="s">
        <v>515</v>
      </c>
      <c r="AE503" s="298" t="s">
        <v>515</v>
      </c>
      <c r="AF503" s="298">
        <v>3.5894286775586801</v>
      </c>
      <c r="AG503" s="295" t="s">
        <v>187</v>
      </c>
      <c r="AH503" s="298">
        <v>7230.4559117999988</v>
      </c>
      <c r="AI503" s="298">
        <v>11803.800907153873</v>
      </c>
      <c r="AJ503" s="298">
        <v>490.71858044203998</v>
      </c>
    </row>
    <row r="504" spans="1:36" x14ac:dyDescent="0.25">
      <c r="A504" s="305" t="s">
        <v>712</v>
      </c>
      <c r="B504" s="298">
        <v>20040.325102040817</v>
      </c>
      <c r="C504" s="298" t="s">
        <v>490</v>
      </c>
      <c r="D504" s="298" t="s">
        <v>490</v>
      </c>
      <c r="E504" s="298" t="s">
        <v>490</v>
      </c>
      <c r="F504" s="298" t="s">
        <v>490</v>
      </c>
      <c r="G504" s="298" t="s">
        <v>490</v>
      </c>
      <c r="H504" s="298" t="s">
        <v>490</v>
      </c>
      <c r="I504" s="298" t="s">
        <v>490</v>
      </c>
      <c r="J504" s="298" t="s">
        <v>490</v>
      </c>
      <c r="K504" s="298" t="s">
        <v>490</v>
      </c>
      <c r="L504" s="298" t="s">
        <v>490</v>
      </c>
      <c r="M504" s="298" t="s">
        <v>490</v>
      </c>
      <c r="N504" s="298" t="s">
        <v>490</v>
      </c>
      <c r="O504" s="298" t="s">
        <v>490</v>
      </c>
      <c r="P504" s="298" t="s">
        <v>490</v>
      </c>
      <c r="Q504" s="298" t="s">
        <v>490</v>
      </c>
      <c r="R504" s="298" t="s">
        <v>490</v>
      </c>
      <c r="S504" s="298" t="s">
        <v>490</v>
      </c>
      <c r="T504" s="298" t="s">
        <v>490</v>
      </c>
      <c r="U504" s="298" t="s">
        <v>490</v>
      </c>
      <c r="V504" s="295" t="s">
        <v>187</v>
      </c>
      <c r="W504" s="298" t="s">
        <v>490</v>
      </c>
      <c r="X504" s="298" t="s">
        <v>490</v>
      </c>
      <c r="Y504" s="298" t="s">
        <v>490</v>
      </c>
      <c r="Z504" s="298" t="s">
        <v>490</v>
      </c>
      <c r="AA504" s="298" t="s">
        <v>490</v>
      </c>
      <c r="AB504" s="298" t="s">
        <v>490</v>
      </c>
      <c r="AC504" s="298" t="s">
        <v>490</v>
      </c>
      <c r="AD504" s="298" t="s">
        <v>490</v>
      </c>
      <c r="AE504" s="298" t="s">
        <v>490</v>
      </c>
      <c r="AF504" s="298" t="s">
        <v>490</v>
      </c>
      <c r="AG504" s="295" t="s">
        <v>187</v>
      </c>
      <c r="AH504" s="298" t="s">
        <v>490</v>
      </c>
      <c r="AI504" s="298" t="s">
        <v>490</v>
      </c>
      <c r="AJ504" s="298" t="s">
        <v>490</v>
      </c>
    </row>
    <row r="505" spans="1:36" x14ac:dyDescent="0.25">
      <c r="A505" s="306" t="s">
        <v>713</v>
      </c>
      <c r="B505" s="298" t="s">
        <v>490</v>
      </c>
      <c r="C505" s="298" t="s">
        <v>490</v>
      </c>
      <c r="D505" s="298" t="s">
        <v>490</v>
      </c>
      <c r="E505" s="298" t="s">
        <v>490</v>
      </c>
      <c r="F505" s="298" t="s">
        <v>490</v>
      </c>
      <c r="G505" s="298" t="s">
        <v>490</v>
      </c>
      <c r="H505" s="298" t="s">
        <v>552</v>
      </c>
      <c r="I505" s="298" t="s">
        <v>490</v>
      </c>
      <c r="J505" s="298" t="s">
        <v>490</v>
      </c>
      <c r="K505" s="298" t="s">
        <v>490</v>
      </c>
      <c r="L505" s="298" t="s">
        <v>490</v>
      </c>
      <c r="M505" s="298" t="s">
        <v>490</v>
      </c>
      <c r="N505" s="298" t="s">
        <v>490</v>
      </c>
      <c r="O505" s="298" t="s">
        <v>490</v>
      </c>
      <c r="P505" s="298" t="s">
        <v>490</v>
      </c>
      <c r="Q505" s="298" t="s">
        <v>490</v>
      </c>
      <c r="R505" s="298" t="s">
        <v>490</v>
      </c>
      <c r="S505" s="298" t="s">
        <v>490</v>
      </c>
      <c r="T505" s="298" t="s">
        <v>490</v>
      </c>
      <c r="U505" s="298" t="s">
        <v>490</v>
      </c>
      <c r="V505" s="295" t="s">
        <v>187</v>
      </c>
      <c r="W505" s="298">
        <v>2889.5115971792543</v>
      </c>
      <c r="X505" s="298">
        <v>550.24258844079532</v>
      </c>
      <c r="Y505" s="298" t="s">
        <v>490</v>
      </c>
      <c r="Z505" s="298" t="s">
        <v>490</v>
      </c>
      <c r="AA505" s="298" t="s">
        <v>490</v>
      </c>
      <c r="AB505" s="298" t="s">
        <v>490</v>
      </c>
      <c r="AC505" s="298" t="s">
        <v>490</v>
      </c>
      <c r="AD505" s="298" t="s">
        <v>490</v>
      </c>
      <c r="AE505" s="298" t="s">
        <v>490</v>
      </c>
      <c r="AF505" s="298" t="s">
        <v>490</v>
      </c>
      <c r="AG505" s="295" t="s">
        <v>187</v>
      </c>
      <c r="AH505" s="298" t="s">
        <v>490</v>
      </c>
      <c r="AI505" s="298">
        <v>2745.5373405254281</v>
      </c>
      <c r="AJ505" s="298" t="s">
        <v>490</v>
      </c>
    </row>
    <row r="506" spans="1:36" x14ac:dyDescent="0.25">
      <c r="A506" s="307" t="s">
        <v>714</v>
      </c>
      <c r="B506" s="298">
        <v>202.53417978445603</v>
      </c>
      <c r="C506" s="298">
        <v>0.60795747951898005</v>
      </c>
      <c r="D506" s="298">
        <v>0.18223611604834999</v>
      </c>
      <c r="E506" s="298" t="s">
        <v>3104</v>
      </c>
      <c r="F506" s="298" t="s">
        <v>3104</v>
      </c>
      <c r="G506" s="298" t="s">
        <v>589</v>
      </c>
      <c r="H506" s="298">
        <v>1.359442937847E-2</v>
      </c>
      <c r="I506" s="298" t="s">
        <v>589</v>
      </c>
      <c r="J506" s="298" t="s">
        <v>3104</v>
      </c>
      <c r="K506" s="298" t="s">
        <v>589</v>
      </c>
      <c r="L506" s="298" t="s">
        <v>3104</v>
      </c>
      <c r="M506" s="298" t="s">
        <v>589</v>
      </c>
      <c r="N506" s="298" t="s">
        <v>589</v>
      </c>
      <c r="O506" s="298" t="s">
        <v>589</v>
      </c>
      <c r="P506" s="298" t="s">
        <v>589</v>
      </c>
      <c r="Q506" s="298" t="s">
        <v>3104</v>
      </c>
      <c r="R506" s="298" t="s">
        <v>589</v>
      </c>
      <c r="S506" s="298" t="s">
        <v>3104</v>
      </c>
      <c r="T506" s="298" t="s">
        <v>3104</v>
      </c>
      <c r="U506" s="298">
        <v>1.6984600970478201</v>
      </c>
      <c r="V506" s="295" t="s">
        <v>187</v>
      </c>
      <c r="W506" s="298">
        <v>1083.5867883626456</v>
      </c>
      <c r="X506" s="298">
        <v>1973.4137493664118</v>
      </c>
      <c r="Y506" s="298">
        <v>79.714328892219598</v>
      </c>
      <c r="Z506" s="298" t="s">
        <v>589</v>
      </c>
      <c r="AA506" s="298">
        <v>118.23495360473002</v>
      </c>
      <c r="AB506" s="298" t="s">
        <v>589</v>
      </c>
      <c r="AC506" s="298" t="s">
        <v>3104</v>
      </c>
      <c r="AD506" s="298" t="s">
        <v>589</v>
      </c>
      <c r="AE506" s="298" t="s">
        <v>589</v>
      </c>
      <c r="AF506" s="298">
        <v>3.5894286775586801</v>
      </c>
      <c r="AG506" s="295" t="s">
        <v>187</v>
      </c>
      <c r="AH506" s="298" t="s">
        <v>589</v>
      </c>
      <c r="AI506" s="298">
        <v>709.15405230078557</v>
      </c>
      <c r="AJ506" s="298">
        <v>490.71858044210865</v>
      </c>
    </row>
    <row r="507" spans="1:36" x14ac:dyDescent="0.25">
      <c r="A507" s="308" t="s">
        <v>3374</v>
      </c>
      <c r="B507" s="298">
        <v>13.023999999999999</v>
      </c>
      <c r="C507" s="298">
        <v>268.19052749999997</v>
      </c>
      <c r="D507" s="298" t="s">
        <v>490</v>
      </c>
      <c r="E507" s="298" t="s">
        <v>490</v>
      </c>
      <c r="F507" s="298">
        <v>9031.5481900000013</v>
      </c>
      <c r="G507" s="298" t="s">
        <v>490</v>
      </c>
      <c r="H507" s="298">
        <v>80121.691793000005</v>
      </c>
      <c r="I507" s="298" t="s">
        <v>490</v>
      </c>
      <c r="J507" s="298">
        <v>9356.369772</v>
      </c>
      <c r="K507" s="298" t="s">
        <v>490</v>
      </c>
      <c r="L507" s="298" t="s">
        <v>490</v>
      </c>
      <c r="M507" s="298" t="s">
        <v>490</v>
      </c>
      <c r="N507" s="298" t="s">
        <v>490</v>
      </c>
      <c r="O507" s="298" t="s">
        <v>490</v>
      </c>
      <c r="P507" s="298" t="s">
        <v>490</v>
      </c>
      <c r="Q507" s="298">
        <v>1154.9313</v>
      </c>
      <c r="R507" s="298" t="s">
        <v>490</v>
      </c>
      <c r="S507" s="298" t="s">
        <v>490</v>
      </c>
      <c r="T507" s="298" t="s">
        <v>490</v>
      </c>
      <c r="U507" s="298" t="s">
        <v>490</v>
      </c>
      <c r="V507" s="295" t="s">
        <v>187</v>
      </c>
      <c r="W507" s="298">
        <v>15.660888</v>
      </c>
      <c r="X507" s="298" t="s">
        <v>490</v>
      </c>
      <c r="Y507" s="298" t="s">
        <v>490</v>
      </c>
      <c r="Z507" s="298" t="s">
        <v>490</v>
      </c>
      <c r="AA507" s="298" t="s">
        <v>490</v>
      </c>
      <c r="AB507" s="298" t="s">
        <v>490</v>
      </c>
      <c r="AC507" s="298" t="s">
        <v>490</v>
      </c>
      <c r="AD507" s="298" t="s">
        <v>490</v>
      </c>
      <c r="AE507" s="298" t="s">
        <v>490</v>
      </c>
      <c r="AF507" s="298" t="s">
        <v>490</v>
      </c>
      <c r="AG507" s="295" t="s">
        <v>187</v>
      </c>
      <c r="AH507" s="298">
        <v>7230.4559117999988</v>
      </c>
      <c r="AI507" s="298" t="s">
        <v>490</v>
      </c>
      <c r="AJ507" s="298" t="s">
        <v>490</v>
      </c>
    </row>
    <row r="508" spans="1:36" x14ac:dyDescent="0.25">
      <c r="A508" s="307" t="s">
        <v>715</v>
      </c>
      <c r="B508" s="298" t="s">
        <v>490</v>
      </c>
      <c r="C508" s="298" t="s">
        <v>490</v>
      </c>
      <c r="D508" s="298" t="s">
        <v>490</v>
      </c>
      <c r="E508" s="298" t="s">
        <v>490</v>
      </c>
      <c r="F508" s="298" t="s">
        <v>490</v>
      </c>
      <c r="G508" s="298" t="s">
        <v>490</v>
      </c>
      <c r="H508" s="298" t="s">
        <v>490</v>
      </c>
      <c r="I508" s="298" t="s">
        <v>490</v>
      </c>
      <c r="J508" s="298" t="s">
        <v>490</v>
      </c>
      <c r="K508" s="298" t="s">
        <v>490</v>
      </c>
      <c r="L508" s="298" t="s">
        <v>490</v>
      </c>
      <c r="M508" s="298" t="s">
        <v>490</v>
      </c>
      <c r="N508" s="298" t="s">
        <v>490</v>
      </c>
      <c r="O508" s="298" t="s">
        <v>490</v>
      </c>
      <c r="P508" s="298" t="s">
        <v>490</v>
      </c>
      <c r="Q508" s="298" t="s">
        <v>490</v>
      </c>
      <c r="R508" s="298" t="s">
        <v>490</v>
      </c>
      <c r="S508" s="298" t="s">
        <v>490</v>
      </c>
      <c r="T508" s="298" t="s">
        <v>490</v>
      </c>
      <c r="U508" s="298" t="s">
        <v>490</v>
      </c>
      <c r="V508" s="295" t="s">
        <v>187</v>
      </c>
      <c r="W508" s="298">
        <v>2.3518718468133701</v>
      </c>
      <c r="X508" s="298" t="s">
        <v>490</v>
      </c>
      <c r="Y508" s="298" t="s">
        <v>490</v>
      </c>
      <c r="Z508" s="298" t="s">
        <v>490</v>
      </c>
      <c r="AA508" s="298" t="s">
        <v>490</v>
      </c>
      <c r="AB508" s="298" t="s">
        <v>490</v>
      </c>
      <c r="AC508" s="298" t="s">
        <v>490</v>
      </c>
      <c r="AD508" s="298" t="s">
        <v>490</v>
      </c>
      <c r="AE508" s="298" t="s">
        <v>490</v>
      </c>
      <c r="AF508" s="298" t="s">
        <v>490</v>
      </c>
      <c r="AG508" s="295" t="s">
        <v>187</v>
      </c>
      <c r="AH508" s="298" t="s">
        <v>490</v>
      </c>
      <c r="AI508" s="298">
        <v>8349.1095143276398</v>
      </c>
      <c r="AJ508" s="298" t="s">
        <v>490</v>
      </c>
    </row>
    <row r="509" spans="1:36" x14ac:dyDescent="0.25">
      <c r="A509" s="309" t="s">
        <v>716</v>
      </c>
      <c r="B509" s="298" t="s">
        <v>524</v>
      </c>
      <c r="C509" s="298" t="s">
        <v>490</v>
      </c>
      <c r="D509" s="298" t="s">
        <v>490</v>
      </c>
      <c r="E509" s="298" t="s">
        <v>490</v>
      </c>
      <c r="F509" s="298" t="s">
        <v>490</v>
      </c>
      <c r="G509" s="298" t="s">
        <v>490</v>
      </c>
      <c r="H509" s="298" t="s">
        <v>490</v>
      </c>
      <c r="I509" s="298" t="s">
        <v>490</v>
      </c>
      <c r="J509" s="298" t="s">
        <v>490</v>
      </c>
      <c r="K509" s="298" t="s">
        <v>490</v>
      </c>
      <c r="L509" s="298" t="s">
        <v>490</v>
      </c>
      <c r="M509" s="298" t="s">
        <v>490</v>
      </c>
      <c r="N509" s="298" t="s">
        <v>490</v>
      </c>
      <c r="O509" s="298" t="s">
        <v>490</v>
      </c>
      <c r="P509" s="298" t="s">
        <v>490</v>
      </c>
      <c r="Q509" s="298" t="s">
        <v>490</v>
      </c>
      <c r="R509" s="298" t="s">
        <v>490</v>
      </c>
      <c r="S509" s="298" t="s">
        <v>490</v>
      </c>
      <c r="T509" s="298" t="s">
        <v>490</v>
      </c>
      <c r="U509" s="298" t="s">
        <v>490</v>
      </c>
      <c r="V509" s="295" t="s">
        <v>187</v>
      </c>
      <c r="W509" s="298" t="s">
        <v>524</v>
      </c>
      <c r="X509" s="298" t="s">
        <v>524</v>
      </c>
      <c r="Y509" s="298" t="s">
        <v>524</v>
      </c>
      <c r="Z509" s="298" t="s">
        <v>490</v>
      </c>
      <c r="AA509" s="298" t="s">
        <v>524</v>
      </c>
      <c r="AB509" s="298" t="s">
        <v>490</v>
      </c>
      <c r="AC509" s="298" t="s">
        <v>490</v>
      </c>
      <c r="AD509" s="298" t="s">
        <v>490</v>
      </c>
      <c r="AE509" s="298" t="s">
        <v>490</v>
      </c>
      <c r="AF509" s="298" t="s">
        <v>490</v>
      </c>
      <c r="AG509" s="295" t="s">
        <v>187</v>
      </c>
      <c r="AH509" s="298" t="s">
        <v>490</v>
      </c>
      <c r="AI509" s="298" t="s">
        <v>524</v>
      </c>
      <c r="AJ509" s="298" t="s">
        <v>524</v>
      </c>
    </row>
    <row r="511" spans="1:36" ht="30" x14ac:dyDescent="0.25">
      <c r="A511" s="42" t="s">
        <v>717</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718</v>
      </c>
      <c r="B514" s="199"/>
      <c r="C514" s="199"/>
      <c r="D514" s="199"/>
      <c r="E514" s="199"/>
      <c r="F514" s="200"/>
      <c r="G514" s="41" t="s">
        <v>474</v>
      </c>
    </row>
    <row r="515" spans="1:7" ht="15.75" x14ac:dyDescent="0.25">
      <c r="A515" s="214" t="s">
        <v>719</v>
      </c>
      <c r="B515" s="199"/>
      <c r="C515" s="199"/>
      <c r="D515" s="199"/>
      <c r="E515" s="199"/>
      <c r="F515" s="200"/>
      <c r="G515" s="41" t="s">
        <v>3371</v>
      </c>
    </row>
    <row r="516" spans="1:7" x14ac:dyDescent="0.25">
      <c r="A516" s="199"/>
      <c r="B516" s="199"/>
      <c r="C516" s="199"/>
      <c r="D516" s="199"/>
      <c r="E516" s="199"/>
      <c r="F516" s="200"/>
      <c r="G516" s="41" t="s">
        <v>475</v>
      </c>
    </row>
    <row r="517" spans="1:7" x14ac:dyDescent="0.25">
      <c r="A517" s="199"/>
      <c r="B517" s="199"/>
      <c r="C517" s="199"/>
      <c r="D517" s="199"/>
      <c r="E517" s="199"/>
      <c r="F517" s="213"/>
      <c r="G517" s="199"/>
    </row>
    <row r="518" spans="1:7" x14ac:dyDescent="0.25">
      <c r="A518" s="283" t="s">
        <v>720</v>
      </c>
      <c r="B518" s="284" t="s">
        <v>477</v>
      </c>
      <c r="C518" s="208" t="s">
        <v>478</v>
      </c>
      <c r="D518" s="208" t="s">
        <v>479</v>
      </c>
      <c r="E518" s="208" t="s">
        <v>615</v>
      </c>
      <c r="F518" s="227" t="s">
        <v>481</v>
      </c>
      <c r="G518" s="227" t="s">
        <v>482</v>
      </c>
    </row>
    <row r="519" spans="1:7" ht="15.75" thickBot="1" x14ac:dyDescent="0.3">
      <c r="A519" s="285" t="s">
        <v>721</v>
      </c>
      <c r="B519" s="476" t="s">
        <v>484</v>
      </c>
      <c r="C519" s="476"/>
      <c r="D519" s="476"/>
      <c r="E519" s="476"/>
      <c r="F519" s="476"/>
      <c r="G519" s="477"/>
    </row>
    <row r="520" spans="1:7" ht="15.75" thickTop="1" x14ac:dyDescent="0.25">
      <c r="A520" s="286" t="s">
        <v>722</v>
      </c>
      <c r="B520" s="298">
        <v>7853.7090592547993</v>
      </c>
      <c r="C520" s="298">
        <v>9418.7606550076798</v>
      </c>
      <c r="D520" s="298">
        <v>1108.4205949512345</v>
      </c>
      <c r="E520" s="298">
        <v>14.91067980114685</v>
      </c>
      <c r="F520" s="298">
        <v>363.40666610922074</v>
      </c>
      <c r="G520" s="298" t="s">
        <v>490</v>
      </c>
    </row>
    <row r="521" spans="1:7" x14ac:dyDescent="0.25">
      <c r="A521" s="303" t="s">
        <v>723</v>
      </c>
      <c r="B521" s="295" t="s">
        <v>187</v>
      </c>
      <c r="C521" s="298">
        <v>8681.5577516158737</v>
      </c>
      <c r="D521" s="298">
        <v>54.694930480826123</v>
      </c>
      <c r="E521" s="295" t="s">
        <v>187</v>
      </c>
      <c r="F521" s="295" t="s">
        <v>187</v>
      </c>
      <c r="G521" s="298" t="s">
        <v>490</v>
      </c>
    </row>
    <row r="522" spans="1:7" x14ac:dyDescent="0.25">
      <c r="A522" s="303" t="s">
        <v>724</v>
      </c>
      <c r="B522" s="295" t="s">
        <v>187</v>
      </c>
      <c r="C522" s="298">
        <v>6721.72746699257</v>
      </c>
      <c r="D522" s="295" t="s">
        <v>187</v>
      </c>
      <c r="E522" s="295" t="s">
        <v>187</v>
      </c>
      <c r="F522" s="295" t="s">
        <v>187</v>
      </c>
      <c r="G522" s="295" t="s">
        <v>187</v>
      </c>
    </row>
    <row r="523" spans="1:7" x14ac:dyDescent="0.25">
      <c r="A523" s="310" t="s">
        <v>3375</v>
      </c>
      <c r="B523" s="295" t="s">
        <v>187</v>
      </c>
      <c r="C523" s="298">
        <v>6459.5584610062451</v>
      </c>
      <c r="D523" s="295" t="s">
        <v>187</v>
      </c>
      <c r="E523" s="295" t="s">
        <v>187</v>
      </c>
      <c r="F523" s="295" t="s">
        <v>187</v>
      </c>
      <c r="G523" s="295" t="s">
        <v>187</v>
      </c>
    </row>
    <row r="524" spans="1:7" x14ac:dyDescent="0.25">
      <c r="A524" s="311" t="s">
        <v>725</v>
      </c>
      <c r="B524" s="295" t="s">
        <v>187</v>
      </c>
      <c r="C524" s="295" t="s">
        <v>187</v>
      </c>
      <c r="D524" s="295" t="s">
        <v>187</v>
      </c>
      <c r="E524" s="295" t="s">
        <v>187</v>
      </c>
      <c r="F524" s="295" t="s">
        <v>187</v>
      </c>
      <c r="G524" s="295" t="s">
        <v>187</v>
      </c>
    </row>
    <row r="525" spans="1:7" x14ac:dyDescent="0.25">
      <c r="A525" s="312" t="s">
        <v>726</v>
      </c>
      <c r="B525" s="295" t="s">
        <v>187</v>
      </c>
      <c r="C525" s="298" t="s">
        <v>187</v>
      </c>
      <c r="D525" s="295" t="s">
        <v>187</v>
      </c>
      <c r="E525" s="295" t="s">
        <v>187</v>
      </c>
      <c r="F525" s="295" t="s">
        <v>187</v>
      </c>
      <c r="G525" s="295" t="s">
        <v>187</v>
      </c>
    </row>
    <row r="526" spans="1:7" x14ac:dyDescent="0.25">
      <c r="A526" s="312" t="s">
        <v>727</v>
      </c>
      <c r="B526" s="295" t="s">
        <v>187</v>
      </c>
      <c r="C526" s="298" t="s">
        <v>187</v>
      </c>
      <c r="D526" s="295" t="s">
        <v>187</v>
      </c>
      <c r="E526" s="295" t="s">
        <v>187</v>
      </c>
      <c r="F526" s="295" t="s">
        <v>187</v>
      </c>
      <c r="G526" s="295" t="s">
        <v>187</v>
      </c>
    </row>
    <row r="527" spans="1:7" x14ac:dyDescent="0.25">
      <c r="A527" s="311" t="s">
        <v>728</v>
      </c>
      <c r="B527" s="295" t="s">
        <v>187</v>
      </c>
      <c r="C527" s="295" t="s">
        <v>187</v>
      </c>
      <c r="D527" s="295" t="s">
        <v>187</v>
      </c>
      <c r="E527" s="295" t="s">
        <v>187</v>
      </c>
      <c r="F527" s="295" t="s">
        <v>187</v>
      </c>
      <c r="G527" s="295" t="s">
        <v>187</v>
      </c>
    </row>
    <row r="528" spans="1:7" x14ac:dyDescent="0.25">
      <c r="A528" s="312" t="s">
        <v>729</v>
      </c>
      <c r="B528" s="295" t="s">
        <v>187</v>
      </c>
      <c r="C528" s="298" t="s">
        <v>187</v>
      </c>
      <c r="D528" s="295" t="s">
        <v>187</v>
      </c>
      <c r="E528" s="295" t="s">
        <v>187</v>
      </c>
      <c r="F528" s="295" t="s">
        <v>187</v>
      </c>
      <c r="G528" s="295" t="s">
        <v>187</v>
      </c>
    </row>
    <row r="529" spans="1:7" x14ac:dyDescent="0.25">
      <c r="A529" s="312" t="s">
        <v>730</v>
      </c>
      <c r="B529" s="295" t="s">
        <v>187</v>
      </c>
      <c r="C529" s="298" t="s">
        <v>187</v>
      </c>
      <c r="D529" s="295" t="s">
        <v>187</v>
      </c>
      <c r="E529" s="295" t="s">
        <v>187</v>
      </c>
      <c r="F529" s="295" t="s">
        <v>187</v>
      </c>
      <c r="G529" s="295" t="s">
        <v>187</v>
      </c>
    </row>
    <row r="530" spans="1:7" x14ac:dyDescent="0.25">
      <c r="A530" s="312" t="s">
        <v>731</v>
      </c>
      <c r="B530" s="295" t="s">
        <v>187</v>
      </c>
      <c r="C530" s="298" t="s">
        <v>187</v>
      </c>
      <c r="D530" s="295" t="s">
        <v>187</v>
      </c>
      <c r="E530" s="295" t="s">
        <v>187</v>
      </c>
      <c r="F530" s="295" t="s">
        <v>187</v>
      </c>
      <c r="G530" s="295" t="s">
        <v>187</v>
      </c>
    </row>
    <row r="531" spans="1:7" x14ac:dyDescent="0.25">
      <c r="A531" s="311" t="s">
        <v>732</v>
      </c>
      <c r="B531" s="295" t="s">
        <v>187</v>
      </c>
      <c r="C531" s="295" t="s">
        <v>187</v>
      </c>
      <c r="D531" s="295" t="s">
        <v>187</v>
      </c>
      <c r="E531" s="295" t="s">
        <v>187</v>
      </c>
      <c r="F531" s="295" t="s">
        <v>187</v>
      </c>
      <c r="G531" s="295" t="s">
        <v>187</v>
      </c>
    </row>
    <row r="532" spans="1:7" x14ac:dyDescent="0.25">
      <c r="A532" s="312" t="s">
        <v>3376</v>
      </c>
      <c r="B532" s="295" t="s">
        <v>187</v>
      </c>
      <c r="C532" s="298">
        <v>6459.5584610062451</v>
      </c>
      <c r="D532" s="295" t="s">
        <v>187</v>
      </c>
      <c r="E532" s="295" t="s">
        <v>187</v>
      </c>
      <c r="F532" s="295" t="s">
        <v>187</v>
      </c>
      <c r="G532" s="295" t="s">
        <v>187</v>
      </c>
    </row>
    <row r="533" spans="1:7" x14ac:dyDescent="0.25">
      <c r="A533" s="313" t="s">
        <v>735</v>
      </c>
      <c r="B533" s="295" t="s">
        <v>187</v>
      </c>
      <c r="C533" s="298">
        <v>473.19623090020355</v>
      </c>
      <c r="D533" s="295"/>
      <c r="E533" s="295" t="s">
        <v>187</v>
      </c>
      <c r="F533" s="295" t="s">
        <v>187</v>
      </c>
      <c r="G533" s="295"/>
    </row>
    <row r="534" spans="1:7" x14ac:dyDescent="0.25">
      <c r="A534" s="313" t="s">
        <v>736</v>
      </c>
      <c r="B534" s="295" t="s">
        <v>187</v>
      </c>
      <c r="C534" s="298">
        <v>299.39799460361405</v>
      </c>
      <c r="D534" s="295"/>
      <c r="E534" s="295" t="s">
        <v>187</v>
      </c>
      <c r="F534" s="295" t="s">
        <v>187</v>
      </c>
      <c r="G534" s="295"/>
    </row>
    <row r="535" spans="1:7" x14ac:dyDescent="0.25">
      <c r="A535" s="313" t="s">
        <v>737</v>
      </c>
      <c r="B535" s="295" t="s">
        <v>187</v>
      </c>
      <c r="C535" s="298">
        <v>3035.0507480212009</v>
      </c>
      <c r="D535" s="295"/>
      <c r="E535" s="295" t="s">
        <v>187</v>
      </c>
      <c r="F535" s="295" t="s">
        <v>187</v>
      </c>
      <c r="G535" s="295"/>
    </row>
    <row r="536" spans="1:7" x14ac:dyDescent="0.25">
      <c r="A536" s="313" t="s">
        <v>738</v>
      </c>
      <c r="B536" s="295" t="s">
        <v>187</v>
      </c>
      <c r="C536" s="298">
        <v>251.93525163617798</v>
      </c>
      <c r="D536" s="295"/>
      <c r="E536" s="295" t="s">
        <v>187</v>
      </c>
      <c r="F536" s="295" t="s">
        <v>187</v>
      </c>
      <c r="G536" s="295"/>
    </row>
    <row r="537" spans="1:7" x14ac:dyDescent="0.25">
      <c r="A537" s="313" t="s">
        <v>739</v>
      </c>
      <c r="B537" s="295" t="s">
        <v>187</v>
      </c>
      <c r="C537" s="298">
        <v>297.36246326322032</v>
      </c>
      <c r="D537" s="295"/>
      <c r="E537" s="295" t="s">
        <v>187</v>
      </c>
      <c r="F537" s="295" t="s">
        <v>187</v>
      </c>
      <c r="G537" s="295"/>
    </row>
    <row r="538" spans="1:7" x14ac:dyDescent="0.25">
      <c r="A538" s="313" t="s">
        <v>740</v>
      </c>
      <c r="B538" s="295" t="s">
        <v>187</v>
      </c>
      <c r="C538" s="298">
        <v>309.95636595734669</v>
      </c>
      <c r="D538" s="295"/>
      <c r="E538" s="295" t="s">
        <v>187</v>
      </c>
      <c r="F538" s="295" t="s">
        <v>187</v>
      </c>
      <c r="G538" s="295"/>
    </row>
    <row r="539" spans="1:7" x14ac:dyDescent="0.25">
      <c r="A539" s="313" t="s">
        <v>741</v>
      </c>
      <c r="B539" s="295" t="s">
        <v>187</v>
      </c>
      <c r="C539" s="298">
        <v>178.40438707912745</v>
      </c>
      <c r="D539" s="295"/>
      <c r="E539" s="295" t="s">
        <v>187</v>
      </c>
      <c r="F539" s="295" t="s">
        <v>187</v>
      </c>
      <c r="G539" s="295"/>
    </row>
    <row r="540" spans="1:7" x14ac:dyDescent="0.25">
      <c r="A540" s="313" t="s">
        <v>742</v>
      </c>
      <c r="B540" s="295" t="s">
        <v>187</v>
      </c>
      <c r="C540" s="298">
        <v>214.11005793654462</v>
      </c>
      <c r="D540" s="295"/>
      <c r="E540" s="295" t="s">
        <v>187</v>
      </c>
      <c r="F540" s="295" t="s">
        <v>187</v>
      </c>
      <c r="G540" s="295"/>
    </row>
    <row r="541" spans="1:7" x14ac:dyDescent="0.25">
      <c r="A541" s="313" t="s">
        <v>743</v>
      </c>
      <c r="B541" s="295" t="s">
        <v>187</v>
      </c>
      <c r="C541" s="298">
        <v>1167.114207479091</v>
      </c>
      <c r="D541" s="295"/>
      <c r="E541" s="295" t="s">
        <v>187</v>
      </c>
      <c r="F541" s="295" t="s">
        <v>187</v>
      </c>
      <c r="G541" s="295"/>
    </row>
    <row r="542" spans="1:7" x14ac:dyDescent="0.25">
      <c r="A542" s="313" t="s">
        <v>3108</v>
      </c>
      <c r="B542" s="295" t="s">
        <v>187</v>
      </c>
      <c r="C542" s="298">
        <v>178.70274178817721</v>
      </c>
      <c r="D542" s="295"/>
      <c r="E542" s="295" t="s">
        <v>187</v>
      </c>
      <c r="F542" s="295" t="s">
        <v>187</v>
      </c>
      <c r="G542" s="295"/>
    </row>
    <row r="543" spans="1:7" x14ac:dyDescent="0.25">
      <c r="A543" s="313" t="s">
        <v>3109</v>
      </c>
      <c r="B543" s="295" t="s">
        <v>187</v>
      </c>
      <c r="C543" s="298">
        <v>54.328012341541672</v>
      </c>
      <c r="D543" s="295"/>
      <c r="E543" s="295" t="s">
        <v>187</v>
      </c>
      <c r="F543" s="295" t="s">
        <v>187</v>
      </c>
      <c r="G543" s="295"/>
    </row>
    <row r="544" spans="1:7" x14ac:dyDescent="0.25">
      <c r="A544" s="310" t="s">
        <v>744</v>
      </c>
      <c r="B544" s="295" t="s">
        <v>187</v>
      </c>
      <c r="C544" s="298">
        <v>55.215000000000003</v>
      </c>
      <c r="D544" s="295" t="s">
        <v>187</v>
      </c>
      <c r="E544" s="295" t="s">
        <v>187</v>
      </c>
      <c r="F544" s="295" t="s">
        <v>187</v>
      </c>
      <c r="G544" s="295" t="s">
        <v>187</v>
      </c>
    </row>
    <row r="545" spans="1:7" x14ac:dyDescent="0.25">
      <c r="A545" s="310" t="s">
        <v>745</v>
      </c>
      <c r="B545" s="295" t="s">
        <v>187</v>
      </c>
      <c r="C545" s="298">
        <v>91.609200000000001</v>
      </c>
      <c r="D545" s="295" t="s">
        <v>187</v>
      </c>
      <c r="E545" s="295" t="s">
        <v>187</v>
      </c>
      <c r="F545" s="295" t="s">
        <v>187</v>
      </c>
      <c r="G545" s="295" t="s">
        <v>187</v>
      </c>
    </row>
    <row r="546" spans="1:7" x14ac:dyDescent="0.25">
      <c r="A546" s="310" t="s">
        <v>746</v>
      </c>
      <c r="B546" s="295" t="s">
        <v>187</v>
      </c>
      <c r="C546" s="298">
        <v>115.34480598632427</v>
      </c>
      <c r="D546" s="295" t="s">
        <v>187</v>
      </c>
      <c r="E546" s="295" t="s">
        <v>187</v>
      </c>
      <c r="F546" s="295" t="s">
        <v>187</v>
      </c>
      <c r="G546" s="295" t="s">
        <v>187</v>
      </c>
    </row>
    <row r="547" spans="1:7" x14ac:dyDescent="0.25">
      <c r="A547" s="314" t="s">
        <v>747</v>
      </c>
      <c r="B547" s="295" t="s">
        <v>187</v>
      </c>
      <c r="C547" s="298" t="s">
        <v>517</v>
      </c>
      <c r="D547" s="295"/>
      <c r="E547" s="295" t="s">
        <v>187</v>
      </c>
      <c r="F547" s="295" t="s">
        <v>187</v>
      </c>
      <c r="G547" s="295"/>
    </row>
    <row r="548" spans="1:7" x14ac:dyDescent="0.25">
      <c r="A548" s="314" t="s">
        <v>748</v>
      </c>
      <c r="B548" s="295" t="s">
        <v>187</v>
      </c>
      <c r="C548" s="298">
        <v>26.068534199999998</v>
      </c>
      <c r="D548" s="295"/>
      <c r="E548" s="295" t="s">
        <v>187</v>
      </c>
      <c r="F548" s="295" t="s">
        <v>187</v>
      </c>
      <c r="G548" s="295"/>
    </row>
    <row r="549" spans="1:7" x14ac:dyDescent="0.25">
      <c r="A549" s="314" t="s">
        <v>749</v>
      </c>
      <c r="B549" s="295" t="s">
        <v>187</v>
      </c>
      <c r="C549" s="298">
        <v>69.750133199999993</v>
      </c>
      <c r="D549" s="295"/>
      <c r="E549" s="295" t="s">
        <v>187</v>
      </c>
      <c r="F549" s="295" t="s">
        <v>187</v>
      </c>
      <c r="G549" s="295"/>
    </row>
    <row r="550" spans="1:7" x14ac:dyDescent="0.25">
      <c r="A550" s="314" t="s">
        <v>750</v>
      </c>
      <c r="B550" s="295" t="s">
        <v>187</v>
      </c>
      <c r="C550" s="298">
        <v>2.1242679999999998</v>
      </c>
      <c r="D550" s="295"/>
      <c r="E550" s="295" t="s">
        <v>187</v>
      </c>
      <c r="F550" s="295" t="s">
        <v>187</v>
      </c>
      <c r="G550" s="295"/>
    </row>
    <row r="551" spans="1:7" x14ac:dyDescent="0.25">
      <c r="A551" s="314" t="s">
        <v>751</v>
      </c>
      <c r="B551" s="295" t="s">
        <v>187</v>
      </c>
      <c r="C551" s="298" t="s">
        <v>517</v>
      </c>
      <c r="D551" s="295"/>
      <c r="E551" s="295" t="s">
        <v>187</v>
      </c>
      <c r="F551" s="295" t="s">
        <v>187</v>
      </c>
      <c r="G551" s="295"/>
    </row>
    <row r="552" spans="1:7" x14ac:dyDescent="0.25">
      <c r="A552" s="315" t="s">
        <v>752</v>
      </c>
      <c r="B552" s="295" t="s">
        <v>187</v>
      </c>
      <c r="C552" s="298">
        <v>17.401870586324279</v>
      </c>
      <c r="D552" s="295" t="s">
        <v>187</v>
      </c>
      <c r="E552" s="295" t="s">
        <v>187</v>
      </c>
      <c r="F552" s="295" t="s">
        <v>187</v>
      </c>
      <c r="G552" s="295" t="s">
        <v>187</v>
      </c>
    </row>
    <row r="553" spans="1:7" x14ac:dyDescent="0.25">
      <c r="A553" s="316" t="s">
        <v>753</v>
      </c>
      <c r="B553" s="295" t="s">
        <v>187</v>
      </c>
      <c r="C553" s="298">
        <v>17.401870586324279</v>
      </c>
      <c r="D553" s="295"/>
      <c r="E553" s="295" t="s">
        <v>187</v>
      </c>
      <c r="F553" s="295" t="s">
        <v>187</v>
      </c>
      <c r="G553" s="295"/>
    </row>
    <row r="554" spans="1:7" x14ac:dyDescent="0.25">
      <c r="A554" s="303" t="s">
        <v>754</v>
      </c>
      <c r="B554" s="295" t="s">
        <v>187</v>
      </c>
      <c r="C554" s="298">
        <v>1959.8302846233032</v>
      </c>
      <c r="D554" s="298">
        <v>54.694930480826123</v>
      </c>
      <c r="E554" s="295" t="s">
        <v>187</v>
      </c>
      <c r="F554" s="295" t="s">
        <v>187</v>
      </c>
      <c r="G554" s="298" t="s">
        <v>490</v>
      </c>
    </row>
    <row r="555" spans="1:7" x14ac:dyDescent="0.25">
      <c r="A555" s="317" t="s">
        <v>3377</v>
      </c>
      <c r="B555" s="295" t="s">
        <v>187</v>
      </c>
      <c r="C555" s="298">
        <v>1009.8520195503449</v>
      </c>
      <c r="D555" s="298">
        <v>42.152764039128421</v>
      </c>
      <c r="E555" s="295" t="s">
        <v>187</v>
      </c>
      <c r="F555" s="295" t="s">
        <v>187</v>
      </c>
      <c r="G555" s="298" t="s">
        <v>490</v>
      </c>
    </row>
    <row r="556" spans="1:7" x14ac:dyDescent="0.25">
      <c r="A556" s="311" t="s">
        <v>725</v>
      </c>
      <c r="B556" s="295" t="s">
        <v>187</v>
      </c>
      <c r="C556" s="295" t="s">
        <v>187</v>
      </c>
      <c r="D556" s="295" t="s">
        <v>187</v>
      </c>
      <c r="E556" s="295" t="s">
        <v>187</v>
      </c>
      <c r="F556" s="295" t="s">
        <v>187</v>
      </c>
      <c r="G556" s="295" t="s">
        <v>187</v>
      </c>
    </row>
    <row r="557" spans="1:7" x14ac:dyDescent="0.25">
      <c r="A557" s="312" t="s">
        <v>726</v>
      </c>
      <c r="B557" s="295" t="s">
        <v>187</v>
      </c>
      <c r="C557" s="298" t="s">
        <v>187</v>
      </c>
      <c r="D557" s="298" t="s">
        <v>187</v>
      </c>
      <c r="E557" s="295" t="s">
        <v>187</v>
      </c>
      <c r="F557" s="295" t="s">
        <v>187</v>
      </c>
      <c r="G557" s="296" t="s">
        <v>187</v>
      </c>
    </row>
    <row r="558" spans="1:7" x14ac:dyDescent="0.25">
      <c r="A558" s="312" t="s">
        <v>727</v>
      </c>
      <c r="B558" s="295" t="s">
        <v>187</v>
      </c>
      <c r="C558" s="298" t="s">
        <v>187</v>
      </c>
      <c r="D558" s="298" t="s">
        <v>187</v>
      </c>
      <c r="E558" s="295" t="s">
        <v>187</v>
      </c>
      <c r="F558" s="295" t="s">
        <v>187</v>
      </c>
      <c r="G558" s="296" t="s">
        <v>187</v>
      </c>
    </row>
    <row r="559" spans="1:7" x14ac:dyDescent="0.25">
      <c r="A559" s="311" t="s">
        <v>728</v>
      </c>
      <c r="B559" s="295" t="s">
        <v>187</v>
      </c>
      <c r="C559" s="295" t="s">
        <v>187</v>
      </c>
      <c r="D559" s="295" t="s">
        <v>187</v>
      </c>
      <c r="E559" s="295" t="s">
        <v>187</v>
      </c>
      <c r="F559" s="295" t="s">
        <v>187</v>
      </c>
      <c r="G559" s="295" t="s">
        <v>187</v>
      </c>
    </row>
    <row r="560" spans="1:7" x14ac:dyDescent="0.25">
      <c r="A560" s="312" t="s">
        <v>729</v>
      </c>
      <c r="B560" s="295" t="s">
        <v>187</v>
      </c>
      <c r="C560" s="298" t="s">
        <v>187</v>
      </c>
      <c r="D560" s="298" t="s">
        <v>187</v>
      </c>
      <c r="E560" s="295" t="s">
        <v>187</v>
      </c>
      <c r="F560" s="295" t="s">
        <v>187</v>
      </c>
      <c r="G560" s="296" t="s">
        <v>187</v>
      </c>
    </row>
    <row r="561" spans="1:7" x14ac:dyDescent="0.25">
      <c r="A561" s="312" t="s">
        <v>730</v>
      </c>
      <c r="B561" s="295" t="s">
        <v>187</v>
      </c>
      <c r="C561" s="298" t="s">
        <v>187</v>
      </c>
      <c r="D561" s="298" t="s">
        <v>187</v>
      </c>
      <c r="E561" s="295" t="s">
        <v>187</v>
      </c>
      <c r="F561" s="295" t="s">
        <v>187</v>
      </c>
      <c r="G561" s="296" t="s">
        <v>187</v>
      </c>
    </row>
    <row r="562" spans="1:7" x14ac:dyDescent="0.25">
      <c r="A562" s="312" t="s">
        <v>731</v>
      </c>
      <c r="B562" s="295" t="s">
        <v>187</v>
      </c>
      <c r="C562" s="298" t="s">
        <v>187</v>
      </c>
      <c r="D562" s="298" t="s">
        <v>187</v>
      </c>
      <c r="E562" s="295" t="s">
        <v>187</v>
      </c>
      <c r="F562" s="295" t="s">
        <v>187</v>
      </c>
      <c r="G562" s="296" t="s">
        <v>187</v>
      </c>
    </row>
    <row r="563" spans="1:7" x14ac:dyDescent="0.25">
      <c r="A563" s="311" t="s">
        <v>732</v>
      </c>
      <c r="B563" s="295" t="s">
        <v>187</v>
      </c>
      <c r="C563" s="295" t="s">
        <v>187</v>
      </c>
      <c r="D563" s="295" t="s">
        <v>187</v>
      </c>
      <c r="E563" s="295" t="s">
        <v>187</v>
      </c>
      <c r="F563" s="295" t="s">
        <v>187</v>
      </c>
      <c r="G563" s="295" t="s">
        <v>187</v>
      </c>
    </row>
    <row r="564" spans="1:7" x14ac:dyDescent="0.25">
      <c r="A564" s="312" t="s">
        <v>3378</v>
      </c>
      <c r="B564" s="295" t="s">
        <v>187</v>
      </c>
      <c r="C564" s="298">
        <v>1009.8520195503449</v>
      </c>
      <c r="D564" s="298">
        <v>42.152764039128421</v>
      </c>
      <c r="E564" s="295" t="s">
        <v>187</v>
      </c>
      <c r="F564" s="295" t="s">
        <v>187</v>
      </c>
      <c r="G564" s="296" t="s">
        <v>490</v>
      </c>
    </row>
    <row r="565" spans="1:7" x14ac:dyDescent="0.25">
      <c r="A565" s="313" t="s">
        <v>733</v>
      </c>
      <c r="B565" s="295" t="s">
        <v>187</v>
      </c>
      <c r="C565" s="298" t="s">
        <v>492</v>
      </c>
      <c r="D565" s="298" t="s">
        <v>492</v>
      </c>
      <c r="E565" s="295" t="s">
        <v>187</v>
      </c>
      <c r="F565" s="295" t="s">
        <v>187</v>
      </c>
      <c r="G565" s="296" t="s">
        <v>490</v>
      </c>
    </row>
    <row r="566" spans="1:7" x14ac:dyDescent="0.25">
      <c r="A566" s="313" t="s">
        <v>734</v>
      </c>
      <c r="B566" s="295" t="s">
        <v>187</v>
      </c>
      <c r="C566" s="298" t="s">
        <v>492</v>
      </c>
      <c r="D566" s="298" t="s">
        <v>492</v>
      </c>
      <c r="E566" s="295" t="s">
        <v>187</v>
      </c>
      <c r="F566" s="295" t="s">
        <v>187</v>
      </c>
      <c r="G566" s="296" t="s">
        <v>490</v>
      </c>
    </row>
    <row r="567" spans="1:7" x14ac:dyDescent="0.25">
      <c r="A567" s="313" t="s">
        <v>735</v>
      </c>
      <c r="B567" s="295" t="s">
        <v>187</v>
      </c>
      <c r="C567" s="298">
        <v>4.2126418231888598</v>
      </c>
      <c r="D567" s="298" t="s">
        <v>492</v>
      </c>
      <c r="E567" s="295" t="s">
        <v>187</v>
      </c>
      <c r="F567" s="295" t="s">
        <v>187</v>
      </c>
      <c r="G567" s="296" t="s">
        <v>490</v>
      </c>
    </row>
    <row r="568" spans="1:7" x14ac:dyDescent="0.25">
      <c r="A568" s="313" t="s">
        <v>736</v>
      </c>
      <c r="B568" s="295" t="s">
        <v>187</v>
      </c>
      <c r="C568" s="298">
        <v>2.7902546389271099</v>
      </c>
      <c r="D568" s="298" t="s">
        <v>492</v>
      </c>
      <c r="E568" s="295" t="s">
        <v>187</v>
      </c>
      <c r="F568" s="295" t="s">
        <v>187</v>
      </c>
      <c r="G568" s="296" t="s">
        <v>490</v>
      </c>
    </row>
    <row r="569" spans="1:7" x14ac:dyDescent="0.25">
      <c r="A569" s="313" t="s">
        <v>737</v>
      </c>
      <c r="B569" s="295" t="s">
        <v>187</v>
      </c>
      <c r="C569" s="298">
        <v>28.497717298240602</v>
      </c>
      <c r="D569" s="298" t="s">
        <v>492</v>
      </c>
      <c r="E569" s="295" t="s">
        <v>187</v>
      </c>
      <c r="F569" s="295" t="s">
        <v>187</v>
      </c>
      <c r="G569" s="296" t="s">
        <v>490</v>
      </c>
    </row>
    <row r="570" spans="1:7" x14ac:dyDescent="0.25">
      <c r="A570" s="313" t="s">
        <v>738</v>
      </c>
      <c r="B570" s="295" t="s">
        <v>187</v>
      </c>
      <c r="C570" s="298">
        <v>6.66034512616306</v>
      </c>
      <c r="D570" s="298">
        <v>7.8425112598720697</v>
      </c>
      <c r="E570" s="295" t="s">
        <v>187</v>
      </c>
      <c r="F570" s="295" t="s">
        <v>187</v>
      </c>
      <c r="G570" s="296" t="s">
        <v>490</v>
      </c>
    </row>
    <row r="571" spans="1:7" x14ac:dyDescent="0.25">
      <c r="A571" s="313" t="s">
        <v>739</v>
      </c>
      <c r="B571" s="295" t="s">
        <v>187</v>
      </c>
      <c r="C571" s="298">
        <v>2.52263043402202</v>
      </c>
      <c r="D571" s="298" t="s">
        <v>492</v>
      </c>
      <c r="E571" s="295" t="s">
        <v>187</v>
      </c>
      <c r="F571" s="295" t="s">
        <v>187</v>
      </c>
      <c r="G571" s="296" t="s">
        <v>490</v>
      </c>
    </row>
    <row r="572" spans="1:7" x14ac:dyDescent="0.25">
      <c r="A572" s="313" t="s">
        <v>740</v>
      </c>
      <c r="B572" s="295" t="s">
        <v>187</v>
      </c>
      <c r="C572" s="298">
        <v>15.278275422757799</v>
      </c>
      <c r="D572" s="298">
        <v>15.52463493848146</v>
      </c>
      <c r="E572" s="295" t="s">
        <v>187</v>
      </c>
      <c r="F572" s="295" t="s">
        <v>187</v>
      </c>
      <c r="G572" s="296" t="s">
        <v>490</v>
      </c>
    </row>
    <row r="573" spans="1:7" x14ac:dyDescent="0.25">
      <c r="A573" s="313" t="s">
        <v>741</v>
      </c>
      <c r="B573" s="295" t="s">
        <v>187</v>
      </c>
      <c r="C573" s="298">
        <v>8.8016924452317706</v>
      </c>
      <c r="D573" s="298">
        <v>8.4893956827476593</v>
      </c>
      <c r="E573" s="295" t="s">
        <v>187</v>
      </c>
      <c r="F573" s="295" t="s">
        <v>187</v>
      </c>
      <c r="G573" s="296" t="s">
        <v>490</v>
      </c>
    </row>
    <row r="574" spans="1:7" x14ac:dyDescent="0.25">
      <c r="A574" s="313" t="s">
        <v>742</v>
      </c>
      <c r="B574" s="295" t="s">
        <v>187</v>
      </c>
      <c r="C574" s="298">
        <v>2.0137792152480598</v>
      </c>
      <c r="D574" s="298" t="s">
        <v>492</v>
      </c>
      <c r="E574" s="295" t="s">
        <v>187</v>
      </c>
      <c r="F574" s="295" t="s">
        <v>187</v>
      </c>
      <c r="G574" s="296" t="s">
        <v>490</v>
      </c>
    </row>
    <row r="575" spans="1:7" x14ac:dyDescent="0.25">
      <c r="A575" s="313" t="s">
        <v>743</v>
      </c>
      <c r="B575" s="295" t="s">
        <v>187</v>
      </c>
      <c r="C575" s="298">
        <v>935.45098734337898</v>
      </c>
      <c r="D575" s="298">
        <v>10.296222158027231</v>
      </c>
      <c r="E575" s="295" t="s">
        <v>187</v>
      </c>
      <c r="F575" s="295" t="s">
        <v>187</v>
      </c>
      <c r="G575" s="296" t="s">
        <v>490</v>
      </c>
    </row>
    <row r="576" spans="1:7" x14ac:dyDescent="0.25">
      <c r="A576" s="313" t="s">
        <v>3108</v>
      </c>
      <c r="B576" s="295" t="s">
        <v>187</v>
      </c>
      <c r="C576" s="298">
        <v>2.84526374758499</v>
      </c>
      <c r="D576" s="298" t="s">
        <v>492</v>
      </c>
      <c r="E576" s="295" t="s">
        <v>187</v>
      </c>
      <c r="F576" s="295" t="s">
        <v>187</v>
      </c>
      <c r="G576" s="296" t="s">
        <v>490</v>
      </c>
    </row>
    <row r="577" spans="1:7" x14ac:dyDescent="0.25">
      <c r="A577" s="313" t="s">
        <v>3109</v>
      </c>
      <c r="B577" s="295" t="s">
        <v>187</v>
      </c>
      <c r="C577" s="298">
        <v>0.77843205560164996</v>
      </c>
      <c r="D577" s="298" t="s">
        <v>492</v>
      </c>
      <c r="E577" s="295" t="s">
        <v>187</v>
      </c>
      <c r="F577" s="295" t="s">
        <v>187</v>
      </c>
      <c r="G577" s="296" t="s">
        <v>490</v>
      </c>
    </row>
    <row r="578" spans="1:7" x14ac:dyDescent="0.25">
      <c r="A578" s="310" t="s">
        <v>744</v>
      </c>
      <c r="B578" s="295" t="s">
        <v>187</v>
      </c>
      <c r="C578" s="298">
        <v>2.33929947528482</v>
      </c>
      <c r="D578" s="298">
        <v>1.16065025717818</v>
      </c>
      <c r="E578" s="295" t="s">
        <v>187</v>
      </c>
      <c r="F578" s="295" t="s">
        <v>187</v>
      </c>
      <c r="G578" s="296" t="s">
        <v>490</v>
      </c>
    </row>
    <row r="579" spans="1:7" x14ac:dyDescent="0.25">
      <c r="A579" s="310" t="s">
        <v>745</v>
      </c>
      <c r="B579" s="295" t="s">
        <v>187</v>
      </c>
      <c r="C579" s="298">
        <v>811.93514606186397</v>
      </c>
      <c r="D579" s="298">
        <v>5.4580785736261301</v>
      </c>
      <c r="E579" s="295" t="s">
        <v>187</v>
      </c>
      <c r="F579" s="295" t="s">
        <v>187</v>
      </c>
      <c r="G579" s="296" t="s">
        <v>490</v>
      </c>
    </row>
    <row r="580" spans="1:7" x14ac:dyDescent="0.25">
      <c r="A580" s="310" t="s">
        <v>746</v>
      </c>
      <c r="B580" s="295" t="s">
        <v>187</v>
      </c>
      <c r="C580" s="298">
        <v>135.7038195358096</v>
      </c>
      <c r="D580" s="298">
        <v>5.9234376108933899</v>
      </c>
      <c r="E580" s="295" t="s">
        <v>187</v>
      </c>
      <c r="F580" s="295" t="s">
        <v>187</v>
      </c>
      <c r="G580" s="298" t="s">
        <v>490</v>
      </c>
    </row>
    <row r="581" spans="1:7" x14ac:dyDescent="0.25">
      <c r="A581" s="314" t="s">
        <v>747</v>
      </c>
      <c r="B581" s="295" t="s">
        <v>187</v>
      </c>
      <c r="C581" s="298" t="s">
        <v>517</v>
      </c>
      <c r="D581" s="298" t="s">
        <v>517</v>
      </c>
      <c r="E581" s="295" t="s">
        <v>187</v>
      </c>
      <c r="F581" s="295" t="s">
        <v>187</v>
      </c>
      <c r="G581" s="296" t="s">
        <v>490</v>
      </c>
    </row>
    <row r="582" spans="1:7" x14ac:dyDescent="0.25">
      <c r="A582" s="314" t="s">
        <v>748</v>
      </c>
      <c r="B582" s="295" t="s">
        <v>187</v>
      </c>
      <c r="C582" s="298">
        <v>0.39070037091767001</v>
      </c>
      <c r="D582" s="298">
        <v>8.605344306328E-2</v>
      </c>
      <c r="E582" s="295" t="s">
        <v>187</v>
      </c>
      <c r="F582" s="295" t="s">
        <v>187</v>
      </c>
      <c r="G582" s="296" t="s">
        <v>490</v>
      </c>
    </row>
    <row r="583" spans="1:7" x14ac:dyDescent="0.25">
      <c r="A583" s="314" t="s">
        <v>749</v>
      </c>
      <c r="B583" s="295" t="s">
        <v>187</v>
      </c>
      <c r="C583" s="298">
        <v>5.3420648053523196</v>
      </c>
      <c r="D583" s="298">
        <v>0.46691353425823001</v>
      </c>
      <c r="E583" s="295" t="s">
        <v>187</v>
      </c>
      <c r="F583" s="295" t="s">
        <v>187</v>
      </c>
      <c r="G583" s="296" t="s">
        <v>490</v>
      </c>
    </row>
    <row r="584" spans="1:7" x14ac:dyDescent="0.25">
      <c r="A584" s="314" t="s">
        <v>750</v>
      </c>
      <c r="B584" s="295" t="s">
        <v>187</v>
      </c>
      <c r="C584" s="298">
        <v>8.5169405120220004E-2</v>
      </c>
      <c r="D584" s="298">
        <v>8.4830813865599992E-3</v>
      </c>
      <c r="E584" s="295" t="s">
        <v>187</v>
      </c>
      <c r="F584" s="295" t="s">
        <v>187</v>
      </c>
      <c r="G584" s="296" t="s">
        <v>490</v>
      </c>
    </row>
    <row r="585" spans="1:7" x14ac:dyDescent="0.25">
      <c r="A585" s="314" t="s">
        <v>751</v>
      </c>
      <c r="B585" s="295" t="s">
        <v>187</v>
      </c>
      <c r="C585" s="298">
        <v>129.698664250798</v>
      </c>
      <c r="D585" s="298">
        <v>5.3619875521853197</v>
      </c>
      <c r="E585" s="295" t="s">
        <v>187</v>
      </c>
      <c r="F585" s="295" t="s">
        <v>187</v>
      </c>
      <c r="G585" s="296" t="s">
        <v>490</v>
      </c>
    </row>
    <row r="586" spans="1:7" x14ac:dyDescent="0.25">
      <c r="A586" s="315" t="s">
        <v>752</v>
      </c>
      <c r="B586" s="295" t="s">
        <v>187</v>
      </c>
      <c r="C586" s="298">
        <v>0.18722070362137999</v>
      </c>
      <c r="D586" s="298" t="s">
        <v>492</v>
      </c>
      <c r="E586" s="295" t="s">
        <v>187</v>
      </c>
      <c r="F586" s="295" t="s">
        <v>187</v>
      </c>
      <c r="G586" s="298" t="s">
        <v>490</v>
      </c>
    </row>
    <row r="587" spans="1:7" x14ac:dyDescent="0.25">
      <c r="A587" s="316" t="s">
        <v>753</v>
      </c>
      <c r="B587" s="295" t="s">
        <v>187</v>
      </c>
      <c r="C587" s="298">
        <v>0.18722070362137999</v>
      </c>
      <c r="D587" s="298" t="s">
        <v>492</v>
      </c>
      <c r="E587" s="295" t="s">
        <v>187</v>
      </c>
      <c r="F587" s="295" t="s">
        <v>187</v>
      </c>
      <c r="G587" s="296" t="s">
        <v>490</v>
      </c>
    </row>
    <row r="588" spans="1:7" ht="15.75" thickBot="1" x14ac:dyDescent="0.3">
      <c r="A588" s="310" t="s">
        <v>3379</v>
      </c>
      <c r="B588" s="295" t="s">
        <v>187</v>
      </c>
      <c r="C588" s="295" t="s">
        <v>187</v>
      </c>
      <c r="D588" s="298" t="s">
        <v>492</v>
      </c>
      <c r="E588" s="295" t="s">
        <v>187</v>
      </c>
      <c r="F588" s="295" t="s">
        <v>187</v>
      </c>
      <c r="G588" s="295" t="s">
        <v>187</v>
      </c>
    </row>
    <row r="589" spans="1:7" s="228" customFormat="1" ht="12.75" customHeight="1" thickTop="1" x14ac:dyDescent="0.2">
      <c r="A589" s="59" t="s">
        <v>755</v>
      </c>
      <c r="B589" s="295" t="s">
        <v>187</v>
      </c>
      <c r="C589" s="298">
        <v>719.88457694084161</v>
      </c>
      <c r="D589" s="295" t="s">
        <v>187</v>
      </c>
      <c r="E589" s="295" t="s">
        <v>187</v>
      </c>
      <c r="F589" s="295" t="s">
        <v>187</v>
      </c>
      <c r="G589" s="298" t="s">
        <v>490</v>
      </c>
    </row>
    <row r="590" spans="1:7" s="228" customFormat="1" ht="12.75" customHeight="1" x14ac:dyDescent="0.2">
      <c r="A590" s="60" t="s">
        <v>756</v>
      </c>
      <c r="B590" s="295" t="s">
        <v>187</v>
      </c>
      <c r="C590" s="296" t="s">
        <v>490</v>
      </c>
      <c r="D590" s="298">
        <v>1053.0935979415153</v>
      </c>
      <c r="E590" s="296" t="s">
        <v>490</v>
      </c>
      <c r="F590" s="296" t="s">
        <v>490</v>
      </c>
      <c r="G590" s="296" t="s">
        <v>490</v>
      </c>
    </row>
    <row r="591" spans="1:7" s="228" customFormat="1" ht="12.75" customHeight="1" x14ac:dyDescent="0.2">
      <c r="A591" s="60" t="s">
        <v>757</v>
      </c>
      <c r="B591" s="295" t="s">
        <v>187</v>
      </c>
      <c r="C591" s="298" t="s">
        <v>492</v>
      </c>
      <c r="D591" s="298" t="s">
        <v>492</v>
      </c>
      <c r="E591" s="296" t="s">
        <v>492</v>
      </c>
      <c r="F591" s="296" t="s">
        <v>492</v>
      </c>
      <c r="G591" s="296" t="s">
        <v>490</v>
      </c>
    </row>
    <row r="592" spans="1:7" s="228" customFormat="1" ht="12.75" customHeight="1" x14ac:dyDescent="0.2">
      <c r="A592" s="60" t="s">
        <v>758</v>
      </c>
      <c r="B592" s="295" t="s">
        <v>187</v>
      </c>
      <c r="C592" s="298">
        <v>17.318326450965749</v>
      </c>
      <c r="D592" s="298">
        <v>0.63206652889299997</v>
      </c>
      <c r="E592" s="296">
        <v>14.91067980114685</v>
      </c>
      <c r="F592" s="296">
        <v>363.40666610922074</v>
      </c>
      <c r="G592" s="296" t="s">
        <v>490</v>
      </c>
    </row>
    <row r="593" spans="1:7" s="228" customFormat="1" ht="14.25" customHeight="1" x14ac:dyDescent="0.2">
      <c r="A593" s="281" t="s">
        <v>759</v>
      </c>
      <c r="B593" s="298">
        <v>4349.248664685867</v>
      </c>
      <c r="C593" s="295" t="s">
        <v>187</v>
      </c>
      <c r="D593" s="295" t="s">
        <v>187</v>
      </c>
      <c r="E593" s="295" t="s">
        <v>187</v>
      </c>
      <c r="F593" s="295" t="s">
        <v>187</v>
      </c>
      <c r="G593" s="295" t="s">
        <v>187</v>
      </c>
    </row>
    <row r="594" spans="1:7" s="228" customFormat="1" ht="12" customHeight="1" x14ac:dyDescent="0.2">
      <c r="A594" s="281" t="s">
        <v>760</v>
      </c>
      <c r="B594" s="298">
        <v>3504.4603945689328</v>
      </c>
      <c r="C594" s="295" t="s">
        <v>187</v>
      </c>
      <c r="D594" s="295" t="s">
        <v>187</v>
      </c>
      <c r="E594" s="295" t="s">
        <v>187</v>
      </c>
      <c r="F594" s="295" t="s">
        <v>187</v>
      </c>
      <c r="G594" s="295" t="s">
        <v>187</v>
      </c>
    </row>
    <row r="595" spans="1:7" s="228" customFormat="1" ht="12" customHeight="1" x14ac:dyDescent="0.2">
      <c r="A595" s="278" t="s">
        <v>761</v>
      </c>
      <c r="B595" s="298" t="s">
        <v>490</v>
      </c>
      <c r="C595" s="295" t="s">
        <v>187</v>
      </c>
      <c r="D595" s="295" t="s">
        <v>187</v>
      </c>
      <c r="E595" s="295" t="s">
        <v>187</v>
      </c>
      <c r="F595" s="295" t="s">
        <v>187</v>
      </c>
      <c r="G595" s="295" t="s">
        <v>187</v>
      </c>
    </row>
    <row r="596" spans="1:7" s="228" customFormat="1" ht="13.5" customHeight="1" x14ac:dyDescent="0.2">
      <c r="A596" s="61" t="s">
        <v>762</v>
      </c>
      <c r="B596" s="298" t="s">
        <v>490</v>
      </c>
      <c r="C596" s="298" t="s">
        <v>490</v>
      </c>
      <c r="D596" s="298" t="s">
        <v>490</v>
      </c>
      <c r="E596" s="298" t="s">
        <v>490</v>
      </c>
      <c r="F596" s="298" t="s">
        <v>490</v>
      </c>
      <c r="G596" s="298" t="s">
        <v>490</v>
      </c>
    </row>
    <row r="597" spans="1:7" x14ac:dyDescent="0.25">
      <c r="A597"/>
      <c r="B597"/>
      <c r="C597"/>
      <c r="D597"/>
      <c r="E597"/>
    </row>
    <row r="598" spans="1:7" x14ac:dyDescent="0.25">
      <c r="A598" s="62" t="s">
        <v>763</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764</v>
      </c>
      <c r="B601" s="199"/>
      <c r="C601" s="199"/>
      <c r="D601" s="199"/>
      <c r="E601" s="199"/>
      <c r="F601" s="199"/>
      <c r="G601" s="41" t="s">
        <v>474</v>
      </c>
    </row>
    <row r="602" spans="1:7" ht="15.75" x14ac:dyDescent="0.25">
      <c r="A602" s="194" t="s">
        <v>663</v>
      </c>
      <c r="B602" s="199"/>
      <c r="C602" s="199"/>
      <c r="D602" s="199"/>
      <c r="E602" s="199"/>
      <c r="F602" s="199"/>
      <c r="G602" s="41" t="s">
        <v>3371</v>
      </c>
    </row>
    <row r="603" spans="1:7" x14ac:dyDescent="0.25">
      <c r="A603" s="199"/>
      <c r="B603" s="199"/>
      <c r="C603" s="199"/>
      <c r="D603" s="199"/>
      <c r="E603" s="199"/>
      <c r="F603" s="199"/>
      <c r="G603" s="41" t="s">
        <v>475</v>
      </c>
    </row>
    <row r="604" spans="1:7" x14ac:dyDescent="0.25">
      <c r="A604" s="199"/>
      <c r="B604" s="199"/>
      <c r="C604" s="199"/>
      <c r="D604" s="199"/>
      <c r="E604" s="199"/>
      <c r="F604" s="199"/>
      <c r="G604" s="229"/>
    </row>
    <row r="605" spans="1:7" ht="54" customHeight="1" x14ac:dyDescent="0.25">
      <c r="A605" s="493" t="s">
        <v>476</v>
      </c>
      <c r="B605" s="64" t="s">
        <v>765</v>
      </c>
      <c r="C605" s="64" t="s">
        <v>766</v>
      </c>
      <c r="D605" s="64" t="s">
        <v>767</v>
      </c>
      <c r="E605" s="64" t="s">
        <v>615</v>
      </c>
      <c r="F605" s="64" t="s">
        <v>481</v>
      </c>
      <c r="G605" s="64" t="s">
        <v>482</v>
      </c>
    </row>
    <row r="606" spans="1:7" ht="15.75" thickBot="1" x14ac:dyDescent="0.3">
      <c r="A606" s="494"/>
      <c r="B606" s="495" t="s">
        <v>484</v>
      </c>
      <c r="C606" s="496"/>
      <c r="D606" s="496"/>
      <c r="E606" s="496"/>
      <c r="F606" s="496"/>
      <c r="G606" s="497"/>
    </row>
    <row r="607" spans="1:7" ht="15.75" thickTop="1" x14ac:dyDescent="0.25">
      <c r="A607" s="65" t="s">
        <v>768</v>
      </c>
      <c r="B607" s="298">
        <v>-831125.53638504399</v>
      </c>
      <c r="C607" s="298">
        <v>1234.7394602571119</v>
      </c>
      <c r="D607" s="298">
        <v>35.11369899647039</v>
      </c>
      <c r="E607" s="298">
        <v>141.59499629999999</v>
      </c>
      <c r="F607" s="298">
        <v>7641.6606409999995</v>
      </c>
      <c r="G607" s="298" t="s">
        <v>513</v>
      </c>
    </row>
    <row r="608" spans="1:7" x14ac:dyDescent="0.25">
      <c r="A608" s="66" t="s">
        <v>769</v>
      </c>
      <c r="B608" s="298">
        <v>-680293.34243705962</v>
      </c>
      <c r="C608" s="298">
        <v>260.14196732065915</v>
      </c>
      <c r="D608" s="298">
        <v>22.501521677555012</v>
      </c>
      <c r="E608" s="298">
        <v>120.1226453</v>
      </c>
      <c r="F608" s="298">
        <v>7283.7881829999997</v>
      </c>
      <c r="G608" s="298" t="s">
        <v>513</v>
      </c>
    </row>
    <row r="609" spans="1:7" x14ac:dyDescent="0.25">
      <c r="A609" s="318" t="s">
        <v>770</v>
      </c>
      <c r="B609" s="298">
        <v>-581225.21712432243</v>
      </c>
      <c r="C609" s="298">
        <v>259.58656569999999</v>
      </c>
      <c r="D609" s="298">
        <v>22.303775677555009</v>
      </c>
      <c r="E609" s="296">
        <v>120.1226453</v>
      </c>
      <c r="F609" s="296">
        <v>7283.7881829999997</v>
      </c>
      <c r="G609" s="296" t="s">
        <v>517</v>
      </c>
    </row>
    <row r="610" spans="1:7" x14ac:dyDescent="0.25">
      <c r="A610" s="319" t="s">
        <v>771</v>
      </c>
      <c r="B610" s="298">
        <v>-99068.125312737131</v>
      </c>
      <c r="C610" s="298" t="s">
        <v>492</v>
      </c>
      <c r="D610" s="298" t="s">
        <v>3104</v>
      </c>
      <c r="E610" s="296" t="s">
        <v>490</v>
      </c>
      <c r="F610" s="296" t="s">
        <v>490</v>
      </c>
      <c r="G610" s="296" t="s">
        <v>490</v>
      </c>
    </row>
    <row r="611" spans="1:7" x14ac:dyDescent="0.25">
      <c r="A611" s="320" t="s">
        <v>772</v>
      </c>
      <c r="B611" s="298">
        <v>23030.524805171535</v>
      </c>
      <c r="C611" s="298" t="s">
        <v>3110</v>
      </c>
      <c r="D611" s="298" t="s">
        <v>3110</v>
      </c>
      <c r="E611" s="298" t="s">
        <v>490</v>
      </c>
      <c r="F611" s="298" t="s">
        <v>490</v>
      </c>
      <c r="G611" s="298" t="s">
        <v>490</v>
      </c>
    </row>
    <row r="612" spans="1:7" x14ac:dyDescent="0.25">
      <c r="A612" s="318" t="s">
        <v>773</v>
      </c>
      <c r="B612" s="298">
        <v>-29001.50383515003</v>
      </c>
      <c r="C612" s="298" t="s">
        <v>588</v>
      </c>
      <c r="D612" s="298" t="s">
        <v>588</v>
      </c>
      <c r="E612" s="296" t="s">
        <v>490</v>
      </c>
      <c r="F612" s="296" t="s">
        <v>490</v>
      </c>
      <c r="G612" s="296" t="s">
        <v>490</v>
      </c>
    </row>
    <row r="613" spans="1:7" x14ac:dyDescent="0.25">
      <c r="A613" s="318" t="s">
        <v>774</v>
      </c>
      <c r="B613" s="298">
        <v>52032.028640321565</v>
      </c>
      <c r="C613" s="298" t="s">
        <v>588</v>
      </c>
      <c r="D613" s="298" t="s">
        <v>588</v>
      </c>
      <c r="E613" s="296" t="s">
        <v>490</v>
      </c>
      <c r="F613" s="296" t="s">
        <v>490</v>
      </c>
      <c r="G613" s="296" t="s">
        <v>490</v>
      </c>
    </row>
    <row r="614" spans="1:7" x14ac:dyDescent="0.25">
      <c r="A614" s="66" t="s">
        <v>775</v>
      </c>
      <c r="B614" s="298">
        <v>-28216.102686357408</v>
      </c>
      <c r="C614" s="298">
        <v>12.663181</v>
      </c>
      <c r="D614" s="298">
        <v>1.1562030000000001</v>
      </c>
      <c r="E614" s="298">
        <v>21.472351</v>
      </c>
      <c r="F614" s="298">
        <v>357.87245800000005</v>
      </c>
      <c r="G614" s="298" t="s">
        <v>490</v>
      </c>
    </row>
    <row r="615" spans="1:7" x14ac:dyDescent="0.25">
      <c r="A615" s="318" t="s">
        <v>776</v>
      </c>
      <c r="B615" s="298">
        <v>8734.4840051914307</v>
      </c>
      <c r="C615" s="298">
        <v>12.663181</v>
      </c>
      <c r="D615" s="298">
        <v>1.1562030000000001</v>
      </c>
      <c r="E615" s="296">
        <v>21.472351</v>
      </c>
      <c r="F615" s="296">
        <v>357.87245800000005</v>
      </c>
      <c r="G615" s="296" t="s">
        <v>490</v>
      </c>
    </row>
    <row r="616" spans="1:7" x14ac:dyDescent="0.25">
      <c r="A616" s="319" t="s">
        <v>777</v>
      </c>
      <c r="B616" s="298">
        <v>-36950.586691548837</v>
      </c>
      <c r="C616" s="298" t="s">
        <v>517</v>
      </c>
      <c r="D616" s="298" t="s">
        <v>588</v>
      </c>
      <c r="E616" s="296" t="s">
        <v>490</v>
      </c>
      <c r="F616" s="296" t="s">
        <v>490</v>
      </c>
      <c r="G616" s="296" t="s">
        <v>490</v>
      </c>
    </row>
    <row r="617" spans="1:7" x14ac:dyDescent="0.25">
      <c r="A617" s="320" t="s">
        <v>778</v>
      </c>
      <c r="B617" s="298">
        <v>-5742.2251556353804</v>
      </c>
      <c r="C617" s="298">
        <v>961.93431193645267</v>
      </c>
      <c r="D617" s="298">
        <v>0.59525414428571</v>
      </c>
      <c r="E617" s="298" t="s">
        <v>490</v>
      </c>
      <c r="F617" s="298" t="s">
        <v>490</v>
      </c>
      <c r="G617" s="298" t="s">
        <v>490</v>
      </c>
    </row>
    <row r="618" spans="1:7" x14ac:dyDescent="0.25">
      <c r="A618" s="318" t="s">
        <v>779</v>
      </c>
      <c r="B618" s="298">
        <v>-10133.615543726639</v>
      </c>
      <c r="C618" s="298" t="s">
        <v>517</v>
      </c>
      <c r="D618" s="298">
        <v>0.59215403</v>
      </c>
      <c r="E618" s="296" t="s">
        <v>490</v>
      </c>
      <c r="F618" s="296" t="s">
        <v>490</v>
      </c>
      <c r="G618" s="296" t="s">
        <v>490</v>
      </c>
    </row>
    <row r="619" spans="1:7" x14ac:dyDescent="0.25">
      <c r="A619" s="318" t="s">
        <v>780</v>
      </c>
      <c r="B619" s="298">
        <v>469.44060909762544</v>
      </c>
      <c r="C619" s="298" t="s">
        <v>517</v>
      </c>
      <c r="D619" s="298" t="s">
        <v>513</v>
      </c>
      <c r="E619" s="296" t="s">
        <v>490</v>
      </c>
      <c r="F619" s="296" t="s">
        <v>490</v>
      </c>
      <c r="G619" s="296" t="s">
        <v>490</v>
      </c>
    </row>
    <row r="620" spans="1:7" x14ac:dyDescent="0.25">
      <c r="A620" s="66" t="s">
        <v>781</v>
      </c>
      <c r="B620" s="298">
        <v>-33858.519844496128</v>
      </c>
      <c r="C620" s="298" t="s">
        <v>517</v>
      </c>
      <c r="D620" s="298">
        <v>6.0475778530394004</v>
      </c>
      <c r="E620" s="298" t="s">
        <v>517</v>
      </c>
      <c r="F620" s="298" t="s">
        <v>517</v>
      </c>
      <c r="G620" s="298" t="s">
        <v>490</v>
      </c>
    </row>
    <row r="621" spans="1:7" x14ac:dyDescent="0.25">
      <c r="A621" s="318" t="s">
        <v>782</v>
      </c>
      <c r="B621" s="298">
        <v>-116642.3750794526</v>
      </c>
      <c r="C621" s="298" t="s">
        <v>517</v>
      </c>
      <c r="D621" s="298">
        <v>6.0475778530394004</v>
      </c>
      <c r="E621" s="296" t="s">
        <v>517</v>
      </c>
      <c r="F621" s="296" t="s">
        <v>517</v>
      </c>
      <c r="G621" s="296" t="s">
        <v>490</v>
      </c>
    </row>
    <row r="622" spans="1:7" x14ac:dyDescent="0.25">
      <c r="A622" s="319" t="s">
        <v>783</v>
      </c>
      <c r="B622" s="298">
        <v>82783.855234956471</v>
      </c>
      <c r="C622" s="298" t="s">
        <v>517</v>
      </c>
      <c r="D622" s="298" t="s">
        <v>588</v>
      </c>
      <c r="E622" s="296" t="s">
        <v>517</v>
      </c>
      <c r="F622" s="296" t="s">
        <v>517</v>
      </c>
      <c r="G622" s="296" t="s">
        <v>490</v>
      </c>
    </row>
    <row r="623" spans="1:7" x14ac:dyDescent="0.25">
      <c r="A623" s="320" t="s">
        <v>784</v>
      </c>
      <c r="B623" s="298" t="s">
        <v>517</v>
      </c>
      <c r="C623" s="298" t="s">
        <v>517</v>
      </c>
      <c r="D623" s="298" t="s">
        <v>517</v>
      </c>
      <c r="E623" s="298" t="s">
        <v>490</v>
      </c>
      <c r="F623" s="298" t="s">
        <v>490</v>
      </c>
      <c r="G623" s="298" t="s">
        <v>490</v>
      </c>
    </row>
    <row r="624" spans="1:7" x14ac:dyDescent="0.25">
      <c r="A624" s="318" t="s">
        <v>785</v>
      </c>
      <c r="B624" s="295" t="s">
        <v>187</v>
      </c>
      <c r="C624" s="295" t="s">
        <v>187</v>
      </c>
      <c r="D624" s="295" t="s">
        <v>187</v>
      </c>
      <c r="E624" s="295" t="s">
        <v>187</v>
      </c>
      <c r="F624" s="295" t="s">
        <v>187</v>
      </c>
      <c r="G624" s="295" t="s">
        <v>187</v>
      </c>
    </row>
    <row r="625" spans="1:8" x14ac:dyDescent="0.25">
      <c r="A625" s="318" t="s">
        <v>786</v>
      </c>
      <c r="B625" s="298" t="s">
        <v>517</v>
      </c>
      <c r="C625" s="298" t="s">
        <v>517</v>
      </c>
      <c r="D625" s="298" t="s">
        <v>517</v>
      </c>
      <c r="E625" s="296" t="s">
        <v>490</v>
      </c>
      <c r="F625" s="296" t="s">
        <v>490</v>
      </c>
      <c r="G625" s="296" t="s">
        <v>490</v>
      </c>
    </row>
    <row r="626" spans="1:8" x14ac:dyDescent="0.25">
      <c r="A626" s="66" t="s">
        <v>787</v>
      </c>
      <c r="B626" s="298">
        <v>-106045.87106666707</v>
      </c>
      <c r="C626" s="295" t="s">
        <v>187</v>
      </c>
      <c r="D626" s="295" t="s">
        <v>187</v>
      </c>
      <c r="E626" s="295" t="s">
        <v>187</v>
      </c>
      <c r="F626" s="295" t="s">
        <v>187</v>
      </c>
      <c r="G626" s="295" t="s">
        <v>187</v>
      </c>
    </row>
    <row r="627" spans="1:8" x14ac:dyDescent="0.25">
      <c r="A627" s="321" t="s">
        <v>788</v>
      </c>
      <c r="B627" s="298" t="s">
        <v>3110</v>
      </c>
      <c r="C627" s="298" t="s">
        <v>513</v>
      </c>
      <c r="D627" s="298">
        <v>2.41583792</v>
      </c>
      <c r="E627" s="298" t="s">
        <v>490</v>
      </c>
      <c r="F627" s="298" t="s">
        <v>490</v>
      </c>
      <c r="G627" s="298" t="s">
        <v>490</v>
      </c>
    </row>
    <row r="628" spans="1:8" x14ac:dyDescent="0.25">
      <c r="A628" s="304" t="s">
        <v>789</v>
      </c>
      <c r="B628" s="298" t="s">
        <v>3110</v>
      </c>
      <c r="C628" s="298" t="s">
        <v>513</v>
      </c>
      <c r="D628" s="298">
        <v>2.41583792</v>
      </c>
      <c r="E628" s="298" t="s">
        <v>490</v>
      </c>
      <c r="F628" s="298" t="s">
        <v>490</v>
      </c>
      <c r="G628" s="298" t="s">
        <v>490</v>
      </c>
    </row>
    <row r="630" spans="1:8" x14ac:dyDescent="0.25">
      <c r="A630" s="42" t="s">
        <v>790</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500" t="s">
        <v>791</v>
      </c>
      <c r="B633" s="500"/>
      <c r="C633" s="199"/>
      <c r="D633" s="199"/>
      <c r="E633" s="199"/>
      <c r="F633" s="199"/>
      <c r="G633" s="199"/>
      <c r="H633" s="41" t="s">
        <v>474</v>
      </c>
    </row>
    <row r="634" spans="1:8" ht="15.75" x14ac:dyDescent="0.25">
      <c r="A634" s="214" t="s">
        <v>663</v>
      </c>
      <c r="B634" s="44"/>
      <c r="C634" s="199"/>
      <c r="D634" s="199"/>
      <c r="E634" s="199"/>
      <c r="F634" s="199"/>
      <c r="G634" s="199"/>
      <c r="H634" s="41" t="s">
        <v>3371</v>
      </c>
    </row>
    <row r="635" spans="1:8" x14ac:dyDescent="0.25">
      <c r="A635" s="199"/>
      <c r="B635" s="199"/>
      <c r="C635" s="199"/>
      <c r="D635" s="199"/>
      <c r="E635" s="199"/>
      <c r="F635" s="199"/>
      <c r="G635" s="199"/>
      <c r="H635" s="41" t="s">
        <v>475</v>
      </c>
    </row>
    <row r="636" spans="1:8" x14ac:dyDescent="0.25">
      <c r="A636" s="199"/>
      <c r="B636" s="199"/>
      <c r="C636" s="199"/>
      <c r="D636" s="199"/>
      <c r="E636" s="199"/>
      <c r="F636" s="199"/>
      <c r="G636" s="199"/>
      <c r="H636" s="230"/>
    </row>
    <row r="637" spans="1:8" x14ac:dyDescent="0.25">
      <c r="A637" s="488" t="s">
        <v>792</v>
      </c>
      <c r="B637" s="231" t="s">
        <v>793</v>
      </c>
      <c r="C637" s="232" t="s">
        <v>478</v>
      </c>
      <c r="D637" s="232" t="s">
        <v>479</v>
      </c>
      <c r="E637" s="232" t="s">
        <v>615</v>
      </c>
      <c r="F637" s="233" t="s">
        <v>481</v>
      </c>
      <c r="G637" s="234" t="s">
        <v>482</v>
      </c>
      <c r="H637" s="233" t="s">
        <v>616</v>
      </c>
    </row>
    <row r="638" spans="1:8" ht="15.75" thickBot="1" x14ac:dyDescent="0.3">
      <c r="A638" s="489"/>
      <c r="B638" s="490" t="s">
        <v>484</v>
      </c>
      <c r="C638" s="491"/>
      <c r="D638" s="491"/>
      <c r="E638" s="491"/>
      <c r="F638" s="491"/>
      <c r="G638" s="491"/>
      <c r="H638" s="492"/>
    </row>
    <row r="639" spans="1:8" ht="15.75" thickTop="1" x14ac:dyDescent="0.25">
      <c r="A639" s="235" t="s">
        <v>794</v>
      </c>
      <c r="B639" s="298" t="s">
        <v>3105</v>
      </c>
      <c r="C639" s="298">
        <v>6143.8266127488378</v>
      </c>
      <c r="D639" s="298">
        <v>73.757520658580603</v>
      </c>
      <c r="E639" s="298">
        <v>2.3460190219567099</v>
      </c>
      <c r="F639" s="298">
        <v>6.5483463597946603</v>
      </c>
      <c r="G639" s="298">
        <v>114.39560414851302</v>
      </c>
      <c r="H639" s="298">
        <v>0.74349333311907995</v>
      </c>
    </row>
    <row r="640" spans="1:8" x14ac:dyDescent="0.25">
      <c r="A640" s="322" t="s">
        <v>796</v>
      </c>
      <c r="B640" s="298" t="s">
        <v>552</v>
      </c>
      <c r="C640" s="298">
        <v>5261.8993888836258</v>
      </c>
      <c r="D640" s="295" t="s">
        <v>187</v>
      </c>
      <c r="E640" s="298">
        <v>2.3460190219567099</v>
      </c>
      <c r="F640" s="298">
        <v>6.1117899358083498</v>
      </c>
      <c r="G640" s="298">
        <v>21.695718028166269</v>
      </c>
      <c r="H640" s="295" t="s">
        <v>187</v>
      </c>
    </row>
    <row r="641" spans="1:8" x14ac:dyDescent="0.25">
      <c r="A641" s="299" t="s">
        <v>797</v>
      </c>
      <c r="B641" s="298" t="s">
        <v>552</v>
      </c>
      <c r="C641" s="298">
        <v>5261.8993888836258</v>
      </c>
      <c r="D641" s="295" t="s">
        <v>187</v>
      </c>
      <c r="E641" s="296">
        <v>2.3460190219567099</v>
      </c>
      <c r="F641" s="296">
        <v>6.1117899358083498</v>
      </c>
      <c r="G641" s="296">
        <v>21.695718028166269</v>
      </c>
      <c r="H641" s="295" t="s">
        <v>187</v>
      </c>
    </row>
    <row r="642" spans="1:8" x14ac:dyDescent="0.25">
      <c r="A642" s="299" t="s">
        <v>798</v>
      </c>
      <c r="B642" s="298" t="s">
        <v>519</v>
      </c>
      <c r="C642" s="298" t="s">
        <v>519</v>
      </c>
      <c r="D642" s="295" t="s">
        <v>187</v>
      </c>
      <c r="E642" s="296" t="s">
        <v>519</v>
      </c>
      <c r="F642" s="296" t="s">
        <v>519</v>
      </c>
      <c r="G642" s="296" t="s">
        <v>519</v>
      </c>
      <c r="H642" s="295" t="s">
        <v>187</v>
      </c>
    </row>
    <row r="643" spans="1:8" x14ac:dyDescent="0.25">
      <c r="A643" s="323" t="s">
        <v>799</v>
      </c>
      <c r="B643" s="298" t="s">
        <v>519</v>
      </c>
      <c r="C643" s="298" t="s">
        <v>519</v>
      </c>
      <c r="D643" s="295" t="s">
        <v>187</v>
      </c>
      <c r="E643" s="298" t="s">
        <v>519</v>
      </c>
      <c r="F643" s="298" t="s">
        <v>519</v>
      </c>
      <c r="G643" s="298" t="s">
        <v>519</v>
      </c>
      <c r="H643" s="295" t="s">
        <v>187</v>
      </c>
    </row>
    <row r="644" spans="1:8" x14ac:dyDescent="0.25">
      <c r="A644" s="322" t="s">
        <v>800</v>
      </c>
      <c r="B644" s="295" t="s">
        <v>187</v>
      </c>
      <c r="C644" s="298">
        <v>76.365222930707887</v>
      </c>
      <c r="D644" s="298">
        <v>5.5964614607999996</v>
      </c>
      <c r="E644" s="298" t="s">
        <v>517</v>
      </c>
      <c r="F644" s="298" t="s">
        <v>517</v>
      </c>
      <c r="G644" s="298" t="s">
        <v>517</v>
      </c>
      <c r="H644" s="295" t="s">
        <v>187</v>
      </c>
    </row>
    <row r="645" spans="1:8" x14ac:dyDescent="0.25">
      <c r="A645" s="324" t="s">
        <v>801</v>
      </c>
      <c r="B645" s="295" t="s">
        <v>187</v>
      </c>
      <c r="C645" s="298">
        <v>74.619486144000007</v>
      </c>
      <c r="D645" s="298">
        <v>5.5964614607999996</v>
      </c>
      <c r="E645" s="296" t="s">
        <v>517</v>
      </c>
      <c r="F645" s="296" t="s">
        <v>517</v>
      </c>
      <c r="G645" s="296" t="s">
        <v>517</v>
      </c>
      <c r="H645" s="295" t="s">
        <v>187</v>
      </c>
    </row>
    <row r="646" spans="1:8" x14ac:dyDescent="0.25">
      <c r="A646" s="324" t="s">
        <v>802</v>
      </c>
      <c r="B646" s="295" t="s">
        <v>187</v>
      </c>
      <c r="C646" s="298">
        <v>1.7457367867078699</v>
      </c>
      <c r="D646" s="298" t="s">
        <v>564</v>
      </c>
      <c r="E646" s="296" t="s">
        <v>517</v>
      </c>
      <c r="F646" s="296" t="s">
        <v>517</v>
      </c>
      <c r="G646" s="296" t="s">
        <v>517</v>
      </c>
      <c r="H646" s="295" t="s">
        <v>187</v>
      </c>
    </row>
    <row r="647" spans="1:8" x14ac:dyDescent="0.25">
      <c r="A647" s="322" t="s">
        <v>803</v>
      </c>
      <c r="B647" s="298" t="s">
        <v>524</v>
      </c>
      <c r="C647" s="298" t="s">
        <v>524</v>
      </c>
      <c r="D647" s="298" t="s">
        <v>524</v>
      </c>
      <c r="E647" s="298" t="s">
        <v>524</v>
      </c>
      <c r="F647" s="298" t="s">
        <v>524</v>
      </c>
      <c r="G647" s="298" t="s">
        <v>524</v>
      </c>
      <c r="H647" s="298" t="s">
        <v>524</v>
      </c>
    </row>
    <row r="648" spans="1:8" x14ac:dyDescent="0.25">
      <c r="A648" s="299" t="s">
        <v>804</v>
      </c>
      <c r="B648" s="298" t="s">
        <v>492</v>
      </c>
      <c r="C648" s="298" t="s">
        <v>524</v>
      </c>
      <c r="D648" s="298" t="s">
        <v>524</v>
      </c>
      <c r="E648" s="296" t="s">
        <v>492</v>
      </c>
      <c r="F648" s="296" t="s">
        <v>492</v>
      </c>
      <c r="G648" s="296" t="s">
        <v>492</v>
      </c>
      <c r="H648" s="296" t="s">
        <v>492</v>
      </c>
    </row>
    <row r="649" spans="1:8" x14ac:dyDescent="0.25">
      <c r="A649" s="299" t="s">
        <v>805</v>
      </c>
      <c r="B649" s="298" t="s">
        <v>490</v>
      </c>
      <c r="C649" s="298" t="s">
        <v>490</v>
      </c>
      <c r="D649" s="298" t="s">
        <v>490</v>
      </c>
      <c r="E649" s="296" t="s">
        <v>490</v>
      </c>
      <c r="F649" s="296" t="s">
        <v>490</v>
      </c>
      <c r="G649" s="296" t="s">
        <v>490</v>
      </c>
      <c r="H649" s="296" t="s">
        <v>490</v>
      </c>
    </row>
    <row r="650" spans="1:8" x14ac:dyDescent="0.25">
      <c r="A650" s="322" t="s">
        <v>806</v>
      </c>
      <c r="B650" s="295" t="s">
        <v>187</v>
      </c>
      <c r="C650" s="298">
        <v>805.56200093450445</v>
      </c>
      <c r="D650" s="298">
        <v>68.161059197780617</v>
      </c>
      <c r="E650" s="298" t="s">
        <v>564</v>
      </c>
      <c r="F650" s="298">
        <v>0.43655642398631</v>
      </c>
      <c r="G650" s="298">
        <v>49.308450064014231</v>
      </c>
      <c r="H650" s="295" t="s">
        <v>187</v>
      </c>
    </row>
    <row r="651" spans="1:8" x14ac:dyDescent="0.25">
      <c r="A651" s="299" t="s">
        <v>807</v>
      </c>
      <c r="B651" s="295" t="s">
        <v>187</v>
      </c>
      <c r="C651" s="298">
        <v>566.94660201297143</v>
      </c>
      <c r="D651" s="298">
        <v>66.504112399504038</v>
      </c>
      <c r="E651" s="296" t="s">
        <v>519</v>
      </c>
      <c r="F651" s="296">
        <v>0.43655642398631</v>
      </c>
      <c r="G651" s="296">
        <v>33.529746043529677</v>
      </c>
      <c r="H651" s="295" t="s">
        <v>187</v>
      </c>
    </row>
    <row r="652" spans="1:8" x14ac:dyDescent="0.25">
      <c r="A652" s="299" t="s">
        <v>808</v>
      </c>
      <c r="B652" s="295" t="s">
        <v>187</v>
      </c>
      <c r="C652" s="298">
        <v>238.61539892153306</v>
      </c>
      <c r="D652" s="298">
        <v>1.65694679827657</v>
      </c>
      <c r="E652" s="296" t="s">
        <v>519</v>
      </c>
      <c r="F652" s="296" t="s">
        <v>519</v>
      </c>
      <c r="G652" s="296">
        <v>15.77870402048455</v>
      </c>
      <c r="H652" s="295" t="s">
        <v>187</v>
      </c>
    </row>
    <row r="653" spans="1:8" x14ac:dyDescent="0.25">
      <c r="A653" s="299" t="s">
        <v>3380</v>
      </c>
      <c r="B653" s="295" t="s">
        <v>187</v>
      </c>
      <c r="C653" s="298" t="s">
        <v>492</v>
      </c>
      <c r="D653" s="298" t="s">
        <v>492</v>
      </c>
      <c r="E653" s="298" t="s">
        <v>492</v>
      </c>
      <c r="F653" s="298" t="s">
        <v>492</v>
      </c>
      <c r="G653" s="298" t="s">
        <v>492</v>
      </c>
      <c r="H653" s="295" t="s">
        <v>187</v>
      </c>
    </row>
    <row r="654" spans="1:8" x14ac:dyDescent="0.25">
      <c r="A654" s="322" t="s">
        <v>3381</v>
      </c>
      <c r="B654" s="298" t="s">
        <v>490</v>
      </c>
      <c r="C654" s="298" t="s">
        <v>490</v>
      </c>
      <c r="D654" s="298" t="s">
        <v>490</v>
      </c>
      <c r="E654" s="298" t="s">
        <v>519</v>
      </c>
      <c r="F654" s="298" t="s">
        <v>519</v>
      </c>
      <c r="G654" s="298">
        <v>43.391436056332523</v>
      </c>
      <c r="H654" s="298">
        <v>0.74349333311907995</v>
      </c>
    </row>
    <row r="655" spans="1:8" x14ac:dyDescent="0.25">
      <c r="A655" s="304" t="s">
        <v>568</v>
      </c>
      <c r="B655" s="296" t="s">
        <v>490</v>
      </c>
      <c r="C655" s="296" t="s">
        <v>490</v>
      </c>
      <c r="D655" s="296" t="s">
        <v>490</v>
      </c>
      <c r="E655" s="296" t="s">
        <v>519</v>
      </c>
      <c r="F655" s="296" t="s">
        <v>519</v>
      </c>
      <c r="G655" s="296">
        <v>43.391436056332523</v>
      </c>
      <c r="H655" s="296">
        <v>0.74349333311907995</v>
      </c>
    </row>
    <row r="656" spans="1:8" x14ac:dyDescent="0.25">
      <c r="A656" s="322" t="s">
        <v>809</v>
      </c>
      <c r="B656" s="295" t="s">
        <v>187</v>
      </c>
      <c r="C656" s="295" t="s">
        <v>187</v>
      </c>
      <c r="D656" s="295" t="s">
        <v>187</v>
      </c>
      <c r="E656" s="295" t="s">
        <v>187</v>
      </c>
      <c r="F656" s="295" t="s">
        <v>187</v>
      </c>
      <c r="G656" s="295" t="s">
        <v>187</v>
      </c>
      <c r="H656" s="295" t="s">
        <v>187</v>
      </c>
    </row>
    <row r="657" spans="1:8" x14ac:dyDescent="0.25">
      <c r="A657" s="324" t="s">
        <v>810</v>
      </c>
      <c r="B657" s="296">
        <v>11397.929630279281</v>
      </c>
      <c r="C657" s="295" t="s">
        <v>187</v>
      </c>
      <c r="D657" s="295" t="s">
        <v>187</v>
      </c>
      <c r="E657" s="295" t="s">
        <v>187</v>
      </c>
      <c r="F657" s="295" t="s">
        <v>187</v>
      </c>
      <c r="G657" s="295" t="s">
        <v>187</v>
      </c>
      <c r="H657" s="295" t="s">
        <v>187</v>
      </c>
    </row>
    <row r="658" spans="1:8" x14ac:dyDescent="0.25">
      <c r="A658" s="324" t="s">
        <v>811</v>
      </c>
      <c r="B658" s="296" t="s">
        <v>490</v>
      </c>
      <c r="C658" s="295" t="s">
        <v>187</v>
      </c>
      <c r="D658" s="295" t="s">
        <v>187</v>
      </c>
      <c r="E658" s="295" t="s">
        <v>187</v>
      </c>
      <c r="F658" s="295" t="s">
        <v>187</v>
      </c>
      <c r="G658" s="295" t="s">
        <v>187</v>
      </c>
      <c r="H658" s="295" t="s">
        <v>187</v>
      </c>
    </row>
    <row r="659" spans="1:8" x14ac:dyDescent="0.25">
      <c r="A659" s="325" t="s">
        <v>3382</v>
      </c>
      <c r="B659" s="296" t="s">
        <v>490</v>
      </c>
      <c r="C659" s="295" t="s">
        <v>187</v>
      </c>
      <c r="D659" s="295" t="s">
        <v>187</v>
      </c>
      <c r="E659" s="295" t="s">
        <v>187</v>
      </c>
      <c r="F659" s="295" t="s">
        <v>187</v>
      </c>
      <c r="G659" s="295" t="s">
        <v>187</v>
      </c>
      <c r="H659" s="295" t="s">
        <v>187</v>
      </c>
    </row>
    <row r="661" spans="1:8" x14ac:dyDescent="0.25">
      <c r="A661" s="42" t="s">
        <v>812</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813</v>
      </c>
      <c r="B664" s="67" t="s">
        <v>814</v>
      </c>
      <c r="C664" s="67" t="s">
        <v>815</v>
      </c>
      <c r="D664" s="67" t="s">
        <v>816</v>
      </c>
      <c r="E664" s="67" t="s">
        <v>817</v>
      </c>
      <c r="F664" s="67" t="s">
        <v>481</v>
      </c>
      <c r="G664" s="67" t="s">
        <v>482</v>
      </c>
      <c r="H664" s="67" t="s">
        <v>818</v>
      </c>
    </row>
    <row r="665" spans="1:8" x14ac:dyDescent="0.25">
      <c r="A665" s="192" t="s">
        <v>3592</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819</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2420</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3099</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820</v>
      </c>
      <c r="B673" s="68">
        <f>G408</f>
        <v>22472.091458330953</v>
      </c>
      <c r="C673" s="68">
        <f>H408</f>
        <v>4.6925847366299997E-3</v>
      </c>
      <c r="D673" s="68">
        <f>I408</f>
        <v>4.8332437122200001E-3</v>
      </c>
      <c r="E673" s="68"/>
      <c r="F673" s="69"/>
      <c r="G673" s="69"/>
      <c r="H673" s="69"/>
    </row>
    <row r="674" spans="1:36" x14ac:dyDescent="0.25">
      <c r="A674" s="192" t="s">
        <v>821</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822</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823</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824</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3595</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825</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826</v>
      </c>
      <c r="B681" s="42" t="s">
        <v>664</v>
      </c>
      <c r="C681" s="42" t="s">
        <v>665</v>
      </c>
      <c r="D681" s="42" t="s">
        <v>666</v>
      </c>
      <c r="E681" s="42" t="s">
        <v>667</v>
      </c>
      <c r="F681" s="72" t="s">
        <v>668</v>
      </c>
      <c r="G681" s="72" t="s">
        <v>669</v>
      </c>
      <c r="H681" s="72" t="s">
        <v>670</v>
      </c>
      <c r="I681" s="72" t="s">
        <v>671</v>
      </c>
      <c r="J681" s="72" t="s">
        <v>672</v>
      </c>
      <c r="K681" s="72" t="s">
        <v>673</v>
      </c>
      <c r="L681" s="72" t="s">
        <v>674</v>
      </c>
      <c r="M681" s="72" t="s">
        <v>675</v>
      </c>
      <c r="N681" s="72" t="s">
        <v>676</v>
      </c>
      <c r="O681" s="72" t="s">
        <v>677</v>
      </c>
      <c r="P681" s="72" t="s">
        <v>678</v>
      </c>
      <c r="Q681" s="72" t="s">
        <v>679</v>
      </c>
      <c r="R681" s="72" t="s">
        <v>680</v>
      </c>
      <c r="S681" s="72" t="s">
        <v>681</v>
      </c>
      <c r="T681" s="72" t="s">
        <v>682</v>
      </c>
      <c r="U681" s="72" t="s">
        <v>827</v>
      </c>
      <c r="V681" s="72" t="s">
        <v>684</v>
      </c>
      <c r="W681" s="72" t="s">
        <v>828</v>
      </c>
      <c r="X681" s="72" t="s">
        <v>829</v>
      </c>
      <c r="Y681" s="72" t="s">
        <v>830</v>
      </c>
      <c r="Z681" s="72" t="s">
        <v>831</v>
      </c>
      <c r="AA681" s="72" t="s">
        <v>832</v>
      </c>
      <c r="AB681" s="72" t="s">
        <v>833</v>
      </c>
      <c r="AC681" s="72" t="s">
        <v>834</v>
      </c>
      <c r="AD681" s="72" t="s">
        <v>835</v>
      </c>
      <c r="AE681" s="72" t="s">
        <v>836</v>
      </c>
      <c r="AF681" s="72" t="s">
        <v>837</v>
      </c>
      <c r="AG681" s="72" t="s">
        <v>695</v>
      </c>
      <c r="AH681" s="72" t="s">
        <v>838</v>
      </c>
      <c r="AI681" s="72" t="s">
        <v>839</v>
      </c>
      <c r="AJ681" s="72" t="s">
        <v>840</v>
      </c>
    </row>
    <row r="682" spans="1:36" x14ac:dyDescent="0.25">
      <c r="A682" s="1" t="s">
        <v>841</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842</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825</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3237</v>
      </c>
      <c r="B687" s="67" t="s">
        <v>814</v>
      </c>
      <c r="C687" s="67" t="s">
        <v>815</v>
      </c>
      <c r="D687" s="67" t="s">
        <v>816</v>
      </c>
      <c r="E687" s="67" t="s">
        <v>817</v>
      </c>
      <c r="F687" s="67" t="s">
        <v>481</v>
      </c>
      <c r="G687" s="67" t="s">
        <v>482</v>
      </c>
      <c r="H687" s="67" t="s">
        <v>818</v>
      </c>
      <c r="I687" s="67" t="s">
        <v>843</v>
      </c>
      <c r="J687" s="67" t="s">
        <v>2556</v>
      </c>
      <c r="K687" s="1"/>
      <c r="L687" s="1"/>
      <c r="M687" s="1"/>
      <c r="N687" s="1"/>
      <c r="O687" s="1"/>
      <c r="P687" s="1"/>
      <c r="Q687" s="1"/>
      <c r="R687" s="1"/>
      <c r="S687" s="1"/>
      <c r="T687" s="1"/>
      <c r="U687" s="1"/>
      <c r="V687" s="1"/>
      <c r="W687" s="1"/>
      <c r="X687" s="1"/>
      <c r="Y687" s="1"/>
      <c r="Z687" s="1"/>
      <c r="AA687" s="1"/>
      <c r="AB687" s="1"/>
    </row>
    <row r="688" spans="1:36" x14ac:dyDescent="0.25">
      <c r="A688" s="1" t="s">
        <v>3594</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844</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2420</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2430</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3098</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3596</v>
      </c>
      <c r="B698" s="3"/>
      <c r="C698" s="3"/>
      <c r="D698" s="3"/>
      <c r="E698" s="3"/>
      <c r="F698" s="3"/>
      <c r="G698" s="3"/>
      <c r="H698" s="3"/>
      <c r="I698" s="3"/>
      <c r="K698" s="1"/>
      <c r="L698" s="1"/>
      <c r="M698" s="1"/>
      <c r="N698" s="1"/>
    </row>
    <row r="699" spans="1:28" ht="15.75" thickBot="1" x14ac:dyDescent="0.3">
      <c r="A699" s="74" t="s">
        <v>845</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3593</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3597</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845</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3593</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2420</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2430</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3098</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846</v>
      </c>
      <c r="B716" s="77"/>
      <c r="C716" s="77"/>
      <c r="D716" s="77"/>
      <c r="E716" s="77"/>
      <c r="F716" s="77"/>
      <c r="G716" s="77"/>
      <c r="H716" s="77"/>
      <c r="I716" s="77"/>
      <c r="J716" s="77"/>
      <c r="K716" s="77"/>
      <c r="L716" s="77"/>
      <c r="M716" s="77"/>
      <c r="N716" s="77"/>
    </row>
    <row r="717" spans="1:28" x14ac:dyDescent="0.25">
      <c r="A717" s="77" t="s">
        <v>847</v>
      </c>
      <c r="B717" s="77"/>
      <c r="C717" s="77"/>
      <c r="D717" s="77"/>
      <c r="E717" s="77"/>
      <c r="F717" s="77"/>
      <c r="G717" s="77"/>
      <c r="H717" s="77"/>
      <c r="I717" s="77"/>
      <c r="J717" s="77"/>
      <c r="K717" s="77"/>
      <c r="L717" s="77"/>
      <c r="M717" s="77"/>
      <c r="N717" s="77"/>
    </row>
    <row r="718" spans="1:28" x14ac:dyDescent="0.25">
      <c r="A718" s="77" t="s">
        <v>848</v>
      </c>
      <c r="B718" s="77"/>
      <c r="C718" s="77"/>
      <c r="D718" s="77"/>
      <c r="E718" s="77"/>
      <c r="F718" s="77"/>
      <c r="G718" s="77"/>
      <c r="H718" s="77"/>
      <c r="I718" s="77"/>
      <c r="J718" s="77"/>
      <c r="K718" s="77"/>
      <c r="L718" s="77"/>
      <c r="M718" s="77"/>
      <c r="N718" s="77"/>
    </row>
    <row r="719" spans="1:28" ht="33.75" x14ac:dyDescent="0.25">
      <c r="A719" s="78" t="s">
        <v>849</v>
      </c>
      <c r="B719" s="79" t="s">
        <v>850</v>
      </c>
      <c r="C719" s="80" t="s">
        <v>851</v>
      </c>
      <c r="D719" s="81" t="s">
        <v>852</v>
      </c>
      <c r="E719" s="81" t="s">
        <v>853</v>
      </c>
      <c r="F719" s="82" t="s">
        <v>854</v>
      </c>
      <c r="G719" s="81" t="s">
        <v>855</v>
      </c>
      <c r="H719" s="82" t="s">
        <v>856</v>
      </c>
      <c r="I719" s="81" t="s">
        <v>857</v>
      </c>
      <c r="J719" s="82" t="s">
        <v>858</v>
      </c>
      <c r="K719" s="81" t="s">
        <v>859</v>
      </c>
      <c r="L719" s="82" t="s">
        <v>860</v>
      </c>
      <c r="M719" s="82" t="s">
        <v>861</v>
      </c>
      <c r="N719" s="82" t="s">
        <v>862</v>
      </c>
    </row>
    <row r="720" spans="1:28" x14ac:dyDescent="0.25">
      <c r="A720" s="83" t="s">
        <v>863</v>
      </c>
      <c r="B720" s="84" t="s">
        <v>864</v>
      </c>
      <c r="C720" s="85" t="s">
        <v>865</v>
      </c>
      <c r="D720" s="83" t="s">
        <v>866</v>
      </c>
      <c r="E720" s="83" t="s">
        <v>867</v>
      </c>
      <c r="F720" s="86">
        <v>1</v>
      </c>
      <c r="G720" s="83" t="s">
        <v>868</v>
      </c>
      <c r="H720" s="86">
        <v>1</v>
      </c>
      <c r="I720" s="83" t="s">
        <v>869</v>
      </c>
      <c r="J720" s="86">
        <v>1</v>
      </c>
      <c r="K720" s="83" t="s">
        <v>870</v>
      </c>
      <c r="L720" s="86">
        <v>1</v>
      </c>
      <c r="M720" s="83" t="s">
        <v>871</v>
      </c>
      <c r="N720" s="86">
        <v>1</v>
      </c>
    </row>
    <row r="721" spans="1:14" x14ac:dyDescent="0.25">
      <c r="A721" s="87" t="s">
        <v>872</v>
      </c>
      <c r="B721" s="88" t="s">
        <v>873</v>
      </c>
      <c r="C721" s="88" t="s">
        <v>874</v>
      </c>
      <c r="D721" s="87" t="s">
        <v>875</v>
      </c>
      <c r="E721" s="87" t="s">
        <v>876</v>
      </c>
      <c r="F721" s="89">
        <v>84</v>
      </c>
      <c r="G721" s="87" t="s">
        <v>877</v>
      </c>
      <c r="H721" s="89">
        <v>28</v>
      </c>
      <c r="I721" s="87" t="s">
        <v>878</v>
      </c>
      <c r="J721" s="89">
        <v>67</v>
      </c>
      <c r="K721" s="87" t="s">
        <v>879</v>
      </c>
      <c r="L721" s="89">
        <v>14</v>
      </c>
      <c r="M721" s="87" t="s">
        <v>880</v>
      </c>
      <c r="N721" s="89">
        <v>4</v>
      </c>
    </row>
    <row r="722" spans="1:14" x14ac:dyDescent="0.25">
      <c r="A722" s="90" t="s">
        <v>881</v>
      </c>
      <c r="B722" s="91" t="s">
        <v>873</v>
      </c>
      <c r="C722" s="91" t="s">
        <v>874</v>
      </c>
      <c r="D722" s="90" t="s">
        <v>875</v>
      </c>
      <c r="E722" s="90" t="s">
        <v>882</v>
      </c>
      <c r="F722" s="92">
        <v>85</v>
      </c>
      <c r="G722" s="90" t="s">
        <v>883</v>
      </c>
      <c r="H722" s="92">
        <v>30</v>
      </c>
      <c r="I722" s="90" t="s">
        <v>884</v>
      </c>
      <c r="J722" s="92">
        <v>68</v>
      </c>
      <c r="K722" s="90" t="s">
        <v>885</v>
      </c>
      <c r="L722" s="92">
        <v>15</v>
      </c>
      <c r="M722" s="90" t="s">
        <v>886</v>
      </c>
      <c r="N722" s="92">
        <v>6</v>
      </c>
    </row>
    <row r="723" spans="1:14" x14ac:dyDescent="0.25">
      <c r="A723" s="93" t="s">
        <v>887</v>
      </c>
      <c r="B723" s="94" t="s">
        <v>888</v>
      </c>
      <c r="C723" s="94" t="s">
        <v>889</v>
      </c>
      <c r="D723" s="93" t="s">
        <v>890</v>
      </c>
      <c r="E723" s="93" t="s">
        <v>891</v>
      </c>
      <c r="F723" s="95">
        <v>264</v>
      </c>
      <c r="G723" s="93" t="s">
        <v>892</v>
      </c>
      <c r="H723" s="95">
        <v>265</v>
      </c>
      <c r="I723" s="93" t="s">
        <v>893</v>
      </c>
      <c r="J723" s="95">
        <v>277</v>
      </c>
      <c r="K723" s="93" t="s">
        <v>894</v>
      </c>
      <c r="L723" s="95">
        <v>282</v>
      </c>
      <c r="M723" s="93" t="s">
        <v>895</v>
      </c>
      <c r="N723" s="95">
        <v>234</v>
      </c>
    </row>
    <row r="724" spans="1:14" x14ac:dyDescent="0.25">
      <c r="A724" s="83" t="s">
        <v>896</v>
      </c>
      <c r="B724" s="84" t="s">
        <v>897</v>
      </c>
      <c r="C724" s="96">
        <v>45</v>
      </c>
      <c r="D724" s="97">
        <v>0.26</v>
      </c>
      <c r="E724" s="83" t="s">
        <v>898</v>
      </c>
      <c r="F724" s="86">
        <v>6900</v>
      </c>
      <c r="G724" s="83" t="s">
        <v>899</v>
      </c>
      <c r="H724" s="86">
        <v>4660</v>
      </c>
      <c r="I724" s="83" t="s">
        <v>900</v>
      </c>
      <c r="J724" s="86">
        <v>6890</v>
      </c>
      <c r="K724" s="83" t="s">
        <v>901</v>
      </c>
      <c r="L724" s="86">
        <v>4890</v>
      </c>
      <c r="M724" s="83" t="s">
        <v>902</v>
      </c>
      <c r="N724" s="86">
        <v>2340</v>
      </c>
    </row>
    <row r="725" spans="1:14" x14ac:dyDescent="0.25">
      <c r="A725" s="87" t="s">
        <v>903</v>
      </c>
      <c r="B725" s="88" t="s">
        <v>904</v>
      </c>
      <c r="C725" s="98">
        <v>100</v>
      </c>
      <c r="D725" s="99">
        <v>0.32</v>
      </c>
      <c r="E725" s="87" t="s">
        <v>905</v>
      </c>
      <c r="F725" s="100">
        <v>10800</v>
      </c>
      <c r="G725" s="87" t="s">
        <v>906</v>
      </c>
      <c r="H725" s="100">
        <v>10200</v>
      </c>
      <c r="I725" s="87" t="s">
        <v>907</v>
      </c>
      <c r="J725" s="100">
        <v>11300</v>
      </c>
      <c r="K725" s="87" t="s">
        <v>908</v>
      </c>
      <c r="L725" s="100">
        <v>11000</v>
      </c>
      <c r="M725" s="87" t="s">
        <v>909</v>
      </c>
      <c r="N725" s="89">
        <v>8450</v>
      </c>
    </row>
    <row r="726" spans="1:14" x14ac:dyDescent="0.25">
      <c r="A726" s="90" t="s">
        <v>910</v>
      </c>
      <c r="B726" s="91" t="s">
        <v>911</v>
      </c>
      <c r="C726" s="101">
        <v>640</v>
      </c>
      <c r="D726" s="102">
        <v>0.25</v>
      </c>
      <c r="E726" s="90" t="s">
        <v>912</v>
      </c>
      <c r="F726" s="103">
        <v>10900</v>
      </c>
      <c r="G726" s="90" t="s">
        <v>913</v>
      </c>
      <c r="H726" s="103">
        <v>13900</v>
      </c>
      <c r="I726" s="90" t="s">
        <v>914</v>
      </c>
      <c r="J726" s="103">
        <v>11700</v>
      </c>
      <c r="K726" s="90" t="s">
        <v>915</v>
      </c>
      <c r="L726" s="103">
        <v>14200</v>
      </c>
      <c r="M726" s="90" t="s">
        <v>916</v>
      </c>
      <c r="N726" s="103">
        <v>15900</v>
      </c>
    </row>
    <row r="727" spans="1:14" x14ac:dyDescent="0.25">
      <c r="A727" s="87" t="s">
        <v>917</v>
      </c>
      <c r="B727" s="104" t="s">
        <v>918</v>
      </c>
      <c r="C727" s="105">
        <v>85</v>
      </c>
      <c r="D727" s="99">
        <v>0.3</v>
      </c>
      <c r="E727" s="87" t="s">
        <v>919</v>
      </c>
      <c r="F727" s="89">
        <v>6490</v>
      </c>
      <c r="G727" s="87" t="s">
        <v>920</v>
      </c>
      <c r="H727" s="89">
        <v>5820</v>
      </c>
      <c r="I727" s="87" t="s">
        <v>921</v>
      </c>
      <c r="J727" s="89">
        <v>6730</v>
      </c>
      <c r="K727" s="87" t="s">
        <v>922</v>
      </c>
      <c r="L727" s="89">
        <v>6250</v>
      </c>
      <c r="M727" s="87" t="s">
        <v>923</v>
      </c>
      <c r="N727" s="89">
        <v>4470</v>
      </c>
    </row>
    <row r="728" spans="1:14" x14ac:dyDescent="0.25">
      <c r="A728" s="90" t="s">
        <v>924</v>
      </c>
      <c r="B728" s="106" t="s">
        <v>925</v>
      </c>
      <c r="C728" s="101">
        <v>190</v>
      </c>
      <c r="D728" s="102">
        <v>0.31</v>
      </c>
      <c r="E728" s="90" t="s">
        <v>926</v>
      </c>
      <c r="F728" s="92">
        <v>7710</v>
      </c>
      <c r="G728" s="90" t="s">
        <v>927</v>
      </c>
      <c r="H728" s="92">
        <v>8590</v>
      </c>
      <c r="I728" s="90" t="s">
        <v>928</v>
      </c>
      <c r="J728" s="92">
        <v>8190</v>
      </c>
      <c r="K728" s="90" t="s">
        <v>929</v>
      </c>
      <c r="L728" s="92">
        <v>9020</v>
      </c>
      <c r="M728" s="90" t="s">
        <v>930</v>
      </c>
      <c r="N728" s="92">
        <v>8550</v>
      </c>
    </row>
    <row r="729" spans="1:14" x14ac:dyDescent="0.25">
      <c r="A729" s="93" t="s">
        <v>931</v>
      </c>
      <c r="B729" s="107" t="s">
        <v>932</v>
      </c>
      <c r="C729" s="108">
        <v>1020</v>
      </c>
      <c r="D729" s="109">
        <v>0.2</v>
      </c>
      <c r="E729" s="93" t="s">
        <v>933</v>
      </c>
      <c r="F729" s="95">
        <v>5860</v>
      </c>
      <c r="G729" s="93" t="s">
        <v>934</v>
      </c>
      <c r="H729" s="95">
        <v>7670</v>
      </c>
      <c r="I729" s="93" t="s">
        <v>935</v>
      </c>
      <c r="J729" s="95">
        <v>6310</v>
      </c>
      <c r="K729" s="93" t="s">
        <v>936</v>
      </c>
      <c r="L729" s="95">
        <v>7810</v>
      </c>
      <c r="M729" s="93" t="s">
        <v>937</v>
      </c>
      <c r="N729" s="95">
        <v>8980</v>
      </c>
    </row>
    <row r="730" spans="1:14" x14ac:dyDescent="0.25">
      <c r="A730" s="83" t="s">
        <v>938</v>
      </c>
      <c r="B730" s="84" t="s">
        <v>939</v>
      </c>
      <c r="C730" s="96">
        <v>1.7</v>
      </c>
      <c r="D730" s="97">
        <v>0.15</v>
      </c>
      <c r="E730" s="83" t="s">
        <v>940</v>
      </c>
      <c r="F730" s="86">
        <v>543</v>
      </c>
      <c r="G730" s="83" t="s">
        <v>940</v>
      </c>
      <c r="H730" s="86">
        <v>148</v>
      </c>
      <c r="I730" s="83" t="s">
        <v>941</v>
      </c>
      <c r="J730" s="86">
        <v>192</v>
      </c>
      <c r="K730" s="83" t="s">
        <v>942</v>
      </c>
      <c r="L730" s="86">
        <v>26</v>
      </c>
      <c r="M730" s="83" t="s">
        <v>943</v>
      </c>
      <c r="N730" s="86">
        <v>20</v>
      </c>
    </row>
    <row r="731" spans="1:14" x14ac:dyDescent="0.25">
      <c r="A731" s="87" t="s">
        <v>944</v>
      </c>
      <c r="B731" s="88" t="s">
        <v>945</v>
      </c>
      <c r="C731" s="105">
        <v>11.9</v>
      </c>
      <c r="D731" s="99">
        <v>0.21</v>
      </c>
      <c r="E731" s="87" t="s">
        <v>946</v>
      </c>
      <c r="F731" s="89">
        <v>5280</v>
      </c>
      <c r="G731" s="87" t="s">
        <v>919</v>
      </c>
      <c r="H731" s="89">
        <v>1760</v>
      </c>
      <c r="I731" s="87" t="s">
        <v>947</v>
      </c>
      <c r="J731" s="89">
        <v>4200</v>
      </c>
      <c r="K731" s="87" t="s">
        <v>948</v>
      </c>
      <c r="L731" s="89">
        <v>832</v>
      </c>
      <c r="M731" s="87" t="s">
        <v>949</v>
      </c>
      <c r="N731" s="89">
        <v>262</v>
      </c>
    </row>
    <row r="732" spans="1:14" x14ac:dyDescent="0.25">
      <c r="A732" s="90" t="s">
        <v>950</v>
      </c>
      <c r="B732" s="106" t="s">
        <v>951</v>
      </c>
      <c r="C732" s="110">
        <v>1</v>
      </c>
      <c r="D732" s="102">
        <v>0.17</v>
      </c>
      <c r="E732" s="90" t="s">
        <v>952</v>
      </c>
      <c r="F732" s="92">
        <v>218</v>
      </c>
      <c r="G732" s="90" t="s">
        <v>952</v>
      </c>
      <c r="H732" s="92">
        <v>59</v>
      </c>
      <c r="I732" s="90" t="s">
        <v>953</v>
      </c>
      <c r="J732" s="92">
        <v>70</v>
      </c>
      <c r="K732" s="90" t="s">
        <v>954</v>
      </c>
      <c r="L732" s="92">
        <v>10</v>
      </c>
      <c r="M732" s="90" t="s">
        <v>955</v>
      </c>
      <c r="N732" s="92">
        <v>8</v>
      </c>
    </row>
    <row r="733" spans="1:14" x14ac:dyDescent="0.25">
      <c r="A733" s="87" t="s">
        <v>956</v>
      </c>
      <c r="B733" s="104" t="s">
        <v>957</v>
      </c>
      <c r="C733" s="105">
        <v>3.4</v>
      </c>
      <c r="D733" s="99">
        <v>0.21</v>
      </c>
      <c r="E733" s="87" t="s">
        <v>958</v>
      </c>
      <c r="F733" s="89">
        <v>945</v>
      </c>
      <c r="G733" s="87" t="s">
        <v>959</v>
      </c>
      <c r="H733" s="89">
        <v>258</v>
      </c>
      <c r="I733" s="87" t="s">
        <v>960</v>
      </c>
      <c r="J733" s="89">
        <v>426</v>
      </c>
      <c r="K733" s="87" t="s">
        <v>961</v>
      </c>
      <c r="L733" s="89">
        <v>48</v>
      </c>
      <c r="M733" s="87" t="s">
        <v>962</v>
      </c>
      <c r="N733" s="89">
        <v>36</v>
      </c>
    </row>
    <row r="734" spans="1:14" x14ac:dyDescent="0.25">
      <c r="A734" s="90" t="s">
        <v>963</v>
      </c>
      <c r="B734" s="106" t="s">
        <v>964</v>
      </c>
      <c r="C734" s="110">
        <v>1.3</v>
      </c>
      <c r="D734" s="102">
        <v>0.15</v>
      </c>
      <c r="E734" s="90" t="s">
        <v>965</v>
      </c>
      <c r="F734" s="92">
        <v>292</v>
      </c>
      <c r="G734" s="90" t="s">
        <v>965</v>
      </c>
      <c r="H734" s="92">
        <v>79</v>
      </c>
      <c r="I734" s="90" t="s">
        <v>966</v>
      </c>
      <c r="J734" s="92">
        <v>98</v>
      </c>
      <c r="K734" s="90" t="s">
        <v>967</v>
      </c>
      <c r="L734" s="92">
        <v>14</v>
      </c>
      <c r="M734" s="90" t="s">
        <v>968</v>
      </c>
      <c r="N734" s="92">
        <v>11</v>
      </c>
    </row>
    <row r="735" spans="1:14" x14ac:dyDescent="0.25">
      <c r="A735" s="87" t="s">
        <v>969</v>
      </c>
      <c r="B735" s="104" t="s">
        <v>970</v>
      </c>
      <c r="C735" s="105">
        <v>4</v>
      </c>
      <c r="D735" s="99">
        <v>0.23</v>
      </c>
      <c r="E735" s="87" t="s">
        <v>971</v>
      </c>
      <c r="F735" s="89">
        <v>1350</v>
      </c>
      <c r="G735" s="87" t="s">
        <v>972</v>
      </c>
      <c r="H735" s="89">
        <v>370</v>
      </c>
      <c r="I735" s="87" t="s">
        <v>973</v>
      </c>
      <c r="J735" s="89">
        <v>659</v>
      </c>
      <c r="K735" s="87" t="s">
        <v>974</v>
      </c>
      <c r="L735" s="89">
        <v>72</v>
      </c>
      <c r="M735" s="87" t="s">
        <v>975</v>
      </c>
      <c r="N735" s="89">
        <v>51</v>
      </c>
    </row>
    <row r="736" spans="1:14" x14ac:dyDescent="0.25">
      <c r="A736" s="90" t="s">
        <v>976</v>
      </c>
      <c r="B736" s="106" t="s">
        <v>977</v>
      </c>
      <c r="C736" s="110">
        <v>5.9</v>
      </c>
      <c r="D736" s="102">
        <v>0.2</v>
      </c>
      <c r="E736" s="90" t="s">
        <v>978</v>
      </c>
      <c r="F736" s="92">
        <v>1870</v>
      </c>
      <c r="G736" s="90" t="s">
        <v>979</v>
      </c>
      <c r="H736" s="92">
        <v>527</v>
      </c>
      <c r="I736" s="90" t="s">
        <v>980</v>
      </c>
      <c r="J736" s="92">
        <v>1120</v>
      </c>
      <c r="K736" s="90" t="s">
        <v>981</v>
      </c>
      <c r="L736" s="92">
        <v>121</v>
      </c>
      <c r="M736" s="90" t="s">
        <v>982</v>
      </c>
      <c r="N736" s="92">
        <v>74</v>
      </c>
    </row>
    <row r="737" spans="1:14" x14ac:dyDescent="0.25">
      <c r="A737" s="87" t="s">
        <v>983</v>
      </c>
      <c r="B737" s="104" t="s">
        <v>984</v>
      </c>
      <c r="C737" s="105">
        <v>4.3</v>
      </c>
      <c r="D737" s="99">
        <v>0.17</v>
      </c>
      <c r="E737" s="87" t="s">
        <v>985</v>
      </c>
      <c r="F737" s="89">
        <v>1230</v>
      </c>
      <c r="G737" s="87" t="s">
        <v>986</v>
      </c>
      <c r="H737" s="89">
        <v>338</v>
      </c>
      <c r="I737" s="87" t="s">
        <v>987</v>
      </c>
      <c r="J737" s="89">
        <v>624</v>
      </c>
      <c r="K737" s="87" t="s">
        <v>988</v>
      </c>
      <c r="L737" s="89">
        <v>67</v>
      </c>
      <c r="M737" s="87" t="s">
        <v>989</v>
      </c>
      <c r="N737" s="89">
        <v>47</v>
      </c>
    </row>
    <row r="738" spans="1:14" x14ac:dyDescent="0.25">
      <c r="A738" s="90" t="s">
        <v>990</v>
      </c>
      <c r="B738" s="106" t="s">
        <v>991</v>
      </c>
      <c r="C738" s="110">
        <v>9.1999999999999993</v>
      </c>
      <c r="D738" s="102">
        <v>0.16</v>
      </c>
      <c r="E738" s="90" t="s">
        <v>992</v>
      </c>
      <c r="F738" s="92">
        <v>2550</v>
      </c>
      <c r="G738" s="90" t="s">
        <v>993</v>
      </c>
      <c r="H738" s="92">
        <v>782</v>
      </c>
      <c r="I738" s="90" t="s">
        <v>994</v>
      </c>
      <c r="J738" s="92">
        <v>1850</v>
      </c>
      <c r="K738" s="90" t="s">
        <v>995</v>
      </c>
      <c r="L738" s="92">
        <v>271</v>
      </c>
      <c r="M738" s="90" t="s">
        <v>996</v>
      </c>
      <c r="N738" s="92">
        <v>111</v>
      </c>
    </row>
    <row r="739" spans="1:14" x14ac:dyDescent="0.25">
      <c r="A739" s="87" t="s">
        <v>997</v>
      </c>
      <c r="B739" s="104" t="s">
        <v>998</v>
      </c>
      <c r="C739" s="105">
        <v>17.2</v>
      </c>
      <c r="D739" s="99">
        <v>0.19</v>
      </c>
      <c r="E739" s="87" t="s">
        <v>999</v>
      </c>
      <c r="F739" s="89">
        <v>5020</v>
      </c>
      <c r="G739" s="87" t="s">
        <v>1000</v>
      </c>
      <c r="H739" s="89">
        <v>1980</v>
      </c>
      <c r="I739" s="87" t="s">
        <v>901</v>
      </c>
      <c r="J739" s="89">
        <v>4390</v>
      </c>
      <c r="K739" s="87" t="s">
        <v>1001</v>
      </c>
      <c r="L739" s="89">
        <v>1370</v>
      </c>
      <c r="M739" s="87" t="s">
        <v>1002</v>
      </c>
      <c r="N739" s="89">
        <v>356</v>
      </c>
    </row>
    <row r="740" spans="1:14" x14ac:dyDescent="0.25">
      <c r="A740" s="90" t="s">
        <v>1003</v>
      </c>
      <c r="B740" s="106" t="s">
        <v>1004</v>
      </c>
      <c r="C740" s="110">
        <v>1.9</v>
      </c>
      <c r="D740" s="102">
        <v>0.22</v>
      </c>
      <c r="E740" s="90" t="s">
        <v>1005</v>
      </c>
      <c r="F740" s="92">
        <v>469</v>
      </c>
      <c r="G740" s="90" t="s">
        <v>1005</v>
      </c>
      <c r="H740" s="92">
        <v>127</v>
      </c>
      <c r="I740" s="90" t="s">
        <v>1006</v>
      </c>
      <c r="J740" s="92">
        <v>170</v>
      </c>
      <c r="K740" s="90" t="s">
        <v>1007</v>
      </c>
      <c r="L740" s="92">
        <v>22</v>
      </c>
      <c r="M740" s="90" t="s">
        <v>1008</v>
      </c>
      <c r="N740" s="92">
        <v>18</v>
      </c>
    </row>
    <row r="741" spans="1:14" x14ac:dyDescent="0.25">
      <c r="A741" s="87" t="s">
        <v>1009</v>
      </c>
      <c r="B741" s="104" t="s">
        <v>1010</v>
      </c>
      <c r="C741" s="105">
        <v>5.9</v>
      </c>
      <c r="D741" s="99">
        <v>0.28999999999999998</v>
      </c>
      <c r="E741" s="87" t="s">
        <v>1011</v>
      </c>
      <c r="F741" s="89">
        <v>1860</v>
      </c>
      <c r="G741" s="87" t="s">
        <v>1012</v>
      </c>
      <c r="H741" s="89">
        <v>525</v>
      </c>
      <c r="I741" s="87" t="s">
        <v>1013</v>
      </c>
      <c r="J741" s="89">
        <v>1110</v>
      </c>
      <c r="K741" s="87" t="s">
        <v>1014</v>
      </c>
      <c r="L741" s="89">
        <v>120</v>
      </c>
      <c r="M741" s="87" t="s">
        <v>1015</v>
      </c>
      <c r="N741" s="89">
        <v>73</v>
      </c>
    </row>
    <row r="742" spans="1:14" ht="18" x14ac:dyDescent="0.25">
      <c r="A742" s="111" t="s">
        <v>1016</v>
      </c>
      <c r="B742" s="111" t="s">
        <v>1017</v>
      </c>
      <c r="C742" s="112" t="s">
        <v>1018</v>
      </c>
      <c r="D742" s="113">
        <v>0.04</v>
      </c>
      <c r="E742" s="112" t="s">
        <v>1019</v>
      </c>
      <c r="F742" s="114">
        <v>5</v>
      </c>
      <c r="G742" s="112" t="s">
        <v>1019</v>
      </c>
      <c r="H742" s="114">
        <v>1</v>
      </c>
      <c r="I742" s="112" t="s">
        <v>1020</v>
      </c>
      <c r="J742" s="114">
        <v>2</v>
      </c>
      <c r="K742" s="112" t="s">
        <v>1021</v>
      </c>
      <c r="L742" s="115" t="s">
        <v>1022</v>
      </c>
      <c r="M742" s="112" t="s">
        <v>1023</v>
      </c>
      <c r="N742" s="115" t="s">
        <v>1022</v>
      </c>
    </row>
    <row r="743" spans="1:14" x14ac:dyDescent="0.25">
      <c r="A743" s="83" t="s">
        <v>1024</v>
      </c>
      <c r="B743" s="84" t="s">
        <v>1025</v>
      </c>
      <c r="C743" s="116">
        <v>222</v>
      </c>
      <c r="D743" s="97">
        <v>0.18</v>
      </c>
      <c r="E743" s="83" t="s">
        <v>1026</v>
      </c>
      <c r="F743" s="117">
        <v>10800</v>
      </c>
      <c r="G743" s="83" t="s">
        <v>1027</v>
      </c>
      <c r="H743" s="117">
        <v>12400</v>
      </c>
      <c r="I743" s="83" t="s">
        <v>1028</v>
      </c>
      <c r="J743" s="117">
        <v>11500</v>
      </c>
      <c r="K743" s="83" t="s">
        <v>914</v>
      </c>
      <c r="L743" s="117">
        <v>13000</v>
      </c>
      <c r="M743" s="83" t="s">
        <v>1029</v>
      </c>
      <c r="N743" s="117">
        <v>12700</v>
      </c>
    </row>
    <row r="744" spans="1:14" x14ac:dyDescent="0.25">
      <c r="A744" s="87" t="s">
        <v>1030</v>
      </c>
      <c r="B744" s="88" t="s">
        <v>1031</v>
      </c>
      <c r="C744" s="105">
        <v>5.2</v>
      </c>
      <c r="D744" s="99">
        <v>0.11</v>
      </c>
      <c r="E744" s="87" t="s">
        <v>1032</v>
      </c>
      <c r="F744" s="118">
        <v>2430</v>
      </c>
      <c r="G744" s="87" t="s">
        <v>1033</v>
      </c>
      <c r="H744" s="118">
        <v>677</v>
      </c>
      <c r="I744" s="87" t="s">
        <v>1034</v>
      </c>
      <c r="J744" s="119">
        <v>1360</v>
      </c>
      <c r="K744" s="87" t="s">
        <v>1035</v>
      </c>
      <c r="L744" s="118">
        <v>145</v>
      </c>
      <c r="M744" s="87" t="s">
        <v>1036</v>
      </c>
      <c r="N744" s="118">
        <v>94</v>
      </c>
    </row>
    <row r="745" spans="1:14" x14ac:dyDescent="0.25">
      <c r="A745" s="90" t="s">
        <v>1037</v>
      </c>
      <c r="B745" s="91" t="s">
        <v>1038</v>
      </c>
      <c r="C745" s="110">
        <v>2.8</v>
      </c>
      <c r="D745" s="102">
        <v>0.02</v>
      </c>
      <c r="E745" s="90" t="s">
        <v>1039</v>
      </c>
      <c r="F745" s="120">
        <v>427</v>
      </c>
      <c r="G745" s="90" t="s">
        <v>1039</v>
      </c>
      <c r="H745" s="120">
        <v>116</v>
      </c>
      <c r="I745" s="90" t="s">
        <v>1040</v>
      </c>
      <c r="J745" s="120">
        <v>177</v>
      </c>
      <c r="K745" s="90" t="s">
        <v>1041</v>
      </c>
      <c r="L745" s="120">
        <v>21</v>
      </c>
      <c r="M745" s="90" t="s">
        <v>1042</v>
      </c>
      <c r="N745" s="120">
        <v>16</v>
      </c>
    </row>
    <row r="746" spans="1:14" x14ac:dyDescent="0.25">
      <c r="A746" s="87" t="s">
        <v>1043</v>
      </c>
      <c r="B746" s="104" t="s">
        <v>1044</v>
      </c>
      <c r="C746" s="105">
        <v>28.2</v>
      </c>
      <c r="D746" s="99">
        <v>0.23</v>
      </c>
      <c r="E746" s="87" t="s">
        <v>1045</v>
      </c>
      <c r="F746" s="118">
        <v>6090</v>
      </c>
      <c r="G746" s="87" t="s">
        <v>1046</v>
      </c>
      <c r="H746" s="119">
        <v>3170</v>
      </c>
      <c r="I746" s="87" t="s">
        <v>1047</v>
      </c>
      <c r="J746" s="119">
        <v>5800</v>
      </c>
      <c r="K746" s="87" t="s">
        <v>1048</v>
      </c>
      <c r="L746" s="118">
        <v>2980</v>
      </c>
      <c r="M746" s="87" t="s">
        <v>1049</v>
      </c>
      <c r="N746" s="118">
        <v>967</v>
      </c>
    </row>
    <row r="747" spans="1:14" x14ac:dyDescent="0.25">
      <c r="A747" s="90" t="s">
        <v>1050</v>
      </c>
      <c r="B747" s="106" t="s">
        <v>1051</v>
      </c>
      <c r="C747" s="110">
        <v>9.6999999999999993</v>
      </c>
      <c r="D747" s="102">
        <v>0.19</v>
      </c>
      <c r="E747" s="90" t="s">
        <v>1052</v>
      </c>
      <c r="F747" s="120">
        <v>3580</v>
      </c>
      <c r="G747" s="90" t="s">
        <v>1053</v>
      </c>
      <c r="H747" s="121">
        <v>1120</v>
      </c>
      <c r="I747" s="90" t="s">
        <v>1054</v>
      </c>
      <c r="J747" s="121">
        <v>2660</v>
      </c>
      <c r="K747" s="90" t="s">
        <v>1055</v>
      </c>
      <c r="L747" s="120">
        <v>412</v>
      </c>
      <c r="M747" s="90" t="s">
        <v>1056</v>
      </c>
      <c r="N747" s="120">
        <v>160</v>
      </c>
    </row>
    <row r="748" spans="1:14" x14ac:dyDescent="0.25">
      <c r="A748" s="87" t="s">
        <v>1057</v>
      </c>
      <c r="B748" s="104" t="s">
        <v>1058</v>
      </c>
      <c r="C748" s="105">
        <v>13.4</v>
      </c>
      <c r="D748" s="99">
        <v>0.16</v>
      </c>
      <c r="E748" s="87" t="s">
        <v>1059</v>
      </c>
      <c r="F748" s="118">
        <v>3710</v>
      </c>
      <c r="G748" s="87" t="s">
        <v>1060</v>
      </c>
      <c r="H748" s="119">
        <v>1300</v>
      </c>
      <c r="I748" s="87" t="s">
        <v>876</v>
      </c>
      <c r="J748" s="119">
        <v>3050</v>
      </c>
      <c r="K748" s="87" t="s">
        <v>1061</v>
      </c>
      <c r="L748" s="118">
        <v>703</v>
      </c>
      <c r="M748" s="87" t="s">
        <v>1062</v>
      </c>
      <c r="N748" s="118">
        <v>201</v>
      </c>
    </row>
    <row r="749" spans="1:14" x14ac:dyDescent="0.25">
      <c r="A749" s="90" t="s">
        <v>1063</v>
      </c>
      <c r="B749" s="106" t="s">
        <v>1064</v>
      </c>
      <c r="C749" s="110">
        <v>3.5</v>
      </c>
      <c r="D749" s="102">
        <v>0.13</v>
      </c>
      <c r="E749" s="90" t="s">
        <v>1065</v>
      </c>
      <c r="F749" s="120">
        <v>1200</v>
      </c>
      <c r="G749" s="90" t="s">
        <v>1066</v>
      </c>
      <c r="H749" s="120">
        <v>328</v>
      </c>
      <c r="I749" s="90" t="s">
        <v>1067</v>
      </c>
      <c r="J749" s="120">
        <v>549</v>
      </c>
      <c r="K749" s="90" t="s">
        <v>1068</v>
      </c>
      <c r="L749" s="120">
        <v>62</v>
      </c>
      <c r="M749" s="90" t="s">
        <v>867</v>
      </c>
      <c r="N749" s="120">
        <v>46</v>
      </c>
    </row>
    <row r="750" spans="1:14" x14ac:dyDescent="0.25">
      <c r="A750" s="87" t="s">
        <v>1069</v>
      </c>
      <c r="B750" s="88" t="s">
        <v>1070</v>
      </c>
      <c r="C750" s="105">
        <v>47.1</v>
      </c>
      <c r="D750" s="99">
        <v>0.16</v>
      </c>
      <c r="E750" s="87" t="s">
        <v>1071</v>
      </c>
      <c r="F750" s="118">
        <v>6940</v>
      </c>
      <c r="G750" s="87" t="s">
        <v>1072</v>
      </c>
      <c r="H750" s="119">
        <v>4800</v>
      </c>
      <c r="I750" s="87" t="s">
        <v>1073</v>
      </c>
      <c r="J750" s="119">
        <v>6960</v>
      </c>
      <c r="K750" s="87" t="s">
        <v>1074</v>
      </c>
      <c r="L750" s="118">
        <v>5060</v>
      </c>
      <c r="M750" s="87" t="s">
        <v>1075</v>
      </c>
      <c r="N750" s="119">
        <v>2500</v>
      </c>
    </row>
    <row r="751" spans="1:14" x14ac:dyDescent="0.25">
      <c r="A751" s="90" t="s">
        <v>1076</v>
      </c>
      <c r="B751" s="106" t="s">
        <v>1077</v>
      </c>
      <c r="C751" s="110">
        <v>0.4</v>
      </c>
      <c r="D751" s="102">
        <v>0.04</v>
      </c>
      <c r="E751" s="90" t="s">
        <v>1078</v>
      </c>
      <c r="F751" s="120">
        <v>60</v>
      </c>
      <c r="G751" s="90" t="s">
        <v>1078</v>
      </c>
      <c r="H751" s="120">
        <v>16</v>
      </c>
      <c r="I751" s="90" t="s">
        <v>1079</v>
      </c>
      <c r="J751" s="120">
        <v>18</v>
      </c>
      <c r="K751" s="90" t="s">
        <v>1080</v>
      </c>
      <c r="L751" s="120">
        <v>3</v>
      </c>
      <c r="M751" s="90" t="s">
        <v>1081</v>
      </c>
      <c r="N751" s="120">
        <v>2</v>
      </c>
    </row>
    <row r="752" spans="1:14" x14ac:dyDescent="0.25">
      <c r="A752" s="87" t="s">
        <v>1082</v>
      </c>
      <c r="B752" s="104" t="s">
        <v>1083</v>
      </c>
      <c r="C752" s="105">
        <v>1.5</v>
      </c>
      <c r="D752" s="99">
        <v>0.1</v>
      </c>
      <c r="E752" s="87" t="s">
        <v>1084</v>
      </c>
      <c r="F752" s="118">
        <v>506</v>
      </c>
      <c r="G752" s="87" t="s">
        <v>1084</v>
      </c>
      <c r="H752" s="118">
        <v>138</v>
      </c>
      <c r="I752" s="87" t="s">
        <v>1085</v>
      </c>
      <c r="J752" s="118">
        <v>174</v>
      </c>
      <c r="K752" s="87" t="s">
        <v>1086</v>
      </c>
      <c r="L752" s="118">
        <v>24</v>
      </c>
      <c r="M752" s="87" t="s">
        <v>1087</v>
      </c>
      <c r="N752" s="118">
        <v>19</v>
      </c>
    </row>
    <row r="753" spans="1:14" x14ac:dyDescent="0.25">
      <c r="A753" s="90" t="s">
        <v>1088</v>
      </c>
      <c r="B753" s="106" t="s">
        <v>1089</v>
      </c>
      <c r="C753" s="90" t="s">
        <v>1090</v>
      </c>
      <c r="D753" s="102">
        <v>0.02</v>
      </c>
      <c r="E753" s="90" t="s">
        <v>1091</v>
      </c>
      <c r="F753" s="120">
        <v>13</v>
      </c>
      <c r="G753" s="90" t="s">
        <v>1091</v>
      </c>
      <c r="H753" s="120">
        <v>4</v>
      </c>
      <c r="I753" s="90" t="s">
        <v>1092</v>
      </c>
      <c r="J753" s="120">
        <v>4</v>
      </c>
      <c r="K753" s="90" t="s">
        <v>1093</v>
      </c>
      <c r="L753" s="122" t="s">
        <v>1094</v>
      </c>
      <c r="M753" s="90" t="s">
        <v>1095</v>
      </c>
      <c r="N753" s="122" t="s">
        <v>1094</v>
      </c>
    </row>
    <row r="754" spans="1:14" x14ac:dyDescent="0.25">
      <c r="A754" s="87" t="s">
        <v>1096</v>
      </c>
      <c r="B754" s="104" t="s">
        <v>1097</v>
      </c>
      <c r="C754" s="105">
        <v>28.2</v>
      </c>
      <c r="D754" s="99">
        <v>0.27</v>
      </c>
      <c r="E754" s="87" t="s">
        <v>1098</v>
      </c>
      <c r="F754" s="118">
        <v>5080</v>
      </c>
      <c r="G754" s="87" t="s">
        <v>1099</v>
      </c>
      <c r="H754" s="119">
        <v>2640</v>
      </c>
      <c r="I754" s="87" t="s">
        <v>1100</v>
      </c>
      <c r="J754" s="119">
        <v>4830</v>
      </c>
      <c r="K754" s="87" t="s">
        <v>1101</v>
      </c>
      <c r="L754" s="118">
        <v>2480</v>
      </c>
      <c r="M754" s="87" t="s">
        <v>1102</v>
      </c>
      <c r="N754" s="118">
        <v>806</v>
      </c>
    </row>
    <row r="755" spans="1:14" x14ac:dyDescent="0.25">
      <c r="A755" s="90" t="s">
        <v>1103</v>
      </c>
      <c r="B755" s="106" t="s">
        <v>1104</v>
      </c>
      <c r="C755" s="110">
        <v>38.9</v>
      </c>
      <c r="D755" s="102">
        <v>0.26</v>
      </c>
      <c r="E755" s="90" t="s">
        <v>1105</v>
      </c>
      <c r="F755" s="120">
        <v>5360</v>
      </c>
      <c r="G755" s="90" t="s">
        <v>1106</v>
      </c>
      <c r="H755" s="121">
        <v>3350</v>
      </c>
      <c r="I755" s="90" t="s">
        <v>1107</v>
      </c>
      <c r="J755" s="121">
        <v>5280</v>
      </c>
      <c r="K755" s="90" t="s">
        <v>1108</v>
      </c>
      <c r="L755" s="120">
        <v>3440</v>
      </c>
      <c r="M755" s="90" t="s">
        <v>1109</v>
      </c>
      <c r="N755" s="121">
        <v>1460</v>
      </c>
    </row>
    <row r="756" spans="1:14" x14ac:dyDescent="0.25">
      <c r="A756" s="87" t="s">
        <v>1110</v>
      </c>
      <c r="B756" s="104" t="s">
        <v>1111</v>
      </c>
      <c r="C756" s="105">
        <v>13.1</v>
      </c>
      <c r="D756" s="99">
        <v>0.23</v>
      </c>
      <c r="E756" s="87" t="s">
        <v>1112</v>
      </c>
      <c r="F756" s="118">
        <v>3480</v>
      </c>
      <c r="G756" s="87" t="s">
        <v>1113</v>
      </c>
      <c r="H756" s="119">
        <v>1210</v>
      </c>
      <c r="I756" s="87" t="s">
        <v>1114</v>
      </c>
      <c r="J756" s="119">
        <v>2840</v>
      </c>
      <c r="K756" s="87" t="s">
        <v>1115</v>
      </c>
      <c r="L756" s="118">
        <v>636</v>
      </c>
      <c r="M756" s="87" t="s">
        <v>1116</v>
      </c>
      <c r="N756" s="118">
        <v>185</v>
      </c>
    </row>
    <row r="757" spans="1:14" x14ac:dyDescent="0.25">
      <c r="A757" s="90" t="s">
        <v>1117</v>
      </c>
      <c r="B757" s="106" t="s">
        <v>1118</v>
      </c>
      <c r="C757" s="110">
        <v>11</v>
      </c>
      <c r="D757" s="91" t="s">
        <v>1119</v>
      </c>
      <c r="E757" s="90" t="s">
        <v>1120</v>
      </c>
      <c r="F757" s="120">
        <v>4110</v>
      </c>
      <c r="G757" s="90" t="s">
        <v>1121</v>
      </c>
      <c r="H757" s="121">
        <v>1330</v>
      </c>
      <c r="I757" s="90" t="s">
        <v>1122</v>
      </c>
      <c r="J757" s="121">
        <v>3190</v>
      </c>
      <c r="K757" s="90" t="s">
        <v>1123</v>
      </c>
      <c r="L757" s="120">
        <v>573</v>
      </c>
      <c r="M757" s="90" t="s">
        <v>1124</v>
      </c>
      <c r="N757" s="120">
        <v>195</v>
      </c>
    </row>
    <row r="758" spans="1:14" x14ac:dyDescent="0.25">
      <c r="A758" s="87" t="s">
        <v>1125</v>
      </c>
      <c r="B758" s="104" t="s">
        <v>1126</v>
      </c>
      <c r="C758" s="98">
        <v>242</v>
      </c>
      <c r="D758" s="99">
        <v>0.24</v>
      </c>
      <c r="E758" s="87" t="s">
        <v>1071</v>
      </c>
      <c r="F758" s="118">
        <v>6940</v>
      </c>
      <c r="G758" s="87" t="s">
        <v>1127</v>
      </c>
      <c r="H758" s="119">
        <v>8060</v>
      </c>
      <c r="I758" s="87" t="s">
        <v>1128</v>
      </c>
      <c r="J758" s="119">
        <v>7400</v>
      </c>
      <c r="K758" s="87" t="s">
        <v>1129</v>
      </c>
      <c r="L758" s="118">
        <v>8400</v>
      </c>
      <c r="M758" s="87" t="s">
        <v>1130</v>
      </c>
      <c r="N758" s="119">
        <v>8380</v>
      </c>
    </row>
    <row r="759" spans="1:14" x14ac:dyDescent="0.25">
      <c r="A759" s="90" t="s">
        <v>1131</v>
      </c>
      <c r="B759" s="106" t="s">
        <v>1132</v>
      </c>
      <c r="C759" s="110">
        <v>6.5</v>
      </c>
      <c r="D759" s="91" t="s">
        <v>1133</v>
      </c>
      <c r="E759" s="90" t="s">
        <v>1134</v>
      </c>
      <c r="F759" s="120">
        <v>2510</v>
      </c>
      <c r="G759" s="90" t="s">
        <v>1135</v>
      </c>
      <c r="H759" s="120">
        <v>716</v>
      </c>
      <c r="I759" s="90" t="s">
        <v>1136</v>
      </c>
      <c r="J759" s="121">
        <v>1570</v>
      </c>
      <c r="K759" s="90" t="s">
        <v>1137</v>
      </c>
      <c r="L759" s="120">
        <v>176</v>
      </c>
      <c r="M759" s="90" t="s">
        <v>1138</v>
      </c>
      <c r="N759" s="120">
        <v>100</v>
      </c>
    </row>
    <row r="760" spans="1:14" x14ac:dyDescent="0.25">
      <c r="A760" s="87" t="s">
        <v>1139</v>
      </c>
      <c r="B760" s="104" t="s">
        <v>1140</v>
      </c>
      <c r="C760" s="105">
        <v>47.1</v>
      </c>
      <c r="D760" s="99">
        <v>0.24</v>
      </c>
      <c r="E760" s="87" t="s">
        <v>1141</v>
      </c>
      <c r="F760" s="118">
        <v>6680</v>
      </c>
      <c r="G760" s="87" t="s">
        <v>1142</v>
      </c>
      <c r="H760" s="119">
        <v>4620</v>
      </c>
      <c r="I760" s="87" t="s">
        <v>1130</v>
      </c>
      <c r="J760" s="119">
        <v>6690</v>
      </c>
      <c r="K760" s="87" t="s">
        <v>1143</v>
      </c>
      <c r="L760" s="118">
        <v>4870</v>
      </c>
      <c r="M760" s="87" t="s">
        <v>1144</v>
      </c>
      <c r="N760" s="119">
        <v>2410</v>
      </c>
    </row>
    <row r="761" spans="1:14" x14ac:dyDescent="0.25">
      <c r="A761" s="90" t="s">
        <v>1145</v>
      </c>
      <c r="B761" s="106" t="s">
        <v>1146</v>
      </c>
      <c r="C761" s="110">
        <v>3.2</v>
      </c>
      <c r="D761" s="91" t="s">
        <v>1147</v>
      </c>
      <c r="E761" s="90" t="s">
        <v>1148</v>
      </c>
      <c r="F761" s="120">
        <v>863</v>
      </c>
      <c r="G761" s="90" t="s">
        <v>1149</v>
      </c>
      <c r="H761" s="120">
        <v>235</v>
      </c>
      <c r="I761" s="90" t="s">
        <v>1150</v>
      </c>
      <c r="J761" s="120">
        <v>378</v>
      </c>
      <c r="K761" s="90" t="s">
        <v>1151</v>
      </c>
      <c r="L761" s="120">
        <v>44</v>
      </c>
      <c r="M761" s="90" t="s">
        <v>1152</v>
      </c>
      <c r="N761" s="120">
        <v>33</v>
      </c>
    </row>
    <row r="762" spans="1:14" x14ac:dyDescent="0.25">
      <c r="A762" s="87" t="s">
        <v>1153</v>
      </c>
      <c r="B762" s="104" t="s">
        <v>1154</v>
      </c>
      <c r="C762" s="105">
        <v>3.1</v>
      </c>
      <c r="D762" s="88" t="s">
        <v>1155</v>
      </c>
      <c r="E762" s="87" t="s">
        <v>1156</v>
      </c>
      <c r="F762" s="118">
        <v>1070</v>
      </c>
      <c r="G762" s="87" t="s">
        <v>1156</v>
      </c>
      <c r="H762" s="118">
        <v>290</v>
      </c>
      <c r="I762" s="87" t="s">
        <v>1157</v>
      </c>
      <c r="J762" s="118">
        <v>460</v>
      </c>
      <c r="K762" s="87" t="s">
        <v>1158</v>
      </c>
      <c r="L762" s="118">
        <v>54</v>
      </c>
      <c r="M762" s="87" t="s">
        <v>1159</v>
      </c>
      <c r="N762" s="118">
        <v>40</v>
      </c>
    </row>
    <row r="763" spans="1:14" x14ac:dyDescent="0.25">
      <c r="A763" s="90" t="s">
        <v>1160</v>
      </c>
      <c r="B763" s="106" t="s">
        <v>1161</v>
      </c>
      <c r="C763" s="110">
        <v>7.7</v>
      </c>
      <c r="D763" s="102">
        <v>0.24</v>
      </c>
      <c r="E763" s="90" t="s">
        <v>1162</v>
      </c>
      <c r="F763" s="120">
        <v>2920</v>
      </c>
      <c r="G763" s="90" t="s">
        <v>1163</v>
      </c>
      <c r="H763" s="120">
        <v>858</v>
      </c>
      <c r="I763" s="90" t="s">
        <v>1164</v>
      </c>
      <c r="J763" s="121">
        <v>1970</v>
      </c>
      <c r="K763" s="90" t="s">
        <v>1165</v>
      </c>
      <c r="L763" s="120">
        <v>245</v>
      </c>
      <c r="M763" s="90" t="s">
        <v>1166</v>
      </c>
      <c r="N763" s="120">
        <v>121</v>
      </c>
    </row>
    <row r="764" spans="1:14" x14ac:dyDescent="0.25">
      <c r="A764" s="87" t="s">
        <v>1167</v>
      </c>
      <c r="B764" s="104" t="s">
        <v>1168</v>
      </c>
      <c r="C764" s="105">
        <v>1.2</v>
      </c>
      <c r="D764" s="88" t="s">
        <v>1169</v>
      </c>
      <c r="E764" s="87" t="s">
        <v>1170</v>
      </c>
      <c r="F764" s="118">
        <v>278</v>
      </c>
      <c r="G764" s="87" t="s">
        <v>1170</v>
      </c>
      <c r="H764" s="118">
        <v>76</v>
      </c>
      <c r="I764" s="87" t="s">
        <v>1171</v>
      </c>
      <c r="J764" s="118">
        <v>92</v>
      </c>
      <c r="K764" s="87" t="s">
        <v>1172</v>
      </c>
      <c r="L764" s="118">
        <v>13</v>
      </c>
      <c r="M764" s="87" t="s">
        <v>1173</v>
      </c>
      <c r="N764" s="118">
        <v>10</v>
      </c>
    </row>
    <row r="765" spans="1:14" x14ac:dyDescent="0.25">
      <c r="A765" s="90" t="s">
        <v>1174</v>
      </c>
      <c r="B765" s="106" t="s">
        <v>1175</v>
      </c>
      <c r="C765" s="110">
        <v>2.6</v>
      </c>
      <c r="D765" s="102">
        <v>7.0000000000000007E-2</v>
      </c>
      <c r="E765" s="90" t="s">
        <v>1176</v>
      </c>
      <c r="F765" s="120">
        <v>530</v>
      </c>
      <c r="G765" s="90" t="s">
        <v>1176</v>
      </c>
      <c r="H765" s="120">
        <v>144</v>
      </c>
      <c r="I765" s="90" t="s">
        <v>1177</v>
      </c>
      <c r="J765" s="120">
        <v>213</v>
      </c>
      <c r="K765" s="90" t="s">
        <v>1178</v>
      </c>
      <c r="L765" s="120">
        <v>26</v>
      </c>
      <c r="M765" s="90" t="s">
        <v>1179</v>
      </c>
      <c r="N765" s="120">
        <v>20</v>
      </c>
    </row>
    <row r="766" spans="1:14" x14ac:dyDescent="0.25">
      <c r="A766" s="87" t="s">
        <v>1180</v>
      </c>
      <c r="B766" s="104" t="s">
        <v>1181</v>
      </c>
      <c r="C766" s="105">
        <v>28.4</v>
      </c>
      <c r="D766" s="99">
        <v>0.31</v>
      </c>
      <c r="E766" s="87" t="s">
        <v>1182</v>
      </c>
      <c r="F766" s="118">
        <v>4510</v>
      </c>
      <c r="G766" s="87" t="s">
        <v>1183</v>
      </c>
      <c r="H766" s="119">
        <v>2360</v>
      </c>
      <c r="I766" s="87" t="s">
        <v>1184</v>
      </c>
      <c r="J766" s="119">
        <v>4290</v>
      </c>
      <c r="K766" s="87" t="s">
        <v>1075</v>
      </c>
      <c r="L766" s="118">
        <v>2220</v>
      </c>
      <c r="M766" s="87" t="s">
        <v>1185</v>
      </c>
      <c r="N766" s="118">
        <v>725</v>
      </c>
    </row>
    <row r="767" spans="1:14" x14ac:dyDescent="0.25">
      <c r="A767" s="90" t="s">
        <v>1186</v>
      </c>
      <c r="B767" s="106" t="s">
        <v>1187</v>
      </c>
      <c r="C767" s="110">
        <v>8.6999999999999993</v>
      </c>
      <c r="D767" s="102">
        <v>0.22</v>
      </c>
      <c r="E767" s="90" t="s">
        <v>1188</v>
      </c>
      <c r="F767" s="120">
        <v>2660</v>
      </c>
      <c r="G767" s="90" t="s">
        <v>1189</v>
      </c>
      <c r="H767" s="120">
        <v>804</v>
      </c>
      <c r="I767" s="90" t="s">
        <v>1190</v>
      </c>
      <c r="J767" s="121">
        <v>1890</v>
      </c>
      <c r="K767" s="90" t="s">
        <v>1191</v>
      </c>
      <c r="L767" s="120">
        <v>262</v>
      </c>
      <c r="M767" s="90" t="s">
        <v>1192</v>
      </c>
      <c r="N767" s="120">
        <v>114</v>
      </c>
    </row>
    <row r="768" spans="1:14" ht="18" x14ac:dyDescent="0.25">
      <c r="A768" s="87" t="s">
        <v>1193</v>
      </c>
      <c r="B768" s="104" t="s">
        <v>1194</v>
      </c>
      <c r="C768" s="105">
        <v>16.100000000000001</v>
      </c>
      <c r="D768" s="88" t="s">
        <v>1195</v>
      </c>
      <c r="E768" s="87" t="s">
        <v>1196</v>
      </c>
      <c r="F768" s="118">
        <v>4310</v>
      </c>
      <c r="G768" s="87" t="s">
        <v>1197</v>
      </c>
      <c r="H768" s="119">
        <v>1650</v>
      </c>
      <c r="I768" s="87" t="s">
        <v>1198</v>
      </c>
      <c r="J768" s="119">
        <v>3720</v>
      </c>
      <c r="K768" s="87" t="s">
        <v>1199</v>
      </c>
      <c r="L768" s="118">
        <v>1070</v>
      </c>
      <c r="M768" s="87" t="s">
        <v>1200</v>
      </c>
      <c r="N768" s="118">
        <v>281</v>
      </c>
    </row>
    <row r="769" spans="1:14" x14ac:dyDescent="0.25">
      <c r="A769" s="90" t="s">
        <v>1201</v>
      </c>
      <c r="B769" s="106" t="s">
        <v>1202</v>
      </c>
      <c r="C769" s="90" t="s">
        <v>1203</v>
      </c>
      <c r="D769" s="106" t="s">
        <v>1204</v>
      </c>
      <c r="E769" s="90" t="s">
        <v>1205</v>
      </c>
      <c r="F769" s="122" t="s">
        <v>1094</v>
      </c>
      <c r="G769" s="90" t="s">
        <v>1205</v>
      </c>
      <c r="H769" s="122" t="s">
        <v>1094</v>
      </c>
      <c r="I769" s="90" t="s">
        <v>1206</v>
      </c>
      <c r="J769" s="122" t="s">
        <v>1094</v>
      </c>
      <c r="K769" s="90" t="s">
        <v>1207</v>
      </c>
      <c r="L769" s="122" t="s">
        <v>1094</v>
      </c>
      <c r="M769" s="90" t="s">
        <v>1208</v>
      </c>
      <c r="N769" s="122" t="s">
        <v>1094</v>
      </c>
    </row>
    <row r="770" spans="1:14" x14ac:dyDescent="0.25">
      <c r="A770" s="87" t="s">
        <v>1209</v>
      </c>
      <c r="B770" s="104" t="s">
        <v>1210</v>
      </c>
      <c r="C770" s="87" t="s">
        <v>1211</v>
      </c>
      <c r="D770" s="104" t="s">
        <v>1212</v>
      </c>
      <c r="E770" s="87" t="s">
        <v>1213</v>
      </c>
      <c r="F770" s="123" t="s">
        <v>1094</v>
      </c>
      <c r="G770" s="87" t="s">
        <v>1213</v>
      </c>
      <c r="H770" s="123" t="s">
        <v>1094</v>
      </c>
      <c r="I770" s="87" t="s">
        <v>1214</v>
      </c>
      <c r="J770" s="123" t="s">
        <v>1094</v>
      </c>
      <c r="K770" s="87" t="s">
        <v>1215</v>
      </c>
      <c r="L770" s="123" t="s">
        <v>1094</v>
      </c>
      <c r="M770" s="87" t="s">
        <v>1216</v>
      </c>
      <c r="N770" s="123" t="s">
        <v>1094</v>
      </c>
    </row>
    <row r="771" spans="1:14" x14ac:dyDescent="0.25">
      <c r="A771" s="90" t="s">
        <v>1217</v>
      </c>
      <c r="B771" s="106" t="s">
        <v>1218</v>
      </c>
      <c r="C771" s="90" t="s">
        <v>1219</v>
      </c>
      <c r="D771" s="102">
        <v>0.02</v>
      </c>
      <c r="E771" s="90" t="s">
        <v>1220</v>
      </c>
      <c r="F771" s="122" t="s">
        <v>1094</v>
      </c>
      <c r="G771" s="90" t="s">
        <v>1220</v>
      </c>
      <c r="H771" s="122" t="s">
        <v>1094</v>
      </c>
      <c r="I771" s="90" t="s">
        <v>1221</v>
      </c>
      <c r="J771" s="122" t="s">
        <v>1094</v>
      </c>
      <c r="K771" s="90" t="s">
        <v>1222</v>
      </c>
      <c r="L771" s="122" t="s">
        <v>1094</v>
      </c>
      <c r="M771" s="90" t="s">
        <v>1223</v>
      </c>
      <c r="N771" s="122" t="s">
        <v>1094</v>
      </c>
    </row>
    <row r="772" spans="1:14" x14ac:dyDescent="0.25">
      <c r="A772" s="87" t="s">
        <v>1224</v>
      </c>
      <c r="B772" s="104" t="s">
        <v>1225</v>
      </c>
      <c r="C772" s="87" t="s">
        <v>1226</v>
      </c>
      <c r="D772" s="99">
        <v>0.01</v>
      </c>
      <c r="E772" s="87" t="s">
        <v>1227</v>
      </c>
      <c r="F772" s="123" t="s">
        <v>1094</v>
      </c>
      <c r="G772" s="87" t="s">
        <v>1227</v>
      </c>
      <c r="H772" s="123" t="s">
        <v>1094</v>
      </c>
      <c r="I772" s="87" t="s">
        <v>1228</v>
      </c>
      <c r="J772" s="123" t="s">
        <v>1094</v>
      </c>
      <c r="K772" s="87" t="s">
        <v>1229</v>
      </c>
      <c r="L772" s="123" t="s">
        <v>1094</v>
      </c>
      <c r="M772" s="87" t="s">
        <v>1230</v>
      </c>
      <c r="N772" s="123" t="s">
        <v>1094</v>
      </c>
    </row>
    <row r="773" spans="1:14" x14ac:dyDescent="0.25">
      <c r="A773" s="90" t="s">
        <v>1231</v>
      </c>
      <c r="B773" s="106" t="s">
        <v>1232</v>
      </c>
      <c r="C773" s="90" t="s">
        <v>1233</v>
      </c>
      <c r="D773" s="102">
        <v>0.02</v>
      </c>
      <c r="E773" s="90" t="s">
        <v>1234</v>
      </c>
      <c r="F773" s="120">
        <v>1</v>
      </c>
      <c r="G773" s="90" t="s">
        <v>1234</v>
      </c>
      <c r="H773" s="122" t="s">
        <v>1094</v>
      </c>
      <c r="I773" s="90" t="s">
        <v>1235</v>
      </c>
      <c r="J773" s="122" t="s">
        <v>1094</v>
      </c>
      <c r="K773" s="90" t="s">
        <v>1236</v>
      </c>
      <c r="L773" s="122" t="s">
        <v>1094</v>
      </c>
      <c r="M773" s="90" t="s">
        <v>1237</v>
      </c>
      <c r="N773" s="122" t="s">
        <v>1094</v>
      </c>
    </row>
    <row r="774" spans="1:14" x14ac:dyDescent="0.25">
      <c r="A774" s="87" t="s">
        <v>1238</v>
      </c>
      <c r="B774" s="104" t="s">
        <v>1239</v>
      </c>
      <c r="C774" s="87" t="s">
        <v>1240</v>
      </c>
      <c r="D774" s="99">
        <v>0.02</v>
      </c>
      <c r="E774" s="87" t="s">
        <v>1241</v>
      </c>
      <c r="F774" s="118">
        <v>1</v>
      </c>
      <c r="G774" s="87" t="s">
        <v>1241</v>
      </c>
      <c r="H774" s="123" t="s">
        <v>1094</v>
      </c>
      <c r="I774" s="87" t="s">
        <v>1242</v>
      </c>
      <c r="J774" s="123" t="s">
        <v>1094</v>
      </c>
      <c r="K774" s="87" t="s">
        <v>1243</v>
      </c>
      <c r="L774" s="123" t="s">
        <v>1094</v>
      </c>
      <c r="M774" s="87" t="s">
        <v>1244</v>
      </c>
      <c r="N774" s="123" t="s">
        <v>1094</v>
      </c>
    </row>
    <row r="775" spans="1:14" x14ac:dyDescent="0.25">
      <c r="A775" s="90" t="s">
        <v>1245</v>
      </c>
      <c r="B775" s="106" t="s">
        <v>1246</v>
      </c>
      <c r="C775" s="90" t="s">
        <v>1247</v>
      </c>
      <c r="D775" s="102">
        <v>0.04</v>
      </c>
      <c r="E775" s="90" t="s">
        <v>1248</v>
      </c>
      <c r="F775" s="120">
        <v>4</v>
      </c>
      <c r="G775" s="90" t="s">
        <v>1248</v>
      </c>
      <c r="H775" s="122" t="s">
        <v>1094</v>
      </c>
      <c r="I775" s="90" t="s">
        <v>1249</v>
      </c>
      <c r="J775" s="122" t="s">
        <v>1094</v>
      </c>
      <c r="K775" s="90" t="s">
        <v>1250</v>
      </c>
      <c r="L775" s="122" t="s">
        <v>1094</v>
      </c>
      <c r="M775" s="90" t="s">
        <v>1251</v>
      </c>
      <c r="N775" s="122" t="s">
        <v>1094</v>
      </c>
    </row>
    <row r="776" spans="1:14" x14ac:dyDescent="0.25">
      <c r="A776" s="93" t="s">
        <v>1252</v>
      </c>
      <c r="B776" s="107" t="s">
        <v>1253</v>
      </c>
      <c r="C776" s="93" t="s">
        <v>1254</v>
      </c>
      <c r="D776" s="94" t="s">
        <v>1255</v>
      </c>
      <c r="E776" s="93" t="s">
        <v>1200</v>
      </c>
      <c r="F776" s="124">
        <v>6</v>
      </c>
      <c r="G776" s="93" t="s">
        <v>1200</v>
      </c>
      <c r="H776" s="124">
        <v>2</v>
      </c>
      <c r="I776" s="93" t="s">
        <v>1256</v>
      </c>
      <c r="J776" s="124">
        <v>2</v>
      </c>
      <c r="K776" s="93" t="s">
        <v>1257</v>
      </c>
      <c r="L776" s="125" t="s">
        <v>1094</v>
      </c>
      <c r="M776" s="93" t="s">
        <v>1258</v>
      </c>
      <c r="N776" s="125" t="s">
        <v>1094</v>
      </c>
    </row>
    <row r="777" spans="1:14" x14ac:dyDescent="0.25">
      <c r="A777" s="83" t="s">
        <v>1259</v>
      </c>
      <c r="B777" s="126" t="s">
        <v>1260</v>
      </c>
      <c r="C777" s="83" t="s">
        <v>1261</v>
      </c>
      <c r="D777" s="127">
        <v>0.01</v>
      </c>
      <c r="E777" s="83" t="s">
        <v>1262</v>
      </c>
      <c r="F777" s="128">
        <v>1</v>
      </c>
      <c r="G777" s="83" t="s">
        <v>1262</v>
      </c>
      <c r="H777" s="129" t="s">
        <v>1094</v>
      </c>
      <c r="I777" s="83" t="s">
        <v>1263</v>
      </c>
      <c r="J777" s="129" t="s">
        <v>1094</v>
      </c>
      <c r="K777" s="83" t="s">
        <v>1264</v>
      </c>
      <c r="L777" s="129" t="s">
        <v>1094</v>
      </c>
      <c r="M777" s="83" t="s">
        <v>1265</v>
      </c>
      <c r="N777" s="129" t="s">
        <v>1094</v>
      </c>
    </row>
    <row r="778" spans="1:14" x14ac:dyDescent="0.25">
      <c r="A778" s="87" t="s">
        <v>1266</v>
      </c>
      <c r="B778" s="104" t="s">
        <v>1267</v>
      </c>
      <c r="C778" s="87" t="s">
        <v>1268</v>
      </c>
      <c r="D778" s="130">
        <v>0.01</v>
      </c>
      <c r="E778" s="87" t="s">
        <v>1269</v>
      </c>
      <c r="F778" s="123" t="s">
        <v>1094</v>
      </c>
      <c r="G778" s="87" t="s">
        <v>1269</v>
      </c>
      <c r="H778" s="123" t="s">
        <v>1094</v>
      </c>
      <c r="I778" s="87" t="s">
        <v>1270</v>
      </c>
      <c r="J778" s="123" t="s">
        <v>1094</v>
      </c>
      <c r="K778" s="87" t="s">
        <v>1271</v>
      </c>
      <c r="L778" s="123" t="s">
        <v>1094</v>
      </c>
      <c r="M778" s="87" t="s">
        <v>1272</v>
      </c>
      <c r="N778" s="123" t="s">
        <v>1094</v>
      </c>
    </row>
    <row r="779" spans="1:14" x14ac:dyDescent="0.25">
      <c r="A779" s="90" t="s">
        <v>1273</v>
      </c>
      <c r="B779" s="106" t="s">
        <v>1274</v>
      </c>
      <c r="C779" s="90" t="s">
        <v>1268</v>
      </c>
      <c r="D779" s="131">
        <v>0.03</v>
      </c>
      <c r="E779" s="90" t="s">
        <v>1079</v>
      </c>
      <c r="F779" s="122" t="s">
        <v>1094</v>
      </c>
      <c r="G779" s="90" t="s">
        <v>1079</v>
      </c>
      <c r="H779" s="122" t="s">
        <v>1094</v>
      </c>
      <c r="I779" s="90" t="s">
        <v>1275</v>
      </c>
      <c r="J779" s="122" t="s">
        <v>1094</v>
      </c>
      <c r="K779" s="90" t="s">
        <v>1276</v>
      </c>
      <c r="L779" s="122" t="s">
        <v>1094</v>
      </c>
      <c r="M779" s="90" t="s">
        <v>1277</v>
      </c>
      <c r="N779" s="122" t="s">
        <v>1094</v>
      </c>
    </row>
    <row r="780" spans="1:14" x14ac:dyDescent="0.25">
      <c r="A780" s="87" t="s">
        <v>1278</v>
      </c>
      <c r="B780" s="104" t="s">
        <v>1279</v>
      </c>
      <c r="C780" s="87" t="s">
        <v>1268</v>
      </c>
      <c r="D780" s="130">
        <v>0.03</v>
      </c>
      <c r="E780" s="87" t="s">
        <v>1280</v>
      </c>
      <c r="F780" s="123" t="s">
        <v>1094</v>
      </c>
      <c r="G780" s="87" t="s">
        <v>1280</v>
      </c>
      <c r="H780" s="123" t="s">
        <v>1094</v>
      </c>
      <c r="I780" s="87" t="s">
        <v>1281</v>
      </c>
      <c r="J780" s="123" t="s">
        <v>1094</v>
      </c>
      <c r="K780" s="87" t="s">
        <v>1282</v>
      </c>
      <c r="L780" s="123" t="s">
        <v>1094</v>
      </c>
      <c r="M780" s="87" t="s">
        <v>1283</v>
      </c>
      <c r="N780" s="123" t="s">
        <v>1094</v>
      </c>
    </row>
    <row r="781" spans="1:14" ht="18" x14ac:dyDescent="0.25">
      <c r="A781" s="111" t="s">
        <v>1284</v>
      </c>
      <c r="B781" s="111" t="s">
        <v>1285</v>
      </c>
      <c r="C781" s="112" t="s">
        <v>1268</v>
      </c>
      <c r="D781" s="132">
        <v>0.03</v>
      </c>
      <c r="E781" s="112" t="s">
        <v>1286</v>
      </c>
      <c r="F781" s="133" t="s">
        <v>1094</v>
      </c>
      <c r="G781" s="112" t="s">
        <v>1286</v>
      </c>
      <c r="H781" s="133" t="s">
        <v>1094</v>
      </c>
      <c r="I781" s="112" t="s">
        <v>1287</v>
      </c>
      <c r="J781" s="133" t="s">
        <v>1094</v>
      </c>
      <c r="K781" s="112" t="s">
        <v>1288</v>
      </c>
      <c r="L781" s="133" t="s">
        <v>1094</v>
      </c>
      <c r="M781" s="112" t="s">
        <v>1289</v>
      </c>
      <c r="N781" s="133" t="s">
        <v>1094</v>
      </c>
    </row>
    <row r="782" spans="1:14" x14ac:dyDescent="0.25">
      <c r="A782" s="83" t="s">
        <v>1290</v>
      </c>
      <c r="B782" s="84" t="s">
        <v>1291</v>
      </c>
      <c r="C782" s="96">
        <v>5</v>
      </c>
      <c r="D782" s="127">
        <v>7.0000000000000007E-2</v>
      </c>
      <c r="E782" s="83" t="s">
        <v>1292</v>
      </c>
      <c r="F782" s="128">
        <v>578</v>
      </c>
      <c r="G782" s="83" t="s">
        <v>1293</v>
      </c>
      <c r="H782" s="128">
        <v>160</v>
      </c>
      <c r="I782" s="83" t="s">
        <v>1294</v>
      </c>
      <c r="J782" s="128">
        <v>317</v>
      </c>
      <c r="K782" s="83" t="s">
        <v>1295</v>
      </c>
      <c r="L782" s="128">
        <v>34</v>
      </c>
      <c r="M782" s="83" t="s">
        <v>1296</v>
      </c>
      <c r="N782" s="128">
        <v>22</v>
      </c>
    </row>
    <row r="783" spans="1:14" x14ac:dyDescent="0.25">
      <c r="A783" s="87" t="s">
        <v>1297</v>
      </c>
      <c r="B783" s="88" t="s">
        <v>1298</v>
      </c>
      <c r="C783" s="98">
        <v>26</v>
      </c>
      <c r="D783" s="130">
        <v>0.17</v>
      </c>
      <c r="E783" s="87" t="s">
        <v>1299</v>
      </c>
      <c r="F783" s="119">
        <v>3480</v>
      </c>
      <c r="G783" s="87" t="s">
        <v>1300</v>
      </c>
      <c r="H783" s="119">
        <v>1730</v>
      </c>
      <c r="I783" s="87" t="s">
        <v>1301</v>
      </c>
      <c r="J783" s="119">
        <v>3280</v>
      </c>
      <c r="K783" s="87" t="s">
        <v>1302</v>
      </c>
      <c r="L783" s="119">
        <v>1570</v>
      </c>
      <c r="M783" s="87" t="s">
        <v>1303</v>
      </c>
      <c r="N783" s="118">
        <v>479</v>
      </c>
    </row>
    <row r="784" spans="1:14" x14ac:dyDescent="0.25">
      <c r="A784" s="90" t="s">
        <v>1304</v>
      </c>
      <c r="B784" s="91" t="s">
        <v>1305</v>
      </c>
      <c r="C784" s="110">
        <v>1</v>
      </c>
      <c r="D784" s="106" t="s">
        <v>1306</v>
      </c>
      <c r="E784" s="90" t="s">
        <v>1307</v>
      </c>
      <c r="F784" s="120">
        <v>45</v>
      </c>
      <c r="G784" s="90" t="s">
        <v>1307</v>
      </c>
      <c r="H784" s="120">
        <v>12</v>
      </c>
      <c r="I784" s="90" t="s">
        <v>1308</v>
      </c>
      <c r="J784" s="120">
        <v>15</v>
      </c>
      <c r="K784" s="90" t="s">
        <v>1309</v>
      </c>
      <c r="L784" s="120">
        <v>2</v>
      </c>
      <c r="M784" s="90" t="s">
        <v>1310</v>
      </c>
      <c r="N784" s="120">
        <v>2</v>
      </c>
    </row>
    <row r="785" spans="1:14" x14ac:dyDescent="0.25">
      <c r="A785" s="87" t="s">
        <v>1311</v>
      </c>
      <c r="B785" s="88" t="s">
        <v>1312</v>
      </c>
      <c r="C785" s="105">
        <v>0.4</v>
      </c>
      <c r="D785" s="104" t="s">
        <v>1313</v>
      </c>
      <c r="E785" s="87" t="s">
        <v>1314</v>
      </c>
      <c r="F785" s="118">
        <v>33</v>
      </c>
      <c r="G785" s="87" t="s">
        <v>1314</v>
      </c>
      <c r="H785" s="118">
        <v>9</v>
      </c>
      <c r="I785" s="87" t="s">
        <v>1315</v>
      </c>
      <c r="J785" s="118">
        <v>10</v>
      </c>
      <c r="K785" s="87" t="s">
        <v>1316</v>
      </c>
      <c r="L785" s="118">
        <v>2</v>
      </c>
      <c r="M785" s="87" t="s">
        <v>1317</v>
      </c>
      <c r="N785" s="118">
        <v>1</v>
      </c>
    </row>
    <row r="786" spans="1:14" x14ac:dyDescent="0.25">
      <c r="A786" s="90" t="s">
        <v>1318</v>
      </c>
      <c r="B786" s="91" t="s">
        <v>1319</v>
      </c>
      <c r="C786" s="110">
        <v>0.4</v>
      </c>
      <c r="D786" s="131">
        <v>0.08</v>
      </c>
      <c r="E786" s="90" t="s">
        <v>1320</v>
      </c>
      <c r="F786" s="120">
        <v>60</v>
      </c>
      <c r="G786" s="90" t="s">
        <v>1320</v>
      </c>
      <c r="H786" s="120">
        <v>16</v>
      </c>
      <c r="I786" s="90" t="s">
        <v>1079</v>
      </c>
      <c r="J786" s="120">
        <v>18</v>
      </c>
      <c r="K786" s="90" t="s">
        <v>1321</v>
      </c>
      <c r="L786" s="120">
        <v>3</v>
      </c>
      <c r="M786" s="90" t="s">
        <v>1081</v>
      </c>
      <c r="N786" s="120">
        <v>2</v>
      </c>
    </row>
    <row r="787" spans="1:14" x14ac:dyDescent="0.25">
      <c r="A787" s="93" t="s">
        <v>1322</v>
      </c>
      <c r="B787" s="107" t="s">
        <v>1323</v>
      </c>
      <c r="C787" s="93" t="s">
        <v>1324</v>
      </c>
      <c r="D787" s="134">
        <v>0.01</v>
      </c>
      <c r="E787" s="93" t="s">
        <v>1325</v>
      </c>
      <c r="F787" s="124">
        <v>3</v>
      </c>
      <c r="G787" s="93" t="s">
        <v>1325</v>
      </c>
      <c r="H787" s="125" t="s">
        <v>1094</v>
      </c>
      <c r="I787" s="93" t="s">
        <v>1326</v>
      </c>
      <c r="J787" s="125" t="s">
        <v>1094</v>
      </c>
      <c r="K787" s="93" t="s">
        <v>1327</v>
      </c>
      <c r="L787" s="125" t="s">
        <v>1094</v>
      </c>
      <c r="M787" s="93" t="s">
        <v>1328</v>
      </c>
      <c r="N787" s="125" t="s">
        <v>1094</v>
      </c>
    </row>
    <row r="788" spans="1:14" x14ac:dyDescent="0.25">
      <c r="A788" s="83" t="s">
        <v>1329</v>
      </c>
      <c r="B788" s="84" t="s">
        <v>1330</v>
      </c>
      <c r="C788" s="96">
        <v>0.8</v>
      </c>
      <c r="D788" s="135">
        <v>4.0000000000000001E-3</v>
      </c>
      <c r="E788" s="83" t="s">
        <v>1331</v>
      </c>
      <c r="F788" s="128">
        <v>9</v>
      </c>
      <c r="G788" s="83" t="s">
        <v>1331</v>
      </c>
      <c r="H788" s="128">
        <v>2</v>
      </c>
      <c r="I788" s="83" t="s">
        <v>1332</v>
      </c>
      <c r="J788" s="128">
        <v>3</v>
      </c>
      <c r="K788" s="83" t="s">
        <v>1333</v>
      </c>
      <c r="L788" s="129" t="s">
        <v>1094</v>
      </c>
      <c r="M788" s="83" t="s">
        <v>1334</v>
      </c>
      <c r="N788" s="129" t="s">
        <v>1094</v>
      </c>
    </row>
    <row r="789" spans="1:14" x14ac:dyDescent="0.25">
      <c r="A789" s="87" t="s">
        <v>1335</v>
      </c>
      <c r="B789" s="88" t="s">
        <v>1336</v>
      </c>
      <c r="C789" s="105">
        <v>0.3</v>
      </c>
      <c r="D789" s="130">
        <v>0.01</v>
      </c>
      <c r="E789" s="87" t="s">
        <v>1337</v>
      </c>
      <c r="F789" s="118">
        <v>4</v>
      </c>
      <c r="G789" s="87" t="s">
        <v>1337</v>
      </c>
      <c r="H789" s="118">
        <v>1</v>
      </c>
      <c r="I789" s="87" t="s">
        <v>1338</v>
      </c>
      <c r="J789" s="118">
        <v>1</v>
      </c>
      <c r="K789" s="87" t="s">
        <v>1339</v>
      </c>
      <c r="L789" s="123" t="s">
        <v>1094</v>
      </c>
      <c r="M789" s="87" t="s">
        <v>1340</v>
      </c>
      <c r="N789" s="123" t="s">
        <v>1094</v>
      </c>
    </row>
    <row r="790" spans="1:14" x14ac:dyDescent="0.25">
      <c r="A790" s="90" t="s">
        <v>1341</v>
      </c>
      <c r="B790" s="91" t="s">
        <v>1342</v>
      </c>
      <c r="C790" s="110">
        <v>5.2</v>
      </c>
      <c r="D790" s="131">
        <v>0.15</v>
      </c>
      <c r="E790" s="90" t="s">
        <v>971</v>
      </c>
      <c r="F790" s="121">
        <v>1350</v>
      </c>
      <c r="G790" s="90" t="s">
        <v>1343</v>
      </c>
      <c r="H790" s="120">
        <v>376</v>
      </c>
      <c r="I790" s="90" t="s">
        <v>1344</v>
      </c>
      <c r="J790" s="120">
        <v>756</v>
      </c>
      <c r="K790" s="90" t="s">
        <v>1345</v>
      </c>
      <c r="L790" s="120">
        <v>80</v>
      </c>
      <c r="M790" s="90" t="s">
        <v>1346</v>
      </c>
      <c r="N790" s="120">
        <v>52</v>
      </c>
    </row>
    <row r="791" spans="1:14" x14ac:dyDescent="0.25">
      <c r="A791" s="87" t="s">
        <v>1347</v>
      </c>
      <c r="B791" s="88" t="s">
        <v>1348</v>
      </c>
      <c r="C791" s="105">
        <v>2.9</v>
      </c>
      <c r="D791" s="130">
        <v>0.27</v>
      </c>
      <c r="E791" s="87" t="s">
        <v>1349</v>
      </c>
      <c r="F791" s="118">
        <v>848</v>
      </c>
      <c r="G791" s="87" t="s">
        <v>1349</v>
      </c>
      <c r="H791" s="118">
        <v>231</v>
      </c>
      <c r="I791" s="87" t="s">
        <v>1350</v>
      </c>
      <c r="J791" s="118">
        <v>356</v>
      </c>
      <c r="K791" s="87" t="s">
        <v>1234</v>
      </c>
      <c r="L791" s="118">
        <v>42</v>
      </c>
      <c r="M791" s="87" t="s">
        <v>1351</v>
      </c>
      <c r="N791" s="118">
        <v>32</v>
      </c>
    </row>
    <row r="792" spans="1:14" x14ac:dyDescent="0.25">
      <c r="A792" s="90" t="s">
        <v>1352</v>
      </c>
      <c r="B792" s="91" t="s">
        <v>1353</v>
      </c>
      <c r="C792" s="101">
        <v>16</v>
      </c>
      <c r="D792" s="131">
        <v>0.28999999999999998</v>
      </c>
      <c r="E792" s="90" t="s">
        <v>1354</v>
      </c>
      <c r="F792" s="121">
        <v>4590</v>
      </c>
      <c r="G792" s="90" t="s">
        <v>1355</v>
      </c>
      <c r="H792" s="121">
        <v>1750</v>
      </c>
      <c r="I792" s="90" t="s">
        <v>1356</v>
      </c>
      <c r="J792" s="121">
        <v>3950</v>
      </c>
      <c r="K792" s="90" t="s">
        <v>1357</v>
      </c>
      <c r="L792" s="121">
        <v>1130</v>
      </c>
      <c r="M792" s="90" t="s">
        <v>1191</v>
      </c>
      <c r="N792" s="120">
        <v>297</v>
      </c>
    </row>
    <row r="793" spans="1:14" x14ac:dyDescent="0.25">
      <c r="A793" s="87" t="s">
        <v>1358</v>
      </c>
      <c r="B793" s="88" t="s">
        <v>1359</v>
      </c>
      <c r="C793" s="98">
        <v>65</v>
      </c>
      <c r="D793" s="130">
        <v>0.3</v>
      </c>
      <c r="E793" s="87" t="s">
        <v>1360</v>
      </c>
      <c r="F793" s="119">
        <v>7800</v>
      </c>
      <c r="G793" s="87" t="s">
        <v>1361</v>
      </c>
      <c r="H793" s="119">
        <v>6290</v>
      </c>
      <c r="I793" s="87" t="s">
        <v>1362</v>
      </c>
      <c r="J793" s="119">
        <v>7990</v>
      </c>
      <c r="K793" s="87" t="s">
        <v>1363</v>
      </c>
      <c r="L793" s="119">
        <v>6750</v>
      </c>
      <c r="M793" s="87" t="s">
        <v>1364</v>
      </c>
      <c r="N793" s="118">
        <v>4170</v>
      </c>
    </row>
    <row r="794" spans="1:14" x14ac:dyDescent="0.25">
      <c r="A794" s="90" t="s">
        <v>1365</v>
      </c>
      <c r="B794" s="106" t="s">
        <v>1366</v>
      </c>
      <c r="C794" s="110">
        <v>3.4</v>
      </c>
      <c r="D794" s="131">
        <v>0.14000000000000001</v>
      </c>
      <c r="E794" s="90" t="s">
        <v>1367</v>
      </c>
      <c r="F794" s="120">
        <v>635</v>
      </c>
      <c r="G794" s="90" t="s">
        <v>1367</v>
      </c>
      <c r="H794" s="120">
        <v>173</v>
      </c>
      <c r="I794" s="90" t="s">
        <v>1368</v>
      </c>
      <c r="J794" s="120">
        <v>286</v>
      </c>
      <c r="K794" s="90" t="s">
        <v>1369</v>
      </c>
      <c r="L794" s="120">
        <v>33</v>
      </c>
      <c r="M794" s="90" t="s">
        <v>1370</v>
      </c>
      <c r="N794" s="120">
        <v>24</v>
      </c>
    </row>
    <row r="795" spans="1:14" x14ac:dyDescent="0.25">
      <c r="A795" s="87" t="s">
        <v>1371</v>
      </c>
      <c r="B795" s="104" t="s">
        <v>1372</v>
      </c>
      <c r="C795" s="105">
        <v>1</v>
      </c>
      <c r="D795" s="130">
        <v>0.13</v>
      </c>
      <c r="E795" s="87" t="s">
        <v>1373</v>
      </c>
      <c r="F795" s="118">
        <v>151</v>
      </c>
      <c r="G795" s="87" t="s">
        <v>1373</v>
      </c>
      <c r="H795" s="118">
        <v>41</v>
      </c>
      <c r="I795" s="87" t="s">
        <v>1374</v>
      </c>
      <c r="J795" s="118">
        <v>49</v>
      </c>
      <c r="K795" s="87" t="s">
        <v>1375</v>
      </c>
      <c r="L795" s="118">
        <v>7</v>
      </c>
      <c r="M795" s="87" t="s">
        <v>1376</v>
      </c>
      <c r="N795" s="118">
        <v>6</v>
      </c>
    </row>
    <row r="796" spans="1:14" x14ac:dyDescent="0.25">
      <c r="A796" s="90" t="s">
        <v>1377</v>
      </c>
      <c r="B796" s="106" t="s">
        <v>1378</v>
      </c>
      <c r="C796" s="110">
        <v>2.9</v>
      </c>
      <c r="D796" s="131">
        <v>0.19</v>
      </c>
      <c r="E796" s="90" t="s">
        <v>1379</v>
      </c>
      <c r="F796" s="120">
        <v>674</v>
      </c>
      <c r="G796" s="90" t="s">
        <v>1379</v>
      </c>
      <c r="H796" s="120">
        <v>184</v>
      </c>
      <c r="I796" s="90" t="s">
        <v>1380</v>
      </c>
      <c r="J796" s="120">
        <v>283</v>
      </c>
      <c r="K796" s="90" t="s">
        <v>1295</v>
      </c>
      <c r="L796" s="120">
        <v>34</v>
      </c>
      <c r="M796" s="90" t="s">
        <v>1381</v>
      </c>
      <c r="N796" s="120">
        <v>25</v>
      </c>
    </row>
    <row r="797" spans="1:14" x14ac:dyDescent="0.25">
      <c r="A797" s="93" t="s">
        <v>1382</v>
      </c>
      <c r="B797" s="107" t="s">
        <v>1383</v>
      </c>
      <c r="C797" s="136">
        <v>20</v>
      </c>
      <c r="D797" s="134">
        <v>0.31</v>
      </c>
      <c r="E797" s="93" t="s">
        <v>1384</v>
      </c>
      <c r="F797" s="137">
        <v>3440</v>
      </c>
      <c r="G797" s="93" t="s">
        <v>1385</v>
      </c>
      <c r="H797" s="137">
        <v>1470</v>
      </c>
      <c r="I797" s="93" t="s">
        <v>1108</v>
      </c>
      <c r="J797" s="137">
        <v>3100</v>
      </c>
      <c r="K797" s="93" t="s">
        <v>1386</v>
      </c>
      <c r="L797" s="137">
        <v>1150</v>
      </c>
      <c r="M797" s="93" t="s">
        <v>1387</v>
      </c>
      <c r="N797" s="124">
        <v>304</v>
      </c>
    </row>
    <row r="798" spans="1:14" x14ac:dyDescent="0.25">
      <c r="A798" s="83" t="s">
        <v>1388</v>
      </c>
      <c r="B798" s="84" t="s">
        <v>1389</v>
      </c>
      <c r="C798" s="116">
        <v>500</v>
      </c>
      <c r="D798" s="127">
        <v>0.2</v>
      </c>
      <c r="E798" s="83" t="s">
        <v>1390</v>
      </c>
      <c r="F798" s="117">
        <v>12800</v>
      </c>
      <c r="G798" s="83" t="s">
        <v>1391</v>
      </c>
      <c r="H798" s="117">
        <v>16100</v>
      </c>
      <c r="I798" s="83" t="s">
        <v>1392</v>
      </c>
      <c r="J798" s="117">
        <v>13700</v>
      </c>
      <c r="K798" s="83" t="s">
        <v>1393</v>
      </c>
      <c r="L798" s="117">
        <v>16500</v>
      </c>
      <c r="M798" s="83" t="s">
        <v>1394</v>
      </c>
      <c r="N798" s="117">
        <v>18100</v>
      </c>
    </row>
    <row r="799" spans="1:14" x14ac:dyDescent="0.25">
      <c r="A799" s="87" t="s">
        <v>1395</v>
      </c>
      <c r="B799" s="88" t="s">
        <v>1396</v>
      </c>
      <c r="C799" s="138">
        <v>3200</v>
      </c>
      <c r="D799" s="130">
        <v>0.56999999999999995</v>
      </c>
      <c r="E799" s="87" t="s">
        <v>1397</v>
      </c>
      <c r="F799" s="139">
        <v>17500</v>
      </c>
      <c r="G799" s="87" t="s">
        <v>1398</v>
      </c>
      <c r="H799" s="139">
        <v>23500</v>
      </c>
      <c r="I799" s="87" t="s">
        <v>1399</v>
      </c>
      <c r="J799" s="139">
        <v>18900</v>
      </c>
      <c r="K799" s="87" t="s">
        <v>1293</v>
      </c>
      <c r="L799" s="139">
        <v>23800</v>
      </c>
      <c r="M799" s="87" t="s">
        <v>1400</v>
      </c>
      <c r="N799" s="139">
        <v>28200</v>
      </c>
    </row>
    <row r="800" spans="1:14" x14ac:dyDescent="0.25">
      <c r="A800" s="90" t="s">
        <v>1401</v>
      </c>
      <c r="B800" s="91" t="s">
        <v>1402</v>
      </c>
      <c r="C800" s="101">
        <v>800</v>
      </c>
      <c r="D800" s="131">
        <v>0.59</v>
      </c>
      <c r="E800" s="90" t="s">
        <v>1403</v>
      </c>
      <c r="F800" s="140">
        <v>13500</v>
      </c>
      <c r="G800" s="90" t="s">
        <v>1404</v>
      </c>
      <c r="H800" s="140">
        <v>17400</v>
      </c>
      <c r="I800" s="90" t="s">
        <v>1405</v>
      </c>
      <c r="J800" s="140">
        <v>14500</v>
      </c>
      <c r="K800" s="90" t="s">
        <v>1406</v>
      </c>
      <c r="L800" s="140">
        <v>17800</v>
      </c>
      <c r="M800" s="90" t="s">
        <v>1407</v>
      </c>
      <c r="N800" s="140">
        <v>20200</v>
      </c>
    </row>
    <row r="801" spans="1:14" x14ac:dyDescent="0.25">
      <c r="A801" s="87" t="s">
        <v>1408</v>
      </c>
      <c r="B801" s="88" t="s">
        <v>1409</v>
      </c>
      <c r="C801" s="98">
        <v>36</v>
      </c>
      <c r="D801" s="130">
        <v>0.2</v>
      </c>
      <c r="E801" s="87" t="s">
        <v>1410</v>
      </c>
      <c r="F801" s="119">
        <v>6840</v>
      </c>
      <c r="G801" s="87" t="s">
        <v>1411</v>
      </c>
      <c r="H801" s="119">
        <v>4090</v>
      </c>
      <c r="I801" s="87" t="s">
        <v>1130</v>
      </c>
      <c r="J801" s="119">
        <v>6690</v>
      </c>
      <c r="K801" s="87" t="s">
        <v>1412</v>
      </c>
      <c r="L801" s="119">
        <v>4140</v>
      </c>
      <c r="M801" s="87" t="s">
        <v>1413</v>
      </c>
      <c r="N801" s="118">
        <v>1650</v>
      </c>
    </row>
    <row r="802" spans="1:14" x14ac:dyDescent="0.25">
      <c r="A802" s="90" t="s">
        <v>1414</v>
      </c>
      <c r="B802" s="91" t="s">
        <v>1415</v>
      </c>
      <c r="C802" s="141">
        <v>50000</v>
      </c>
      <c r="D802" s="131">
        <v>0.09</v>
      </c>
      <c r="E802" s="90" t="s">
        <v>1121</v>
      </c>
      <c r="F802" s="121">
        <v>4880</v>
      </c>
      <c r="G802" s="90" t="s">
        <v>1416</v>
      </c>
      <c r="H802" s="121">
        <v>6630</v>
      </c>
      <c r="I802" s="90" t="s">
        <v>1107</v>
      </c>
      <c r="J802" s="121">
        <v>5270</v>
      </c>
      <c r="K802" s="90" t="s">
        <v>1417</v>
      </c>
      <c r="L802" s="121">
        <v>6690</v>
      </c>
      <c r="M802" s="90" t="s">
        <v>1418</v>
      </c>
      <c r="N802" s="120">
        <v>8040</v>
      </c>
    </row>
    <row r="803" spans="1:14" x14ac:dyDescent="0.25">
      <c r="A803" s="87" t="s">
        <v>1419</v>
      </c>
      <c r="B803" s="88" t="s">
        <v>1420</v>
      </c>
      <c r="C803" s="138">
        <v>10000</v>
      </c>
      <c r="D803" s="130">
        <v>0.25</v>
      </c>
      <c r="E803" s="87" t="s">
        <v>1421</v>
      </c>
      <c r="F803" s="119">
        <v>8210</v>
      </c>
      <c r="G803" s="87" t="s">
        <v>1422</v>
      </c>
      <c r="H803" s="139">
        <v>11100</v>
      </c>
      <c r="I803" s="87" t="s">
        <v>1423</v>
      </c>
      <c r="J803" s="119">
        <v>8880</v>
      </c>
      <c r="K803" s="87" t="s">
        <v>1170</v>
      </c>
      <c r="L803" s="139">
        <v>11200</v>
      </c>
      <c r="M803" s="87" t="s">
        <v>1424</v>
      </c>
      <c r="N803" s="139">
        <v>13500</v>
      </c>
    </row>
    <row r="804" spans="1:14" x14ac:dyDescent="0.25">
      <c r="A804" s="90" t="s">
        <v>1425</v>
      </c>
      <c r="B804" s="91" t="s">
        <v>1426</v>
      </c>
      <c r="C804" s="141">
        <v>3000</v>
      </c>
      <c r="D804" s="106" t="s">
        <v>1427</v>
      </c>
      <c r="E804" s="90" t="s">
        <v>1410</v>
      </c>
      <c r="F804" s="121">
        <v>6850</v>
      </c>
      <c r="G804" s="90" t="s">
        <v>1428</v>
      </c>
      <c r="H804" s="121">
        <v>9200</v>
      </c>
      <c r="I804" s="90" t="s">
        <v>1128</v>
      </c>
      <c r="J804" s="121">
        <v>7400</v>
      </c>
      <c r="K804" s="90" t="s">
        <v>1429</v>
      </c>
      <c r="L804" s="121">
        <v>9310</v>
      </c>
      <c r="M804" s="90" t="s">
        <v>1430</v>
      </c>
      <c r="N804" s="140">
        <v>11000</v>
      </c>
    </row>
    <row r="805" spans="1:14" x14ac:dyDescent="0.25">
      <c r="A805" s="87" t="s">
        <v>1431</v>
      </c>
      <c r="B805" s="88" t="s">
        <v>1432</v>
      </c>
      <c r="C805" s="138">
        <v>2600</v>
      </c>
      <c r="D805" s="130">
        <v>0.28000000000000003</v>
      </c>
      <c r="E805" s="87" t="s">
        <v>1433</v>
      </c>
      <c r="F805" s="119">
        <v>6640</v>
      </c>
      <c r="G805" s="87" t="s">
        <v>1434</v>
      </c>
      <c r="H805" s="119">
        <v>8900</v>
      </c>
      <c r="I805" s="87" t="s">
        <v>937</v>
      </c>
      <c r="J805" s="119">
        <v>7180</v>
      </c>
      <c r="K805" s="87" t="s">
        <v>929</v>
      </c>
      <c r="L805" s="119">
        <v>9010</v>
      </c>
      <c r="M805" s="87" t="s">
        <v>1435</v>
      </c>
      <c r="N805" s="139">
        <v>10700</v>
      </c>
    </row>
    <row r="806" spans="1:14" x14ac:dyDescent="0.25">
      <c r="A806" s="112" t="s">
        <v>1436</v>
      </c>
      <c r="B806" s="142" t="s">
        <v>1437</v>
      </c>
      <c r="C806" s="143">
        <v>3200</v>
      </c>
      <c r="D806" s="132">
        <v>0.32</v>
      </c>
      <c r="E806" s="112" t="s">
        <v>1438</v>
      </c>
      <c r="F806" s="144">
        <v>7110</v>
      </c>
      <c r="G806" s="112" t="s">
        <v>1439</v>
      </c>
      <c r="H806" s="144">
        <v>9540</v>
      </c>
      <c r="I806" s="112" t="s">
        <v>1440</v>
      </c>
      <c r="J806" s="144">
        <v>7680</v>
      </c>
      <c r="K806" s="112" t="s">
        <v>1441</v>
      </c>
      <c r="L806" s="144">
        <v>9660</v>
      </c>
      <c r="M806" s="112" t="s">
        <v>1442</v>
      </c>
      <c r="N806" s="145">
        <v>11500</v>
      </c>
    </row>
    <row r="807" spans="1:14" x14ac:dyDescent="0.25">
      <c r="A807" s="83" t="s">
        <v>1443</v>
      </c>
      <c r="B807" s="84" t="s">
        <v>1444</v>
      </c>
      <c r="C807" s="146">
        <v>2600</v>
      </c>
      <c r="D807" s="127">
        <v>0.36</v>
      </c>
      <c r="E807" s="83" t="s">
        <v>1410</v>
      </c>
      <c r="F807" s="147">
        <v>6870</v>
      </c>
      <c r="G807" s="83" t="s">
        <v>1428</v>
      </c>
      <c r="H807" s="147">
        <v>9200</v>
      </c>
      <c r="I807" s="83" t="s">
        <v>1445</v>
      </c>
      <c r="J807" s="147">
        <v>7420</v>
      </c>
      <c r="K807" s="83" t="s">
        <v>1446</v>
      </c>
      <c r="L807" s="147">
        <v>9320</v>
      </c>
      <c r="M807" s="83" t="s">
        <v>1447</v>
      </c>
      <c r="N807" s="117">
        <v>11000</v>
      </c>
    </row>
    <row r="808" spans="1:14" x14ac:dyDescent="0.25">
      <c r="A808" s="87" t="s">
        <v>1448</v>
      </c>
      <c r="B808" s="88" t="s">
        <v>1449</v>
      </c>
      <c r="C808" s="87" t="s">
        <v>1450</v>
      </c>
      <c r="D808" s="104" t="s">
        <v>1451</v>
      </c>
      <c r="E808" s="87" t="s">
        <v>1452</v>
      </c>
      <c r="F808" s="118">
        <v>7</v>
      </c>
      <c r="G808" s="87" t="s">
        <v>1452</v>
      </c>
      <c r="H808" s="118">
        <v>2</v>
      </c>
      <c r="I808" s="87" t="s">
        <v>1453</v>
      </c>
      <c r="J808" s="118">
        <v>2</v>
      </c>
      <c r="K808" s="87" t="s">
        <v>1454</v>
      </c>
      <c r="L808" s="123" t="s">
        <v>1094</v>
      </c>
      <c r="M808" s="87" t="s">
        <v>1455</v>
      </c>
      <c r="N808" s="123" t="s">
        <v>1094</v>
      </c>
    </row>
    <row r="809" spans="1:14" x14ac:dyDescent="0.25">
      <c r="A809" s="90" t="s">
        <v>1456</v>
      </c>
      <c r="B809" s="91" t="s">
        <v>1457</v>
      </c>
      <c r="C809" s="141">
        <v>4100</v>
      </c>
      <c r="D809" s="131">
        <v>0.41</v>
      </c>
      <c r="E809" s="90" t="s">
        <v>1458</v>
      </c>
      <c r="F809" s="121">
        <v>6350</v>
      </c>
      <c r="G809" s="90" t="s">
        <v>1459</v>
      </c>
      <c r="H809" s="121">
        <v>8550</v>
      </c>
      <c r="I809" s="90" t="s">
        <v>1460</v>
      </c>
      <c r="J809" s="121">
        <v>6860</v>
      </c>
      <c r="K809" s="90" t="s">
        <v>1461</v>
      </c>
      <c r="L809" s="121">
        <v>8650</v>
      </c>
      <c r="M809" s="90" t="s">
        <v>1462</v>
      </c>
      <c r="N809" s="140">
        <v>10300</v>
      </c>
    </row>
    <row r="810" spans="1:14" x14ac:dyDescent="0.25">
      <c r="A810" s="87" t="s">
        <v>1463</v>
      </c>
      <c r="B810" s="88" t="s">
        <v>1464</v>
      </c>
      <c r="C810" s="138">
        <v>3100</v>
      </c>
      <c r="D810" s="130">
        <v>0.44</v>
      </c>
      <c r="E810" s="87" t="s">
        <v>1465</v>
      </c>
      <c r="F810" s="119">
        <v>5890</v>
      </c>
      <c r="G810" s="87" t="s">
        <v>1466</v>
      </c>
      <c r="H810" s="119">
        <v>7910</v>
      </c>
      <c r="I810" s="87" t="s">
        <v>1467</v>
      </c>
      <c r="J810" s="119">
        <v>6370</v>
      </c>
      <c r="K810" s="87" t="s">
        <v>1468</v>
      </c>
      <c r="L810" s="119">
        <v>8010</v>
      </c>
      <c r="M810" s="87" t="s">
        <v>1469</v>
      </c>
      <c r="N810" s="118">
        <v>9490</v>
      </c>
    </row>
    <row r="811" spans="1:14" x14ac:dyDescent="0.25">
      <c r="A811" s="90" t="s">
        <v>1470</v>
      </c>
      <c r="B811" s="91" t="s">
        <v>1471</v>
      </c>
      <c r="C811" s="141">
        <v>3000</v>
      </c>
      <c r="D811" s="131">
        <v>0.5</v>
      </c>
      <c r="E811" s="90" t="s">
        <v>1472</v>
      </c>
      <c r="F811" s="121">
        <v>5830</v>
      </c>
      <c r="G811" s="90" t="s">
        <v>1473</v>
      </c>
      <c r="H811" s="121">
        <v>7820</v>
      </c>
      <c r="I811" s="90" t="s">
        <v>1474</v>
      </c>
      <c r="J811" s="121">
        <v>6290</v>
      </c>
      <c r="K811" s="90" t="s">
        <v>1475</v>
      </c>
      <c r="L811" s="121">
        <v>7920</v>
      </c>
      <c r="M811" s="90" t="s">
        <v>1476</v>
      </c>
      <c r="N811" s="120">
        <v>9380</v>
      </c>
    </row>
    <row r="812" spans="1:14" x14ac:dyDescent="0.25">
      <c r="A812" s="87" t="s">
        <v>1477</v>
      </c>
      <c r="B812" s="88" t="s">
        <v>1478</v>
      </c>
      <c r="C812" s="138">
        <v>3000</v>
      </c>
      <c r="D812" s="130">
        <v>0.55000000000000004</v>
      </c>
      <c r="E812" s="87" t="s">
        <v>1479</v>
      </c>
      <c r="F812" s="119">
        <v>5680</v>
      </c>
      <c r="G812" s="87" t="s">
        <v>1480</v>
      </c>
      <c r="H812" s="119">
        <v>7620</v>
      </c>
      <c r="I812" s="87" t="s">
        <v>1481</v>
      </c>
      <c r="J812" s="119">
        <v>6130</v>
      </c>
      <c r="K812" s="87" t="s">
        <v>1073</v>
      </c>
      <c r="L812" s="119">
        <v>7710</v>
      </c>
      <c r="M812" s="87" t="s">
        <v>1482</v>
      </c>
      <c r="N812" s="118">
        <v>9140</v>
      </c>
    </row>
    <row r="813" spans="1:14" x14ac:dyDescent="0.25">
      <c r="A813" s="90" t="s">
        <v>1483</v>
      </c>
      <c r="B813" s="91" t="s">
        <v>1484</v>
      </c>
      <c r="C813" s="141">
        <v>2000</v>
      </c>
      <c r="D813" s="131">
        <v>0.55000000000000004</v>
      </c>
      <c r="E813" s="90" t="s">
        <v>1105</v>
      </c>
      <c r="F813" s="121">
        <v>5390</v>
      </c>
      <c r="G813" s="90" t="s">
        <v>1485</v>
      </c>
      <c r="H813" s="121">
        <v>7190</v>
      </c>
      <c r="I813" s="90" t="s">
        <v>1486</v>
      </c>
      <c r="J813" s="121">
        <v>5820</v>
      </c>
      <c r="K813" s="90" t="s">
        <v>1487</v>
      </c>
      <c r="L813" s="121">
        <v>7290</v>
      </c>
      <c r="M813" s="90" t="s">
        <v>930</v>
      </c>
      <c r="N813" s="120">
        <v>8570</v>
      </c>
    </row>
    <row r="814" spans="1:14" x14ac:dyDescent="0.25">
      <c r="A814" s="87" t="s">
        <v>1488</v>
      </c>
      <c r="B814" s="88" t="s">
        <v>1489</v>
      </c>
      <c r="C814" s="138">
        <v>2000</v>
      </c>
      <c r="D814" s="130">
        <v>0.56000000000000005</v>
      </c>
      <c r="E814" s="87" t="s">
        <v>1385</v>
      </c>
      <c r="F814" s="119">
        <v>5430</v>
      </c>
      <c r="G814" s="87" t="s">
        <v>1490</v>
      </c>
      <c r="H814" s="119">
        <v>7240</v>
      </c>
      <c r="I814" s="87" t="s">
        <v>1491</v>
      </c>
      <c r="J814" s="119">
        <v>5860</v>
      </c>
      <c r="K814" s="87" t="s">
        <v>1492</v>
      </c>
      <c r="L814" s="119">
        <v>7340</v>
      </c>
      <c r="M814" s="87" t="s">
        <v>1493</v>
      </c>
      <c r="N814" s="118">
        <v>8630</v>
      </c>
    </row>
    <row r="815" spans="1:14" x14ac:dyDescent="0.25">
      <c r="A815" s="90" t="s">
        <v>1494</v>
      </c>
      <c r="B815" s="91" t="s">
        <v>1495</v>
      </c>
      <c r="C815" s="141">
        <v>2000</v>
      </c>
      <c r="D815" s="131">
        <v>0.48</v>
      </c>
      <c r="E815" s="90" t="s">
        <v>1496</v>
      </c>
      <c r="F815" s="121">
        <v>4720</v>
      </c>
      <c r="G815" s="90" t="s">
        <v>1361</v>
      </c>
      <c r="H815" s="121">
        <v>6290</v>
      </c>
      <c r="I815" s="90" t="s">
        <v>1497</v>
      </c>
      <c r="J815" s="121">
        <v>5090</v>
      </c>
      <c r="K815" s="90" t="s">
        <v>1498</v>
      </c>
      <c r="L815" s="121">
        <v>6380</v>
      </c>
      <c r="M815" s="90" t="s">
        <v>1499</v>
      </c>
      <c r="N815" s="120">
        <v>7500</v>
      </c>
    </row>
    <row r="816" spans="1:14" x14ac:dyDescent="0.25">
      <c r="A816" s="87" t="s">
        <v>1500</v>
      </c>
      <c r="B816" s="88" t="s">
        <v>1501</v>
      </c>
      <c r="C816" s="87" t="s">
        <v>1502</v>
      </c>
      <c r="D816" s="148">
        <v>2E-3</v>
      </c>
      <c r="E816" s="87" t="s">
        <v>1503</v>
      </c>
      <c r="F816" s="123" t="s">
        <v>1094</v>
      </c>
      <c r="G816" s="87" t="s">
        <v>1503</v>
      </c>
      <c r="H816" s="123" t="s">
        <v>1094</v>
      </c>
      <c r="I816" s="87" t="s">
        <v>1504</v>
      </c>
      <c r="J816" s="123" t="s">
        <v>1094</v>
      </c>
      <c r="K816" s="87" t="s">
        <v>1505</v>
      </c>
      <c r="L816" s="123" t="s">
        <v>1094</v>
      </c>
      <c r="M816" s="87" t="s">
        <v>1506</v>
      </c>
      <c r="N816" s="123" t="s">
        <v>1094</v>
      </c>
    </row>
    <row r="817" spans="1:14" x14ac:dyDescent="0.25">
      <c r="A817" s="90" t="s">
        <v>1507</v>
      </c>
      <c r="B817" s="106" t="s">
        <v>1508</v>
      </c>
      <c r="C817" s="90" t="s">
        <v>1226</v>
      </c>
      <c r="D817" s="131">
        <v>0.01</v>
      </c>
      <c r="E817" s="90" t="s">
        <v>1509</v>
      </c>
      <c r="F817" s="122" t="s">
        <v>1094</v>
      </c>
      <c r="G817" s="90" t="s">
        <v>1509</v>
      </c>
      <c r="H817" s="122" t="s">
        <v>1094</v>
      </c>
      <c r="I817" s="90" t="s">
        <v>1510</v>
      </c>
      <c r="J817" s="122" t="s">
        <v>1094</v>
      </c>
      <c r="K817" s="90" t="s">
        <v>1511</v>
      </c>
      <c r="L817" s="122" t="s">
        <v>1094</v>
      </c>
      <c r="M817" s="90" t="s">
        <v>1512</v>
      </c>
      <c r="N817" s="122" t="s">
        <v>1094</v>
      </c>
    </row>
    <row r="818" spans="1:14" x14ac:dyDescent="0.25">
      <c r="A818" s="87" t="s">
        <v>1513</v>
      </c>
      <c r="B818" s="104" t="s">
        <v>1514</v>
      </c>
      <c r="C818" s="87" t="s">
        <v>1502</v>
      </c>
      <c r="D818" s="148">
        <v>3.0000000000000001E-3</v>
      </c>
      <c r="E818" s="87" t="s">
        <v>1515</v>
      </c>
      <c r="F818" s="123" t="s">
        <v>1094</v>
      </c>
      <c r="G818" s="87" t="s">
        <v>1515</v>
      </c>
      <c r="H818" s="123" t="s">
        <v>1094</v>
      </c>
      <c r="I818" s="87" t="s">
        <v>1516</v>
      </c>
      <c r="J818" s="123" t="s">
        <v>1094</v>
      </c>
      <c r="K818" s="87" t="s">
        <v>1517</v>
      </c>
      <c r="L818" s="123" t="s">
        <v>1094</v>
      </c>
      <c r="M818" s="87" t="s">
        <v>1518</v>
      </c>
      <c r="N818" s="123" t="s">
        <v>1094</v>
      </c>
    </row>
    <row r="819" spans="1:14" x14ac:dyDescent="0.25">
      <c r="A819" s="90" t="s">
        <v>1519</v>
      </c>
      <c r="B819" s="106" t="s">
        <v>1520</v>
      </c>
      <c r="C819" s="90" t="s">
        <v>1521</v>
      </c>
      <c r="D819" s="131">
        <v>0.02</v>
      </c>
      <c r="E819" s="90" t="s">
        <v>1522</v>
      </c>
      <c r="F819" s="122" t="s">
        <v>1094</v>
      </c>
      <c r="G819" s="90" t="s">
        <v>1522</v>
      </c>
      <c r="H819" s="122" t="s">
        <v>1094</v>
      </c>
      <c r="I819" s="90" t="s">
        <v>1523</v>
      </c>
      <c r="J819" s="122" t="s">
        <v>1094</v>
      </c>
      <c r="K819" s="90" t="s">
        <v>1524</v>
      </c>
      <c r="L819" s="122" t="s">
        <v>1094</v>
      </c>
      <c r="M819" s="90" t="s">
        <v>1525</v>
      </c>
      <c r="N819" s="122" t="s">
        <v>1094</v>
      </c>
    </row>
    <row r="820" spans="1:14" x14ac:dyDescent="0.25">
      <c r="A820" s="93" t="s">
        <v>1526</v>
      </c>
      <c r="B820" s="107" t="s">
        <v>1527</v>
      </c>
      <c r="C820" s="93" t="s">
        <v>1450</v>
      </c>
      <c r="D820" s="134">
        <v>7.0000000000000007E-2</v>
      </c>
      <c r="E820" s="93" t="s">
        <v>1191</v>
      </c>
      <c r="F820" s="124">
        <v>6</v>
      </c>
      <c r="G820" s="93" t="s">
        <v>1191</v>
      </c>
      <c r="H820" s="124">
        <v>2</v>
      </c>
      <c r="I820" s="93" t="s">
        <v>1528</v>
      </c>
      <c r="J820" s="124">
        <v>2</v>
      </c>
      <c r="K820" s="93" t="s">
        <v>1529</v>
      </c>
      <c r="L820" s="125" t="s">
        <v>1094</v>
      </c>
      <c r="M820" s="93" t="s">
        <v>1530</v>
      </c>
      <c r="N820" s="125" t="s">
        <v>1094</v>
      </c>
    </row>
    <row r="821" spans="1:14" x14ac:dyDescent="0.25">
      <c r="A821" s="83" t="s">
        <v>1531</v>
      </c>
      <c r="B821" s="126" t="s">
        <v>1532</v>
      </c>
      <c r="C821" s="116">
        <v>119</v>
      </c>
      <c r="D821" s="127">
        <v>0.41</v>
      </c>
      <c r="E821" s="83" t="s">
        <v>1533</v>
      </c>
      <c r="F821" s="117">
        <v>12400</v>
      </c>
      <c r="G821" s="83" t="s">
        <v>1027</v>
      </c>
      <c r="H821" s="117">
        <v>12400</v>
      </c>
      <c r="I821" s="83" t="s">
        <v>1534</v>
      </c>
      <c r="J821" s="117">
        <v>13000</v>
      </c>
      <c r="K821" s="83" t="s">
        <v>1535</v>
      </c>
      <c r="L821" s="117">
        <v>13200</v>
      </c>
      <c r="M821" s="83" t="s">
        <v>1536</v>
      </c>
      <c r="N821" s="117">
        <v>10900</v>
      </c>
    </row>
    <row r="822" spans="1:14" x14ac:dyDescent="0.25">
      <c r="A822" s="87" t="s">
        <v>1537</v>
      </c>
      <c r="B822" s="104" t="s">
        <v>1538</v>
      </c>
      <c r="C822" s="98">
        <v>24.4</v>
      </c>
      <c r="D822" s="130">
        <v>0.44</v>
      </c>
      <c r="E822" s="87" t="s">
        <v>1539</v>
      </c>
      <c r="F822" s="139">
        <v>11600</v>
      </c>
      <c r="G822" s="87" t="s">
        <v>1540</v>
      </c>
      <c r="H822" s="119">
        <v>5560</v>
      </c>
      <c r="I822" s="87" t="s">
        <v>1541</v>
      </c>
      <c r="J822" s="139">
        <v>10800</v>
      </c>
      <c r="K822" s="87" t="s">
        <v>1542</v>
      </c>
      <c r="L822" s="119">
        <v>4900</v>
      </c>
      <c r="M822" s="87" t="s">
        <v>1543</v>
      </c>
      <c r="N822" s="118">
        <v>1430</v>
      </c>
    </row>
    <row r="823" spans="1:14" x14ac:dyDescent="0.25">
      <c r="A823" s="90" t="s">
        <v>1544</v>
      </c>
      <c r="B823" s="91" t="s">
        <v>1545</v>
      </c>
      <c r="C823" s="110">
        <v>4.8</v>
      </c>
      <c r="D823" s="131">
        <v>0.18</v>
      </c>
      <c r="E823" s="90" t="s">
        <v>1546</v>
      </c>
      <c r="F823" s="121">
        <v>1890</v>
      </c>
      <c r="G823" s="90" t="s">
        <v>1547</v>
      </c>
      <c r="H823" s="120">
        <v>523</v>
      </c>
      <c r="I823" s="90" t="s">
        <v>1548</v>
      </c>
      <c r="J823" s="121">
        <v>1020</v>
      </c>
      <c r="K823" s="90" t="s">
        <v>1549</v>
      </c>
      <c r="L823" s="120">
        <v>108</v>
      </c>
      <c r="M823" s="90" t="s">
        <v>1550</v>
      </c>
      <c r="N823" s="120">
        <v>73</v>
      </c>
    </row>
    <row r="824" spans="1:14" x14ac:dyDescent="0.25">
      <c r="A824" s="87" t="s">
        <v>1551</v>
      </c>
      <c r="B824" s="104" t="s">
        <v>1552</v>
      </c>
      <c r="C824" s="98">
        <v>51.6</v>
      </c>
      <c r="D824" s="130">
        <v>0.44</v>
      </c>
      <c r="E824" s="87" t="s">
        <v>1553</v>
      </c>
      <c r="F824" s="119">
        <v>8900</v>
      </c>
      <c r="G824" s="87" t="s">
        <v>1554</v>
      </c>
      <c r="H824" s="119">
        <v>6450</v>
      </c>
      <c r="I824" s="87" t="s">
        <v>1555</v>
      </c>
      <c r="J824" s="119">
        <v>8980</v>
      </c>
      <c r="K824" s="87" t="s">
        <v>1556</v>
      </c>
      <c r="L824" s="119">
        <v>6850</v>
      </c>
      <c r="M824" s="87" t="s">
        <v>1557</v>
      </c>
      <c r="N824" s="118">
        <v>3630</v>
      </c>
    </row>
    <row r="825" spans="1:14" x14ac:dyDescent="0.25">
      <c r="A825" s="90" t="s">
        <v>1558</v>
      </c>
      <c r="B825" s="106" t="s">
        <v>1559</v>
      </c>
      <c r="C825" s="110">
        <v>4.3</v>
      </c>
      <c r="D825" s="131">
        <v>0.41</v>
      </c>
      <c r="E825" s="90" t="s">
        <v>1560</v>
      </c>
      <c r="F825" s="121">
        <v>2120</v>
      </c>
      <c r="G825" s="90" t="s">
        <v>1561</v>
      </c>
      <c r="H825" s="120">
        <v>583</v>
      </c>
      <c r="I825" s="90" t="s">
        <v>1562</v>
      </c>
      <c r="J825" s="121">
        <v>1080</v>
      </c>
      <c r="K825" s="90" t="s">
        <v>1563</v>
      </c>
      <c r="L825" s="120">
        <v>116</v>
      </c>
      <c r="M825" s="90" t="s">
        <v>974</v>
      </c>
      <c r="N825" s="120">
        <v>81</v>
      </c>
    </row>
    <row r="826" spans="1:14" x14ac:dyDescent="0.25">
      <c r="A826" s="87" t="s">
        <v>1564</v>
      </c>
      <c r="B826" s="104" t="s">
        <v>1565</v>
      </c>
      <c r="C826" s="105">
        <v>3.5</v>
      </c>
      <c r="D826" s="130">
        <v>0.42</v>
      </c>
      <c r="E826" s="87" t="s">
        <v>1566</v>
      </c>
      <c r="F826" s="119">
        <v>1800</v>
      </c>
      <c r="G826" s="87" t="s">
        <v>1567</v>
      </c>
      <c r="H826" s="118">
        <v>491</v>
      </c>
      <c r="I826" s="87" t="s">
        <v>1568</v>
      </c>
      <c r="J826" s="118">
        <v>822</v>
      </c>
      <c r="K826" s="87" t="s">
        <v>1569</v>
      </c>
      <c r="L826" s="118">
        <v>93</v>
      </c>
      <c r="M826" s="87" t="s">
        <v>1570</v>
      </c>
      <c r="N826" s="118">
        <v>68</v>
      </c>
    </row>
    <row r="827" spans="1:14" x14ac:dyDescent="0.25">
      <c r="A827" s="90" t="s">
        <v>1571</v>
      </c>
      <c r="B827" s="106" t="s">
        <v>1572</v>
      </c>
      <c r="C827" s="101">
        <v>20.8</v>
      </c>
      <c r="D827" s="106" t="s">
        <v>1573</v>
      </c>
      <c r="E827" s="90" t="s">
        <v>1099</v>
      </c>
      <c r="F827" s="121">
        <v>9710</v>
      </c>
      <c r="G827" s="90" t="s">
        <v>1574</v>
      </c>
      <c r="H827" s="121">
        <v>4240</v>
      </c>
      <c r="I827" s="90" t="s">
        <v>1430</v>
      </c>
      <c r="J827" s="121">
        <v>8820</v>
      </c>
      <c r="K827" s="90" t="s">
        <v>1575</v>
      </c>
      <c r="L827" s="121">
        <v>3400</v>
      </c>
      <c r="M827" s="90" t="s">
        <v>1576</v>
      </c>
      <c r="N827" s="120">
        <v>912</v>
      </c>
    </row>
    <row r="828" spans="1:14" x14ac:dyDescent="0.25">
      <c r="A828" s="87" t="s">
        <v>1577</v>
      </c>
      <c r="B828" s="104" t="s">
        <v>1578</v>
      </c>
      <c r="C828" s="98">
        <v>10.8</v>
      </c>
      <c r="D828" s="130">
        <v>0.45</v>
      </c>
      <c r="E828" s="87" t="s">
        <v>1579</v>
      </c>
      <c r="F828" s="119">
        <v>5550</v>
      </c>
      <c r="G828" s="87" t="s">
        <v>1580</v>
      </c>
      <c r="H828" s="119">
        <v>1790</v>
      </c>
      <c r="I828" s="87" t="s">
        <v>1581</v>
      </c>
      <c r="J828" s="119">
        <v>4280</v>
      </c>
      <c r="K828" s="87" t="s">
        <v>1582</v>
      </c>
      <c r="L828" s="118">
        <v>753</v>
      </c>
      <c r="M828" s="87" t="s">
        <v>1583</v>
      </c>
      <c r="N828" s="118">
        <v>260</v>
      </c>
    </row>
    <row r="829" spans="1:14" x14ac:dyDescent="0.25">
      <c r="A829" s="90" t="s">
        <v>1584</v>
      </c>
      <c r="B829" s="106" t="s">
        <v>1585</v>
      </c>
      <c r="C829" s="110">
        <v>7.5</v>
      </c>
      <c r="D829" s="131">
        <v>0.36</v>
      </c>
      <c r="E829" s="90" t="s">
        <v>1586</v>
      </c>
      <c r="F829" s="121">
        <v>3350</v>
      </c>
      <c r="G829" s="90" t="s">
        <v>1587</v>
      </c>
      <c r="H829" s="120">
        <v>979</v>
      </c>
      <c r="I829" s="90" t="s">
        <v>1101</v>
      </c>
      <c r="J829" s="121">
        <v>2240</v>
      </c>
      <c r="K829" s="90" t="s">
        <v>1588</v>
      </c>
      <c r="L829" s="120">
        <v>273</v>
      </c>
      <c r="M829" s="90" t="s">
        <v>1589</v>
      </c>
      <c r="N829" s="120">
        <v>138</v>
      </c>
    </row>
    <row r="830" spans="1:14" x14ac:dyDescent="0.25">
      <c r="A830" s="87" t="s">
        <v>1590</v>
      </c>
      <c r="B830" s="104" t="s">
        <v>1591</v>
      </c>
      <c r="C830" s="105">
        <v>4.9000000000000004</v>
      </c>
      <c r="D830" s="130">
        <v>0.33</v>
      </c>
      <c r="E830" s="87" t="s">
        <v>1592</v>
      </c>
      <c r="F830" s="119">
        <v>2360</v>
      </c>
      <c r="G830" s="87" t="s">
        <v>1593</v>
      </c>
      <c r="H830" s="118">
        <v>654</v>
      </c>
      <c r="I830" s="87" t="s">
        <v>1594</v>
      </c>
      <c r="J830" s="119">
        <v>1280</v>
      </c>
      <c r="K830" s="87" t="s">
        <v>1595</v>
      </c>
      <c r="L830" s="118">
        <v>136</v>
      </c>
      <c r="M830" s="87" t="s">
        <v>1596</v>
      </c>
      <c r="N830" s="118">
        <v>91</v>
      </c>
    </row>
    <row r="831" spans="1:14" x14ac:dyDescent="0.25">
      <c r="A831" s="90" t="s">
        <v>1597</v>
      </c>
      <c r="B831" s="106" t="s">
        <v>1598</v>
      </c>
      <c r="C831" s="110">
        <v>6.6</v>
      </c>
      <c r="D831" s="131">
        <v>0.31</v>
      </c>
      <c r="E831" s="90" t="s">
        <v>1599</v>
      </c>
      <c r="F831" s="121">
        <v>2900</v>
      </c>
      <c r="G831" s="90" t="s">
        <v>1600</v>
      </c>
      <c r="H831" s="120">
        <v>828</v>
      </c>
      <c r="I831" s="90" t="s">
        <v>1601</v>
      </c>
      <c r="J831" s="121">
        <v>1820</v>
      </c>
      <c r="K831" s="90" t="s">
        <v>1602</v>
      </c>
      <c r="L831" s="120">
        <v>206</v>
      </c>
      <c r="M831" s="90" t="s">
        <v>1603</v>
      </c>
      <c r="N831" s="120">
        <v>116</v>
      </c>
    </row>
    <row r="832" spans="1:14" x14ac:dyDescent="0.25">
      <c r="A832" s="87" t="s">
        <v>1604</v>
      </c>
      <c r="B832" s="104" t="s">
        <v>1605</v>
      </c>
      <c r="C832" s="105">
        <v>5.5</v>
      </c>
      <c r="D832" s="130">
        <v>0.36</v>
      </c>
      <c r="E832" s="87" t="s">
        <v>1606</v>
      </c>
      <c r="F832" s="119">
        <v>2910</v>
      </c>
      <c r="G832" s="87" t="s">
        <v>1607</v>
      </c>
      <c r="H832" s="118">
        <v>812</v>
      </c>
      <c r="I832" s="87" t="s">
        <v>1608</v>
      </c>
      <c r="J832" s="119">
        <v>1670</v>
      </c>
      <c r="K832" s="87" t="s">
        <v>1062</v>
      </c>
      <c r="L832" s="118">
        <v>179</v>
      </c>
      <c r="M832" s="87" t="s">
        <v>1609</v>
      </c>
      <c r="N832" s="118">
        <v>114</v>
      </c>
    </row>
    <row r="833" spans="1:14" x14ac:dyDescent="0.25">
      <c r="A833" s="90" t="s">
        <v>1610</v>
      </c>
      <c r="B833" s="106" t="s">
        <v>1611</v>
      </c>
      <c r="C833" s="110">
        <v>0.3</v>
      </c>
      <c r="D833" s="131">
        <v>0.14000000000000001</v>
      </c>
      <c r="E833" s="90" t="s">
        <v>1612</v>
      </c>
      <c r="F833" s="120">
        <v>69</v>
      </c>
      <c r="G833" s="90" t="s">
        <v>1612</v>
      </c>
      <c r="H833" s="120">
        <v>19</v>
      </c>
      <c r="I833" s="90" t="s">
        <v>1613</v>
      </c>
      <c r="J833" s="120">
        <v>21</v>
      </c>
      <c r="K833" s="90" t="s">
        <v>1614</v>
      </c>
      <c r="L833" s="120">
        <v>3</v>
      </c>
      <c r="M833" s="90" t="s">
        <v>1615</v>
      </c>
      <c r="N833" s="120">
        <v>3</v>
      </c>
    </row>
    <row r="834" spans="1:14" x14ac:dyDescent="0.25">
      <c r="A834" s="87" t="s">
        <v>1616</v>
      </c>
      <c r="B834" s="104" t="s">
        <v>1617</v>
      </c>
      <c r="C834" s="105">
        <v>2.5</v>
      </c>
      <c r="D834" s="130">
        <v>0.26</v>
      </c>
      <c r="E834" s="87" t="s">
        <v>1618</v>
      </c>
      <c r="F834" s="119">
        <v>1110</v>
      </c>
      <c r="G834" s="87" t="s">
        <v>1618</v>
      </c>
      <c r="H834" s="118">
        <v>301</v>
      </c>
      <c r="I834" s="87" t="s">
        <v>1619</v>
      </c>
      <c r="J834" s="118">
        <v>438</v>
      </c>
      <c r="K834" s="87" t="s">
        <v>1620</v>
      </c>
      <c r="L834" s="118">
        <v>54</v>
      </c>
      <c r="M834" s="87" t="s">
        <v>1621</v>
      </c>
      <c r="N834" s="118">
        <v>42</v>
      </c>
    </row>
    <row r="835" spans="1:14" x14ac:dyDescent="0.25">
      <c r="A835" s="90" t="s">
        <v>1622</v>
      </c>
      <c r="B835" s="106" t="s">
        <v>1623</v>
      </c>
      <c r="C835" s="90" t="s">
        <v>1624</v>
      </c>
      <c r="D835" s="131">
        <v>0.04</v>
      </c>
      <c r="E835" s="90" t="s">
        <v>1625</v>
      </c>
      <c r="F835" s="120">
        <v>5</v>
      </c>
      <c r="G835" s="90" t="s">
        <v>1625</v>
      </c>
      <c r="H835" s="120">
        <v>1</v>
      </c>
      <c r="I835" s="90" t="s">
        <v>1626</v>
      </c>
      <c r="J835" s="120">
        <v>1</v>
      </c>
      <c r="K835" s="90" t="s">
        <v>1627</v>
      </c>
      <c r="L835" s="122" t="s">
        <v>1094</v>
      </c>
      <c r="M835" s="90" t="s">
        <v>1628</v>
      </c>
      <c r="N835" s="122" t="s">
        <v>1094</v>
      </c>
    </row>
    <row r="836" spans="1:14" x14ac:dyDescent="0.25">
      <c r="A836" s="87" t="s">
        <v>1629</v>
      </c>
      <c r="B836" s="104" t="s">
        <v>1630</v>
      </c>
      <c r="C836" s="105">
        <v>0.4</v>
      </c>
      <c r="D836" s="130">
        <v>0.13</v>
      </c>
      <c r="E836" s="87" t="s">
        <v>1356</v>
      </c>
      <c r="F836" s="118">
        <v>108</v>
      </c>
      <c r="G836" s="87" t="s">
        <v>1356</v>
      </c>
      <c r="H836" s="118">
        <v>29</v>
      </c>
      <c r="I836" s="87" t="s">
        <v>1631</v>
      </c>
      <c r="J836" s="118">
        <v>33</v>
      </c>
      <c r="K836" s="87" t="s">
        <v>1632</v>
      </c>
      <c r="L836" s="118">
        <v>5</v>
      </c>
      <c r="M836" s="87" t="s">
        <v>1633</v>
      </c>
      <c r="N836" s="118">
        <v>4</v>
      </c>
    </row>
    <row r="837" spans="1:14" x14ac:dyDescent="0.25">
      <c r="A837" s="90" t="s">
        <v>1634</v>
      </c>
      <c r="B837" s="106" t="s">
        <v>1635</v>
      </c>
      <c r="C837" s="90" t="s">
        <v>1636</v>
      </c>
      <c r="D837" s="131">
        <v>0.02</v>
      </c>
      <c r="E837" s="90" t="s">
        <v>1637</v>
      </c>
      <c r="F837" s="120">
        <v>1</v>
      </c>
      <c r="G837" s="90" t="s">
        <v>1637</v>
      </c>
      <c r="H837" s="122" t="s">
        <v>1094</v>
      </c>
      <c r="I837" s="90" t="s">
        <v>1638</v>
      </c>
      <c r="J837" s="122" t="s">
        <v>1094</v>
      </c>
      <c r="K837" s="90" t="s">
        <v>1639</v>
      </c>
      <c r="L837" s="122" t="s">
        <v>1094</v>
      </c>
      <c r="M837" s="90" t="s">
        <v>1236</v>
      </c>
      <c r="N837" s="122" t="s">
        <v>1094</v>
      </c>
    </row>
    <row r="838" spans="1:14" x14ac:dyDescent="0.25">
      <c r="A838" s="87" t="s">
        <v>1640</v>
      </c>
      <c r="B838" s="104" t="s">
        <v>1641</v>
      </c>
      <c r="C838" s="98">
        <v>22.5</v>
      </c>
      <c r="D838" s="130">
        <v>0.53</v>
      </c>
      <c r="E838" s="87" t="s">
        <v>1642</v>
      </c>
      <c r="F838" s="119">
        <v>6720</v>
      </c>
      <c r="G838" s="87" t="s">
        <v>1643</v>
      </c>
      <c r="H838" s="119">
        <v>3070</v>
      </c>
      <c r="I838" s="87" t="s">
        <v>1644</v>
      </c>
      <c r="J838" s="119">
        <v>6180</v>
      </c>
      <c r="K838" s="87" t="s">
        <v>1645</v>
      </c>
      <c r="L838" s="119">
        <v>2580</v>
      </c>
      <c r="M838" s="87" t="s">
        <v>1646</v>
      </c>
      <c r="N838" s="118">
        <v>718</v>
      </c>
    </row>
    <row r="839" spans="1:14" x14ac:dyDescent="0.25">
      <c r="A839" s="112" t="s">
        <v>1647</v>
      </c>
      <c r="B839" s="111" t="s">
        <v>1648</v>
      </c>
      <c r="C839" s="149">
        <v>21.2</v>
      </c>
      <c r="D839" s="132">
        <v>0.44</v>
      </c>
      <c r="E839" s="112" t="s">
        <v>1649</v>
      </c>
      <c r="F839" s="144">
        <v>5940</v>
      </c>
      <c r="G839" s="112" t="s">
        <v>1650</v>
      </c>
      <c r="H839" s="144">
        <v>2620</v>
      </c>
      <c r="I839" s="112" t="s">
        <v>1651</v>
      </c>
      <c r="J839" s="144">
        <v>5410</v>
      </c>
      <c r="K839" s="112" t="s">
        <v>1652</v>
      </c>
      <c r="L839" s="144">
        <v>2130</v>
      </c>
      <c r="M839" s="112" t="s">
        <v>1653</v>
      </c>
      <c r="N839" s="150">
        <v>575</v>
      </c>
    </row>
    <row r="840" spans="1:14" x14ac:dyDescent="0.25">
      <c r="A840" s="83" t="s">
        <v>1654</v>
      </c>
      <c r="B840" s="126" t="s">
        <v>1655</v>
      </c>
      <c r="C840" s="96">
        <v>7.5</v>
      </c>
      <c r="D840" s="127">
        <v>0.44</v>
      </c>
      <c r="E840" s="83" t="s">
        <v>1656</v>
      </c>
      <c r="F840" s="147">
        <v>3180</v>
      </c>
      <c r="G840" s="83" t="s">
        <v>1657</v>
      </c>
      <c r="H840" s="128">
        <v>929</v>
      </c>
      <c r="I840" s="83" t="s">
        <v>1658</v>
      </c>
      <c r="J840" s="147">
        <v>2120</v>
      </c>
      <c r="K840" s="83" t="s">
        <v>1659</v>
      </c>
      <c r="L840" s="128">
        <v>259</v>
      </c>
      <c r="M840" s="83" t="s">
        <v>1660</v>
      </c>
      <c r="N840" s="128">
        <v>131</v>
      </c>
    </row>
    <row r="841" spans="1:14" x14ac:dyDescent="0.25">
      <c r="A841" s="87" t="s">
        <v>1661</v>
      </c>
      <c r="B841" s="104" t="s">
        <v>1662</v>
      </c>
      <c r="C841" s="105">
        <v>2.2000000000000002</v>
      </c>
      <c r="D841" s="130">
        <v>0.32</v>
      </c>
      <c r="E841" s="87" t="s">
        <v>1663</v>
      </c>
      <c r="F841" s="118">
        <v>795</v>
      </c>
      <c r="G841" s="87" t="s">
        <v>1663</v>
      </c>
      <c r="H841" s="118">
        <v>216</v>
      </c>
      <c r="I841" s="87" t="s">
        <v>1664</v>
      </c>
      <c r="J841" s="118">
        <v>302</v>
      </c>
      <c r="K841" s="87" t="s">
        <v>1665</v>
      </c>
      <c r="L841" s="118">
        <v>38</v>
      </c>
      <c r="M841" s="87" t="s">
        <v>1666</v>
      </c>
      <c r="N841" s="118">
        <v>30</v>
      </c>
    </row>
    <row r="842" spans="1:14" x14ac:dyDescent="0.25">
      <c r="A842" s="90" t="s">
        <v>1667</v>
      </c>
      <c r="B842" s="106" t="s">
        <v>1668</v>
      </c>
      <c r="C842" s="110">
        <v>5</v>
      </c>
      <c r="D842" s="131">
        <v>0.35</v>
      </c>
      <c r="E842" s="90" t="s">
        <v>1669</v>
      </c>
      <c r="F842" s="121">
        <v>1910</v>
      </c>
      <c r="G842" s="90" t="s">
        <v>1670</v>
      </c>
      <c r="H842" s="120">
        <v>530</v>
      </c>
      <c r="I842" s="90" t="s">
        <v>1671</v>
      </c>
      <c r="J842" s="121">
        <v>1050</v>
      </c>
      <c r="K842" s="90" t="s">
        <v>1672</v>
      </c>
      <c r="L842" s="120">
        <v>111</v>
      </c>
      <c r="M842" s="90" t="s">
        <v>1673</v>
      </c>
      <c r="N842" s="120">
        <v>74</v>
      </c>
    </row>
    <row r="843" spans="1:14" x14ac:dyDescent="0.25">
      <c r="A843" s="87" t="s">
        <v>1674</v>
      </c>
      <c r="B843" s="104" t="s">
        <v>1675</v>
      </c>
      <c r="C843" s="105">
        <v>6.6</v>
      </c>
      <c r="D843" s="130">
        <v>0.42</v>
      </c>
      <c r="E843" s="87" t="s">
        <v>1607</v>
      </c>
      <c r="F843" s="119">
        <v>2990</v>
      </c>
      <c r="G843" s="87" t="s">
        <v>1676</v>
      </c>
      <c r="H843" s="118">
        <v>854</v>
      </c>
      <c r="I843" s="87" t="s">
        <v>1677</v>
      </c>
      <c r="J843" s="119">
        <v>1880</v>
      </c>
      <c r="K843" s="87" t="s">
        <v>941</v>
      </c>
      <c r="L843" s="118">
        <v>212</v>
      </c>
      <c r="M843" s="87" t="s">
        <v>1678</v>
      </c>
      <c r="N843" s="118">
        <v>120</v>
      </c>
    </row>
    <row r="844" spans="1:14" x14ac:dyDescent="0.25">
      <c r="A844" s="90" t="s">
        <v>1679</v>
      </c>
      <c r="B844" s="106" t="s">
        <v>1680</v>
      </c>
      <c r="C844" s="110">
        <v>6</v>
      </c>
      <c r="D844" s="106" t="s">
        <v>1681</v>
      </c>
      <c r="E844" s="90" t="s">
        <v>1682</v>
      </c>
      <c r="F844" s="121">
        <v>3150</v>
      </c>
      <c r="G844" s="90" t="s">
        <v>1683</v>
      </c>
      <c r="H844" s="120">
        <v>889</v>
      </c>
      <c r="I844" s="90" t="s">
        <v>1190</v>
      </c>
      <c r="J844" s="121">
        <v>1900</v>
      </c>
      <c r="K844" s="90" t="s">
        <v>1602</v>
      </c>
      <c r="L844" s="120">
        <v>206</v>
      </c>
      <c r="M844" s="90" t="s">
        <v>1684</v>
      </c>
      <c r="N844" s="120">
        <v>124</v>
      </c>
    </row>
    <row r="845" spans="1:14" x14ac:dyDescent="0.25">
      <c r="A845" s="87" t="s">
        <v>1685</v>
      </c>
      <c r="B845" s="104" t="s">
        <v>1686</v>
      </c>
      <c r="C845" s="105">
        <v>3.7</v>
      </c>
      <c r="D845" s="130">
        <v>0.32</v>
      </c>
      <c r="E845" s="87" t="s">
        <v>1687</v>
      </c>
      <c r="F845" s="119">
        <v>1330</v>
      </c>
      <c r="G845" s="87" t="s">
        <v>1688</v>
      </c>
      <c r="H845" s="118">
        <v>363</v>
      </c>
      <c r="I845" s="87" t="s">
        <v>987</v>
      </c>
      <c r="J845" s="118">
        <v>624</v>
      </c>
      <c r="K845" s="87" t="s">
        <v>1689</v>
      </c>
      <c r="L845" s="118">
        <v>69</v>
      </c>
      <c r="M845" s="87" t="s">
        <v>1690</v>
      </c>
      <c r="N845" s="118">
        <v>51</v>
      </c>
    </row>
    <row r="846" spans="1:14" x14ac:dyDescent="0.25">
      <c r="A846" s="90" t="s">
        <v>1691</v>
      </c>
      <c r="B846" s="106" t="s">
        <v>1692</v>
      </c>
      <c r="C846" s="110">
        <v>3.8</v>
      </c>
      <c r="D846" s="131">
        <v>0.3</v>
      </c>
      <c r="E846" s="90" t="s">
        <v>1693</v>
      </c>
      <c r="F846" s="121">
        <v>1410</v>
      </c>
      <c r="G846" s="90" t="s">
        <v>1694</v>
      </c>
      <c r="H846" s="120">
        <v>387</v>
      </c>
      <c r="I846" s="90" t="s">
        <v>1695</v>
      </c>
      <c r="J846" s="120">
        <v>673</v>
      </c>
      <c r="K846" s="90" t="s">
        <v>1696</v>
      </c>
      <c r="L846" s="120">
        <v>74</v>
      </c>
      <c r="M846" s="90" t="s">
        <v>1697</v>
      </c>
      <c r="N846" s="120">
        <v>54</v>
      </c>
    </row>
    <row r="847" spans="1:14" ht="18" x14ac:dyDescent="0.25">
      <c r="A847" s="87" t="s">
        <v>1698</v>
      </c>
      <c r="B847" s="104" t="s">
        <v>1699</v>
      </c>
      <c r="C847" s="104" t="s">
        <v>1700</v>
      </c>
      <c r="D847" s="130">
        <v>0.17</v>
      </c>
      <c r="E847" s="87" t="s">
        <v>1701</v>
      </c>
      <c r="F847" s="118">
        <v>62</v>
      </c>
      <c r="G847" s="87" t="s">
        <v>1701</v>
      </c>
      <c r="H847" s="118">
        <v>17</v>
      </c>
      <c r="I847" s="87" t="s">
        <v>1702</v>
      </c>
      <c r="J847" s="118">
        <v>18</v>
      </c>
      <c r="K847" s="87" t="s">
        <v>1703</v>
      </c>
      <c r="L847" s="118">
        <v>3</v>
      </c>
      <c r="M847" s="87" t="s">
        <v>1704</v>
      </c>
      <c r="N847" s="118">
        <v>2</v>
      </c>
    </row>
    <row r="848" spans="1:14" ht="15.75" x14ac:dyDescent="0.25">
      <c r="A848" s="90" t="s">
        <v>1705</v>
      </c>
      <c r="B848" s="106" t="s">
        <v>1706</v>
      </c>
      <c r="C848" s="110">
        <v>5.7</v>
      </c>
      <c r="D848" s="131">
        <v>0.37</v>
      </c>
      <c r="E848" s="90" t="s">
        <v>1707</v>
      </c>
      <c r="F848" s="121">
        <v>2560</v>
      </c>
      <c r="G848" s="90" t="s">
        <v>1708</v>
      </c>
      <c r="H848" s="120">
        <v>719</v>
      </c>
      <c r="I848" s="90" t="s">
        <v>1709</v>
      </c>
      <c r="J848" s="121">
        <v>1500</v>
      </c>
      <c r="K848" s="90" t="s">
        <v>1710</v>
      </c>
      <c r="L848" s="120">
        <v>162</v>
      </c>
      <c r="M848" s="90" t="s">
        <v>1711</v>
      </c>
      <c r="N848" s="120">
        <v>101</v>
      </c>
    </row>
    <row r="849" spans="1:14" ht="15.75" x14ac:dyDescent="0.25">
      <c r="A849" s="87" t="s">
        <v>1712</v>
      </c>
      <c r="B849" s="104" t="s">
        <v>1713</v>
      </c>
      <c r="C849" s="105">
        <v>3.5</v>
      </c>
      <c r="D849" s="130">
        <v>0.38</v>
      </c>
      <c r="E849" s="87" t="s">
        <v>1714</v>
      </c>
      <c r="F849" s="119">
        <v>1640</v>
      </c>
      <c r="G849" s="87" t="s">
        <v>1715</v>
      </c>
      <c r="H849" s="118">
        <v>446</v>
      </c>
      <c r="I849" s="87" t="s">
        <v>1716</v>
      </c>
      <c r="J849" s="118">
        <v>747</v>
      </c>
      <c r="K849" s="87" t="s">
        <v>1717</v>
      </c>
      <c r="L849" s="118">
        <v>84</v>
      </c>
      <c r="M849" s="87" t="s">
        <v>1718</v>
      </c>
      <c r="N849" s="118">
        <v>62</v>
      </c>
    </row>
    <row r="850" spans="1:14" x14ac:dyDescent="0.25">
      <c r="A850" s="90" t="s">
        <v>1719</v>
      </c>
      <c r="B850" s="106" t="s">
        <v>1720</v>
      </c>
      <c r="C850" s="110">
        <v>3.8</v>
      </c>
      <c r="D850" s="131">
        <v>0.32</v>
      </c>
      <c r="E850" s="90" t="s">
        <v>1721</v>
      </c>
      <c r="F850" s="121">
        <v>1510</v>
      </c>
      <c r="G850" s="90" t="s">
        <v>1722</v>
      </c>
      <c r="H850" s="120">
        <v>413</v>
      </c>
      <c r="I850" s="90" t="s">
        <v>1723</v>
      </c>
      <c r="J850" s="120">
        <v>718</v>
      </c>
      <c r="K850" s="90" t="s">
        <v>1724</v>
      </c>
      <c r="L850" s="120">
        <v>79</v>
      </c>
      <c r="M850" s="90" t="s">
        <v>1725</v>
      </c>
      <c r="N850" s="120">
        <v>57</v>
      </c>
    </row>
    <row r="851" spans="1:14" x14ac:dyDescent="0.25">
      <c r="A851" s="87" t="s">
        <v>1726</v>
      </c>
      <c r="B851" s="104" t="s">
        <v>1727</v>
      </c>
      <c r="C851" s="87" t="s">
        <v>1728</v>
      </c>
      <c r="D851" s="130">
        <v>0.15</v>
      </c>
      <c r="E851" s="87" t="s">
        <v>1601</v>
      </c>
      <c r="F851" s="118">
        <v>50</v>
      </c>
      <c r="G851" s="87" t="s">
        <v>1601</v>
      </c>
      <c r="H851" s="118">
        <v>14</v>
      </c>
      <c r="I851" s="87" t="s">
        <v>1729</v>
      </c>
      <c r="J851" s="118">
        <v>15</v>
      </c>
      <c r="K851" s="87" t="s">
        <v>1730</v>
      </c>
      <c r="L851" s="118">
        <v>2</v>
      </c>
      <c r="M851" s="87" t="s">
        <v>1731</v>
      </c>
      <c r="N851" s="118">
        <v>2</v>
      </c>
    </row>
    <row r="852" spans="1:14" x14ac:dyDescent="0.25">
      <c r="A852" s="90" t="s">
        <v>1732</v>
      </c>
      <c r="B852" s="106" t="s">
        <v>1733</v>
      </c>
      <c r="C852" s="90" t="s">
        <v>1734</v>
      </c>
      <c r="D852" s="131">
        <v>0.05</v>
      </c>
      <c r="E852" s="90" t="s">
        <v>1735</v>
      </c>
      <c r="F852" s="120">
        <v>3</v>
      </c>
      <c r="G852" s="90" t="s">
        <v>1735</v>
      </c>
      <c r="H852" s="122" t="s">
        <v>1094</v>
      </c>
      <c r="I852" s="90" t="s">
        <v>1736</v>
      </c>
      <c r="J852" s="122" t="s">
        <v>1094</v>
      </c>
      <c r="K852" s="90" t="s">
        <v>1737</v>
      </c>
      <c r="L852" s="122" t="s">
        <v>1094</v>
      </c>
      <c r="M852" s="90" t="s">
        <v>1738</v>
      </c>
      <c r="N852" s="122" t="s">
        <v>1094</v>
      </c>
    </row>
    <row r="853" spans="1:14" x14ac:dyDescent="0.25">
      <c r="A853" s="87" t="s">
        <v>1739</v>
      </c>
      <c r="B853" s="104" t="s">
        <v>1740</v>
      </c>
      <c r="C853" s="105">
        <v>0.6</v>
      </c>
      <c r="D853" s="104" t="s">
        <v>1741</v>
      </c>
      <c r="E853" s="87" t="s">
        <v>1742</v>
      </c>
      <c r="F853" s="118">
        <v>215</v>
      </c>
      <c r="G853" s="87" t="s">
        <v>1742</v>
      </c>
      <c r="H853" s="118">
        <v>58</v>
      </c>
      <c r="I853" s="87" t="s">
        <v>1743</v>
      </c>
      <c r="J853" s="118">
        <v>66</v>
      </c>
      <c r="K853" s="87" t="s">
        <v>1744</v>
      </c>
      <c r="L853" s="118">
        <v>10</v>
      </c>
      <c r="M853" s="87" t="s">
        <v>1745</v>
      </c>
      <c r="N853" s="118">
        <v>8</v>
      </c>
    </row>
    <row r="854" spans="1:14" x14ac:dyDescent="0.25">
      <c r="A854" s="90" t="s">
        <v>1746</v>
      </c>
      <c r="B854" s="106" t="s">
        <v>1747</v>
      </c>
      <c r="C854" s="110">
        <v>5</v>
      </c>
      <c r="D854" s="131">
        <v>0.3</v>
      </c>
      <c r="E854" s="90" t="s">
        <v>1748</v>
      </c>
      <c r="F854" s="121">
        <v>2260</v>
      </c>
      <c r="G854" s="90" t="s">
        <v>1749</v>
      </c>
      <c r="H854" s="120">
        <v>627</v>
      </c>
      <c r="I854" s="90" t="s">
        <v>1750</v>
      </c>
      <c r="J854" s="121">
        <v>1240</v>
      </c>
      <c r="K854" s="90" t="s">
        <v>1751</v>
      </c>
      <c r="L854" s="120">
        <v>132</v>
      </c>
      <c r="M854" s="90" t="s">
        <v>1752</v>
      </c>
      <c r="N854" s="120">
        <v>88</v>
      </c>
    </row>
    <row r="855" spans="1:14" x14ac:dyDescent="0.25">
      <c r="A855" s="87" t="s">
        <v>1753</v>
      </c>
      <c r="B855" s="104" t="s">
        <v>1754</v>
      </c>
      <c r="C855" s="87" t="s">
        <v>1203</v>
      </c>
      <c r="D855" s="130">
        <v>0.01</v>
      </c>
      <c r="E855" s="87" t="s">
        <v>1755</v>
      </c>
      <c r="F855" s="123" t="s">
        <v>1094</v>
      </c>
      <c r="G855" s="87" t="s">
        <v>1755</v>
      </c>
      <c r="H855" s="123" t="s">
        <v>1094</v>
      </c>
      <c r="I855" s="87" t="s">
        <v>1756</v>
      </c>
      <c r="J855" s="123" t="s">
        <v>1094</v>
      </c>
      <c r="K855" s="87" t="s">
        <v>1757</v>
      </c>
      <c r="L855" s="123" t="s">
        <v>1094</v>
      </c>
      <c r="M855" s="87" t="s">
        <v>1758</v>
      </c>
      <c r="N855" s="123" t="s">
        <v>1094</v>
      </c>
    </row>
    <row r="856" spans="1:14" x14ac:dyDescent="0.25">
      <c r="A856" s="90" t="s">
        <v>1759</v>
      </c>
      <c r="B856" s="106" t="s">
        <v>1760</v>
      </c>
      <c r="C856" s="110">
        <v>0.3</v>
      </c>
      <c r="D856" s="131">
        <v>0.16</v>
      </c>
      <c r="E856" s="90" t="s">
        <v>1761</v>
      </c>
      <c r="F856" s="120">
        <v>47</v>
      </c>
      <c r="G856" s="90" t="s">
        <v>1761</v>
      </c>
      <c r="H856" s="120">
        <v>13</v>
      </c>
      <c r="I856" s="90" t="s">
        <v>1762</v>
      </c>
      <c r="J856" s="120">
        <v>14</v>
      </c>
      <c r="K856" s="90" t="s">
        <v>1763</v>
      </c>
      <c r="L856" s="120">
        <v>2</v>
      </c>
      <c r="M856" s="90" t="s">
        <v>1764</v>
      </c>
      <c r="N856" s="120">
        <v>2</v>
      </c>
    </row>
    <row r="857" spans="1:14" ht="18" x14ac:dyDescent="0.25">
      <c r="A857" s="87" t="s">
        <v>1765</v>
      </c>
      <c r="B857" s="104" t="s">
        <v>1766</v>
      </c>
      <c r="C857" s="98">
        <v>13.5</v>
      </c>
      <c r="D857" s="130">
        <v>1.02</v>
      </c>
      <c r="E857" s="87" t="s">
        <v>1767</v>
      </c>
      <c r="F857" s="119">
        <v>8010</v>
      </c>
      <c r="G857" s="87" t="s">
        <v>1768</v>
      </c>
      <c r="H857" s="119">
        <v>2820</v>
      </c>
      <c r="I857" s="87" t="s">
        <v>1492</v>
      </c>
      <c r="J857" s="119">
        <v>6600</v>
      </c>
      <c r="K857" s="87" t="s">
        <v>1769</v>
      </c>
      <c r="L857" s="119">
        <v>1530</v>
      </c>
      <c r="M857" s="87" t="s">
        <v>1770</v>
      </c>
      <c r="N857" s="118">
        <v>436</v>
      </c>
    </row>
    <row r="858" spans="1:14" x14ac:dyDescent="0.25">
      <c r="A858" s="90" t="s">
        <v>1771</v>
      </c>
      <c r="B858" s="106" t="s">
        <v>1772</v>
      </c>
      <c r="C858" s="110">
        <v>4.7</v>
      </c>
      <c r="D858" s="131">
        <v>0.36</v>
      </c>
      <c r="E858" s="90" t="s">
        <v>1773</v>
      </c>
      <c r="F858" s="121">
        <v>1530</v>
      </c>
      <c r="G858" s="90" t="s">
        <v>1774</v>
      </c>
      <c r="H858" s="120">
        <v>421</v>
      </c>
      <c r="I858" s="90" t="s">
        <v>1775</v>
      </c>
      <c r="J858" s="120">
        <v>809</v>
      </c>
      <c r="K858" s="90" t="s">
        <v>1776</v>
      </c>
      <c r="L858" s="120">
        <v>86</v>
      </c>
      <c r="M858" s="90" t="s">
        <v>1777</v>
      </c>
      <c r="N858" s="120">
        <v>59</v>
      </c>
    </row>
    <row r="859" spans="1:14" x14ac:dyDescent="0.25">
      <c r="A859" s="87" t="s">
        <v>1778</v>
      </c>
      <c r="B859" s="104" t="s">
        <v>1779</v>
      </c>
      <c r="C859" s="105">
        <v>4.7</v>
      </c>
      <c r="D859" s="130">
        <v>0.42</v>
      </c>
      <c r="E859" s="87" t="s">
        <v>1780</v>
      </c>
      <c r="F859" s="119">
        <v>1760</v>
      </c>
      <c r="G859" s="87" t="s">
        <v>1781</v>
      </c>
      <c r="H859" s="118">
        <v>486</v>
      </c>
      <c r="I859" s="87" t="s">
        <v>1782</v>
      </c>
      <c r="J859" s="118">
        <v>934</v>
      </c>
      <c r="K859" s="87" t="s">
        <v>1783</v>
      </c>
      <c r="L859" s="118">
        <v>99</v>
      </c>
      <c r="M859" s="87" t="s">
        <v>1784</v>
      </c>
      <c r="N859" s="118">
        <v>68</v>
      </c>
    </row>
    <row r="860" spans="1:14" x14ac:dyDescent="0.25">
      <c r="A860" s="90" t="s">
        <v>1785</v>
      </c>
      <c r="B860" s="106" t="s">
        <v>1786</v>
      </c>
      <c r="C860" s="110">
        <v>4.7</v>
      </c>
      <c r="D860" s="131">
        <v>0.35</v>
      </c>
      <c r="E860" s="90" t="s">
        <v>1787</v>
      </c>
      <c r="F860" s="121">
        <v>1480</v>
      </c>
      <c r="G860" s="90" t="s">
        <v>1788</v>
      </c>
      <c r="H860" s="120">
        <v>407</v>
      </c>
      <c r="I860" s="90" t="s">
        <v>1789</v>
      </c>
      <c r="J860" s="120">
        <v>783</v>
      </c>
      <c r="K860" s="90" t="s">
        <v>1790</v>
      </c>
      <c r="L860" s="120">
        <v>83</v>
      </c>
      <c r="M860" s="90" t="s">
        <v>1791</v>
      </c>
      <c r="N860" s="120">
        <v>57</v>
      </c>
    </row>
    <row r="861" spans="1:14" x14ac:dyDescent="0.25">
      <c r="A861" s="87" t="s">
        <v>1792</v>
      </c>
      <c r="B861" s="104" t="s">
        <v>1793</v>
      </c>
      <c r="C861" s="105">
        <v>0.8</v>
      </c>
      <c r="D861" s="130">
        <v>0.3</v>
      </c>
      <c r="E861" s="87" t="s">
        <v>1794</v>
      </c>
      <c r="F861" s="118">
        <v>209</v>
      </c>
      <c r="G861" s="87" t="s">
        <v>1794</v>
      </c>
      <c r="H861" s="118">
        <v>57</v>
      </c>
      <c r="I861" s="87" t="s">
        <v>1795</v>
      </c>
      <c r="J861" s="118">
        <v>66</v>
      </c>
      <c r="K861" s="87" t="s">
        <v>1796</v>
      </c>
      <c r="L861" s="118">
        <v>10</v>
      </c>
      <c r="M861" s="87" t="s">
        <v>1797</v>
      </c>
      <c r="N861" s="118">
        <v>8</v>
      </c>
    </row>
    <row r="862" spans="1:14" x14ac:dyDescent="0.25">
      <c r="A862" s="90" t="s">
        <v>1798</v>
      </c>
      <c r="B862" s="106" t="s">
        <v>1799</v>
      </c>
      <c r="C862" s="110">
        <v>0.8</v>
      </c>
      <c r="D862" s="106" t="s">
        <v>1800</v>
      </c>
      <c r="E862" s="90" t="s">
        <v>1801</v>
      </c>
      <c r="F862" s="120">
        <v>237</v>
      </c>
      <c r="G862" s="90" t="s">
        <v>1801</v>
      </c>
      <c r="H862" s="120">
        <v>65</v>
      </c>
      <c r="I862" s="90" t="s">
        <v>1790</v>
      </c>
      <c r="J862" s="120">
        <v>75</v>
      </c>
      <c r="K862" s="90" t="s">
        <v>1315</v>
      </c>
      <c r="L862" s="120">
        <v>11</v>
      </c>
      <c r="M862" s="90" t="s">
        <v>1802</v>
      </c>
      <c r="N862" s="120">
        <v>9</v>
      </c>
    </row>
    <row r="863" spans="1:14" x14ac:dyDescent="0.25">
      <c r="A863" s="87" t="s">
        <v>1803</v>
      </c>
      <c r="B863" s="104" t="s">
        <v>1804</v>
      </c>
      <c r="C863" s="105">
        <v>0.8</v>
      </c>
      <c r="D863" s="130">
        <v>0.24</v>
      </c>
      <c r="E863" s="87" t="s">
        <v>1805</v>
      </c>
      <c r="F863" s="118">
        <v>163</v>
      </c>
      <c r="G863" s="87" t="s">
        <v>1805</v>
      </c>
      <c r="H863" s="118">
        <v>44</v>
      </c>
      <c r="I863" s="87" t="s">
        <v>1806</v>
      </c>
      <c r="J863" s="118">
        <v>52</v>
      </c>
      <c r="K863" s="87" t="s">
        <v>1807</v>
      </c>
      <c r="L863" s="118">
        <v>8</v>
      </c>
      <c r="M863" s="87" t="s">
        <v>1808</v>
      </c>
      <c r="N863" s="118">
        <v>6</v>
      </c>
    </row>
    <row r="864" spans="1:14" x14ac:dyDescent="0.25">
      <c r="A864" s="90" t="s">
        <v>1809</v>
      </c>
      <c r="B864" s="106" t="s">
        <v>1810</v>
      </c>
      <c r="C864" s="101">
        <v>25</v>
      </c>
      <c r="D864" s="131">
        <v>0.65</v>
      </c>
      <c r="E864" s="90" t="s">
        <v>1811</v>
      </c>
      <c r="F864" s="140">
        <v>11000</v>
      </c>
      <c r="G864" s="90" t="s">
        <v>1812</v>
      </c>
      <c r="H864" s="121">
        <v>5350</v>
      </c>
      <c r="I864" s="90" t="s">
        <v>1813</v>
      </c>
      <c r="J864" s="140">
        <v>10300</v>
      </c>
      <c r="K864" s="90" t="s">
        <v>1184</v>
      </c>
      <c r="L864" s="121">
        <v>4770</v>
      </c>
      <c r="M864" s="90" t="s">
        <v>1814</v>
      </c>
      <c r="N864" s="120">
        <v>1420</v>
      </c>
    </row>
    <row r="865" spans="1:14" ht="18" x14ac:dyDescent="0.25">
      <c r="A865" s="87" t="s">
        <v>1815</v>
      </c>
      <c r="B865" s="104" t="s">
        <v>1816</v>
      </c>
      <c r="C865" s="98">
        <v>12.9</v>
      </c>
      <c r="D865" s="130">
        <v>0.86</v>
      </c>
      <c r="E865" s="87" t="s">
        <v>1817</v>
      </c>
      <c r="F865" s="119">
        <v>8430</v>
      </c>
      <c r="G865" s="87" t="s">
        <v>1818</v>
      </c>
      <c r="H865" s="119">
        <v>2910</v>
      </c>
      <c r="I865" s="87" t="s">
        <v>1460</v>
      </c>
      <c r="J865" s="119">
        <v>6860</v>
      </c>
      <c r="K865" s="87" t="s">
        <v>1819</v>
      </c>
      <c r="L865" s="119">
        <v>1500</v>
      </c>
      <c r="M865" s="87" t="s">
        <v>1820</v>
      </c>
      <c r="N865" s="118">
        <v>442</v>
      </c>
    </row>
    <row r="866" spans="1:14" x14ac:dyDescent="0.25">
      <c r="A866" s="90" t="s">
        <v>1821</v>
      </c>
      <c r="B866" s="106" t="s">
        <v>1822</v>
      </c>
      <c r="C866" s="110">
        <v>1.9</v>
      </c>
      <c r="D866" s="131">
        <v>0.26</v>
      </c>
      <c r="E866" s="90" t="s">
        <v>1823</v>
      </c>
      <c r="F866" s="120">
        <v>668</v>
      </c>
      <c r="G866" s="90" t="s">
        <v>1823</v>
      </c>
      <c r="H866" s="120">
        <v>182</v>
      </c>
      <c r="I866" s="90" t="s">
        <v>1387</v>
      </c>
      <c r="J866" s="120">
        <v>243</v>
      </c>
      <c r="K866" s="90" t="s">
        <v>1824</v>
      </c>
      <c r="L866" s="120">
        <v>32</v>
      </c>
      <c r="M866" s="90" t="s">
        <v>1007</v>
      </c>
      <c r="N866" s="120">
        <v>25</v>
      </c>
    </row>
    <row r="867" spans="1:14" ht="18" x14ac:dyDescent="0.25">
      <c r="A867" s="87" t="s">
        <v>1825</v>
      </c>
      <c r="B867" s="104" t="s">
        <v>1826</v>
      </c>
      <c r="C867" s="98">
        <v>12.9</v>
      </c>
      <c r="D867" s="104" t="s">
        <v>1827</v>
      </c>
      <c r="E867" s="87" t="s">
        <v>1828</v>
      </c>
      <c r="F867" s="119">
        <v>7900</v>
      </c>
      <c r="G867" s="87" t="s">
        <v>1829</v>
      </c>
      <c r="H867" s="119">
        <v>2730</v>
      </c>
      <c r="I867" s="87" t="s">
        <v>1418</v>
      </c>
      <c r="J867" s="119">
        <v>6430</v>
      </c>
      <c r="K867" s="87" t="s">
        <v>1830</v>
      </c>
      <c r="L867" s="119">
        <v>1410</v>
      </c>
      <c r="M867" s="87" t="s">
        <v>1831</v>
      </c>
      <c r="N867" s="118">
        <v>415</v>
      </c>
    </row>
    <row r="868" spans="1:14" ht="18" x14ac:dyDescent="0.25">
      <c r="A868" s="90" t="s">
        <v>1832</v>
      </c>
      <c r="B868" s="106" t="s">
        <v>1833</v>
      </c>
      <c r="C868" s="101">
        <v>12.9</v>
      </c>
      <c r="D868" s="106" t="s">
        <v>1834</v>
      </c>
      <c r="E868" s="90" t="s">
        <v>1835</v>
      </c>
      <c r="F868" s="121">
        <v>8270</v>
      </c>
      <c r="G868" s="90" t="s">
        <v>1836</v>
      </c>
      <c r="H868" s="121">
        <v>2850</v>
      </c>
      <c r="I868" s="90" t="s">
        <v>921</v>
      </c>
      <c r="J868" s="121">
        <v>6730</v>
      </c>
      <c r="K868" s="90" t="s">
        <v>1837</v>
      </c>
      <c r="L868" s="121">
        <v>1480</v>
      </c>
      <c r="M868" s="90" t="s">
        <v>1838</v>
      </c>
      <c r="N868" s="120">
        <v>434</v>
      </c>
    </row>
    <row r="869" spans="1:14" ht="18" x14ac:dyDescent="0.25">
      <c r="A869" s="87" t="s">
        <v>1839</v>
      </c>
      <c r="B869" s="104" t="s">
        <v>1840</v>
      </c>
      <c r="C869" s="98">
        <v>25</v>
      </c>
      <c r="D869" s="104" t="s">
        <v>1841</v>
      </c>
      <c r="E869" s="87" t="s">
        <v>1842</v>
      </c>
      <c r="F869" s="139">
        <v>10900</v>
      </c>
      <c r="G869" s="87" t="s">
        <v>1843</v>
      </c>
      <c r="H869" s="119">
        <v>5300</v>
      </c>
      <c r="I869" s="87" t="s">
        <v>1844</v>
      </c>
      <c r="J869" s="139">
        <v>10200</v>
      </c>
      <c r="K869" s="87" t="s">
        <v>1845</v>
      </c>
      <c r="L869" s="119">
        <v>4730</v>
      </c>
      <c r="M869" s="87" t="s">
        <v>1846</v>
      </c>
      <c r="N869" s="118">
        <v>1400</v>
      </c>
    </row>
    <row r="870" spans="1:14" ht="18" x14ac:dyDescent="0.25">
      <c r="A870" s="112" t="s">
        <v>1847</v>
      </c>
      <c r="B870" s="111" t="s">
        <v>1848</v>
      </c>
      <c r="C870" s="149">
        <v>13.5</v>
      </c>
      <c r="D870" s="111" t="s">
        <v>1849</v>
      </c>
      <c r="E870" s="112" t="s">
        <v>1850</v>
      </c>
      <c r="F870" s="145">
        <v>11100</v>
      </c>
      <c r="G870" s="112" t="s">
        <v>1851</v>
      </c>
      <c r="H870" s="144">
        <v>3890</v>
      </c>
      <c r="I870" s="112" t="s">
        <v>1852</v>
      </c>
      <c r="J870" s="144">
        <v>9110</v>
      </c>
      <c r="K870" s="112" t="s">
        <v>1652</v>
      </c>
      <c r="L870" s="144">
        <v>2120</v>
      </c>
      <c r="M870" s="112" t="s">
        <v>1853</v>
      </c>
      <c r="N870" s="150">
        <v>602</v>
      </c>
    </row>
    <row r="871" spans="1:14" ht="18" x14ac:dyDescent="0.25">
      <c r="A871" s="83" t="s">
        <v>1854</v>
      </c>
      <c r="B871" s="126" t="s">
        <v>1855</v>
      </c>
      <c r="C871" s="116">
        <v>25</v>
      </c>
      <c r="D871" s="126" t="s">
        <v>1856</v>
      </c>
      <c r="E871" s="83" t="s">
        <v>1857</v>
      </c>
      <c r="F871" s="117">
        <v>15100</v>
      </c>
      <c r="G871" s="83" t="s">
        <v>1858</v>
      </c>
      <c r="H871" s="147">
        <v>7330</v>
      </c>
      <c r="I871" s="83" t="s">
        <v>1859</v>
      </c>
      <c r="J871" s="117">
        <v>14100</v>
      </c>
      <c r="K871" s="83" t="s">
        <v>1860</v>
      </c>
      <c r="L871" s="147">
        <v>6530</v>
      </c>
      <c r="M871" s="83" t="s">
        <v>1861</v>
      </c>
      <c r="N871" s="128">
        <v>1940</v>
      </c>
    </row>
    <row r="872" spans="1:14" ht="18" x14ac:dyDescent="0.25">
      <c r="A872" s="87" t="s">
        <v>1862</v>
      </c>
      <c r="B872" s="104" t="s">
        <v>1863</v>
      </c>
      <c r="C872" s="105">
        <v>0.8</v>
      </c>
      <c r="D872" s="104" t="s">
        <v>1864</v>
      </c>
      <c r="E872" s="87" t="s">
        <v>929</v>
      </c>
      <c r="F872" s="118">
        <v>223</v>
      </c>
      <c r="G872" s="87" t="s">
        <v>929</v>
      </c>
      <c r="H872" s="118">
        <v>61</v>
      </c>
      <c r="I872" s="87" t="s">
        <v>1865</v>
      </c>
      <c r="J872" s="118">
        <v>70</v>
      </c>
      <c r="K872" s="87" t="s">
        <v>1866</v>
      </c>
      <c r="L872" s="118">
        <v>10</v>
      </c>
      <c r="M872" s="87" t="s">
        <v>1867</v>
      </c>
      <c r="N872" s="118">
        <v>8</v>
      </c>
    </row>
    <row r="873" spans="1:14" x14ac:dyDescent="0.25">
      <c r="A873" s="90" t="s">
        <v>1868</v>
      </c>
      <c r="B873" s="106" t="s">
        <v>1869</v>
      </c>
      <c r="C873" s="90" t="s">
        <v>1870</v>
      </c>
      <c r="D873" s="106" t="s">
        <v>1871</v>
      </c>
      <c r="E873" s="90" t="s">
        <v>1872</v>
      </c>
      <c r="F873" s="122" t="s">
        <v>1094</v>
      </c>
      <c r="G873" s="90" t="s">
        <v>1872</v>
      </c>
      <c r="H873" s="122" t="s">
        <v>1094</v>
      </c>
      <c r="I873" s="90" t="s">
        <v>1873</v>
      </c>
      <c r="J873" s="122" t="s">
        <v>1094</v>
      </c>
      <c r="K873" s="90" t="s">
        <v>1874</v>
      </c>
      <c r="L873" s="122" t="s">
        <v>1094</v>
      </c>
      <c r="M873" s="90" t="s">
        <v>1875</v>
      </c>
      <c r="N873" s="122" t="s">
        <v>1094</v>
      </c>
    </row>
    <row r="874" spans="1:14" x14ac:dyDescent="0.25">
      <c r="A874" s="87" t="s">
        <v>1876</v>
      </c>
      <c r="B874" s="104" t="s">
        <v>1877</v>
      </c>
      <c r="C874" s="105">
        <v>6.2</v>
      </c>
      <c r="D874" s="104" t="s">
        <v>1878</v>
      </c>
      <c r="E874" s="87" t="s">
        <v>1879</v>
      </c>
      <c r="F874" s="119">
        <v>3080</v>
      </c>
      <c r="G874" s="87" t="s">
        <v>1880</v>
      </c>
      <c r="H874" s="118">
        <v>871</v>
      </c>
      <c r="I874" s="87" t="s">
        <v>1677</v>
      </c>
      <c r="J874" s="119">
        <v>1880</v>
      </c>
      <c r="K874" s="87" t="s">
        <v>895</v>
      </c>
      <c r="L874" s="118">
        <v>207</v>
      </c>
      <c r="M874" s="87" t="s">
        <v>1881</v>
      </c>
      <c r="N874" s="118">
        <v>122</v>
      </c>
    </row>
    <row r="875" spans="1:14" ht="18" x14ac:dyDescent="0.25">
      <c r="A875" s="90" t="s">
        <v>1882</v>
      </c>
      <c r="B875" s="106" t="s">
        <v>1883</v>
      </c>
      <c r="C875" s="110">
        <v>1</v>
      </c>
      <c r="D875" s="106" t="s">
        <v>1884</v>
      </c>
      <c r="E875" s="90" t="s">
        <v>1885</v>
      </c>
      <c r="F875" s="120">
        <v>204</v>
      </c>
      <c r="G875" s="90" t="s">
        <v>1885</v>
      </c>
      <c r="H875" s="120">
        <v>56</v>
      </c>
      <c r="I875" s="90" t="s">
        <v>1743</v>
      </c>
      <c r="J875" s="120">
        <v>66</v>
      </c>
      <c r="K875" s="90" t="s">
        <v>1886</v>
      </c>
      <c r="L875" s="120">
        <v>10</v>
      </c>
      <c r="M875" s="90" t="s">
        <v>1887</v>
      </c>
      <c r="N875" s="120">
        <v>8</v>
      </c>
    </row>
    <row r="876" spans="1:14" x14ac:dyDescent="0.25">
      <c r="A876" s="87" t="s">
        <v>1888</v>
      </c>
      <c r="B876" s="104" t="s">
        <v>1889</v>
      </c>
      <c r="C876" s="87" t="s">
        <v>1890</v>
      </c>
      <c r="D876" s="104" t="s">
        <v>1891</v>
      </c>
      <c r="E876" s="87" t="s">
        <v>1608</v>
      </c>
      <c r="F876" s="118">
        <v>46</v>
      </c>
      <c r="G876" s="87" t="s">
        <v>1608</v>
      </c>
      <c r="H876" s="118">
        <v>13</v>
      </c>
      <c r="I876" s="87" t="s">
        <v>1892</v>
      </c>
      <c r="J876" s="118">
        <v>14</v>
      </c>
      <c r="K876" s="87" t="s">
        <v>1528</v>
      </c>
      <c r="L876" s="118">
        <v>2</v>
      </c>
      <c r="M876" s="87" t="s">
        <v>1893</v>
      </c>
      <c r="N876" s="118">
        <v>2</v>
      </c>
    </row>
    <row r="877" spans="1:14" x14ac:dyDescent="0.25">
      <c r="A877" s="90" t="s">
        <v>1894</v>
      </c>
      <c r="B877" s="106" t="s">
        <v>1895</v>
      </c>
      <c r="C877" s="110">
        <v>1.1000000000000001</v>
      </c>
      <c r="D877" s="106" t="s">
        <v>1896</v>
      </c>
      <c r="E877" s="90" t="s">
        <v>1176</v>
      </c>
      <c r="F877" s="120">
        <v>528</v>
      </c>
      <c r="G877" s="90" t="s">
        <v>1176</v>
      </c>
      <c r="H877" s="120">
        <v>144</v>
      </c>
      <c r="I877" s="90" t="s">
        <v>1897</v>
      </c>
      <c r="J877" s="120">
        <v>173</v>
      </c>
      <c r="K877" s="90" t="s">
        <v>1898</v>
      </c>
      <c r="L877" s="120">
        <v>25</v>
      </c>
      <c r="M877" s="90" t="s">
        <v>1899</v>
      </c>
      <c r="N877" s="120">
        <v>20</v>
      </c>
    </row>
    <row r="878" spans="1:14" x14ac:dyDescent="0.25">
      <c r="A878" s="87" t="s">
        <v>1900</v>
      </c>
      <c r="B878" s="104" t="s">
        <v>1901</v>
      </c>
      <c r="C878" s="105">
        <v>0.9</v>
      </c>
      <c r="D878" s="104" t="s">
        <v>1902</v>
      </c>
      <c r="E878" s="87" t="s">
        <v>1903</v>
      </c>
      <c r="F878" s="118">
        <v>479</v>
      </c>
      <c r="G878" s="87" t="s">
        <v>1903</v>
      </c>
      <c r="H878" s="118">
        <v>130</v>
      </c>
      <c r="I878" s="87" t="s">
        <v>1904</v>
      </c>
      <c r="J878" s="118">
        <v>153</v>
      </c>
      <c r="K878" s="87" t="s">
        <v>1262</v>
      </c>
      <c r="L878" s="118">
        <v>22</v>
      </c>
      <c r="M878" s="87" t="s">
        <v>1905</v>
      </c>
      <c r="N878" s="118">
        <v>18</v>
      </c>
    </row>
    <row r="879" spans="1:14" x14ac:dyDescent="0.25">
      <c r="A879" s="90" t="s">
        <v>1906</v>
      </c>
      <c r="B879" s="106" t="s">
        <v>1907</v>
      </c>
      <c r="C879" s="110">
        <v>3.3</v>
      </c>
      <c r="D879" s="106" t="s">
        <v>1908</v>
      </c>
      <c r="E879" s="90" t="s">
        <v>1748</v>
      </c>
      <c r="F879" s="121">
        <v>2260</v>
      </c>
      <c r="G879" s="90" t="s">
        <v>1909</v>
      </c>
      <c r="H879" s="120">
        <v>617</v>
      </c>
      <c r="I879" s="90" t="s">
        <v>1910</v>
      </c>
      <c r="J879" s="121">
        <v>1010</v>
      </c>
      <c r="K879" s="90" t="s">
        <v>1911</v>
      </c>
      <c r="L879" s="120">
        <v>115</v>
      </c>
      <c r="M879" s="90" t="s">
        <v>1912</v>
      </c>
      <c r="N879" s="120">
        <v>86</v>
      </c>
    </row>
    <row r="880" spans="1:14" x14ac:dyDescent="0.25">
      <c r="A880" s="87" t="s">
        <v>1913</v>
      </c>
      <c r="B880" s="104" t="s">
        <v>1914</v>
      </c>
      <c r="C880" s="105">
        <v>4.4000000000000004</v>
      </c>
      <c r="D880" s="104" t="s">
        <v>1915</v>
      </c>
      <c r="E880" s="87" t="s">
        <v>1916</v>
      </c>
      <c r="F880" s="119">
        <v>2730</v>
      </c>
      <c r="G880" s="87" t="s">
        <v>1917</v>
      </c>
      <c r="H880" s="118">
        <v>751</v>
      </c>
      <c r="I880" s="87" t="s">
        <v>1918</v>
      </c>
      <c r="J880" s="119">
        <v>1400</v>
      </c>
      <c r="K880" s="87" t="s">
        <v>1919</v>
      </c>
      <c r="L880" s="118">
        <v>150</v>
      </c>
      <c r="M880" s="87" t="s">
        <v>1569</v>
      </c>
      <c r="N880" s="118">
        <v>105</v>
      </c>
    </row>
    <row r="881" spans="1:14" x14ac:dyDescent="0.25">
      <c r="A881" s="90" t="s">
        <v>1920</v>
      </c>
      <c r="B881" s="106" t="s">
        <v>1921</v>
      </c>
      <c r="C881" s="110">
        <v>2</v>
      </c>
      <c r="D881" s="131">
        <v>0.28999999999999998</v>
      </c>
      <c r="E881" s="90" t="s">
        <v>1922</v>
      </c>
      <c r="F881" s="120">
        <v>815</v>
      </c>
      <c r="G881" s="90" t="s">
        <v>1922</v>
      </c>
      <c r="H881" s="120">
        <v>222</v>
      </c>
      <c r="I881" s="90" t="s">
        <v>1664</v>
      </c>
      <c r="J881" s="120">
        <v>301</v>
      </c>
      <c r="K881" s="90" t="s">
        <v>1923</v>
      </c>
      <c r="L881" s="120">
        <v>39</v>
      </c>
      <c r="M881" s="90" t="s">
        <v>1924</v>
      </c>
      <c r="N881" s="120">
        <v>31</v>
      </c>
    </row>
    <row r="882" spans="1:14" ht="18" x14ac:dyDescent="0.25">
      <c r="A882" s="87" t="s">
        <v>1925</v>
      </c>
      <c r="B882" s="104" t="s">
        <v>1926</v>
      </c>
      <c r="C882" s="105">
        <v>2</v>
      </c>
      <c r="D882" s="130">
        <v>0.56000000000000005</v>
      </c>
      <c r="E882" s="87" t="s">
        <v>1149</v>
      </c>
      <c r="F882" s="118">
        <v>868</v>
      </c>
      <c r="G882" s="87" t="s">
        <v>1149</v>
      </c>
      <c r="H882" s="118">
        <v>236</v>
      </c>
      <c r="I882" s="87" t="s">
        <v>1927</v>
      </c>
      <c r="J882" s="118">
        <v>320</v>
      </c>
      <c r="K882" s="87" t="s">
        <v>1928</v>
      </c>
      <c r="L882" s="118">
        <v>42</v>
      </c>
      <c r="M882" s="87" t="s">
        <v>1152</v>
      </c>
      <c r="N882" s="118">
        <v>33</v>
      </c>
    </row>
    <row r="883" spans="1:14" ht="18" x14ac:dyDescent="0.25">
      <c r="A883" s="90" t="s">
        <v>1929</v>
      </c>
      <c r="B883" s="106" t="s">
        <v>1930</v>
      </c>
      <c r="C883" s="110">
        <v>2</v>
      </c>
      <c r="D883" s="131">
        <v>0.76</v>
      </c>
      <c r="E883" s="90" t="s">
        <v>1922</v>
      </c>
      <c r="F883" s="120">
        <v>812</v>
      </c>
      <c r="G883" s="90" t="s">
        <v>1922</v>
      </c>
      <c r="H883" s="120">
        <v>221</v>
      </c>
      <c r="I883" s="90" t="s">
        <v>1931</v>
      </c>
      <c r="J883" s="120">
        <v>299</v>
      </c>
      <c r="K883" s="90" t="s">
        <v>1932</v>
      </c>
      <c r="L883" s="120">
        <v>39</v>
      </c>
      <c r="M883" s="90" t="s">
        <v>1933</v>
      </c>
      <c r="N883" s="120">
        <v>31</v>
      </c>
    </row>
    <row r="884" spans="1:14" x14ac:dyDescent="0.25">
      <c r="A884" s="87" t="s">
        <v>1934</v>
      </c>
      <c r="B884" s="104" t="s">
        <v>1935</v>
      </c>
      <c r="C884" s="98">
        <v>40</v>
      </c>
      <c r="D884" s="130">
        <v>0.48</v>
      </c>
      <c r="E884" s="87" t="s">
        <v>1936</v>
      </c>
      <c r="F884" s="119">
        <v>7170</v>
      </c>
      <c r="G884" s="87" t="s">
        <v>1937</v>
      </c>
      <c r="H884" s="119">
        <v>4550</v>
      </c>
      <c r="I884" s="87" t="s">
        <v>1938</v>
      </c>
      <c r="J884" s="119">
        <v>7090</v>
      </c>
      <c r="K884" s="87" t="s">
        <v>1939</v>
      </c>
      <c r="L884" s="119">
        <v>4690</v>
      </c>
      <c r="M884" s="87" t="s">
        <v>1307</v>
      </c>
      <c r="N884" s="118">
        <v>2040</v>
      </c>
    </row>
    <row r="885" spans="1:14" ht="18" x14ac:dyDescent="0.25">
      <c r="A885" s="90" t="s">
        <v>1940</v>
      </c>
      <c r="B885" s="106" t="s">
        <v>1941</v>
      </c>
      <c r="C885" s="90" t="s">
        <v>1942</v>
      </c>
      <c r="D885" s="131">
        <v>0.06</v>
      </c>
      <c r="E885" s="90" t="s">
        <v>1943</v>
      </c>
      <c r="F885" s="120">
        <v>2</v>
      </c>
      <c r="G885" s="90" t="s">
        <v>1943</v>
      </c>
      <c r="H885" s="122" t="s">
        <v>1094</v>
      </c>
      <c r="I885" s="90" t="s">
        <v>1944</v>
      </c>
      <c r="J885" s="122" t="s">
        <v>1094</v>
      </c>
      <c r="K885" s="90" t="s">
        <v>1945</v>
      </c>
      <c r="L885" s="122" t="s">
        <v>1094</v>
      </c>
      <c r="M885" s="90" t="s">
        <v>1946</v>
      </c>
      <c r="N885" s="122" t="s">
        <v>1094</v>
      </c>
    </row>
    <row r="886" spans="1:14" ht="18" x14ac:dyDescent="0.25">
      <c r="A886" s="87" t="s">
        <v>1947</v>
      </c>
      <c r="B886" s="104" t="s">
        <v>1948</v>
      </c>
      <c r="C886" s="87" t="s">
        <v>1942</v>
      </c>
      <c r="D886" s="130">
        <v>7.0000000000000007E-2</v>
      </c>
      <c r="E886" s="87" t="s">
        <v>1949</v>
      </c>
      <c r="F886" s="118">
        <v>1</v>
      </c>
      <c r="G886" s="87" t="s">
        <v>1949</v>
      </c>
      <c r="H886" s="123" t="s">
        <v>1094</v>
      </c>
      <c r="I886" s="87" t="s">
        <v>1950</v>
      </c>
      <c r="J886" s="123" t="s">
        <v>1094</v>
      </c>
      <c r="K886" s="87" t="s">
        <v>1951</v>
      </c>
      <c r="L886" s="123" t="s">
        <v>1094</v>
      </c>
      <c r="M886" s="87" t="s">
        <v>1952</v>
      </c>
      <c r="N886" s="123" t="s">
        <v>1094</v>
      </c>
    </row>
    <row r="887" spans="1:14" ht="18" x14ac:dyDescent="0.25">
      <c r="A887" s="106" t="s">
        <v>1953</v>
      </c>
      <c r="B887" s="106" t="s">
        <v>1954</v>
      </c>
      <c r="C887" s="90" t="s">
        <v>1942</v>
      </c>
      <c r="D887" s="131">
        <v>0.05</v>
      </c>
      <c r="E887" s="90" t="s">
        <v>1955</v>
      </c>
      <c r="F887" s="122" t="s">
        <v>1094</v>
      </c>
      <c r="G887" s="90" t="s">
        <v>1955</v>
      </c>
      <c r="H887" s="122" t="s">
        <v>1094</v>
      </c>
      <c r="I887" s="90" t="s">
        <v>1627</v>
      </c>
      <c r="J887" s="122" t="s">
        <v>1094</v>
      </c>
      <c r="K887" s="90" t="s">
        <v>1956</v>
      </c>
      <c r="L887" s="122" t="s">
        <v>1094</v>
      </c>
      <c r="M887" s="90" t="s">
        <v>1957</v>
      </c>
      <c r="N887" s="122" t="s">
        <v>1094</v>
      </c>
    </row>
    <row r="888" spans="1:14" x14ac:dyDescent="0.25">
      <c r="A888" s="87" t="s">
        <v>1958</v>
      </c>
      <c r="B888" s="104" t="s">
        <v>1959</v>
      </c>
      <c r="C888" s="105">
        <v>1.4</v>
      </c>
      <c r="D888" s="130">
        <v>0.21</v>
      </c>
      <c r="E888" s="87" t="s">
        <v>1960</v>
      </c>
      <c r="F888" s="118">
        <v>449</v>
      </c>
      <c r="G888" s="87" t="s">
        <v>1960</v>
      </c>
      <c r="H888" s="118">
        <v>122</v>
      </c>
      <c r="I888" s="87" t="s">
        <v>1904</v>
      </c>
      <c r="J888" s="118">
        <v>153</v>
      </c>
      <c r="K888" s="87" t="s">
        <v>1041</v>
      </c>
      <c r="L888" s="118">
        <v>21</v>
      </c>
      <c r="M888" s="87" t="s">
        <v>1961</v>
      </c>
      <c r="N888" s="118">
        <v>17</v>
      </c>
    </row>
    <row r="889" spans="1:14" ht="18" x14ac:dyDescent="0.25">
      <c r="A889" s="90" t="s">
        <v>1962</v>
      </c>
      <c r="B889" s="106" t="s">
        <v>1963</v>
      </c>
      <c r="C889" s="101">
        <v>800</v>
      </c>
      <c r="D889" s="131">
        <v>0.65</v>
      </c>
      <c r="E889" s="90" t="s">
        <v>1964</v>
      </c>
      <c r="F889" s="121">
        <v>7500</v>
      </c>
      <c r="G889" s="90" t="s">
        <v>1965</v>
      </c>
      <c r="H889" s="121">
        <v>9710</v>
      </c>
      <c r="I889" s="90" t="s">
        <v>1966</v>
      </c>
      <c r="J889" s="121">
        <v>8070</v>
      </c>
      <c r="K889" s="90" t="s">
        <v>1967</v>
      </c>
      <c r="L889" s="121">
        <v>9910</v>
      </c>
      <c r="M889" s="90" t="s">
        <v>1555</v>
      </c>
      <c r="N889" s="140">
        <v>11300</v>
      </c>
    </row>
    <row r="890" spans="1:14" x14ac:dyDescent="0.25">
      <c r="A890" s="87" t="s">
        <v>1968</v>
      </c>
      <c r="B890" s="104" t="s">
        <v>1969</v>
      </c>
      <c r="C890" s="87" t="s">
        <v>1970</v>
      </c>
      <c r="D890" s="130">
        <v>0.02</v>
      </c>
      <c r="E890" s="87" t="s">
        <v>1971</v>
      </c>
      <c r="F890" s="123" t="s">
        <v>1094</v>
      </c>
      <c r="G890" s="87" t="s">
        <v>1971</v>
      </c>
      <c r="H890" s="123" t="s">
        <v>1094</v>
      </c>
      <c r="I890" s="87" t="s">
        <v>1972</v>
      </c>
      <c r="J890" s="123" t="s">
        <v>1094</v>
      </c>
      <c r="K890" s="87" t="s">
        <v>1973</v>
      </c>
      <c r="L890" s="123" t="s">
        <v>1094</v>
      </c>
      <c r="M890" s="87" t="s">
        <v>1974</v>
      </c>
      <c r="N890" s="123" t="s">
        <v>1094</v>
      </c>
    </row>
    <row r="891" spans="1:14" x14ac:dyDescent="0.25">
      <c r="A891" s="90" t="s">
        <v>1975</v>
      </c>
      <c r="B891" s="106" t="s">
        <v>1976</v>
      </c>
      <c r="C891" s="110">
        <v>3.5</v>
      </c>
      <c r="D891" s="106" t="s">
        <v>1977</v>
      </c>
      <c r="E891" s="90" t="s">
        <v>1978</v>
      </c>
      <c r="F891" s="121">
        <v>2150</v>
      </c>
      <c r="G891" s="90" t="s">
        <v>1979</v>
      </c>
      <c r="H891" s="120">
        <v>588</v>
      </c>
      <c r="I891" s="90" t="s">
        <v>1980</v>
      </c>
      <c r="J891" s="120">
        <v>984</v>
      </c>
      <c r="K891" s="90" t="s">
        <v>1981</v>
      </c>
      <c r="L891" s="120">
        <v>111</v>
      </c>
      <c r="M891" s="90" t="s">
        <v>1982</v>
      </c>
      <c r="N891" s="120">
        <v>82</v>
      </c>
    </row>
    <row r="892" spans="1:14" x14ac:dyDescent="0.25">
      <c r="A892" s="87" t="s">
        <v>1983</v>
      </c>
      <c r="B892" s="104" t="s">
        <v>1984</v>
      </c>
      <c r="C892" s="105">
        <v>3.5</v>
      </c>
      <c r="D892" s="104" t="s">
        <v>1985</v>
      </c>
      <c r="E892" s="87" t="s">
        <v>1560</v>
      </c>
      <c r="F892" s="119">
        <v>2130</v>
      </c>
      <c r="G892" s="87" t="s">
        <v>1986</v>
      </c>
      <c r="H892" s="118">
        <v>580</v>
      </c>
      <c r="I892" s="87" t="s">
        <v>1987</v>
      </c>
      <c r="J892" s="118">
        <v>971</v>
      </c>
      <c r="K892" s="87" t="s">
        <v>1988</v>
      </c>
      <c r="L892" s="118">
        <v>110</v>
      </c>
      <c r="M892" s="87" t="s">
        <v>1989</v>
      </c>
      <c r="N892" s="118">
        <v>81</v>
      </c>
    </row>
    <row r="893" spans="1:14" x14ac:dyDescent="0.25">
      <c r="A893" s="90" t="s">
        <v>1990</v>
      </c>
      <c r="B893" s="106" t="s">
        <v>1991</v>
      </c>
      <c r="C893" s="110">
        <v>2.6</v>
      </c>
      <c r="D893" s="106" t="s">
        <v>1992</v>
      </c>
      <c r="E893" s="90" t="s">
        <v>1343</v>
      </c>
      <c r="F893" s="121">
        <v>1380</v>
      </c>
      <c r="G893" s="90" t="s">
        <v>1343</v>
      </c>
      <c r="H893" s="120">
        <v>376</v>
      </c>
      <c r="I893" s="90" t="s">
        <v>1993</v>
      </c>
      <c r="J893" s="120">
        <v>555</v>
      </c>
      <c r="K893" s="90" t="s">
        <v>1994</v>
      </c>
      <c r="L893" s="120">
        <v>68</v>
      </c>
      <c r="M893" s="90" t="s">
        <v>1995</v>
      </c>
      <c r="N893" s="120">
        <v>52</v>
      </c>
    </row>
    <row r="894" spans="1:14" ht="18" x14ac:dyDescent="0.25">
      <c r="A894" s="87" t="s">
        <v>1996</v>
      </c>
      <c r="B894" s="104" t="s">
        <v>1997</v>
      </c>
      <c r="C894" s="105">
        <v>3</v>
      </c>
      <c r="D894" s="104" t="s">
        <v>1998</v>
      </c>
      <c r="E894" s="87" t="s">
        <v>1999</v>
      </c>
      <c r="F894" s="119">
        <v>1440</v>
      </c>
      <c r="G894" s="87" t="s">
        <v>1999</v>
      </c>
      <c r="H894" s="118">
        <v>392</v>
      </c>
      <c r="I894" s="87" t="s">
        <v>2000</v>
      </c>
      <c r="J894" s="118">
        <v>613</v>
      </c>
      <c r="K894" s="87" t="s">
        <v>2001</v>
      </c>
      <c r="L894" s="118">
        <v>72</v>
      </c>
      <c r="M894" s="87" t="s">
        <v>2002</v>
      </c>
      <c r="N894" s="118">
        <v>54</v>
      </c>
    </row>
    <row r="895" spans="1:14" x14ac:dyDescent="0.25">
      <c r="A895" s="90" t="s">
        <v>2003</v>
      </c>
      <c r="B895" s="106" t="s">
        <v>2004</v>
      </c>
      <c r="C895" s="110">
        <v>0.4</v>
      </c>
      <c r="D895" s="106" t="s">
        <v>2005</v>
      </c>
      <c r="E895" s="90" t="s">
        <v>2006</v>
      </c>
      <c r="F895" s="120">
        <v>123</v>
      </c>
      <c r="G895" s="90" t="s">
        <v>2006</v>
      </c>
      <c r="H895" s="120">
        <v>33</v>
      </c>
      <c r="I895" s="90" t="s">
        <v>2007</v>
      </c>
      <c r="J895" s="120">
        <v>37</v>
      </c>
      <c r="K895" s="90" t="s">
        <v>2008</v>
      </c>
      <c r="L895" s="120">
        <v>6</v>
      </c>
      <c r="M895" s="90" t="s">
        <v>2009</v>
      </c>
      <c r="N895" s="120">
        <v>5</v>
      </c>
    </row>
    <row r="896" spans="1:14" x14ac:dyDescent="0.25">
      <c r="A896" s="87" t="s">
        <v>2010</v>
      </c>
      <c r="B896" s="104" t="s">
        <v>2011</v>
      </c>
      <c r="C896" s="105">
        <v>0.3</v>
      </c>
      <c r="D896" s="104" t="s">
        <v>2012</v>
      </c>
      <c r="E896" s="87" t="s">
        <v>2013</v>
      </c>
      <c r="F896" s="118">
        <v>64</v>
      </c>
      <c r="G896" s="87" t="s">
        <v>2013</v>
      </c>
      <c r="H896" s="118">
        <v>17</v>
      </c>
      <c r="I896" s="87" t="s">
        <v>1041</v>
      </c>
      <c r="J896" s="118">
        <v>19</v>
      </c>
      <c r="K896" s="87" t="s">
        <v>2014</v>
      </c>
      <c r="L896" s="118">
        <v>3</v>
      </c>
      <c r="M896" s="87" t="s">
        <v>2015</v>
      </c>
      <c r="N896" s="118">
        <v>2</v>
      </c>
    </row>
    <row r="897" spans="1:14" x14ac:dyDescent="0.25">
      <c r="A897" s="90" t="s">
        <v>2016</v>
      </c>
      <c r="B897" s="106" t="s">
        <v>2017</v>
      </c>
      <c r="C897" s="110">
        <v>3.2</v>
      </c>
      <c r="D897" s="106" t="s">
        <v>1800</v>
      </c>
      <c r="E897" s="90" t="s">
        <v>2018</v>
      </c>
      <c r="F897" s="121">
        <v>1720</v>
      </c>
      <c r="G897" s="90" t="s">
        <v>2019</v>
      </c>
      <c r="H897" s="120">
        <v>470</v>
      </c>
      <c r="I897" s="90" t="s">
        <v>1344</v>
      </c>
      <c r="J897" s="120">
        <v>755</v>
      </c>
      <c r="K897" s="90" t="s">
        <v>2020</v>
      </c>
      <c r="L897" s="120">
        <v>87</v>
      </c>
      <c r="M897" s="90" t="s">
        <v>1637</v>
      </c>
      <c r="N897" s="120">
        <v>65</v>
      </c>
    </row>
    <row r="898" spans="1:14" x14ac:dyDescent="0.25">
      <c r="A898" s="87" t="s">
        <v>2021</v>
      </c>
      <c r="B898" s="104" t="s">
        <v>2022</v>
      </c>
      <c r="C898" s="105">
        <v>3.2</v>
      </c>
      <c r="D898" s="104" t="s">
        <v>2023</v>
      </c>
      <c r="E898" s="87" t="s">
        <v>2024</v>
      </c>
      <c r="F898" s="119">
        <v>1220</v>
      </c>
      <c r="G898" s="87" t="s">
        <v>2024</v>
      </c>
      <c r="H898" s="118">
        <v>333</v>
      </c>
      <c r="I898" s="87" t="s">
        <v>2025</v>
      </c>
      <c r="J898" s="118">
        <v>535</v>
      </c>
      <c r="K898" s="87" t="s">
        <v>2026</v>
      </c>
      <c r="L898" s="118">
        <v>62</v>
      </c>
      <c r="M898" s="87" t="s">
        <v>2027</v>
      </c>
      <c r="N898" s="118">
        <v>46</v>
      </c>
    </row>
    <row r="899" spans="1:14" ht="18" x14ac:dyDescent="0.25">
      <c r="A899" s="90" t="s">
        <v>2028</v>
      </c>
      <c r="B899" s="106" t="s">
        <v>2029</v>
      </c>
      <c r="C899" s="90" t="s">
        <v>2030</v>
      </c>
      <c r="D899" s="106" t="s">
        <v>2031</v>
      </c>
      <c r="E899" s="90" t="s">
        <v>2032</v>
      </c>
      <c r="F899" s="120">
        <v>6</v>
      </c>
      <c r="G899" s="90" t="s">
        <v>2032</v>
      </c>
      <c r="H899" s="120">
        <v>2</v>
      </c>
      <c r="I899" s="90" t="s">
        <v>2033</v>
      </c>
      <c r="J899" s="120">
        <v>2</v>
      </c>
      <c r="K899" s="90" t="s">
        <v>2034</v>
      </c>
      <c r="L899" s="122" t="s">
        <v>1094</v>
      </c>
      <c r="M899" s="90" t="s">
        <v>2035</v>
      </c>
      <c r="N899" s="122" t="s">
        <v>1094</v>
      </c>
    </row>
    <row r="900" spans="1:14" ht="15.75" x14ac:dyDescent="0.25">
      <c r="A900" s="87" t="s">
        <v>2036</v>
      </c>
      <c r="B900" s="104" t="s">
        <v>2037</v>
      </c>
      <c r="C900" s="87" t="s">
        <v>2030</v>
      </c>
      <c r="D900" s="104" t="s">
        <v>2038</v>
      </c>
      <c r="E900" s="87" t="s">
        <v>2039</v>
      </c>
      <c r="F900" s="118">
        <v>6</v>
      </c>
      <c r="G900" s="87" t="s">
        <v>2039</v>
      </c>
      <c r="H900" s="118">
        <v>2</v>
      </c>
      <c r="I900" s="87" t="s">
        <v>2040</v>
      </c>
      <c r="J900" s="118">
        <v>2</v>
      </c>
      <c r="K900" s="87" t="s">
        <v>1334</v>
      </c>
      <c r="L900" s="123" t="s">
        <v>1094</v>
      </c>
      <c r="M900" s="87" t="s">
        <v>2041</v>
      </c>
      <c r="N900" s="123" t="s">
        <v>1094</v>
      </c>
    </row>
    <row r="901" spans="1:14" x14ac:dyDescent="0.25">
      <c r="A901" s="90" t="s">
        <v>2042</v>
      </c>
      <c r="B901" s="106" t="s">
        <v>2043</v>
      </c>
      <c r="C901" s="90" t="s">
        <v>2030</v>
      </c>
      <c r="D901" s="106" t="s">
        <v>2044</v>
      </c>
      <c r="E901" s="90" t="s">
        <v>893</v>
      </c>
      <c r="F901" s="120">
        <v>8</v>
      </c>
      <c r="G901" s="90" t="s">
        <v>893</v>
      </c>
      <c r="H901" s="120">
        <v>2</v>
      </c>
      <c r="I901" s="90" t="s">
        <v>2045</v>
      </c>
      <c r="J901" s="120">
        <v>2</v>
      </c>
      <c r="K901" s="90" t="s">
        <v>2046</v>
      </c>
      <c r="L901" s="122" t="s">
        <v>1094</v>
      </c>
      <c r="M901" s="90" t="s">
        <v>2047</v>
      </c>
      <c r="N901" s="122" t="s">
        <v>1094</v>
      </c>
    </row>
    <row r="902" spans="1:14" x14ac:dyDescent="0.25">
      <c r="A902" s="93" t="s">
        <v>2048</v>
      </c>
      <c r="B902" s="107" t="s">
        <v>2049</v>
      </c>
      <c r="C902" s="93" t="s">
        <v>2030</v>
      </c>
      <c r="D902" s="107" t="s">
        <v>2050</v>
      </c>
      <c r="E902" s="93" t="s">
        <v>2051</v>
      </c>
      <c r="F902" s="124">
        <v>8</v>
      </c>
      <c r="G902" s="93" t="s">
        <v>2051</v>
      </c>
      <c r="H902" s="124">
        <v>2</v>
      </c>
      <c r="I902" s="93" t="s">
        <v>2052</v>
      </c>
      <c r="J902" s="124">
        <v>2</v>
      </c>
      <c r="K902" s="93" t="s">
        <v>2053</v>
      </c>
      <c r="L902" s="125" t="s">
        <v>1094</v>
      </c>
      <c r="M902" s="93" t="s">
        <v>2054</v>
      </c>
      <c r="N902" s="125" t="s">
        <v>1094</v>
      </c>
    </row>
    <row r="903" spans="1:14" x14ac:dyDescent="0.25">
      <c r="A903" s="83" t="s">
        <v>2055</v>
      </c>
      <c r="B903" s="126" t="s">
        <v>2056</v>
      </c>
      <c r="C903" s="96">
        <v>1.8</v>
      </c>
      <c r="D903" s="126" t="s">
        <v>2050</v>
      </c>
      <c r="E903" s="83" t="s">
        <v>2057</v>
      </c>
      <c r="F903" s="128">
        <v>350</v>
      </c>
      <c r="G903" s="83" t="s">
        <v>2057</v>
      </c>
      <c r="H903" s="128">
        <v>95</v>
      </c>
      <c r="I903" s="83" t="s">
        <v>2058</v>
      </c>
      <c r="J903" s="128">
        <v>126</v>
      </c>
      <c r="K903" s="83" t="s">
        <v>2059</v>
      </c>
      <c r="L903" s="128">
        <v>17</v>
      </c>
      <c r="M903" s="83" t="s">
        <v>2060</v>
      </c>
      <c r="N903" s="128">
        <v>13</v>
      </c>
    </row>
    <row r="904" spans="1:14" x14ac:dyDescent="0.25">
      <c r="A904" s="87" t="s">
        <v>2061</v>
      </c>
      <c r="B904" s="104" t="s">
        <v>2062</v>
      </c>
      <c r="C904" s="105">
        <v>0.3</v>
      </c>
      <c r="D904" s="104" t="s">
        <v>2063</v>
      </c>
      <c r="E904" s="87" t="s">
        <v>2064</v>
      </c>
      <c r="F904" s="118">
        <v>99</v>
      </c>
      <c r="G904" s="87" t="s">
        <v>2064</v>
      </c>
      <c r="H904" s="118">
        <v>27</v>
      </c>
      <c r="I904" s="87" t="s">
        <v>2065</v>
      </c>
      <c r="J904" s="118">
        <v>30</v>
      </c>
      <c r="K904" s="87" t="s">
        <v>2066</v>
      </c>
      <c r="L904" s="118">
        <v>5</v>
      </c>
      <c r="M904" s="87" t="s">
        <v>2067</v>
      </c>
      <c r="N904" s="118">
        <v>4</v>
      </c>
    </row>
    <row r="905" spans="1:14" x14ac:dyDescent="0.25">
      <c r="A905" s="90" t="s">
        <v>2068</v>
      </c>
      <c r="B905" s="106" t="s">
        <v>2069</v>
      </c>
      <c r="C905" s="110">
        <v>0.3</v>
      </c>
      <c r="D905" s="106" t="s">
        <v>2070</v>
      </c>
      <c r="E905" s="90" t="s">
        <v>2071</v>
      </c>
      <c r="F905" s="120">
        <v>113</v>
      </c>
      <c r="G905" s="90" t="s">
        <v>2071</v>
      </c>
      <c r="H905" s="120">
        <v>31</v>
      </c>
      <c r="I905" s="90" t="s">
        <v>2072</v>
      </c>
      <c r="J905" s="120">
        <v>34</v>
      </c>
      <c r="K905" s="90" t="s">
        <v>2073</v>
      </c>
      <c r="L905" s="120">
        <v>5</v>
      </c>
      <c r="M905" s="90" t="s">
        <v>2074</v>
      </c>
      <c r="N905" s="120">
        <v>4</v>
      </c>
    </row>
    <row r="906" spans="1:14" x14ac:dyDescent="0.25">
      <c r="A906" s="87" t="s">
        <v>2075</v>
      </c>
      <c r="B906" s="104" t="s">
        <v>2076</v>
      </c>
      <c r="C906" s="87" t="s">
        <v>2030</v>
      </c>
      <c r="D906" s="104" t="s">
        <v>2077</v>
      </c>
      <c r="E906" s="87" t="s">
        <v>2078</v>
      </c>
      <c r="F906" s="118">
        <v>5</v>
      </c>
      <c r="G906" s="87" t="s">
        <v>2078</v>
      </c>
      <c r="H906" s="118">
        <v>1</v>
      </c>
      <c r="I906" s="87" t="s">
        <v>2079</v>
      </c>
      <c r="J906" s="118">
        <v>1</v>
      </c>
      <c r="K906" s="87" t="s">
        <v>2080</v>
      </c>
      <c r="L906" s="123" t="s">
        <v>1094</v>
      </c>
      <c r="M906" s="87" t="s">
        <v>2081</v>
      </c>
      <c r="N906" s="123" t="s">
        <v>1094</v>
      </c>
    </row>
    <row r="907" spans="1:14" x14ac:dyDescent="0.25">
      <c r="A907" s="90" t="s">
        <v>2082</v>
      </c>
      <c r="B907" s="106" t="s">
        <v>2083</v>
      </c>
      <c r="C907" s="90" t="s">
        <v>2084</v>
      </c>
      <c r="D907" s="106" t="s">
        <v>2085</v>
      </c>
      <c r="E907" s="90" t="s">
        <v>2086</v>
      </c>
      <c r="F907" s="120">
        <v>25</v>
      </c>
      <c r="G907" s="90" t="s">
        <v>2086</v>
      </c>
      <c r="H907" s="120">
        <v>7</v>
      </c>
      <c r="I907" s="90" t="s">
        <v>2087</v>
      </c>
      <c r="J907" s="120">
        <v>7</v>
      </c>
      <c r="K907" s="90" t="s">
        <v>2088</v>
      </c>
      <c r="L907" s="120">
        <v>1</v>
      </c>
      <c r="M907" s="90" t="s">
        <v>2089</v>
      </c>
      <c r="N907" s="122" t="s">
        <v>1094</v>
      </c>
    </row>
    <row r="908" spans="1:14" x14ac:dyDescent="0.25">
      <c r="A908" s="87" t="s">
        <v>2090</v>
      </c>
      <c r="B908" s="104" t="s">
        <v>2091</v>
      </c>
      <c r="C908" s="105">
        <v>0.6</v>
      </c>
      <c r="D908" s="104" t="s">
        <v>2092</v>
      </c>
      <c r="E908" s="87" t="s">
        <v>2093</v>
      </c>
      <c r="F908" s="118">
        <v>192</v>
      </c>
      <c r="G908" s="87" t="s">
        <v>2093</v>
      </c>
      <c r="H908" s="118">
        <v>52</v>
      </c>
      <c r="I908" s="87" t="s">
        <v>2094</v>
      </c>
      <c r="J908" s="118">
        <v>60</v>
      </c>
      <c r="K908" s="87" t="s">
        <v>2095</v>
      </c>
      <c r="L908" s="118">
        <v>9</v>
      </c>
      <c r="M908" s="87" t="s">
        <v>2096</v>
      </c>
      <c r="N908" s="118">
        <v>7</v>
      </c>
    </row>
    <row r="909" spans="1:14" x14ac:dyDescent="0.25">
      <c r="A909" s="90" t="s">
        <v>2097</v>
      </c>
      <c r="B909" s="106" t="s">
        <v>2098</v>
      </c>
      <c r="C909" s="90" t="s">
        <v>2099</v>
      </c>
      <c r="D909" s="106" t="s">
        <v>2077</v>
      </c>
      <c r="E909" s="90" t="s">
        <v>2100</v>
      </c>
      <c r="F909" s="120">
        <v>12</v>
      </c>
      <c r="G909" s="90" t="s">
        <v>2100</v>
      </c>
      <c r="H909" s="120">
        <v>3</v>
      </c>
      <c r="I909" s="90" t="s">
        <v>2101</v>
      </c>
      <c r="J909" s="120">
        <v>4</v>
      </c>
      <c r="K909" s="90" t="s">
        <v>2102</v>
      </c>
      <c r="L909" s="122" t="s">
        <v>1094</v>
      </c>
      <c r="M909" s="90" t="s">
        <v>1333</v>
      </c>
      <c r="N909" s="122" t="s">
        <v>1094</v>
      </c>
    </row>
    <row r="910" spans="1:14" x14ac:dyDescent="0.25">
      <c r="A910" s="87" t="s">
        <v>2103</v>
      </c>
      <c r="B910" s="104" t="s">
        <v>2104</v>
      </c>
      <c r="C910" s="105">
        <v>0.3</v>
      </c>
      <c r="D910" s="104" t="s">
        <v>2105</v>
      </c>
      <c r="E910" s="87" t="s">
        <v>2106</v>
      </c>
      <c r="F910" s="118">
        <v>99</v>
      </c>
      <c r="G910" s="87" t="s">
        <v>2106</v>
      </c>
      <c r="H910" s="118">
        <v>27</v>
      </c>
      <c r="I910" s="87" t="s">
        <v>2107</v>
      </c>
      <c r="J910" s="118">
        <v>30</v>
      </c>
      <c r="K910" s="87" t="s">
        <v>2108</v>
      </c>
      <c r="L910" s="118">
        <v>5</v>
      </c>
      <c r="M910" s="87" t="s">
        <v>2109</v>
      </c>
      <c r="N910" s="118">
        <v>4</v>
      </c>
    </row>
    <row r="911" spans="1:14" x14ac:dyDescent="0.25">
      <c r="A911" s="90" t="s">
        <v>2110</v>
      </c>
      <c r="B911" s="106" t="s">
        <v>2111</v>
      </c>
      <c r="C911" s="110">
        <v>0.6</v>
      </c>
      <c r="D911" s="131">
        <v>0.2</v>
      </c>
      <c r="E911" s="90" t="s">
        <v>2112</v>
      </c>
      <c r="F911" s="120">
        <v>124</v>
      </c>
      <c r="G911" s="90" t="s">
        <v>2112</v>
      </c>
      <c r="H911" s="120">
        <v>34</v>
      </c>
      <c r="I911" s="90" t="s">
        <v>1234</v>
      </c>
      <c r="J911" s="120">
        <v>38</v>
      </c>
      <c r="K911" s="90" t="s">
        <v>2113</v>
      </c>
      <c r="L911" s="120">
        <v>6</v>
      </c>
      <c r="M911" s="90" t="s">
        <v>2114</v>
      </c>
      <c r="N911" s="120">
        <v>5</v>
      </c>
    </row>
    <row r="912" spans="1:14" x14ac:dyDescent="0.25">
      <c r="A912" s="87" t="s">
        <v>2115</v>
      </c>
      <c r="B912" s="104" t="s">
        <v>2116</v>
      </c>
      <c r="C912" s="105">
        <v>9.8000000000000007</v>
      </c>
      <c r="D912" s="130">
        <v>0.35</v>
      </c>
      <c r="E912" s="87" t="s">
        <v>2117</v>
      </c>
      <c r="F912" s="119">
        <v>3970</v>
      </c>
      <c r="G912" s="87" t="s">
        <v>2118</v>
      </c>
      <c r="H912" s="119">
        <v>1240</v>
      </c>
      <c r="I912" s="87" t="s">
        <v>2119</v>
      </c>
      <c r="J912" s="119">
        <v>2960</v>
      </c>
      <c r="K912" s="87" t="s">
        <v>2120</v>
      </c>
      <c r="L912" s="118">
        <v>467</v>
      </c>
      <c r="M912" s="87" t="s">
        <v>2121</v>
      </c>
      <c r="N912" s="118">
        <v>178</v>
      </c>
    </row>
    <row r="913" spans="1:14" ht="18" x14ac:dyDescent="0.25">
      <c r="A913" s="90" t="s">
        <v>2122</v>
      </c>
      <c r="B913" s="106" t="s">
        <v>2123</v>
      </c>
      <c r="C913" s="110">
        <v>0.4</v>
      </c>
      <c r="D913" s="131">
        <v>0.19</v>
      </c>
      <c r="E913" s="90" t="s">
        <v>2124</v>
      </c>
      <c r="F913" s="120">
        <v>86</v>
      </c>
      <c r="G913" s="90" t="s">
        <v>2124</v>
      </c>
      <c r="H913" s="120">
        <v>23</v>
      </c>
      <c r="I913" s="90" t="s">
        <v>2125</v>
      </c>
      <c r="J913" s="120">
        <v>26</v>
      </c>
      <c r="K913" s="90" t="s">
        <v>2126</v>
      </c>
      <c r="L913" s="120">
        <v>4</v>
      </c>
      <c r="M913" s="90" t="s">
        <v>2127</v>
      </c>
      <c r="N913" s="120">
        <v>3</v>
      </c>
    </row>
    <row r="914" spans="1:14" ht="18" x14ac:dyDescent="0.25">
      <c r="A914" s="104" t="s">
        <v>2128</v>
      </c>
      <c r="B914" s="104" t="s">
        <v>2129</v>
      </c>
      <c r="C914" s="98">
        <v>67</v>
      </c>
      <c r="D914" s="130">
        <v>0.57999999999999996</v>
      </c>
      <c r="E914" s="87" t="s">
        <v>2130</v>
      </c>
      <c r="F914" s="119">
        <v>7940</v>
      </c>
      <c r="G914" s="87" t="s">
        <v>2131</v>
      </c>
      <c r="H914" s="119">
        <v>6490</v>
      </c>
      <c r="I914" s="87" t="s">
        <v>2132</v>
      </c>
      <c r="J914" s="119">
        <v>8140</v>
      </c>
      <c r="K914" s="87" t="s">
        <v>2133</v>
      </c>
      <c r="L914" s="119">
        <v>6960</v>
      </c>
      <c r="M914" s="87" t="s">
        <v>2134</v>
      </c>
      <c r="N914" s="118">
        <v>4380</v>
      </c>
    </row>
    <row r="915" spans="1:14" x14ac:dyDescent="0.25">
      <c r="A915" s="90" t="s">
        <v>2135</v>
      </c>
      <c r="B915" s="106" t="s">
        <v>2136</v>
      </c>
      <c r="C915" s="90" t="s">
        <v>2137</v>
      </c>
      <c r="D915" s="131">
        <v>0.11</v>
      </c>
      <c r="E915" s="90" t="s">
        <v>2138</v>
      </c>
      <c r="F915" s="120">
        <v>48</v>
      </c>
      <c r="G915" s="90" t="s">
        <v>2138</v>
      </c>
      <c r="H915" s="120">
        <v>13</v>
      </c>
      <c r="I915" s="90" t="s">
        <v>2139</v>
      </c>
      <c r="J915" s="120">
        <v>14</v>
      </c>
      <c r="K915" s="90" t="s">
        <v>2140</v>
      </c>
      <c r="L915" s="120">
        <v>2</v>
      </c>
      <c r="M915" s="90" t="s">
        <v>2141</v>
      </c>
      <c r="N915" s="120">
        <v>2</v>
      </c>
    </row>
    <row r="916" spans="1:14" x14ac:dyDescent="0.25">
      <c r="A916" s="87" t="s">
        <v>2142</v>
      </c>
      <c r="B916" s="104" t="s">
        <v>2143</v>
      </c>
      <c r="C916" s="87" t="s">
        <v>2144</v>
      </c>
      <c r="D916" s="130">
        <v>0.19</v>
      </c>
      <c r="E916" s="87" t="s">
        <v>2145</v>
      </c>
      <c r="F916" s="118">
        <v>63</v>
      </c>
      <c r="G916" s="87" t="s">
        <v>2145</v>
      </c>
      <c r="H916" s="118">
        <v>17</v>
      </c>
      <c r="I916" s="87" t="s">
        <v>2146</v>
      </c>
      <c r="J916" s="118">
        <v>19</v>
      </c>
      <c r="K916" s="87" t="s">
        <v>2127</v>
      </c>
      <c r="L916" s="118">
        <v>3</v>
      </c>
      <c r="M916" s="87" t="s">
        <v>2147</v>
      </c>
      <c r="N916" s="118">
        <v>2</v>
      </c>
    </row>
    <row r="917" spans="1:14" x14ac:dyDescent="0.25">
      <c r="A917" s="90" t="s">
        <v>2148</v>
      </c>
      <c r="B917" s="106" t="s">
        <v>2149</v>
      </c>
      <c r="C917" s="110">
        <v>0.3</v>
      </c>
      <c r="D917" s="131">
        <v>0.16</v>
      </c>
      <c r="E917" s="90" t="s">
        <v>2150</v>
      </c>
      <c r="F917" s="120">
        <v>60</v>
      </c>
      <c r="G917" s="90" t="s">
        <v>2150</v>
      </c>
      <c r="H917" s="120">
        <v>16</v>
      </c>
      <c r="I917" s="90" t="s">
        <v>2151</v>
      </c>
      <c r="J917" s="120">
        <v>18</v>
      </c>
      <c r="K917" s="90" t="s">
        <v>2152</v>
      </c>
      <c r="L917" s="120">
        <v>3</v>
      </c>
      <c r="M917" s="90" t="s">
        <v>1256</v>
      </c>
      <c r="N917" s="120">
        <v>2</v>
      </c>
    </row>
    <row r="918" spans="1:14" x14ac:dyDescent="0.25">
      <c r="A918" s="87" t="s">
        <v>2153</v>
      </c>
      <c r="B918" s="104" t="s">
        <v>2154</v>
      </c>
      <c r="C918" s="87" t="s">
        <v>2155</v>
      </c>
      <c r="D918" s="130">
        <v>0.03</v>
      </c>
      <c r="E918" s="87" t="s">
        <v>2156</v>
      </c>
      <c r="F918" s="118">
        <v>2</v>
      </c>
      <c r="G918" s="87" t="s">
        <v>2156</v>
      </c>
      <c r="H918" s="123" t="s">
        <v>1094</v>
      </c>
      <c r="I918" s="87" t="s">
        <v>2157</v>
      </c>
      <c r="J918" s="123" t="s">
        <v>1094</v>
      </c>
      <c r="K918" s="87" t="s">
        <v>2158</v>
      </c>
      <c r="L918" s="123" t="s">
        <v>1094</v>
      </c>
      <c r="M918" s="87" t="s">
        <v>2159</v>
      </c>
      <c r="N918" s="123" t="s">
        <v>1094</v>
      </c>
    </row>
    <row r="919" spans="1:14" ht="18" x14ac:dyDescent="0.25">
      <c r="A919" s="90" t="s">
        <v>2160</v>
      </c>
      <c r="B919" s="106" t="s">
        <v>2161</v>
      </c>
      <c r="C919" s="90" t="s">
        <v>1261</v>
      </c>
      <c r="D919" s="131">
        <v>0.03</v>
      </c>
      <c r="E919" s="90" t="s">
        <v>2162</v>
      </c>
      <c r="F919" s="122" t="s">
        <v>1094</v>
      </c>
      <c r="G919" s="90" t="s">
        <v>2162</v>
      </c>
      <c r="H919" s="122" t="s">
        <v>1094</v>
      </c>
      <c r="I919" s="90" t="s">
        <v>2163</v>
      </c>
      <c r="J919" s="122" t="s">
        <v>1094</v>
      </c>
      <c r="K919" s="90" t="s">
        <v>2164</v>
      </c>
      <c r="L919" s="122" t="s">
        <v>1094</v>
      </c>
      <c r="M919" s="90" t="s">
        <v>2165</v>
      </c>
      <c r="N919" s="122" t="s">
        <v>1094</v>
      </c>
    </row>
    <row r="920" spans="1:14" x14ac:dyDescent="0.25">
      <c r="A920" s="87" t="s">
        <v>2166</v>
      </c>
      <c r="B920" s="104" t="s">
        <v>2167</v>
      </c>
      <c r="C920" s="87" t="s">
        <v>2168</v>
      </c>
      <c r="D920" s="148">
        <v>4.0000000000000001E-3</v>
      </c>
      <c r="E920" s="87" t="s">
        <v>2169</v>
      </c>
      <c r="F920" s="123" t="s">
        <v>1094</v>
      </c>
      <c r="G920" s="87" t="s">
        <v>2169</v>
      </c>
      <c r="H920" s="123" t="s">
        <v>1094</v>
      </c>
      <c r="I920" s="87" t="s">
        <v>2170</v>
      </c>
      <c r="J920" s="123" t="s">
        <v>1094</v>
      </c>
      <c r="K920" s="87" t="s">
        <v>2171</v>
      </c>
      <c r="L920" s="123" t="s">
        <v>1094</v>
      </c>
      <c r="M920" s="87" t="s">
        <v>2172</v>
      </c>
      <c r="N920" s="123" t="s">
        <v>1094</v>
      </c>
    </row>
    <row r="921" spans="1:14" x14ac:dyDescent="0.25">
      <c r="A921" s="90" t="s">
        <v>2173</v>
      </c>
      <c r="B921" s="106" t="s">
        <v>2174</v>
      </c>
      <c r="C921" s="90" t="s">
        <v>2175</v>
      </c>
      <c r="D921" s="131">
        <v>0.02</v>
      </c>
      <c r="E921" s="90" t="s">
        <v>2176</v>
      </c>
      <c r="F921" s="120">
        <v>3</v>
      </c>
      <c r="G921" s="90" t="s">
        <v>2176</v>
      </c>
      <c r="H921" s="122" t="s">
        <v>1094</v>
      </c>
      <c r="I921" s="90" t="s">
        <v>2177</v>
      </c>
      <c r="J921" s="122" t="s">
        <v>1094</v>
      </c>
      <c r="K921" s="90" t="s">
        <v>2178</v>
      </c>
      <c r="L921" s="122" t="s">
        <v>1094</v>
      </c>
      <c r="M921" s="90" t="s">
        <v>2179</v>
      </c>
      <c r="N921" s="122" t="s">
        <v>1094</v>
      </c>
    </row>
    <row r="922" spans="1:14" x14ac:dyDescent="0.25">
      <c r="A922" s="87" t="s">
        <v>2180</v>
      </c>
      <c r="B922" s="104" t="s">
        <v>2181</v>
      </c>
      <c r="C922" s="87" t="s">
        <v>2182</v>
      </c>
      <c r="D922" s="130">
        <v>0.04</v>
      </c>
      <c r="E922" s="87" t="s">
        <v>2183</v>
      </c>
      <c r="F922" s="118">
        <v>11</v>
      </c>
      <c r="G922" s="87" t="s">
        <v>2183</v>
      </c>
      <c r="H922" s="118">
        <v>3</v>
      </c>
      <c r="I922" s="87" t="s">
        <v>2184</v>
      </c>
      <c r="J922" s="118">
        <v>3</v>
      </c>
      <c r="K922" s="87" t="s">
        <v>1944</v>
      </c>
      <c r="L922" s="123" t="s">
        <v>1094</v>
      </c>
      <c r="M922" s="87" t="s">
        <v>2185</v>
      </c>
      <c r="N922" s="123" t="s">
        <v>1094</v>
      </c>
    </row>
    <row r="923" spans="1:14" x14ac:dyDescent="0.25">
      <c r="A923" s="90" t="s">
        <v>2186</v>
      </c>
      <c r="B923" s="106" t="s">
        <v>2187</v>
      </c>
      <c r="C923" s="110">
        <v>0.3</v>
      </c>
      <c r="D923" s="131">
        <v>0.1</v>
      </c>
      <c r="E923" s="90" t="s">
        <v>2188</v>
      </c>
      <c r="F923" s="120">
        <v>73</v>
      </c>
      <c r="G923" s="90" t="s">
        <v>2188</v>
      </c>
      <c r="H923" s="120">
        <v>20</v>
      </c>
      <c r="I923" s="90" t="s">
        <v>2189</v>
      </c>
      <c r="J923" s="120">
        <v>22</v>
      </c>
      <c r="K923" s="90" t="s">
        <v>2190</v>
      </c>
      <c r="L923" s="120">
        <v>3</v>
      </c>
      <c r="M923" s="90" t="s">
        <v>2191</v>
      </c>
      <c r="N923" s="120">
        <v>3</v>
      </c>
    </row>
    <row r="924" spans="1:14" ht="18" x14ac:dyDescent="0.25">
      <c r="A924" s="87" t="s">
        <v>2192</v>
      </c>
      <c r="B924" s="104" t="s">
        <v>2193</v>
      </c>
      <c r="C924" s="98">
        <v>26</v>
      </c>
      <c r="D924" s="104" t="s">
        <v>2194</v>
      </c>
      <c r="E924" s="87" t="s">
        <v>2195</v>
      </c>
      <c r="F924" s="119">
        <v>9910</v>
      </c>
      <c r="G924" s="87" t="s">
        <v>2196</v>
      </c>
      <c r="H924" s="119">
        <v>4920</v>
      </c>
      <c r="I924" s="87" t="s">
        <v>2197</v>
      </c>
      <c r="J924" s="119">
        <v>9320</v>
      </c>
      <c r="K924" s="87" t="s">
        <v>2198</v>
      </c>
      <c r="L924" s="119">
        <v>4460</v>
      </c>
      <c r="M924" s="87" t="s">
        <v>2199</v>
      </c>
      <c r="N924" s="118">
        <v>1360</v>
      </c>
    </row>
    <row r="925" spans="1:14" ht="18" x14ac:dyDescent="0.25">
      <c r="A925" s="106" t="s">
        <v>2200</v>
      </c>
      <c r="B925" s="106" t="s">
        <v>2201</v>
      </c>
      <c r="C925" s="101">
        <v>26</v>
      </c>
      <c r="D925" s="106" t="s">
        <v>2202</v>
      </c>
      <c r="E925" s="90" t="s">
        <v>2203</v>
      </c>
      <c r="F925" s="121">
        <v>9050</v>
      </c>
      <c r="G925" s="90" t="s">
        <v>2204</v>
      </c>
      <c r="H925" s="121">
        <v>4490</v>
      </c>
      <c r="I925" s="90" t="s">
        <v>1435</v>
      </c>
      <c r="J925" s="121">
        <v>8520</v>
      </c>
      <c r="K925" s="90" t="s">
        <v>2205</v>
      </c>
      <c r="L925" s="121">
        <v>4080</v>
      </c>
      <c r="M925" s="90" t="s">
        <v>2206</v>
      </c>
      <c r="N925" s="120">
        <v>1250</v>
      </c>
    </row>
    <row r="926" spans="1:14" ht="18" x14ac:dyDescent="0.25">
      <c r="A926" s="107" t="s">
        <v>2207</v>
      </c>
      <c r="B926" s="107" t="s">
        <v>2208</v>
      </c>
      <c r="C926" s="136">
        <v>26</v>
      </c>
      <c r="D926" s="107" t="s">
        <v>2209</v>
      </c>
      <c r="E926" s="93" t="s">
        <v>2210</v>
      </c>
      <c r="F926" s="137">
        <v>7320</v>
      </c>
      <c r="G926" s="93" t="s">
        <v>2211</v>
      </c>
      <c r="H926" s="137">
        <v>3630</v>
      </c>
      <c r="I926" s="93" t="s">
        <v>900</v>
      </c>
      <c r="J926" s="137">
        <v>6880</v>
      </c>
      <c r="K926" s="93" t="s">
        <v>2119</v>
      </c>
      <c r="L926" s="137">
        <v>3300</v>
      </c>
      <c r="M926" s="93" t="s">
        <v>2212</v>
      </c>
      <c r="N926" s="124">
        <v>1010</v>
      </c>
    </row>
    <row r="927" spans="1:14" x14ac:dyDescent="0.25">
      <c r="A927"/>
      <c r="B927"/>
      <c r="C927"/>
      <c r="D927"/>
      <c r="E927"/>
    </row>
    <row r="928" spans="1:14" x14ac:dyDescent="0.25">
      <c r="A928" s="151"/>
      <c r="B928" s="152" t="s">
        <v>2213</v>
      </c>
      <c r="C928" s="152" t="s">
        <v>2214</v>
      </c>
      <c r="D928" s="39" t="s">
        <v>2215</v>
      </c>
      <c r="E928"/>
    </row>
    <row r="929" spans="1:5" x14ac:dyDescent="0.25">
      <c r="A929" t="s">
        <v>2216</v>
      </c>
      <c r="B929" s="153">
        <v>1</v>
      </c>
      <c r="C929" s="153">
        <v>1</v>
      </c>
      <c r="D929" t="s">
        <v>2217</v>
      </c>
      <c r="E929"/>
    </row>
    <row r="930" spans="1:5" x14ac:dyDescent="0.25">
      <c r="A930" t="s">
        <v>2218</v>
      </c>
      <c r="B930" s="153">
        <v>16.2</v>
      </c>
      <c r="C930" s="153">
        <v>5</v>
      </c>
      <c r="D930" t="s">
        <v>2219</v>
      </c>
      <c r="E930"/>
    </row>
    <row r="931" spans="1:5" x14ac:dyDescent="0.25">
      <c r="A931" t="s">
        <v>481</v>
      </c>
      <c r="B931" s="153">
        <v>5.6</v>
      </c>
      <c r="C931" s="153">
        <v>1.8</v>
      </c>
      <c r="D931" t="s">
        <v>2220</v>
      </c>
      <c r="E931"/>
    </row>
    <row r="932" spans="1:5" x14ac:dyDescent="0.25">
      <c r="A932" t="s">
        <v>2221</v>
      </c>
      <c r="B932" s="153">
        <v>-2.4</v>
      </c>
      <c r="C932" s="153">
        <v>-8.1999999999999993</v>
      </c>
      <c r="D932" t="s">
        <v>2222</v>
      </c>
      <c r="E932"/>
    </row>
    <row r="933" spans="1:5" x14ac:dyDescent="0.25">
      <c r="A933" t="s">
        <v>2223</v>
      </c>
      <c r="B933" s="153">
        <v>0</v>
      </c>
      <c r="C933" s="153">
        <v>0</v>
      </c>
      <c r="D933" t="s">
        <v>2224</v>
      </c>
      <c r="E933"/>
    </row>
    <row r="934" spans="1:5" x14ac:dyDescent="0.25">
      <c r="A934" t="s">
        <v>2225</v>
      </c>
      <c r="B934" s="153">
        <v>0</v>
      </c>
      <c r="C934" s="153">
        <v>0</v>
      </c>
      <c r="D934" t="s">
        <v>2224</v>
      </c>
      <c r="E934"/>
    </row>
    <row r="935" spans="1:5" x14ac:dyDescent="0.25">
      <c r="A935" t="s">
        <v>2226</v>
      </c>
      <c r="B935" s="153">
        <v>0</v>
      </c>
      <c r="C935" s="153">
        <v>0</v>
      </c>
      <c r="D935" t="s">
        <v>2227</v>
      </c>
      <c r="E935"/>
    </row>
    <row r="936" spans="1:5" x14ac:dyDescent="0.25">
      <c r="A936" t="s">
        <v>2228</v>
      </c>
      <c r="B936" s="153">
        <v>1200</v>
      </c>
      <c r="C936" s="153">
        <v>345</v>
      </c>
      <c r="D936" t="s">
        <v>2229</v>
      </c>
      <c r="E936"/>
    </row>
    <row r="937" spans="1:5" x14ac:dyDescent="0.25">
      <c r="A937" t="s">
        <v>2230</v>
      </c>
      <c r="B937" s="153">
        <v>-160</v>
      </c>
      <c r="C937" s="153">
        <v>-46</v>
      </c>
      <c r="D937" t="s">
        <v>2231</v>
      </c>
      <c r="E937"/>
    </row>
    <row r="938" spans="1:5" x14ac:dyDescent="0.25">
      <c r="A938" t="s">
        <v>2232</v>
      </c>
      <c r="B938" s="153">
        <v>84</v>
      </c>
      <c r="C938" s="153">
        <v>28</v>
      </c>
      <c r="D938" t="s">
        <v>2233</v>
      </c>
      <c r="E938"/>
    </row>
    <row r="939" spans="1:5" x14ac:dyDescent="0.25">
      <c r="A939" t="s">
        <v>2234</v>
      </c>
      <c r="B939" s="153">
        <v>264</v>
      </c>
      <c r="C939" s="153">
        <v>265</v>
      </c>
      <c r="D939" t="s">
        <v>2235</v>
      </c>
      <c r="E939"/>
    </row>
    <row r="940" spans="1:5" x14ac:dyDescent="0.25">
      <c r="A940" t="s">
        <v>2236</v>
      </c>
      <c r="B940" s="153">
        <v>1</v>
      </c>
      <c r="C940" s="153">
        <v>1</v>
      </c>
      <c r="D940" t="s">
        <v>2237</v>
      </c>
      <c r="E940"/>
    </row>
    <row r="941" spans="1:5" x14ac:dyDescent="0.25">
      <c r="A941"/>
      <c r="B941"/>
      <c r="C941"/>
      <c r="D941" t="s">
        <v>2238</v>
      </c>
      <c r="E941"/>
    </row>
    <row r="942" spans="1:5" x14ac:dyDescent="0.25">
      <c r="A942"/>
      <c r="B942"/>
      <c r="C942"/>
      <c r="D942" t="s">
        <v>2239</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1" t="s">
        <v>11</v>
      </c>
      <c r="B1" s="501"/>
      <c r="C1" s="501"/>
      <c r="D1" s="501"/>
      <c r="E1" s="501"/>
    </row>
    <row r="2" spans="1:5" x14ac:dyDescent="0.25">
      <c r="A2" s="502" t="s">
        <v>152</v>
      </c>
      <c r="B2" s="502"/>
      <c r="C2" s="502"/>
      <c r="D2" s="502"/>
      <c r="E2" s="502"/>
    </row>
    <row r="19" spans="1:5" x14ac:dyDescent="0.25">
      <c r="A19" t="s">
        <v>153</v>
      </c>
    </row>
    <row r="20" spans="1:5" x14ac:dyDescent="0.25">
      <c r="A20">
        <v>155400</v>
      </c>
      <c r="B20" t="s">
        <v>154</v>
      </c>
    </row>
    <row r="21" spans="1:5" x14ac:dyDescent="0.25">
      <c r="A21" s="502" t="s">
        <v>155</v>
      </c>
      <c r="B21" s="502"/>
      <c r="C21" s="502"/>
      <c r="D21" s="502"/>
      <c r="E21" s="502"/>
    </row>
    <row r="38" spans="1:5" x14ac:dyDescent="0.25">
      <c r="A38" t="s">
        <v>153</v>
      </c>
    </row>
    <row r="39" spans="1:5" x14ac:dyDescent="0.25">
      <c r="A39">
        <v>100800</v>
      </c>
      <c r="B39" t="s">
        <v>154</v>
      </c>
    </row>
    <row r="40" spans="1:5" x14ac:dyDescent="0.25">
      <c r="A40" s="502" t="s">
        <v>156</v>
      </c>
      <c r="B40" s="502"/>
      <c r="C40" s="502"/>
      <c r="D40" s="502"/>
      <c r="E40" s="502"/>
    </row>
    <row r="57" spans="1:5" ht="15.75" thickBot="1" x14ac:dyDescent="0.3">
      <c r="A57" t="s">
        <v>153</v>
      </c>
    </row>
    <row r="58" spans="1:5" ht="15.75" thickBot="1" x14ac:dyDescent="0.3">
      <c r="A58" s="4">
        <v>194000</v>
      </c>
      <c r="B58" t="s">
        <v>157</v>
      </c>
    </row>
    <row r="60" spans="1:5" x14ac:dyDescent="0.25">
      <c r="A60" s="501" t="s">
        <v>158</v>
      </c>
      <c r="B60" s="501"/>
      <c r="C60" s="501"/>
      <c r="D60" s="501"/>
      <c r="E60" s="501"/>
    </row>
    <row r="85" spans="1:37" s="5" customFormat="1" x14ac:dyDescent="0.25">
      <c r="A85" t="s">
        <v>356</v>
      </c>
      <c r="B85">
        <v>55.1</v>
      </c>
      <c r="C85" t="s">
        <v>357</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358</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359</v>
      </c>
      <c r="B88" s="7">
        <f>(B86-B85)/B85</f>
        <v>1.0254083484573502</v>
      </c>
    </row>
    <row r="89" spans="1:37" x14ac:dyDescent="0.25">
      <c r="A89" s="501" t="s">
        <v>159</v>
      </c>
      <c r="B89" s="501"/>
      <c r="C89" s="501"/>
      <c r="D89" s="501"/>
      <c r="E89" s="501"/>
    </row>
    <row r="90" spans="1:37" x14ac:dyDescent="0.25">
      <c r="A90">
        <v>6.6290250000000004</v>
      </c>
      <c r="B90" t="s">
        <v>362</v>
      </c>
      <c r="E90" t="s">
        <v>367</v>
      </c>
    </row>
    <row r="91" spans="1:37" x14ac:dyDescent="0.25">
      <c r="A91">
        <f>1/A90</f>
        <v>0.15085174667466181</v>
      </c>
      <c r="B91" t="s">
        <v>363</v>
      </c>
      <c r="E91" t="s">
        <v>164</v>
      </c>
    </row>
    <row r="92" spans="1:37" x14ac:dyDescent="0.25">
      <c r="A92" s="8">
        <v>0.5</v>
      </c>
      <c r="B92" t="s">
        <v>364</v>
      </c>
      <c r="E92" t="s">
        <v>368</v>
      </c>
    </row>
    <row r="93" spans="1:37" x14ac:dyDescent="0.25">
      <c r="A93">
        <f>A92*A91</f>
        <v>7.5425873337330904E-2</v>
      </c>
      <c r="B93" t="s">
        <v>365</v>
      </c>
      <c r="E93" t="s">
        <v>164</v>
      </c>
    </row>
    <row r="94" spans="1:37" x14ac:dyDescent="0.25">
      <c r="A94">
        <f>1/A93</f>
        <v>13.258050000000001</v>
      </c>
      <c r="B94" t="s">
        <v>366</v>
      </c>
      <c r="E94" t="s">
        <v>164</v>
      </c>
      <c r="J94" s="8"/>
    </row>
    <row r="95" spans="1:37" ht="15.75" thickBot="1" x14ac:dyDescent="0.3">
      <c r="A95">
        <v>8.0274920000000005</v>
      </c>
      <c r="B95" t="s">
        <v>360</v>
      </c>
      <c r="E95" t="s">
        <v>369</v>
      </c>
      <c r="J95" s="8"/>
    </row>
    <row r="96" spans="1:37" ht="15.75" thickBot="1" x14ac:dyDescent="0.3">
      <c r="A96" s="9">
        <f>(A94-A95)/A95</f>
        <v>0.65158059329115492</v>
      </c>
      <c r="B96" t="s">
        <v>361</v>
      </c>
      <c r="C96" s="10"/>
      <c r="E96" t="s">
        <v>164</v>
      </c>
    </row>
    <row r="98" spans="1:5" x14ac:dyDescent="0.25">
      <c r="A98" s="501" t="s">
        <v>160</v>
      </c>
      <c r="B98" s="501"/>
      <c r="C98" s="501"/>
      <c r="D98" s="501"/>
      <c r="E98" s="501"/>
    </row>
    <row r="99" spans="1:5" x14ac:dyDescent="0.25">
      <c r="A99" s="10">
        <v>0.3</v>
      </c>
      <c r="B99" s="8" t="s">
        <v>371</v>
      </c>
    </row>
    <row r="100" spans="1:5" x14ac:dyDescent="0.25">
      <c r="A100">
        <v>63.5</v>
      </c>
      <c r="B100" t="s">
        <v>372</v>
      </c>
    </row>
    <row r="101" spans="1:5" x14ac:dyDescent="0.25">
      <c r="A101">
        <f>1/A100</f>
        <v>1.5748031496062992E-2</v>
      </c>
      <c r="B101" t="s">
        <v>370</v>
      </c>
    </row>
    <row r="102" spans="1:5" x14ac:dyDescent="0.25">
      <c r="A102" s="11">
        <f>A101*(1-A99)</f>
        <v>1.1023622047244094E-2</v>
      </c>
      <c r="B102" t="s">
        <v>373</v>
      </c>
    </row>
    <row r="103" spans="1:5" x14ac:dyDescent="0.25">
      <c r="A103" s="11">
        <f>1/A102</f>
        <v>90.714285714285722</v>
      </c>
      <c r="B103" t="s">
        <v>377</v>
      </c>
    </row>
    <row r="104" spans="1:5" x14ac:dyDescent="0.25">
      <c r="A104" s="10">
        <v>0.35</v>
      </c>
      <c r="B104" t="s">
        <v>374</v>
      </c>
    </row>
    <row r="105" spans="1:5" x14ac:dyDescent="0.25">
      <c r="A105">
        <f>A102*(1-A104)</f>
        <v>7.1653543307086615E-3</v>
      </c>
      <c r="B105" t="s">
        <v>375</v>
      </c>
    </row>
    <row r="106" spans="1:5" ht="15.75" thickBot="1" x14ac:dyDescent="0.3">
      <c r="A106">
        <f>1/A105</f>
        <v>139.56043956043956</v>
      </c>
      <c r="B106" t="s">
        <v>376</v>
      </c>
    </row>
    <row r="107" spans="1:5" ht="15.75" thickBot="1" x14ac:dyDescent="0.3">
      <c r="A107" s="9">
        <f>(A106-A103)/A103</f>
        <v>0.53846153846153832</v>
      </c>
      <c r="B107" t="s">
        <v>378</v>
      </c>
    </row>
    <row r="108" spans="1:5" x14ac:dyDescent="0.25">
      <c r="A108" s="12"/>
    </row>
    <row r="109" spans="1:5" x14ac:dyDescent="0.25">
      <c r="A109" s="501" t="s">
        <v>162</v>
      </c>
      <c r="B109" s="501"/>
      <c r="C109" s="501"/>
      <c r="D109" s="501"/>
      <c r="E109" s="501"/>
    </row>
    <row r="110" spans="1:5" ht="15.75" thickBot="1" x14ac:dyDescent="0.3"/>
    <row r="111" spans="1:5" ht="15.75" thickBot="1" x14ac:dyDescent="0.3">
      <c r="A111" s="9">
        <f>A122</f>
        <v>0.20481927710843381</v>
      </c>
      <c r="B111" t="s">
        <v>380</v>
      </c>
    </row>
    <row r="113" spans="1:12" x14ac:dyDescent="0.25">
      <c r="A113" s="501" t="s">
        <v>161</v>
      </c>
      <c r="B113" s="501"/>
      <c r="C113" s="501"/>
      <c r="D113" s="501"/>
      <c r="E113" s="501"/>
    </row>
    <row r="114" spans="1:12" x14ac:dyDescent="0.25">
      <c r="A114" s="10">
        <v>0.2</v>
      </c>
      <c r="B114" s="8" t="s">
        <v>371</v>
      </c>
    </row>
    <row r="115" spans="1:12" x14ac:dyDescent="0.25">
      <c r="A115">
        <v>1.95</v>
      </c>
      <c r="B115" t="s">
        <v>379</v>
      </c>
    </row>
    <row r="116" spans="1:12" x14ac:dyDescent="0.25">
      <c r="A116">
        <f>1/A115</f>
        <v>0.51282051282051289</v>
      </c>
      <c r="B116" t="s">
        <v>370</v>
      </c>
    </row>
    <row r="117" spans="1:12" x14ac:dyDescent="0.25">
      <c r="A117" s="11">
        <f>A116*(1-A114)</f>
        <v>0.41025641025641035</v>
      </c>
      <c r="B117" t="s">
        <v>373</v>
      </c>
    </row>
    <row r="118" spans="1:12" x14ac:dyDescent="0.25">
      <c r="A118" s="11">
        <f>1/A117</f>
        <v>2.4374999999999996</v>
      </c>
      <c r="B118" t="s">
        <v>377</v>
      </c>
    </row>
    <row r="119" spans="1:12" x14ac:dyDescent="0.25">
      <c r="A119" s="10">
        <v>0.17</v>
      </c>
      <c r="B119" t="s">
        <v>374</v>
      </c>
    </row>
    <row r="120" spans="1:12" x14ac:dyDescent="0.25">
      <c r="A120">
        <f>A117*(1-A119)</f>
        <v>0.34051282051282056</v>
      </c>
      <c r="B120" t="s">
        <v>375</v>
      </c>
    </row>
    <row r="121" spans="1:12" ht="15.75" thickBot="1" x14ac:dyDescent="0.3">
      <c r="A121">
        <f>1/A120</f>
        <v>2.9367469879518069</v>
      </c>
      <c r="B121" t="s">
        <v>376</v>
      </c>
    </row>
    <row r="122" spans="1:12" ht="15.75" thickBot="1" x14ac:dyDescent="0.3">
      <c r="A122" s="9">
        <f>(A121-A118)/A118</f>
        <v>0.20481927710843381</v>
      </c>
      <c r="B122" t="s">
        <v>378</v>
      </c>
    </row>
    <row r="124" spans="1:12" x14ac:dyDescent="0.25">
      <c r="A124" s="501" t="s">
        <v>381</v>
      </c>
      <c r="B124" s="501"/>
      <c r="C124" s="501"/>
      <c r="D124" s="501"/>
      <c r="E124" s="501"/>
      <c r="J124" s="13"/>
    </row>
    <row r="125" spans="1:12" x14ac:dyDescent="0.25">
      <c r="A125" s="14">
        <v>4.4824543659231753E-4</v>
      </c>
      <c r="B125" t="s">
        <v>383</v>
      </c>
      <c r="K125" s="8"/>
      <c r="L125" s="8"/>
    </row>
    <row r="126" spans="1:12" x14ac:dyDescent="0.25">
      <c r="A126">
        <v>1.27</v>
      </c>
      <c r="B126" t="s">
        <v>387</v>
      </c>
      <c r="F126" s="15"/>
      <c r="J126" s="1"/>
      <c r="K126" s="14"/>
      <c r="L126" s="14"/>
    </row>
    <row r="127" spans="1:12" x14ac:dyDescent="0.25">
      <c r="A127">
        <f>(1/CONVERT(A125/A126,"mi","km")*0.00105505585)</f>
        <v>1.857438352962903</v>
      </c>
      <c r="B127" t="s">
        <v>384</v>
      </c>
      <c r="K127" s="14"/>
      <c r="L127" s="14"/>
    </row>
    <row r="128" spans="1:12" x14ac:dyDescent="0.25">
      <c r="A128">
        <f>1/A127</f>
        <v>0.53837587578874124</v>
      </c>
      <c r="B128" t="s">
        <v>385</v>
      </c>
      <c r="F128" s="15"/>
      <c r="K128" s="10"/>
      <c r="L128" s="8"/>
    </row>
    <row r="129" spans="1:12" x14ac:dyDescent="0.25">
      <c r="A129">
        <v>1.07</v>
      </c>
      <c r="B129" t="s">
        <v>382</v>
      </c>
      <c r="F129" s="15"/>
      <c r="K129" s="10"/>
      <c r="L129" s="8"/>
    </row>
    <row r="130" spans="1:12" ht="15.75" thickBot="1" x14ac:dyDescent="0.3">
      <c r="A130">
        <f>1/A129</f>
        <v>0.93457943925233644</v>
      </c>
      <c r="B130" t="s">
        <v>386</v>
      </c>
      <c r="F130" s="15"/>
      <c r="K130" s="8"/>
      <c r="L130" s="8"/>
    </row>
    <row r="131" spans="1:12" ht="15.75" thickBot="1" x14ac:dyDescent="0.3">
      <c r="A131" s="9">
        <f>(A130-A128)/A128</f>
        <v>0.73592369435785332</v>
      </c>
      <c r="B131" t="s">
        <v>378</v>
      </c>
      <c r="F131" s="15"/>
    </row>
    <row r="133" spans="1:12" x14ac:dyDescent="0.25">
      <c r="A133" s="13"/>
      <c r="B133" s="8"/>
      <c r="C133" s="8"/>
    </row>
    <row r="134" spans="1:12" x14ac:dyDescent="0.25">
      <c r="A134" s="501" t="s">
        <v>100</v>
      </c>
      <c r="B134" s="501"/>
      <c r="C134" s="501"/>
      <c r="D134" s="501"/>
      <c r="E134" s="501"/>
    </row>
    <row r="135" spans="1:12" x14ac:dyDescent="0.25">
      <c r="A135" s="16" t="s">
        <v>398</v>
      </c>
      <c r="B135" s="17"/>
      <c r="C135" s="17"/>
      <c r="D135" s="17"/>
      <c r="E135" s="17"/>
      <c r="F135" s="17"/>
      <c r="G135" s="17"/>
    </row>
    <row r="136" spans="1:12" ht="15.75" x14ac:dyDescent="0.3">
      <c r="A136" s="18"/>
      <c r="B136" s="504" t="s">
        <v>399</v>
      </c>
      <c r="C136" s="505"/>
      <c r="D136" s="505"/>
      <c r="E136" s="506"/>
      <c r="F136" s="17"/>
      <c r="G136" s="17"/>
    </row>
    <row r="137" spans="1:12" ht="15.75" x14ac:dyDescent="0.3">
      <c r="A137" s="19"/>
      <c r="B137" s="504" t="s">
        <v>400</v>
      </c>
      <c r="C137" s="506"/>
      <c r="D137" s="504" t="s">
        <v>401</v>
      </c>
      <c r="E137" s="506"/>
      <c r="F137" s="17"/>
      <c r="G137" s="17"/>
    </row>
    <row r="138" spans="1:12" ht="15.75" x14ac:dyDescent="0.3">
      <c r="A138" s="20" t="s">
        <v>402</v>
      </c>
      <c r="B138" s="21" t="s">
        <v>403</v>
      </c>
      <c r="C138" s="21" t="s">
        <v>404</v>
      </c>
      <c r="D138" s="21" t="s">
        <v>403</v>
      </c>
      <c r="E138" s="21" t="s">
        <v>404</v>
      </c>
      <c r="F138" s="17"/>
      <c r="G138" s="22" t="s">
        <v>405</v>
      </c>
    </row>
    <row r="139" spans="1:12" x14ac:dyDescent="0.25">
      <c r="A139" s="23" t="s">
        <v>406</v>
      </c>
      <c r="B139" s="24">
        <v>95</v>
      </c>
      <c r="C139" s="25">
        <v>95</v>
      </c>
      <c r="D139" s="24">
        <v>50</v>
      </c>
      <c r="E139" s="25">
        <v>50</v>
      </c>
      <c r="F139" s="22" t="s">
        <v>124</v>
      </c>
      <c r="G139" s="17">
        <f>(C139-E139)/C139</f>
        <v>0.47368421052631576</v>
      </c>
    </row>
    <row r="140" spans="1:12" x14ac:dyDescent="0.25">
      <c r="A140" s="26" t="s">
        <v>407</v>
      </c>
      <c r="B140" s="27">
        <v>100</v>
      </c>
      <c r="C140" s="28">
        <v>100</v>
      </c>
      <c r="D140" s="27">
        <v>70</v>
      </c>
      <c r="E140" s="28">
        <v>70</v>
      </c>
      <c r="F140" s="22" t="s">
        <v>124</v>
      </c>
      <c r="G140" s="17">
        <f t="shared" ref="G140:G156" si="0">(C140-E140)/C140</f>
        <v>0.3</v>
      </c>
    </row>
    <row r="141" spans="1:12" x14ac:dyDescent="0.25">
      <c r="A141" s="26" t="s">
        <v>408</v>
      </c>
      <c r="B141" s="27">
        <v>95</v>
      </c>
      <c r="C141" s="28">
        <v>95</v>
      </c>
      <c r="D141" s="27">
        <v>50</v>
      </c>
      <c r="E141" s="28">
        <v>50</v>
      </c>
      <c r="F141" s="22" t="s">
        <v>124</v>
      </c>
      <c r="G141" s="17">
        <f t="shared" si="0"/>
        <v>0.47368421052631576</v>
      </c>
    </row>
    <row r="142" spans="1:12" x14ac:dyDescent="0.25">
      <c r="A142" s="26" t="s">
        <v>409</v>
      </c>
      <c r="B142" s="27">
        <v>105</v>
      </c>
      <c r="C142" s="28">
        <v>105</v>
      </c>
      <c r="D142" s="27">
        <v>110</v>
      </c>
      <c r="E142" s="28">
        <v>110</v>
      </c>
      <c r="F142" s="29" t="s">
        <v>425</v>
      </c>
      <c r="G142" s="17">
        <f t="shared" si="0"/>
        <v>-4.7619047619047616E-2</v>
      </c>
    </row>
    <row r="143" spans="1:12" x14ac:dyDescent="0.25">
      <c r="A143" s="26" t="s">
        <v>410</v>
      </c>
      <c r="B143" s="27">
        <v>80</v>
      </c>
      <c r="C143" s="28">
        <v>80</v>
      </c>
      <c r="D143" s="27">
        <v>35</v>
      </c>
      <c r="E143" s="28">
        <v>35</v>
      </c>
      <c r="F143" s="22" t="s">
        <v>124</v>
      </c>
      <c r="G143" s="17">
        <f t="shared" si="0"/>
        <v>0.5625</v>
      </c>
    </row>
    <row r="144" spans="1:12" x14ac:dyDescent="0.25">
      <c r="A144" s="26" t="s">
        <v>411</v>
      </c>
      <c r="B144" s="27">
        <v>70</v>
      </c>
      <c r="C144" s="28">
        <v>70</v>
      </c>
      <c r="D144" s="27">
        <v>50</v>
      </c>
      <c r="E144" s="28">
        <v>50</v>
      </c>
      <c r="F144" s="22" t="s">
        <v>124</v>
      </c>
      <c r="G144" s="17">
        <f t="shared" si="0"/>
        <v>0.2857142857142857</v>
      </c>
    </row>
    <row r="145" spans="1:9" x14ac:dyDescent="0.25">
      <c r="A145" s="26" t="s">
        <v>412</v>
      </c>
      <c r="B145" s="27">
        <v>90</v>
      </c>
      <c r="C145" s="28">
        <v>90</v>
      </c>
      <c r="D145" s="27">
        <v>80</v>
      </c>
      <c r="E145" s="28">
        <v>80</v>
      </c>
      <c r="F145" s="22" t="s">
        <v>413</v>
      </c>
      <c r="G145" s="17">
        <f t="shared" si="0"/>
        <v>0.1111111111111111</v>
      </c>
    </row>
    <row r="146" spans="1:9" x14ac:dyDescent="0.25">
      <c r="A146" s="26" t="s">
        <v>414</v>
      </c>
      <c r="B146" s="27">
        <v>100</v>
      </c>
      <c r="C146" s="28">
        <v>100</v>
      </c>
      <c r="D146" s="27">
        <v>90</v>
      </c>
      <c r="E146" s="28">
        <v>90</v>
      </c>
      <c r="F146" s="22" t="s">
        <v>124</v>
      </c>
      <c r="G146" s="17">
        <f t="shared" si="0"/>
        <v>0.1</v>
      </c>
    </row>
    <row r="147" spans="1:9" x14ac:dyDescent="0.25">
      <c r="A147" s="26" t="s">
        <v>415</v>
      </c>
      <c r="B147" s="27">
        <v>80</v>
      </c>
      <c r="C147" s="28">
        <v>80</v>
      </c>
      <c r="D147" s="27">
        <v>40</v>
      </c>
      <c r="E147" s="28">
        <v>40</v>
      </c>
      <c r="F147" s="22" t="s">
        <v>124</v>
      </c>
      <c r="G147" s="17">
        <f t="shared" si="0"/>
        <v>0.5</v>
      </c>
    </row>
    <row r="148" spans="1:9" x14ac:dyDescent="0.25">
      <c r="A148" s="26" t="s">
        <v>416</v>
      </c>
      <c r="B148" s="27">
        <v>80</v>
      </c>
      <c r="C148" s="28">
        <v>80</v>
      </c>
      <c r="D148" s="27">
        <v>50</v>
      </c>
      <c r="E148" s="28">
        <v>50</v>
      </c>
      <c r="F148" s="22" t="s">
        <v>124</v>
      </c>
      <c r="G148" s="17">
        <f t="shared" si="0"/>
        <v>0.375</v>
      </c>
    </row>
    <row r="149" spans="1:9" x14ac:dyDescent="0.25">
      <c r="A149" s="26" t="s">
        <v>417</v>
      </c>
      <c r="B149" s="27">
        <v>90</v>
      </c>
      <c r="C149" s="28">
        <v>90</v>
      </c>
      <c r="D149" s="27">
        <v>80</v>
      </c>
      <c r="E149" s="28">
        <v>80</v>
      </c>
      <c r="F149" s="22" t="s">
        <v>413</v>
      </c>
      <c r="G149" s="17">
        <f t="shared" si="0"/>
        <v>0.1111111111111111</v>
      </c>
    </row>
    <row r="150" spans="1:9" x14ac:dyDescent="0.25">
      <c r="A150" s="26" t="s">
        <v>418</v>
      </c>
      <c r="B150" s="27">
        <v>95</v>
      </c>
      <c r="C150" s="28">
        <v>95</v>
      </c>
      <c r="D150" s="27">
        <v>90</v>
      </c>
      <c r="E150" s="28">
        <v>90</v>
      </c>
      <c r="F150" s="29" t="s">
        <v>425</v>
      </c>
      <c r="G150" s="17">
        <f t="shared" si="0"/>
        <v>5.2631578947368418E-2</v>
      </c>
    </row>
    <row r="151" spans="1:9" x14ac:dyDescent="0.25">
      <c r="A151" s="26" t="s">
        <v>419</v>
      </c>
      <c r="B151" s="27">
        <v>95</v>
      </c>
      <c r="C151" s="28">
        <v>95</v>
      </c>
      <c r="D151" s="27">
        <v>90</v>
      </c>
      <c r="E151" s="28">
        <v>90</v>
      </c>
      <c r="F151" s="29" t="s">
        <v>425</v>
      </c>
      <c r="G151" s="17">
        <f t="shared" si="0"/>
        <v>5.2631578947368418E-2</v>
      </c>
    </row>
    <row r="152" spans="1:9" x14ac:dyDescent="0.25">
      <c r="A152" s="26" t="s">
        <v>420</v>
      </c>
      <c r="B152" s="27">
        <v>80</v>
      </c>
      <c r="C152" s="28">
        <v>50</v>
      </c>
      <c r="D152" s="27">
        <v>30</v>
      </c>
      <c r="E152" s="28">
        <v>30</v>
      </c>
      <c r="F152" s="22" t="s">
        <v>123</v>
      </c>
      <c r="G152" s="17">
        <f>(C152-E152)/C152</f>
        <v>0.4</v>
      </c>
    </row>
    <row r="153" spans="1:9" x14ac:dyDescent="0.25">
      <c r="A153" s="26" t="s">
        <v>421</v>
      </c>
      <c r="B153" s="27">
        <v>90</v>
      </c>
      <c r="C153" s="28">
        <v>90</v>
      </c>
      <c r="D153" s="27">
        <v>70</v>
      </c>
      <c r="E153" s="28">
        <v>70</v>
      </c>
      <c r="F153" s="22" t="s">
        <v>120</v>
      </c>
      <c r="G153" s="17">
        <f t="shared" si="0"/>
        <v>0.22222222222222221</v>
      </c>
    </row>
    <row r="154" spans="1:9" x14ac:dyDescent="0.25">
      <c r="A154" s="26" t="s">
        <v>422</v>
      </c>
      <c r="B154" s="27">
        <v>95</v>
      </c>
      <c r="C154" s="28">
        <v>90</v>
      </c>
      <c r="D154" s="27">
        <v>80</v>
      </c>
      <c r="E154" s="28">
        <v>80</v>
      </c>
      <c r="F154" s="29" t="s">
        <v>425</v>
      </c>
      <c r="G154" s="17">
        <f t="shared" si="0"/>
        <v>0.1111111111111111</v>
      </c>
      <c r="I154" s="30"/>
    </row>
    <row r="155" spans="1:9" x14ac:dyDescent="0.25">
      <c r="A155" s="26" t="s">
        <v>423</v>
      </c>
      <c r="B155" s="27">
        <v>80</v>
      </c>
      <c r="C155" s="28">
        <v>65</v>
      </c>
      <c r="D155" s="27">
        <v>60</v>
      </c>
      <c r="E155" s="28">
        <v>30</v>
      </c>
      <c r="F155" s="22" t="s">
        <v>121</v>
      </c>
      <c r="G155" s="17">
        <f t="shared" si="0"/>
        <v>0.53846153846153844</v>
      </c>
    </row>
    <row r="156" spans="1:9" x14ac:dyDescent="0.25">
      <c r="A156" s="31" t="s">
        <v>424</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413</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1" t="s">
        <v>165</v>
      </c>
      <c r="B165" s="501"/>
      <c r="C165" s="501"/>
      <c r="D165" s="501"/>
      <c r="E165" s="501"/>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1" t="s">
        <v>388</v>
      </c>
      <c r="B169" s="501"/>
    </row>
    <row r="170" spans="1:7" x14ac:dyDescent="0.25">
      <c r="A170" t="s">
        <v>389</v>
      </c>
      <c r="B170" s="36">
        <v>972.7</v>
      </c>
    </row>
    <row r="171" spans="1:7" ht="15.75" thickBot="1" x14ac:dyDescent="0.3">
      <c r="A171" t="s">
        <v>390</v>
      </c>
      <c r="B171" s="37">
        <f>400.9+53.5+276.5+255.7+63.5+462.5+B170+975.4+227.6+436.5</f>
        <v>4124.8</v>
      </c>
    </row>
    <row r="172" spans="1:7" ht="15.75" thickBot="1" x14ac:dyDescent="0.3">
      <c r="A172" t="s">
        <v>391</v>
      </c>
      <c r="B172" s="34">
        <f>B170/B171</f>
        <v>0.23581749418153608</v>
      </c>
    </row>
    <row r="173" spans="1:7" x14ac:dyDescent="0.25">
      <c r="B173" s="35"/>
    </row>
    <row r="174" spans="1:7" x14ac:dyDescent="0.25">
      <c r="A174" s="501" t="s">
        <v>172</v>
      </c>
      <c r="B174" s="501"/>
      <c r="C174" s="501"/>
      <c r="D174" s="501"/>
      <c r="E174" s="501"/>
    </row>
    <row r="175" spans="1:7" ht="15.75" thickBot="1" x14ac:dyDescent="0.3">
      <c r="A175" t="s">
        <v>397</v>
      </c>
      <c r="B175" s="35">
        <v>0.1246</v>
      </c>
    </row>
    <row r="176" spans="1:7" ht="15.75" thickBot="1" x14ac:dyDescent="0.3">
      <c r="A176" t="s">
        <v>393</v>
      </c>
      <c r="B176" s="34">
        <f>1-B175</f>
        <v>0.87539999999999996</v>
      </c>
    </row>
    <row r="178" spans="1:5" x14ac:dyDescent="0.25">
      <c r="A178" s="501" t="s">
        <v>168</v>
      </c>
      <c r="B178" s="501"/>
      <c r="C178" s="501"/>
      <c r="D178" s="501"/>
      <c r="E178" s="501"/>
    </row>
    <row r="179" spans="1:5" x14ac:dyDescent="0.25">
      <c r="A179" t="s">
        <v>395</v>
      </c>
      <c r="B179">
        <v>197000</v>
      </c>
    </row>
    <row r="180" spans="1:5" ht="15.75" thickBot="1" x14ac:dyDescent="0.3">
      <c r="A180" t="s">
        <v>396</v>
      </c>
      <c r="B180">
        <v>175000</v>
      </c>
    </row>
    <row r="181" spans="1:5" ht="15.75" thickBot="1" x14ac:dyDescent="0.3">
      <c r="A181" t="s">
        <v>169</v>
      </c>
      <c r="B181" s="9">
        <f>B179/B180</f>
        <v>1.1257142857142857</v>
      </c>
    </row>
    <row r="183" spans="1:5" x14ac:dyDescent="0.25">
      <c r="A183" s="501" t="s">
        <v>170</v>
      </c>
      <c r="B183" s="501"/>
      <c r="C183" s="501"/>
      <c r="D183" s="501"/>
      <c r="E183" s="501"/>
    </row>
    <row r="184" spans="1:5" x14ac:dyDescent="0.25">
      <c r="A184" t="s">
        <v>2247</v>
      </c>
      <c r="B184" s="154">
        <v>1.2E-2</v>
      </c>
    </row>
    <row r="185" spans="1:5" x14ac:dyDescent="0.25">
      <c r="A185" t="s">
        <v>2248</v>
      </c>
      <c r="B185" s="154">
        <v>2.4E-2</v>
      </c>
    </row>
    <row r="186" spans="1:5" x14ac:dyDescent="0.25">
      <c r="A186" t="s">
        <v>2249</v>
      </c>
      <c r="B186">
        <f>2050-2018+1</f>
        <v>33</v>
      </c>
    </row>
    <row r="187" spans="1:5" x14ac:dyDescent="0.25">
      <c r="A187" t="s">
        <v>2250</v>
      </c>
      <c r="B187" s="8">
        <f>(1-B184)^B186</f>
        <v>0.67139665221009714</v>
      </c>
    </row>
    <row r="188" spans="1:5" ht="15.75" thickBot="1" x14ac:dyDescent="0.3">
      <c r="A188" t="s">
        <v>2251</v>
      </c>
      <c r="B188" s="8">
        <f>(1-B185)^B186</f>
        <v>0.44858421050781644</v>
      </c>
    </row>
    <row r="189" spans="1:5" ht="15.75" thickBot="1" x14ac:dyDescent="0.3">
      <c r="A189" t="s">
        <v>2252</v>
      </c>
      <c r="B189" s="9">
        <f>(B187-B188)/B187</f>
        <v>0.33186409400289502</v>
      </c>
    </row>
    <row r="191" spans="1:5" x14ac:dyDescent="0.25">
      <c r="A191" s="501" t="s">
        <v>182</v>
      </c>
      <c r="B191" s="501"/>
      <c r="C191" s="501"/>
      <c r="D191" s="501"/>
      <c r="E191" s="501"/>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2968</v>
      </c>
    </row>
    <row r="201" spans="1:9" x14ac:dyDescent="0.25">
      <c r="A201" s="185" t="s">
        <v>2989</v>
      </c>
      <c r="B201" s="503" t="s">
        <v>2972</v>
      </c>
      <c r="C201" s="503"/>
      <c r="D201" s="503"/>
      <c r="E201" s="503"/>
      <c r="F201" s="503"/>
      <c r="G201" s="503"/>
      <c r="H201" s="503"/>
      <c r="I201" s="503"/>
    </row>
    <row r="202" spans="1:9" x14ac:dyDescent="0.25">
      <c r="A202" s="39" t="s">
        <v>2973</v>
      </c>
      <c r="B202" s="39" t="s">
        <v>2974</v>
      </c>
      <c r="C202" s="39" t="s">
        <v>2975</v>
      </c>
      <c r="D202" s="39" t="s">
        <v>2976</v>
      </c>
      <c r="E202" s="39" t="s">
        <v>2337</v>
      </c>
      <c r="F202" s="39" t="s">
        <v>86</v>
      </c>
      <c r="G202" s="39" t="s">
        <v>2977</v>
      </c>
      <c r="H202" s="39" t="s">
        <v>2978</v>
      </c>
      <c r="I202" s="39" t="s">
        <v>2979</v>
      </c>
    </row>
    <row r="203" spans="1:9" x14ac:dyDescent="0.25">
      <c r="A203" s="39" t="s">
        <v>2980</v>
      </c>
      <c r="B203">
        <v>0</v>
      </c>
      <c r="C203">
        <v>6</v>
      </c>
      <c r="D203">
        <v>9</v>
      </c>
      <c r="E203">
        <v>25</v>
      </c>
      <c r="F203">
        <v>21</v>
      </c>
      <c r="G203">
        <v>215</v>
      </c>
      <c r="H203">
        <v>81</v>
      </c>
      <c r="I203">
        <v>134</v>
      </c>
    </row>
    <row r="204" spans="1:9" x14ac:dyDescent="0.25">
      <c r="A204" s="39" t="s">
        <v>2981</v>
      </c>
      <c r="B204">
        <v>4</v>
      </c>
      <c r="C204">
        <v>3</v>
      </c>
      <c r="D204">
        <v>15</v>
      </c>
      <c r="E204">
        <v>40</v>
      </c>
      <c r="F204">
        <v>43</v>
      </c>
      <c r="G204">
        <v>163</v>
      </c>
      <c r="H204">
        <v>56</v>
      </c>
      <c r="I204">
        <v>94</v>
      </c>
    </row>
    <row r="205" spans="1:9" ht="15.75" thickBot="1" x14ac:dyDescent="0.3">
      <c r="A205" s="39" t="s">
        <v>2982</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2983</v>
      </c>
      <c r="B206" s="9">
        <v>-0.33</v>
      </c>
    </row>
    <row r="207" spans="1:9" ht="15.75" thickBot="1" x14ac:dyDescent="0.3">
      <c r="A207" t="s">
        <v>2984</v>
      </c>
      <c r="B207" s="9">
        <f>I205/I203</f>
        <v>-0.29850746268656714</v>
      </c>
    </row>
    <row r="209" spans="1:9" x14ac:dyDescent="0.25">
      <c r="A209" s="185" t="s">
        <v>2990</v>
      </c>
      <c r="B209" s="503" t="s">
        <v>2972</v>
      </c>
      <c r="C209" s="503"/>
      <c r="D209" s="503"/>
      <c r="E209" s="503"/>
      <c r="F209" s="503"/>
      <c r="G209" s="503"/>
      <c r="H209" s="503"/>
      <c r="I209" s="503"/>
    </row>
    <row r="210" spans="1:9" x14ac:dyDescent="0.25">
      <c r="A210" s="39" t="s">
        <v>2973</v>
      </c>
      <c r="B210" s="39" t="s">
        <v>2974</v>
      </c>
      <c r="C210" s="39" t="s">
        <v>2975</v>
      </c>
      <c r="D210" s="39" t="s">
        <v>2976</v>
      </c>
      <c r="E210" s="39" t="s">
        <v>2337</v>
      </c>
      <c r="F210" s="39" t="s">
        <v>86</v>
      </c>
      <c r="G210" s="39" t="s">
        <v>2977</v>
      </c>
      <c r="H210" s="39" t="s">
        <v>2978</v>
      </c>
      <c r="I210" s="39" t="s">
        <v>2979</v>
      </c>
    </row>
    <row r="211" spans="1:9" x14ac:dyDescent="0.25">
      <c r="A211" s="39" t="s">
        <v>2980</v>
      </c>
      <c r="B211">
        <v>0</v>
      </c>
      <c r="C211">
        <v>17</v>
      </c>
      <c r="D211">
        <v>18</v>
      </c>
      <c r="E211">
        <v>22</v>
      </c>
      <c r="F211">
        <v>12</v>
      </c>
      <c r="G211">
        <v>73</v>
      </c>
      <c r="H211">
        <v>21</v>
      </c>
      <c r="I211">
        <v>21</v>
      </c>
    </row>
    <row r="212" spans="1:9" x14ac:dyDescent="0.25">
      <c r="A212" s="39" t="s">
        <v>2981</v>
      </c>
      <c r="B212">
        <v>0</v>
      </c>
      <c r="C212">
        <v>15</v>
      </c>
      <c r="D212">
        <v>22</v>
      </c>
      <c r="E212">
        <v>39</v>
      </c>
      <c r="F212">
        <v>23</v>
      </c>
      <c r="G212">
        <v>51</v>
      </c>
      <c r="H212">
        <v>17</v>
      </c>
      <c r="I212">
        <v>19</v>
      </c>
    </row>
    <row r="213" spans="1:9" ht="15.75" thickBot="1" x14ac:dyDescent="0.3">
      <c r="A213" s="39" t="s">
        <v>2982</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2983</v>
      </c>
      <c r="B214" s="9">
        <f>SUM(G213:H213)/SUM(G211:H211)</f>
        <v>-0.27659574468085107</v>
      </c>
    </row>
    <row r="215" spans="1:9" ht="15.75" thickBot="1" x14ac:dyDescent="0.3">
      <c r="A215" t="s">
        <v>2984</v>
      </c>
      <c r="B215" s="9">
        <f>I213/I211</f>
        <v>-9.5238095238095233E-2</v>
      </c>
    </row>
    <row r="217" spans="1:9" x14ac:dyDescent="0.25">
      <c r="A217" s="185" t="s">
        <v>2991</v>
      </c>
      <c r="B217" s="503" t="s">
        <v>2972</v>
      </c>
      <c r="C217" s="503"/>
      <c r="D217" s="503"/>
      <c r="E217" s="503"/>
    </row>
    <row r="218" spans="1:9" x14ac:dyDescent="0.25">
      <c r="A218" s="39" t="s">
        <v>2973</v>
      </c>
      <c r="B218" s="39" t="s">
        <v>2985</v>
      </c>
      <c r="C218" s="39" t="s">
        <v>2986</v>
      </c>
      <c r="D218" s="39" t="s">
        <v>2987</v>
      </c>
      <c r="E218" s="39" t="s">
        <v>86</v>
      </c>
    </row>
    <row r="219" spans="1:9" x14ac:dyDescent="0.25">
      <c r="A219" s="39" t="s">
        <v>2980</v>
      </c>
      <c r="B219">
        <v>112</v>
      </c>
      <c r="C219">
        <v>16</v>
      </c>
      <c r="D219">
        <v>9</v>
      </c>
      <c r="E219">
        <v>134</v>
      </c>
    </row>
    <row r="220" spans="1:9" x14ac:dyDescent="0.25">
      <c r="A220" s="39" t="s">
        <v>2981</v>
      </c>
      <c r="B220">
        <v>87</v>
      </c>
      <c r="C220">
        <v>17</v>
      </c>
      <c r="D220">
        <v>9</v>
      </c>
      <c r="E220">
        <v>151</v>
      </c>
    </row>
    <row r="221" spans="1:9" ht="15.75" thickBot="1" x14ac:dyDescent="0.3">
      <c r="A221" s="39" t="s">
        <v>2982</v>
      </c>
      <c r="B221">
        <f>B220-B219</f>
        <v>-25</v>
      </c>
      <c r="C221">
        <f t="shared" ref="C221:E221" si="9">C220-C219</f>
        <v>1</v>
      </c>
      <c r="D221">
        <f t="shared" si="9"/>
        <v>0</v>
      </c>
      <c r="E221">
        <f t="shared" si="9"/>
        <v>17</v>
      </c>
    </row>
    <row r="222" spans="1:9" ht="15.75" thickBot="1" x14ac:dyDescent="0.3">
      <c r="A222" t="s">
        <v>2988</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2026-09-18T22:19:50Z</dcterms:modified>
</cp:coreProperties>
</file>