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R\bldgs\SYDEC\"/>
    </mc:Choice>
  </mc:AlternateContent>
  <xr:revisionPtr revIDLastSave="0" documentId="8_{52CFFCC2-BAAD-47CC-AB59-B4E8E5B86A13}"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<sst xmlns="http://schemas.openxmlformats.org/spreadsheetml/2006/main" count="194484" uniqueCount="2015">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</sst>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198</v>
      </c>
      <c r="C1" s="30">
        <v>46241</v>
      </c>
    </row>
    <row r="2" spans="1:3" x14ac:dyDescent="0.45">
      <c r="A2" s="3" t="s">
        <v>2</v>
      </c>
      <c r="B2" s="4" t="str">
        <f>IFERROR(INDEX(Geography!B:B, MATCH($B$1, Geography!C:C, 0)), "")</f>
        <v>OR</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Oregon</v>
      </c>
    </row>
    <row r="311" spans="1:31" x14ac:dyDescent="0.45">
      <c r="A311" t="s">
        <v>1971</v>
      </c>
      <c r="B311" t="str">
        <f>About!$B$2</f>
        <v>OR</v>
      </c>
    </row>
    <row r="312" spans="1:31" x14ac:dyDescent="0.45">
      <c r="A312" t="s">
        <v>1972</v>
      </c>
      <c r="B312">
        <f>MATCH($B$311, $A$38:$A$85, 0)</f>
        <v>35</v>
      </c>
    </row>
    <row r="313" spans="1:31" x14ac:dyDescent="0.45">
      <c r="A313" t="s">
        <v>1973</v>
      </c>
      <c r="B313" s="24">
        <f>INDEX(Census_2020_Urban_Rural!$F$2:$F$57, MATCH($B$311, Census_2020_Urban_Rural!$B$2:$B$57, 0))</f>
        <v>80.499832910732792</v>
      </c>
    </row>
    <row r="314" spans="1:31" x14ac:dyDescent="0.45">
      <c r="A314" t="s">
        <v>1974</v>
      </c>
      <c r="B314" s="18">
        <f>$B$313 * $B$13</f>
        <v>0.80499832910732794</v>
      </c>
    </row>
    <row r="315" spans="1:31" x14ac:dyDescent="0.45">
      <c r="A315" t="s">
        <v>1975</v>
      </c>
      <c r="B315" s="22">
        <f>INDEX($K$38:$K$85, $B$312)</f>
        <v>292.99352443470326</v>
      </c>
    </row>
    <row r="316" spans="1:31" x14ac:dyDescent="0.45">
      <c r="A316" t="s">
        <v>1976</v>
      </c>
      <c r="B316" s="22">
        <f>INDEX($Q$38:$Q$85, $B$312)</f>
        <v>118.74640669270538</v>
      </c>
    </row>
    <row r="317" spans="1:31" x14ac:dyDescent="0.45">
      <c r="A317" t="s">
        <v>1977</v>
      </c>
      <c r="B317" s="22">
        <f>$B$315 * $B$314</f>
        <v>235.8592976092032</v>
      </c>
    </row>
    <row r="318" spans="1:31" x14ac:dyDescent="0.45">
      <c r="A318" t="s">
        <v>1978</v>
      </c>
      <c r="B318" s="22">
        <f>$B$315 * (1 - $B$314)</f>
        <v>57.134226825500079</v>
      </c>
    </row>
    <row r="319" spans="1:31" x14ac:dyDescent="0.45">
      <c r="A319" t="s">
        <v>1979</v>
      </c>
      <c r="B319" s="22">
        <f>$B$316</f>
        <v>118.74640669270538</v>
      </c>
    </row>
    <row r="320" spans="1:31" x14ac:dyDescent="0.45">
      <c r="A320" t="s">
        <v>1980</v>
      </c>
      <c r="B320" s="24">
        <f>INDEX($S$38:$S$85, $B$312)</f>
        <v>11745.3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292.99352443470326</v>
      </c>
      <c r="C322" s="28">
        <f t="shared" si="214"/>
        <v>292.99352443470326</v>
      </c>
      <c r="D322" s="28">
        <f t="shared" si="214"/>
        <v>292.99352443470326</v>
      </c>
      <c r="E322" s="28">
        <f t="shared" si="214"/>
        <v>292.99352443470326</v>
      </c>
      <c r="F322" s="28">
        <f t="shared" si="214"/>
        <v>292.99352443470326</v>
      </c>
      <c r="G322" s="28">
        <f t="shared" si="214"/>
        <v>317.4896289890915</v>
      </c>
      <c r="H322" s="28">
        <f t="shared" si="214"/>
        <v>344.76595381865059</v>
      </c>
      <c r="I322" s="28">
        <f t="shared" si="214"/>
        <v>373.8037837472404</v>
      </c>
      <c r="J322" s="28">
        <f t="shared" si="214"/>
        <v>402.38814943782552</v>
      </c>
      <c r="K322" s="28">
        <f t="shared" si="214"/>
        <v>433.16090518324222</v>
      </c>
      <c r="L322" s="28">
        <f t="shared" si="214"/>
        <v>466.99089370188017</v>
      </c>
      <c r="M322" s="28">
        <f t="shared" si="214"/>
        <v>502.03951006249355</v>
      </c>
      <c r="N322" s="28">
        <f t="shared" si="214"/>
        <v>539.63366982020614</v>
      </c>
      <c r="O322" s="28">
        <f t="shared" si="214"/>
        <v>580.51615770956448</v>
      </c>
      <c r="P322" s="28">
        <f t="shared" si="214"/>
        <v>625.05393040402316</v>
      </c>
      <c r="Q322" s="28">
        <f t="shared" si="214"/>
        <v>672.93676162565419</v>
      </c>
      <c r="R322" s="28">
        <f t="shared" si="214"/>
        <v>725.13959125403687</v>
      </c>
      <c r="S322" s="28">
        <f t="shared" si="214"/>
        <v>780.94012960731959</v>
      </c>
      <c r="T322" s="28">
        <f t="shared" si="214"/>
        <v>840.36994132556981</v>
      </c>
      <c r="U322" s="28">
        <f t="shared" si="214"/>
        <v>902.77827349653592</v>
      </c>
      <c r="V322" s="28">
        <f t="shared" si="214"/>
        <v>968.27616570183181</v>
      </c>
      <c r="W322" s="28">
        <f t="shared" si="214"/>
        <v>1036.3371985403801</v>
      </c>
      <c r="X322" s="28">
        <f t="shared" si="214"/>
        <v>1106.3934315740162</v>
      </c>
      <c r="Y322" s="28">
        <f t="shared" si="214"/>
        <v>1179.0850602374551</v>
      </c>
      <c r="Z322" s="28">
        <f t="shared" si="214"/>
        <v>1253.3361859536274</v>
      </c>
      <c r="AA322" s="28">
        <f t="shared" si="214"/>
        <v>1329.4402681929218</v>
      </c>
      <c r="AB322" s="28">
        <f t="shared" si="214"/>
        <v>1406.9637248378642</v>
      </c>
      <c r="AC322" s="28">
        <f t="shared" si="214"/>
        <v>1486.0767577866411</v>
      </c>
      <c r="AD322" s="28">
        <f t="shared" si="214"/>
        <v>1565.0011161734687</v>
      </c>
      <c r="AE322" s="28">
        <f t="shared" si="214"/>
        <v>1644.3060934068976</v>
      </c>
    </row>
    <row r="323" spans="1:31" x14ac:dyDescent="0.45">
      <c r="A323" t="s">
        <v>1982</v>
      </c>
      <c r="B323" s="28">
        <f t="shared" ref="B323:AE323" si="215">INDEX(B$258:B$305, $B$312)</f>
        <v>118.74640669270538</v>
      </c>
      <c r="C323" s="28">
        <f t="shared" si="215"/>
        <v>118.74640669270538</v>
      </c>
      <c r="D323" s="28">
        <f t="shared" si="215"/>
        <v>118.74640669270538</v>
      </c>
      <c r="E323" s="28">
        <f t="shared" si="215"/>
        <v>118.74640669270538</v>
      </c>
      <c r="F323" s="28">
        <f t="shared" si="215"/>
        <v>118.74640669270538</v>
      </c>
      <c r="G323" s="28">
        <f t="shared" si="215"/>
        <v>139.04164828275572</v>
      </c>
      <c r="H323" s="28">
        <f t="shared" si="215"/>
        <v>157.43784032547109</v>
      </c>
      <c r="I323" s="28">
        <f t="shared" si="215"/>
        <v>166.83041987305768</v>
      </c>
      <c r="J323" s="28">
        <f t="shared" si="215"/>
        <v>172.68935530809867</v>
      </c>
      <c r="K323" s="28">
        <f t="shared" si="215"/>
        <v>179.47195139938054</v>
      </c>
      <c r="L323" s="28">
        <f t="shared" si="215"/>
        <v>184.80823632377863</v>
      </c>
      <c r="M323" s="28">
        <f t="shared" si="215"/>
        <v>189.08287186648474</v>
      </c>
      <c r="N323" s="28">
        <f t="shared" si="215"/>
        <v>193.93949307719362</v>
      </c>
      <c r="O323" s="28">
        <f t="shared" si="215"/>
        <v>201.40561298303476</v>
      </c>
      <c r="P323" s="28">
        <f t="shared" si="215"/>
        <v>207.54388899307253</v>
      </c>
      <c r="Q323" s="28">
        <f t="shared" si="215"/>
        <v>212.79564218834358</v>
      </c>
      <c r="R323" s="28">
        <f t="shared" si="215"/>
        <v>222.08694142600473</v>
      </c>
      <c r="S323" s="28">
        <f t="shared" si="215"/>
        <v>231.30491932036219</v>
      </c>
      <c r="T323" s="28">
        <f t="shared" si="215"/>
        <v>242.67105597793486</v>
      </c>
      <c r="U323" s="28">
        <f t="shared" si="215"/>
        <v>252.65861573468916</v>
      </c>
      <c r="V323" s="28">
        <f t="shared" si="215"/>
        <v>258.14143960593924</v>
      </c>
      <c r="W323" s="28">
        <f t="shared" si="215"/>
        <v>266.41669079844269</v>
      </c>
      <c r="X323" s="28">
        <f t="shared" si="215"/>
        <v>270.93462724371227</v>
      </c>
      <c r="Y323" s="28">
        <f t="shared" si="215"/>
        <v>276.05117278096543</v>
      </c>
      <c r="Z323" s="28">
        <f t="shared" si="215"/>
        <v>280.25559416814497</v>
      </c>
      <c r="AA323" s="28">
        <f t="shared" si="215"/>
        <v>286.82119599092067</v>
      </c>
      <c r="AB323" s="28">
        <f t="shared" si="215"/>
        <v>295.00969912173684</v>
      </c>
      <c r="AC323" s="28">
        <f t="shared" si="215"/>
        <v>303.42016228555377</v>
      </c>
      <c r="AD323" s="28">
        <f t="shared" si="215"/>
        <v>309.83697001480556</v>
      </c>
      <c r="AE323" s="28">
        <f t="shared" si="215"/>
        <v>318.16369909550764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3.5055718553583873E-2</v>
      </c>
      <c r="C330" s="28">
        <f t="shared" si="218"/>
        <v>3.5055718553583873E-2</v>
      </c>
      <c r="D330" s="28">
        <f t="shared" si="218"/>
        <v>3.5055718553583873E-2</v>
      </c>
      <c r="E330" s="28">
        <f t="shared" si="218"/>
        <v>3.5055718553583873E-2</v>
      </c>
      <c r="F330" s="28">
        <f t="shared" si="218"/>
        <v>3.5055718553583873E-2</v>
      </c>
      <c r="G330" s="28">
        <f t="shared" si="218"/>
        <v>3.8869273434637447E-2</v>
      </c>
      <c r="H330" s="28">
        <f t="shared" si="218"/>
        <v>4.2757851578428964E-2</v>
      </c>
      <c r="I330" s="28">
        <f t="shared" si="218"/>
        <v>4.6029833518113468E-2</v>
      </c>
      <c r="J330" s="28">
        <f t="shared" si="218"/>
        <v>4.8962351301876005E-2</v>
      </c>
      <c r="K330" s="28">
        <f t="shared" si="218"/>
        <v>5.215983044984996E-2</v>
      </c>
      <c r="L330" s="28">
        <f t="shared" si="218"/>
        <v>5.5494464170830787E-2</v>
      </c>
      <c r="M330" s="28">
        <f t="shared" si="218"/>
        <v>5.8842463106857916E-2</v>
      </c>
      <c r="N330" s="28">
        <f t="shared" si="218"/>
        <v>6.2456741240955932E-2</v>
      </c>
      <c r="O330" s="28">
        <f t="shared" si="218"/>
        <v>6.657316294114235E-2</v>
      </c>
      <c r="P330" s="28">
        <f t="shared" si="218"/>
        <v>7.0887743982452192E-2</v>
      </c>
      <c r="Q330" s="28">
        <f t="shared" si="218"/>
        <v>7.5411645833992985E-2</v>
      </c>
      <c r="R330" s="28">
        <f t="shared" si="218"/>
        <v>8.0647282971064313E-2</v>
      </c>
      <c r="S330" s="28">
        <f t="shared" si="218"/>
        <v>8.6182987997554916E-2</v>
      </c>
      <c r="T330" s="28">
        <f t="shared" si="218"/>
        <v>9.2210586132623659E-2</v>
      </c>
      <c r="U330" s="28">
        <f t="shared" si="218"/>
        <v>9.8374404164323179E-2</v>
      </c>
      <c r="V330" s="28">
        <f t="shared" si="218"/>
        <v>0.10441773350257304</v>
      </c>
      <c r="W330" s="28">
        <f t="shared" si="218"/>
        <v>0.11091703824839066</v>
      </c>
      <c r="X330" s="28">
        <f t="shared" si="218"/>
        <v>0.11726631578739825</v>
      </c>
      <c r="Y330" s="28">
        <f t="shared" si="218"/>
        <v>0.12389093790864607</v>
      </c>
      <c r="Z330" s="28">
        <f t="shared" si="218"/>
        <v>0.130570677643123</v>
      </c>
      <c r="AA330" s="28">
        <f t="shared" si="218"/>
        <v>0.13760921084892191</v>
      </c>
      <c r="AB330" s="28">
        <f t="shared" si="218"/>
        <v>0.14490676474501299</v>
      </c>
      <c r="AC330" s="28">
        <f t="shared" si="218"/>
        <v>0.15235855364036635</v>
      </c>
      <c r="AD330" s="28">
        <f t="shared" si="218"/>
        <v>0.15962453800143669</v>
      </c>
      <c r="AE330" s="28">
        <f t="shared" si="218"/>
        <v>0.16708553996086992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118.74640669270538</v>
      </c>
      <c r="C8" s="23">
        <f>Calcs!C$323</f>
        <v>118.74640669270538</v>
      </c>
      <c r="D8" s="23">
        <f>Calcs!D$323</f>
        <v>118.74640669270538</v>
      </c>
      <c r="E8" s="23">
        <f>Calcs!E$323</f>
        <v>118.74640669270538</v>
      </c>
      <c r="F8" s="23">
        <f>Calcs!F$323</f>
        <v>118.74640669270538</v>
      </c>
      <c r="G8" s="23">
        <f>Calcs!G$323</f>
        <v>139.04164828275572</v>
      </c>
      <c r="H8" s="23">
        <f>Calcs!H$323</f>
        <v>157.43784032547109</v>
      </c>
      <c r="I8" s="23">
        <f>Calcs!I$323</f>
        <v>166.83041987305768</v>
      </c>
      <c r="J8" s="23">
        <f>Calcs!J$323</f>
        <v>172.68935530809867</v>
      </c>
      <c r="K8" s="23">
        <f>Calcs!K$323</f>
        <v>179.47195139938054</v>
      </c>
      <c r="L8" s="23">
        <f>Calcs!L$323</f>
        <v>184.80823632377863</v>
      </c>
      <c r="M8" s="23">
        <f>Calcs!M$323</f>
        <v>189.08287186648474</v>
      </c>
      <c r="N8" s="23">
        <f>Calcs!N$323</f>
        <v>193.93949307719362</v>
      </c>
      <c r="O8" s="23">
        <f>Calcs!O$323</f>
        <v>201.40561298303476</v>
      </c>
      <c r="P8" s="23">
        <f>Calcs!P$323</f>
        <v>207.54388899307253</v>
      </c>
      <c r="Q8" s="23">
        <f>Calcs!Q$323</f>
        <v>212.79564218834358</v>
      </c>
      <c r="R8" s="23">
        <f>Calcs!R$323</f>
        <v>222.08694142600473</v>
      </c>
      <c r="S8" s="23">
        <f>Calcs!S$323</f>
        <v>231.30491932036219</v>
      </c>
      <c r="T8" s="23">
        <f>Calcs!T$323</f>
        <v>242.67105597793486</v>
      </c>
      <c r="U8" s="23">
        <f>Calcs!U$323</f>
        <v>252.65861573468916</v>
      </c>
      <c r="V8" s="23">
        <f>Calcs!V$323</f>
        <v>258.14143960593924</v>
      </c>
      <c r="W8" s="23">
        <f>Calcs!W$323</f>
        <v>266.41669079844269</v>
      </c>
      <c r="X8" s="23">
        <f>Calcs!X$323</f>
        <v>270.93462724371227</v>
      </c>
      <c r="Y8" s="23">
        <f>Calcs!Y$323</f>
        <v>276.05117278096543</v>
      </c>
      <c r="Z8" s="23">
        <f>Calcs!Z$323</f>
        <v>280.25559416814497</v>
      </c>
      <c r="AA8" s="23">
        <f>Calcs!AA$323</f>
        <v>286.82119599092067</v>
      </c>
      <c r="AB8" s="23">
        <f>Calcs!AB$323</f>
        <v>295.00969912173684</v>
      </c>
      <c r="AC8" s="23">
        <f>Calcs!AC$323</f>
        <v>303.42016228555377</v>
      </c>
      <c r="AD8" s="23">
        <f>Calcs!AD$323</f>
        <v>309.83697001480556</v>
      </c>
      <c r="AE8" s="23">
        <f>Calcs!AE$323</f>
        <v>318.16369909550764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235.8592976092032</v>
      </c>
      <c r="C8" s="23">
        <f>Calcs!C$322 * Calcs!$B$314</f>
        <v>235.8592976092032</v>
      </c>
      <c r="D8" s="23">
        <f>Calcs!D$322 * Calcs!$B$314</f>
        <v>235.8592976092032</v>
      </c>
      <c r="E8" s="23">
        <f>Calcs!E$322 * Calcs!$B$314</f>
        <v>235.8592976092032</v>
      </c>
      <c r="F8" s="23">
        <f>Calcs!F$322 * Calcs!$B$314</f>
        <v>235.8592976092032</v>
      </c>
      <c r="G8" s="23">
        <f>Calcs!G$322 * Calcs!$B$314</f>
        <v>255.57862084512414</v>
      </c>
      <c r="H8" s="23">
        <f>Calcs!H$322 * Calcs!$B$314</f>
        <v>277.53601675710792</v>
      </c>
      <c r="I8" s="23">
        <f>Calcs!I$322 * Calcs!$B$314</f>
        <v>300.91142133052546</v>
      </c>
      <c r="J8" s="23">
        <f>Calcs!J$322 * Calcs!$B$314</f>
        <v>323.92178795003935</v>
      </c>
      <c r="K8" s="23">
        <f>Calcs!K$322 * Calcs!$B$314</f>
        <v>348.69380490712769</v>
      </c>
      <c r="L8" s="23">
        <f>Calcs!L$322 * Calcs!$B$314</f>
        <v>375.92688913835133</v>
      </c>
      <c r="M8" s="23">
        <f>Calcs!M$322 * Calcs!$B$314</f>
        <v>404.14096674616883</v>
      </c>
      <c r="N8" s="23">
        <f>Calcs!N$322 * Calcs!$B$314</f>
        <v>434.40420253532142</v>
      </c>
      <c r="O8" s="23">
        <f>Calcs!O$322 * Calcs!$B$314</f>
        <v>467.31453697600546</v>
      </c>
      <c r="P8" s="23">
        <f>Calcs!P$322 * Calcs!$B$314</f>
        <v>503.16736957720667</v>
      </c>
      <c r="Q8" s="23">
        <f>Calcs!Q$322 * Calcs!$B$314</f>
        <v>541.71296870354786</v>
      </c>
      <c r="R8" s="23">
        <f>Calcs!R$322 * Calcs!$B$314</f>
        <v>583.73615932907046</v>
      </c>
      <c r="S8" s="23">
        <f>Calcs!S$322 * Calcs!$B$314</f>
        <v>628.65549946675242</v>
      </c>
      <c r="T8" s="23">
        <f>Calcs!T$322 * Calcs!$B$314</f>
        <v>676.4963985991069</v>
      </c>
      <c r="U8" s="23">
        <f>Calcs!U$322 * Calcs!$B$314</f>
        <v>726.73500171910973</v>
      </c>
      <c r="V8" s="23">
        <f>Calcs!V$322 * Calcs!$B$314</f>
        <v>779.46069550442485</v>
      </c>
      <c r="W8" s="23">
        <f>Calcs!W$322 * Calcs!$B$314</f>
        <v>834.24971321677515</v>
      </c>
      <c r="X8" s="23">
        <f>Calcs!X$322 * Calcs!$B$314</f>
        <v>890.64486375240574</v>
      </c>
      <c r="Y8" s="23">
        <f>Calcs!Y$322 * Calcs!$B$314</f>
        <v>949.16150336656449</v>
      </c>
      <c r="Z8" s="23">
        <f>Calcs!Z$322 * Calcs!$B$314</f>
        <v>1008.9335355024213</v>
      </c>
      <c r="AA8" s="23">
        <f>Calcs!AA$322 * Calcs!$B$314</f>
        <v>1070.1971945432999</v>
      </c>
      <c r="AB8" s="23">
        <f>Calcs!AB$322 * Calcs!$B$314</f>
        <v>1132.6034476091031</v>
      </c>
      <c r="AC8" s="23">
        <f>Calcs!AC$322 * Calcs!$B$314</f>
        <v>1196.2893069434813</v>
      </c>
      <c r="AD8" s="23">
        <f>Calcs!AD$322 * Calcs!$B$314</f>
        <v>1259.8232835707456</v>
      </c>
      <c r="AE8" s="23">
        <f>Calcs!AE$322 * Calcs!$B$314</f>
        <v>1323.6636577335505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57.134226825500079</v>
      </c>
      <c r="C8" s="23">
        <f>Calcs!C$322 * (1 - Calcs!$B$314)</f>
        <v>57.134226825500079</v>
      </c>
      <c r="D8" s="23">
        <f>Calcs!D$322 * (1 - Calcs!$B$314)</f>
        <v>57.134226825500079</v>
      </c>
      <c r="E8" s="23">
        <f>Calcs!E$322 * (1 - Calcs!$B$314)</f>
        <v>57.134226825500079</v>
      </c>
      <c r="F8" s="23">
        <f>Calcs!F$322 * (1 - Calcs!$B$314)</f>
        <v>57.134226825500079</v>
      </c>
      <c r="G8" s="23">
        <f>Calcs!G$322 * (1 - Calcs!$B$314)</f>
        <v>61.911008143967379</v>
      </c>
      <c r="H8" s="23">
        <f>Calcs!H$322 * (1 - Calcs!$B$314)</f>
        <v>67.229937061542671</v>
      </c>
      <c r="I8" s="23">
        <f>Calcs!I$322 * (1 - Calcs!$B$314)</f>
        <v>72.892362416714931</v>
      </c>
      <c r="J8" s="23">
        <f>Calcs!J$322 * (1 - Calcs!$B$314)</f>
        <v>78.466361487786202</v>
      </c>
      <c r="K8" s="23">
        <f>Calcs!K$322 * (1 - Calcs!$B$314)</f>
        <v>84.467100276114522</v>
      </c>
      <c r="L8" s="23">
        <f>Calcs!L$322 * (1 - Calcs!$B$314)</f>
        <v>91.06400456352884</v>
      </c>
      <c r="M8" s="23">
        <f>Calcs!M$322 * (1 - Calcs!$B$314)</f>
        <v>97.898543316324691</v>
      </c>
      <c r="N8" s="23">
        <f>Calcs!N$322 * (1 - Calcs!$B$314)</f>
        <v>105.22946728488469</v>
      </c>
      <c r="O8" s="23">
        <f>Calcs!O$322 * (1 - Calcs!$B$314)</f>
        <v>113.20162073355901</v>
      </c>
      <c r="P8" s="23">
        <f>Calcs!P$322 * (1 - Calcs!$B$314)</f>
        <v>121.88656082681648</v>
      </c>
      <c r="Q8" s="23">
        <f>Calcs!Q$322 * (1 - Calcs!$B$314)</f>
        <v>131.22379292210633</v>
      </c>
      <c r="R8" s="23">
        <f>Calcs!R$322 * (1 - Calcs!$B$314)</f>
        <v>141.40343192496644</v>
      </c>
      <c r="S8" s="23">
        <f>Calcs!S$322 * (1 - Calcs!$B$314)</f>
        <v>152.2846301405672</v>
      </c>
      <c r="T8" s="23">
        <f>Calcs!T$322 * (1 - Calcs!$B$314)</f>
        <v>163.87354272646289</v>
      </c>
      <c r="U8" s="23">
        <f>Calcs!U$322 * (1 - Calcs!$B$314)</f>
        <v>176.04327177742618</v>
      </c>
      <c r="V8" s="23">
        <f>Calcs!V$322 * (1 - Calcs!$B$314)</f>
        <v>188.815470197407</v>
      </c>
      <c r="W8" s="23">
        <f>Calcs!W$322 * (1 - Calcs!$B$314)</f>
        <v>202.08748532360494</v>
      </c>
      <c r="X8" s="23">
        <f>Calcs!X$322 * (1 - Calcs!$B$314)</f>
        <v>215.74856782161038</v>
      </c>
      <c r="Y8" s="23">
        <f>Calcs!Y$322 * (1 - Calcs!$B$314)</f>
        <v>229.92355687089062</v>
      </c>
      <c r="Z8" s="23">
        <f>Calcs!Z$322 * (1 - Calcs!$B$314)</f>
        <v>244.40265045120609</v>
      </c>
      <c r="AA8" s="23">
        <f>Calcs!AA$322 * (1 - Calcs!$B$314)</f>
        <v>259.24307364962181</v>
      </c>
      <c r="AB8" s="23">
        <f>Calcs!AB$322 * (1 - Calcs!$B$314)</f>
        <v>274.36027722876122</v>
      </c>
      <c r="AC8" s="23">
        <f>Calcs!AC$322 * (1 - Calcs!$B$314)</f>
        <v>289.78745084315972</v>
      </c>
      <c r="AD8" s="23">
        <f>Calcs!AD$322 * (1 - Calcs!$B$314)</f>
        <v>305.17783260272319</v>
      </c>
      <c r="AE8" s="23">
        <f>Calcs!AE$322 * (1 - Calcs!$B$314)</f>
        <v>320.64243567334717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235.8592976092032</v>
      </c>
      <c r="C8" s="23">
        <f>'BDESC-rural-residential'!E8</f>
        <v>57.134226825500079</v>
      </c>
      <c r="D8" s="23">
        <f>'BDESC-commercial'!E8</f>
        <v>118.74640669270538</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2026-08-07T21:04:55Z</dcterms:modified>
</cp:coreProperties>
</file>