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PA/bldgs/BCEU/"/>
    </mc:Choice>
  </mc:AlternateContent>
  <xr:revisionPtr revIDLastSave="0" documentId="8_{4AE6CE25-253F-314D-8B59-D76E4420D3F1}"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R164" i="30"/>
  <c r="S164" i="30" s="1"/>
  <c r="T164" i="30" s="1"/>
  <c r="U164" i="30" s="1"/>
  <c r="V164" i="30" s="1"/>
  <c r="R182" i="30"/>
  <c r="S182" i="30" s="1"/>
  <c r="R190" i="30"/>
  <c r="S190" i="30" s="1"/>
  <c r="T190" i="30" s="1"/>
  <c r="U190" i="30" s="1"/>
  <c r="V190" i="30" s="1"/>
  <c r="R156" i="30"/>
  <c r="S156" i="30" s="1"/>
  <c r="R151" i="30"/>
  <c r="S151" i="30"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T190" i="36" l="1"/>
  <c r="G6" i="17" s="1"/>
  <c r="S190" i="36"/>
  <c r="F6" i="17" s="1"/>
  <c r="U164" i="36"/>
  <c r="H6" i="15" s="1"/>
  <c r="T164" i="36"/>
  <c r="G6" i="15" s="1"/>
  <c r="S164" i="36"/>
  <c r="F6" i="15" s="1"/>
  <c r="U190" i="36"/>
  <c r="H6" i="17" s="1"/>
  <c r="T151" i="30"/>
  <c r="S151" i="36"/>
  <c r="F6" i="14" s="1"/>
  <c r="T156" i="30"/>
  <c r="S156" i="36"/>
  <c r="F11" i="14" s="1"/>
  <c r="W190" i="30"/>
  <c r="V190" i="36"/>
  <c r="I6" i="17" s="1"/>
  <c r="T182" i="30"/>
  <c r="S182" i="36"/>
  <c r="F11" i="16" s="1"/>
  <c r="W164" i="30"/>
  <c r="V164" i="36"/>
  <c r="I6" i="15" s="1"/>
  <c r="T143" i="30"/>
  <c r="S143" i="36"/>
  <c r="F11" i="21" s="1"/>
  <c r="R164" i="36"/>
  <c r="E6" i="15" s="1"/>
  <c r="R143" i="36"/>
  <c r="E11" i="21" s="1"/>
  <c r="R190" i="36"/>
  <c r="E6" i="17" s="1"/>
  <c r="R151" i="36"/>
  <c r="E6" i="14" s="1"/>
  <c r="R182" i="36"/>
  <c r="E11" i="16" s="1"/>
  <c r="R156" i="36"/>
  <c r="E11"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U143" i="30" l="1"/>
  <c r="T143" i="36"/>
  <c r="G11" i="21" s="1"/>
  <c r="U151" i="30"/>
  <c r="T151" i="36"/>
  <c r="G6" i="14" s="1"/>
  <c r="X164" i="30"/>
  <c r="W164" i="36"/>
  <c r="J6" i="15" s="1"/>
  <c r="U182" i="30"/>
  <c r="T182" i="36"/>
  <c r="G11" i="16" s="1"/>
  <c r="X190" i="30"/>
  <c r="W190" i="36"/>
  <c r="J6" i="17" s="1"/>
  <c r="U156" i="30"/>
  <c r="T156" i="36"/>
  <c r="G11" i="14"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V182" i="30" l="1"/>
  <c r="U182" i="36"/>
  <c r="H11" i="16" s="1"/>
  <c r="Y164" i="30"/>
  <c r="X164" i="36"/>
  <c r="K6" i="15" s="1"/>
  <c r="V156" i="30"/>
  <c r="U156" i="36"/>
  <c r="H11" i="14" s="1"/>
  <c r="V151" i="30"/>
  <c r="U151" i="36"/>
  <c r="H6" i="14" s="1"/>
  <c r="Y190" i="30"/>
  <c r="X190" i="36"/>
  <c r="K6" i="17" s="1"/>
  <c r="V143" i="30"/>
  <c r="U143" i="36"/>
  <c r="H11" i="21"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51" i="30" l="1"/>
  <c r="V151" i="36"/>
  <c r="I6" i="14" s="1"/>
  <c r="W156" i="30"/>
  <c r="V156" i="36"/>
  <c r="I11" i="14" s="1"/>
  <c r="W143" i="30"/>
  <c r="V143" i="36"/>
  <c r="I11" i="21" s="1"/>
  <c r="Z164" i="30"/>
  <c r="Y164" i="36"/>
  <c r="L6" i="15" s="1"/>
  <c r="Z190" i="30"/>
  <c r="Y190" i="36"/>
  <c r="L6" i="17" s="1"/>
  <c r="W182" i="30"/>
  <c r="V182" i="36"/>
  <c r="I11" i="16"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AA164" i="30" l="1"/>
  <c r="Z164" i="36"/>
  <c r="M6" i="15" s="1"/>
  <c r="X143" i="30"/>
  <c r="W143" i="36"/>
  <c r="J11" i="21" s="1"/>
  <c r="X182" i="30"/>
  <c r="W182" i="36"/>
  <c r="J11" i="16" s="1"/>
  <c r="X156" i="30"/>
  <c r="W156" i="36"/>
  <c r="J11" i="14" s="1"/>
  <c r="AA190" i="30"/>
  <c r="Z190" i="36"/>
  <c r="M6" i="17" s="1"/>
  <c r="X151" i="30"/>
  <c r="W151" i="36"/>
  <c r="J6" i="14"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56" i="30" l="1"/>
  <c r="X156" i="36"/>
  <c r="K11" i="14" s="1"/>
  <c r="Y182" i="30"/>
  <c r="X182" i="36"/>
  <c r="K11" i="16" s="1"/>
  <c r="Y151" i="30"/>
  <c r="X151" i="36"/>
  <c r="K6" i="14" s="1"/>
  <c r="Y143" i="30"/>
  <c r="X143" i="36"/>
  <c r="K11" i="21" s="1"/>
  <c r="AB190" i="30"/>
  <c r="AA190" i="36"/>
  <c r="N6" i="17" s="1"/>
  <c r="AB164" i="30"/>
  <c r="AA164" i="36"/>
  <c r="N6" i="15"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Z143" i="30" l="1"/>
  <c r="Y143" i="36"/>
  <c r="L11" i="21" s="1"/>
  <c r="Z151" i="30"/>
  <c r="Y151" i="36"/>
  <c r="L6" i="14" s="1"/>
  <c r="AC164" i="30"/>
  <c r="AB164" i="36"/>
  <c r="O6" i="15" s="1"/>
  <c r="Z182" i="30"/>
  <c r="Y182" i="36"/>
  <c r="L11" i="16" s="1"/>
  <c r="AC190" i="30"/>
  <c r="AB190" i="36"/>
  <c r="O6" i="17" s="1"/>
  <c r="Z156" i="30"/>
  <c r="Y156" i="36"/>
  <c r="L11" i="14"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D190" i="30" l="1"/>
  <c r="AC190" i="36"/>
  <c r="P6" i="17" s="1"/>
  <c r="AA182" i="30"/>
  <c r="Z182" i="36"/>
  <c r="M11" i="16" s="1"/>
  <c r="AD164" i="30"/>
  <c r="AC164" i="36"/>
  <c r="P6" i="15" s="1"/>
  <c r="AA151" i="30"/>
  <c r="Z151" i="36"/>
  <c r="M6" i="14" s="1"/>
  <c r="AA156" i="30"/>
  <c r="Z156" i="36"/>
  <c r="M11" i="14" s="1"/>
  <c r="AA143" i="30"/>
  <c r="Z143" i="36"/>
  <c r="M11" i="21"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51" i="30" l="1"/>
  <c r="AA151" i="36"/>
  <c r="N6" i="14" s="1"/>
  <c r="AE164" i="30"/>
  <c r="AD164" i="36"/>
  <c r="Q6" i="15" s="1"/>
  <c r="AB143" i="30"/>
  <c r="AA143" i="36"/>
  <c r="N11" i="21" s="1"/>
  <c r="AB182" i="30"/>
  <c r="AA182" i="36"/>
  <c r="N11" i="16" s="1"/>
  <c r="AB156" i="30"/>
  <c r="AA156" i="36"/>
  <c r="N11" i="14" s="1"/>
  <c r="AE190" i="30"/>
  <c r="AD190" i="36"/>
  <c r="Q6" i="17"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C182" i="30" l="1"/>
  <c r="AB182" i="36"/>
  <c r="O11" i="16" s="1"/>
  <c r="AC143" i="30"/>
  <c r="AB143" i="36"/>
  <c r="O11" i="21" s="1"/>
  <c r="AF190" i="30"/>
  <c r="AE190" i="36"/>
  <c r="R6" i="17" s="1"/>
  <c r="AF164" i="30"/>
  <c r="AE164" i="36"/>
  <c r="R6" i="15" s="1"/>
  <c r="AC156" i="30"/>
  <c r="AB156" i="36"/>
  <c r="O11" i="14" s="1"/>
  <c r="AC151" i="30"/>
  <c r="AB151" i="36"/>
  <c r="O6" i="14"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G164" i="30" l="1"/>
  <c r="AF164" i="36"/>
  <c r="S6" i="15" s="1"/>
  <c r="AG190" i="30"/>
  <c r="AF190" i="36"/>
  <c r="S6" i="17" s="1"/>
  <c r="AD151" i="30"/>
  <c r="AC151" i="36"/>
  <c r="P6" i="14" s="1"/>
  <c r="AD143" i="30"/>
  <c r="AC143" i="36"/>
  <c r="P11" i="21" s="1"/>
  <c r="AD156" i="30"/>
  <c r="AC156" i="36"/>
  <c r="P11" i="14" s="1"/>
  <c r="AD182" i="30"/>
  <c r="AC182" i="36"/>
  <c r="P11" i="16"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E143" i="30" l="1"/>
  <c r="AD143" i="36"/>
  <c r="Q11" i="21" s="1"/>
  <c r="AE151" i="30"/>
  <c r="AD151" i="36"/>
  <c r="Q6" i="14" s="1"/>
  <c r="AH190" i="30"/>
  <c r="AG190" i="36"/>
  <c r="T6" i="17" s="1"/>
  <c r="AE182" i="30"/>
  <c r="AD182" i="36"/>
  <c r="Q11" i="16" s="1"/>
  <c r="AE156" i="30"/>
  <c r="AD156" i="36"/>
  <c r="Q11" i="14" s="1"/>
  <c r="AH164" i="30"/>
  <c r="AG164" i="36"/>
  <c r="T6" i="15"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82" i="30" l="1"/>
  <c r="AE182" i="36"/>
  <c r="R11" i="16" s="1"/>
  <c r="AI190" i="30"/>
  <c r="AH190" i="36"/>
  <c r="U6" i="17" s="1"/>
  <c r="AI164" i="30"/>
  <c r="AH164" i="36"/>
  <c r="U6" i="15" s="1"/>
  <c r="AF151" i="30"/>
  <c r="AE151" i="36"/>
  <c r="R6" i="14" s="1"/>
  <c r="AF156" i="30"/>
  <c r="AE156" i="36"/>
  <c r="R11" i="14" s="1"/>
  <c r="AF143" i="30"/>
  <c r="AE143" i="36"/>
  <c r="R11" i="21"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51" i="30" l="1"/>
  <c r="AF151" i="36"/>
  <c r="S6" i="14" s="1"/>
  <c r="AJ164" i="30"/>
  <c r="AI164" i="36"/>
  <c r="V6" i="15" s="1"/>
  <c r="AG143" i="30"/>
  <c r="AF143" i="36"/>
  <c r="S11" i="21" s="1"/>
  <c r="AJ190" i="30"/>
  <c r="AI190" i="36"/>
  <c r="V6" i="17" s="1"/>
  <c r="AG156" i="30"/>
  <c r="AF156" i="36"/>
  <c r="S11" i="14" s="1"/>
  <c r="AG182" i="30"/>
  <c r="AF182" i="36"/>
  <c r="S11" i="16"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K190" i="30" l="1"/>
  <c r="AJ190" i="36"/>
  <c r="W6" i="17" s="1"/>
  <c r="AH143" i="30"/>
  <c r="AG143" i="36"/>
  <c r="T11" i="21" s="1"/>
  <c r="AH182" i="30"/>
  <c r="AG182" i="36"/>
  <c r="T11" i="16" s="1"/>
  <c r="AK164" i="30"/>
  <c r="AJ164" i="36"/>
  <c r="W6" i="15" s="1"/>
  <c r="AH156" i="30"/>
  <c r="AG156" i="36"/>
  <c r="T11" i="14" s="1"/>
  <c r="AH151" i="30"/>
  <c r="AG151" i="36"/>
  <c r="T6" i="14"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L164" i="30" l="1"/>
  <c r="AK164" i="36"/>
  <c r="X6" i="15" s="1"/>
  <c r="AI182" i="30"/>
  <c r="AH182" i="36"/>
  <c r="U11" i="16" s="1"/>
  <c r="AI151" i="30"/>
  <c r="AH151" i="36"/>
  <c r="U6" i="14" s="1"/>
  <c r="AI143" i="30"/>
  <c r="AH143" i="36"/>
  <c r="U11" i="21" s="1"/>
  <c r="AI156" i="30"/>
  <c r="AH156" i="36"/>
  <c r="U11" i="14" s="1"/>
  <c r="AL190" i="30"/>
  <c r="AK190" i="36"/>
  <c r="X6" i="17"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J143" i="30" l="1"/>
  <c r="AI143" i="36"/>
  <c r="V11" i="21" s="1"/>
  <c r="AJ151" i="30"/>
  <c r="AI151" i="36"/>
  <c r="V6" i="14" s="1"/>
  <c r="AM190" i="30"/>
  <c r="AL190" i="36"/>
  <c r="Y6" i="17" s="1"/>
  <c r="AJ182" i="30"/>
  <c r="AI182" i="36"/>
  <c r="V11" i="16" s="1"/>
  <c r="AJ156" i="30"/>
  <c r="AI156" i="36"/>
  <c r="V11" i="14" s="1"/>
  <c r="AM164" i="30"/>
  <c r="AL164" i="36"/>
  <c r="Y6" i="15"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82" i="30" l="1"/>
  <c r="AJ182" i="36"/>
  <c r="W11" i="16" s="1"/>
  <c r="AN190" i="30"/>
  <c r="AM190" i="36"/>
  <c r="Z6" i="17" s="1"/>
  <c r="AN164" i="30"/>
  <c r="AM164" i="36"/>
  <c r="Z6" i="15" s="1"/>
  <c r="AK151" i="30"/>
  <c r="AJ151" i="36"/>
  <c r="W6" i="14" s="1"/>
  <c r="AK156" i="30"/>
  <c r="AJ156" i="36"/>
  <c r="W11" i="14" s="1"/>
  <c r="AK143" i="30"/>
  <c r="AJ143" i="36"/>
  <c r="W11" i="21"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51" i="30" l="1"/>
  <c r="AK151" i="36"/>
  <c r="X6" i="14" s="1"/>
  <c r="AO164" i="30"/>
  <c r="AN164" i="36"/>
  <c r="AA6" i="15" s="1"/>
  <c r="AL143" i="30"/>
  <c r="AK143" i="36"/>
  <c r="X11" i="21" s="1"/>
  <c r="AO190" i="30"/>
  <c r="AN190" i="36"/>
  <c r="AA6" i="17" s="1"/>
  <c r="AL156" i="30"/>
  <c r="AK156" i="36"/>
  <c r="X11" i="14" s="1"/>
  <c r="AL182" i="30"/>
  <c r="AK182" i="36"/>
  <c r="X11" i="16"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P190" i="30" l="1"/>
  <c r="AO190" i="36"/>
  <c r="AB6" i="17" s="1"/>
  <c r="AM143" i="30"/>
  <c r="AL143" i="36"/>
  <c r="Y11" i="21" s="1"/>
  <c r="AM182" i="30"/>
  <c r="AL182" i="36"/>
  <c r="Y11" i="16" s="1"/>
  <c r="AP164" i="30"/>
  <c r="AO164" i="36"/>
  <c r="AB6" i="15" s="1"/>
  <c r="AM156" i="30"/>
  <c r="AL156" i="36"/>
  <c r="Y11" i="14" s="1"/>
  <c r="AM151" i="30"/>
  <c r="AL151" i="36"/>
  <c r="Y6" i="14"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Q164" i="30" l="1"/>
  <c r="AP164" i="36"/>
  <c r="AC6" i="15" s="1"/>
  <c r="AN182" i="30"/>
  <c r="AM182" i="36"/>
  <c r="Z11" i="16" s="1"/>
  <c r="AN151" i="30"/>
  <c r="AM151" i="36"/>
  <c r="Z6" i="14" s="1"/>
  <c r="AN143" i="30"/>
  <c r="AM143" i="36"/>
  <c r="Z11" i="21" s="1"/>
  <c r="AN156" i="30"/>
  <c r="AM156" i="36"/>
  <c r="Z11" i="14" s="1"/>
  <c r="AQ190" i="30"/>
  <c r="AP190" i="36"/>
  <c r="AC6" i="17"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O143" i="30" l="1"/>
  <c r="AN143" i="36"/>
  <c r="AA11" i="21" s="1"/>
  <c r="AO151" i="30"/>
  <c r="AN151" i="36"/>
  <c r="AA6" i="14" s="1"/>
  <c r="AR190" i="30"/>
  <c r="AQ190" i="36"/>
  <c r="AD6" i="17" s="1"/>
  <c r="AO182" i="30"/>
  <c r="AN182" i="36"/>
  <c r="AA11" i="16" s="1"/>
  <c r="AO156" i="30"/>
  <c r="AN156" i="36"/>
  <c r="AA11" i="14" s="1"/>
  <c r="AR164" i="30"/>
  <c r="AQ164" i="36"/>
  <c r="AD6" i="15"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82" i="30" l="1"/>
  <c r="AO182" i="36"/>
  <c r="AB11" i="16" s="1"/>
  <c r="AS190" i="30"/>
  <c r="AR190" i="36"/>
  <c r="AE6" i="17" s="1"/>
  <c r="AS164" i="30"/>
  <c r="AR164" i="36"/>
  <c r="AE6" i="15" s="1"/>
  <c r="AP151" i="30"/>
  <c r="AO151" i="36"/>
  <c r="AB6" i="14" s="1"/>
  <c r="AP156" i="30"/>
  <c r="AO156" i="36"/>
  <c r="AB11" i="14" s="1"/>
  <c r="AP143" i="30"/>
  <c r="AO143" i="36"/>
  <c r="AB11" i="21"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51" i="30" l="1"/>
  <c r="AP151" i="36"/>
  <c r="AC6" i="14" s="1"/>
  <c r="AT164" i="30"/>
  <c r="AT164" i="36" s="1"/>
  <c r="AG6" i="15" s="1"/>
  <c r="AS164" i="36"/>
  <c r="AF6" i="15" s="1"/>
  <c r="AQ143" i="30"/>
  <c r="AP143" i="36"/>
  <c r="AC11" i="21" s="1"/>
  <c r="AT190" i="30"/>
  <c r="AT190" i="36" s="1"/>
  <c r="AG6" i="17" s="1"/>
  <c r="AS190" i="36"/>
  <c r="AF6" i="17" s="1"/>
  <c r="AQ156" i="30"/>
  <c r="AP156" i="36"/>
  <c r="AC11" i="14" s="1"/>
  <c r="AQ182" i="30"/>
  <c r="AP182" i="36"/>
  <c r="AC11" i="16"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43" i="30" l="1"/>
  <c r="AQ143" i="36"/>
  <c r="AD11" i="21" s="1"/>
  <c r="AR182" i="30"/>
  <c r="AQ182" i="36"/>
  <c r="AD11" i="16" s="1"/>
  <c r="AR156" i="30"/>
  <c r="AQ156" i="36"/>
  <c r="AD11" i="14" s="1"/>
  <c r="AR151" i="30"/>
  <c r="AQ151" i="36"/>
  <c r="AD6" i="14"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51" i="30" l="1"/>
  <c r="AR151" i="36"/>
  <c r="AE6" i="14" s="1"/>
  <c r="AS156" i="30"/>
  <c r="AR156" i="36"/>
  <c r="AE11" i="14" s="1"/>
  <c r="AS182" i="30"/>
  <c r="AR182" i="36"/>
  <c r="AE11" i="16" s="1"/>
  <c r="AS143" i="30"/>
  <c r="AR143" i="36"/>
  <c r="AE11" i="21"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43" i="30" l="1"/>
  <c r="AT143" i="36" s="1"/>
  <c r="AG11" i="21" s="1"/>
  <c r="AS143" i="36"/>
  <c r="AF11" i="21" s="1"/>
  <c r="AT182" i="30"/>
  <c r="AT182" i="36" s="1"/>
  <c r="AG11" i="16" s="1"/>
  <c r="AS182" i="36"/>
  <c r="AF11" i="16" s="1"/>
  <c r="AT156" i="30"/>
  <c r="AT156" i="36" s="1"/>
  <c r="AG11" i="14" s="1"/>
  <c r="AS156" i="36"/>
  <c r="AF11" i="14" s="1"/>
  <c r="AT151" i="30"/>
  <c r="AT151" i="36" s="1"/>
  <c r="AG6" i="14" s="1"/>
  <c r="AS151" i="36"/>
  <c r="AF6" i="14"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<sst xmlns="http://schemas.openxmlformats.org/spreadsheetml/2006/main" count="211474" uniqueCount="1097">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</sst>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190885000000000</c:v>
                </c:pt>
                <c:pt idx="1">
                  <c:v>190885000000000</c:v>
                </c:pt>
                <c:pt idx="2">
                  <c:v>189991777303966.84</c:v>
                </c:pt>
                <c:pt idx="3">
                  <c:v>189220494686202.78</c:v>
                </c:pt>
                <c:pt idx="4">
                  <c:v>188518168769854.69</c:v>
                </c:pt>
                <c:pt idx="5">
                  <c:v>187958059706484.59</c:v>
                </c:pt>
                <c:pt idx="6">
                  <c:v>187511502082146.53</c:v>
                </c:pt>
                <c:pt idx="7">
                  <c:v>187339126023456.84</c:v>
                </c:pt>
                <c:pt idx="8">
                  <c:v>187331148676042.09</c:v>
                </c:pt>
                <c:pt idx="9">
                  <c:v>187386768100008.12</c:v>
                </c:pt>
                <c:pt idx="10">
                  <c:v>187520643408712.72</c:v>
                </c:pt>
                <c:pt idx="11">
                  <c:v>187994594736603.56</c:v>
                </c:pt>
                <c:pt idx="12">
                  <c:v>188617276998059.53</c:v>
                </c:pt>
                <c:pt idx="13">
                  <c:v>189291433687907.59</c:v>
                </c:pt>
                <c:pt idx="14">
                  <c:v>190049753588740.19</c:v>
                </c:pt>
                <c:pt idx="15">
                  <c:v>190893484468838.91</c:v>
                </c:pt>
                <c:pt idx="16">
                  <c:v>191720842575077.09</c:v>
                </c:pt>
                <c:pt idx="17">
                  <c:v>192534996835689.22</c:v>
                </c:pt>
                <c:pt idx="18">
                  <c:v>193409243066828.97</c:v>
                </c:pt>
                <c:pt idx="19">
                  <c:v>194193482694149.53</c:v>
                </c:pt>
                <c:pt idx="20">
                  <c:v>194975231117908.59</c:v>
                </c:pt>
                <c:pt idx="21">
                  <c:v>194716190607537.94</c:v>
                </c:pt>
                <c:pt idx="22">
                  <c:v>194433404176077.81</c:v>
                </c:pt>
                <c:pt idx="23">
                  <c:v>194062784846753.78</c:v>
                </c:pt>
                <c:pt idx="24">
                  <c:v>193648394705880.66</c:v>
                </c:pt>
                <c:pt idx="25">
                  <c:v>193293059363189.59</c:v>
                </c:pt>
                <c:pt idx="26">
                  <c:v>192851160628956.22</c:v>
                </c:pt>
                <c:pt idx="27">
                  <c:v>192423425704113.16</c:v>
                </c:pt>
                <c:pt idx="28">
                  <c:v>191928264479840.59</c:v>
                </c:pt>
                <c:pt idx="29">
                  <c:v>191449744724500.06</c:v>
                </c:pt>
                <c:pt idx="30">
                  <c:v>190993575326199.66</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126203000000000</c:v>
                </c:pt>
                <c:pt idx="1">
                  <c:v>126203000000000</c:v>
                </c:pt>
                <c:pt idx="2">
                  <c:v>126704191690334.92</c:v>
                </c:pt>
                <c:pt idx="3">
                  <c:v>127122505441402.53</c:v>
                </c:pt>
                <c:pt idx="4">
                  <c:v>127555377571827.28</c:v>
                </c:pt>
                <c:pt idx="5">
                  <c:v>127940839033548.77</c:v>
                </c:pt>
                <c:pt idx="6">
                  <c:v>128306978941199.5</c:v>
                </c:pt>
                <c:pt idx="7">
                  <c:v>128661878002007.97</c:v>
                </c:pt>
                <c:pt idx="8">
                  <c:v>129015197966955.02</c:v>
                </c:pt>
                <c:pt idx="9">
                  <c:v>129421989479056.19</c:v>
                </c:pt>
                <c:pt idx="10">
                  <c:v>129877983727954.28</c:v>
                </c:pt>
                <c:pt idx="11">
                  <c:v>130433880144788.33</c:v>
                </c:pt>
                <c:pt idx="12">
                  <c:v>131102291750732.03</c:v>
                </c:pt>
                <c:pt idx="13">
                  <c:v>131861282132406.34</c:v>
                </c:pt>
                <c:pt idx="14">
                  <c:v>132712832835606.28</c:v>
                </c:pt>
                <c:pt idx="15">
                  <c:v>133638730777728.17</c:v>
                </c:pt>
                <c:pt idx="16">
                  <c:v>134612867232079.88</c:v>
                </c:pt>
                <c:pt idx="17">
                  <c:v>135679928807169.28</c:v>
                </c:pt>
                <c:pt idx="18">
                  <c:v>136797491069090.09</c:v>
                </c:pt>
                <c:pt idx="19">
                  <c:v>137995640239432.25</c:v>
                </c:pt>
                <c:pt idx="20">
                  <c:v>139266435233016.92</c:v>
                </c:pt>
                <c:pt idx="21">
                  <c:v>140614790546597.25</c:v>
                </c:pt>
                <c:pt idx="22">
                  <c:v>142037562737540.84</c:v>
                </c:pt>
                <c:pt idx="23">
                  <c:v>143551289317802.44</c:v>
                </c:pt>
                <c:pt idx="24">
                  <c:v>145132172576604.19</c:v>
                </c:pt>
                <c:pt idx="25">
                  <c:v>146767759611526.94</c:v>
                </c:pt>
                <c:pt idx="26">
                  <c:v>148502870417714.12</c:v>
                </c:pt>
                <c:pt idx="27">
                  <c:v>150274346831826.75</c:v>
                </c:pt>
                <c:pt idx="28">
                  <c:v>152131783809223.06</c:v>
                </c:pt>
                <c:pt idx="29">
                  <c:v>154064037717231.81</c:v>
                </c:pt>
                <c:pt idx="30">
                  <c:v>156079733761892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791</v>
      </c>
      <c r="C1" s="95">
        <v>45275</v>
      </c>
      <c r="E1" s="128" t="s">
        <v>915</v>
      </c>
      <c r="F1" s="129" t="str">
        <f>B1</f>
        <v>Pennsylvania</v>
      </c>
      <c r="H1" t="s">
        <v>712</v>
      </c>
      <c r="I1" t="s">
        <v>817</v>
      </c>
    </row>
    <row r="2" spans="1:9" x14ac:dyDescent="0.2">
      <c r="B2" t="str">
        <f>VLOOKUP(B1,H2:I52,2)</f>
        <v>PA</v>
      </c>
      <c r="E2" s="128" t="s">
        <v>817</v>
      </c>
      <c r="F2" s="130" t="str">
        <f>LOOKUP(F1,H:H,I:I)</f>
        <v>PA</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0.23546109654148753</v>
      </c>
      <c r="H5" s="100" t="s">
        <v>724</v>
      </c>
      <c r="I5" s="100" t="s">
        <v>725</v>
      </c>
    </row>
    <row r="6" spans="1:9" x14ac:dyDescent="0.2">
      <c r="B6" t="s">
        <v>551</v>
      </c>
      <c r="E6" s="119" t="s">
        <v>910</v>
      </c>
      <c r="F6" s="120">
        <f>SUMIFS('Rural Urban'!F:F,'Rural Urban'!B:B,About!F2) / 100</f>
        <v>0.7645389034585125</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0.23546109654148753</v>
      </c>
      <c r="R11" s="207">
        <f>1-Q11</f>
        <v>0.7645389034585125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PA</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555206000000000</v>
      </c>
      <c r="G23" s="6">
        <f>BF2</f>
        <v>1.1695032E+16</v>
      </c>
      <c r="H23" s="207">
        <f>IFERROR(F23/G23,0)</f>
        <v>4.7473662320889759E-2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74997000000000</v>
      </c>
      <c r="G25" s="6">
        <f t="shared" si="2"/>
        <v>473453000000000</v>
      </c>
      <c r="H25" s="207">
        <f t="shared" si="3"/>
        <v>0.15840431890810702</v>
      </c>
    </row>
    <row r="26" spans="1:58" x14ac:dyDescent="0.2">
      <c r="C26" s="204" t="s">
        <v>966</v>
      </c>
      <c r="D26" s="204" t="s">
        <v>635</v>
      </c>
      <c r="E26" t="s">
        <v>1022</v>
      </c>
      <c r="F26">
        <f t="shared" si="1"/>
        <v>190885000000000</v>
      </c>
      <c r="G26" s="6">
        <f t="shared" si="2"/>
        <v>5017299000000000</v>
      </c>
      <c r="H26" s="213">
        <f t="shared" si="3"/>
        <v>3.8045370626705724E-2</v>
      </c>
    </row>
    <row r="27" spans="1:58" x14ac:dyDescent="0.2">
      <c r="C27" s="204" t="s">
        <v>968</v>
      </c>
      <c r="D27" s="204" t="s">
        <v>969</v>
      </c>
      <c r="E27" t="s">
        <v>1022</v>
      </c>
      <c r="F27">
        <f t="shared" si="1"/>
        <v>1060000000000</v>
      </c>
      <c r="G27" s="6">
        <f t="shared" si="2"/>
        <v>9410000000000</v>
      </c>
      <c r="H27" s="207">
        <f t="shared" si="3"/>
        <v>0.1126461211477152</v>
      </c>
    </row>
    <row r="28" spans="1:58" x14ac:dyDescent="0.2">
      <c r="C28" s="204" t="s">
        <v>971</v>
      </c>
      <c r="D28" s="204" t="s">
        <v>972</v>
      </c>
      <c r="E28" t="s">
        <v>1022</v>
      </c>
      <c r="F28">
        <f t="shared" si="1"/>
        <v>235221000000000</v>
      </c>
      <c r="G28" s="6">
        <f t="shared" si="2"/>
        <v>4914171000000000</v>
      </c>
      <c r="H28" s="213">
        <f t="shared" si="3"/>
        <v>4.7865855705875926E-2</v>
      </c>
    </row>
    <row r="29" spans="1:58" x14ac:dyDescent="0.2">
      <c r="C29" s="204" t="s">
        <v>974</v>
      </c>
      <c r="D29" s="204" t="s">
        <v>975</v>
      </c>
      <c r="E29" t="s">
        <v>1022</v>
      </c>
      <c r="F29">
        <f t="shared" si="1"/>
        <v>18812000000000</v>
      </c>
      <c r="G29" s="6">
        <f t="shared" si="2"/>
        <v>484129000000000</v>
      </c>
      <c r="H29" s="207">
        <f t="shared" si="3"/>
        <v>3.8857411970776384E-2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28775000000000</v>
      </c>
      <c r="G31" s="6">
        <f t="shared" si="2"/>
        <v>438967000000000</v>
      </c>
      <c r="H31" s="207">
        <f t="shared" si="3"/>
        <v>6.5551624609594794E-2</v>
      </c>
    </row>
    <row r="32" spans="1:58" x14ac:dyDescent="0.2">
      <c r="C32" s="204" t="s">
        <v>983</v>
      </c>
      <c r="D32" s="204" t="s">
        <v>983</v>
      </c>
      <c r="E32" t="s">
        <v>1013</v>
      </c>
      <c r="F32">
        <f t="shared" si="1"/>
        <v>338381000000000</v>
      </c>
      <c r="G32" s="6">
        <f t="shared" si="2"/>
        <v>9178628000000000</v>
      </c>
      <c r="H32" s="207">
        <f t="shared" si="3"/>
        <v>3.6866185229426446E-2</v>
      </c>
    </row>
    <row r="33" spans="3:8" x14ac:dyDescent="0.2">
      <c r="C33" s="204" t="s">
        <v>985</v>
      </c>
      <c r="D33" s="204" t="s">
        <v>961</v>
      </c>
      <c r="E33" t="s">
        <v>1013</v>
      </c>
      <c r="F33">
        <f t="shared" si="1"/>
        <v>171000000000</v>
      </c>
      <c r="G33" s="6">
        <f t="shared" si="2"/>
        <v>14648000000000</v>
      </c>
      <c r="H33" s="207">
        <f t="shared" si="3"/>
        <v>1.1673948661933369E-2</v>
      </c>
    </row>
    <row r="34" spans="3:8" x14ac:dyDescent="0.2">
      <c r="C34" s="204" t="s">
        <v>988</v>
      </c>
      <c r="D34" s="204" t="s">
        <v>964</v>
      </c>
      <c r="E34" t="s">
        <v>1013</v>
      </c>
      <c r="F34">
        <f t="shared" si="1"/>
        <v>33282000000000</v>
      </c>
      <c r="G34" s="6">
        <f t="shared" si="2"/>
        <v>707192000000000</v>
      </c>
      <c r="H34" s="207">
        <f t="shared" si="3"/>
        <v>4.7062183961357029E-2</v>
      </c>
    </row>
    <row r="35" spans="3:8" x14ac:dyDescent="0.2">
      <c r="C35" s="204" t="s">
        <v>990</v>
      </c>
      <c r="D35" s="204" t="s">
        <v>635</v>
      </c>
      <c r="E35" t="s">
        <v>1013</v>
      </c>
      <c r="F35">
        <f t="shared" si="1"/>
        <v>126203000000000</v>
      </c>
      <c r="G35" s="6">
        <f t="shared" si="2"/>
        <v>4532636000000000</v>
      </c>
      <c r="H35" s="213">
        <f t="shared" si="3"/>
        <v>2.7843179995040414E-2</v>
      </c>
    </row>
    <row r="36" spans="3:8" x14ac:dyDescent="0.2">
      <c r="C36" s="204" t="s">
        <v>992</v>
      </c>
      <c r="D36" s="204" t="s">
        <v>969</v>
      </c>
      <c r="E36" t="s">
        <v>1013</v>
      </c>
      <c r="F36">
        <f t="shared" si="1"/>
        <v>166000000000</v>
      </c>
      <c r="G36" s="6">
        <f t="shared" si="2"/>
        <v>1434000000000</v>
      </c>
      <c r="H36" s="207">
        <f t="shared" si="3"/>
        <v>0.11576011157601115</v>
      </c>
    </row>
    <row r="37" spans="3:8" x14ac:dyDescent="0.2">
      <c r="C37" s="204" t="s">
        <v>994</v>
      </c>
      <c r="D37" s="204" t="s">
        <v>972</v>
      </c>
      <c r="E37" t="s">
        <v>1013</v>
      </c>
      <c r="F37">
        <f t="shared" si="1"/>
        <v>160399000000000</v>
      </c>
      <c r="G37" s="6">
        <f t="shared" si="2"/>
        <v>3434314000000000</v>
      </c>
      <c r="H37" s="213">
        <f t="shared" si="3"/>
        <v>4.6704814993620267E-2</v>
      </c>
    </row>
    <row r="38" spans="3:8" x14ac:dyDescent="0.2">
      <c r="C38" s="204" t="s">
        <v>996</v>
      </c>
      <c r="D38" s="204" t="s">
        <v>975</v>
      </c>
      <c r="E38" t="s">
        <v>1013</v>
      </c>
      <c r="F38">
        <f t="shared" si="1"/>
        <v>8367000000000</v>
      </c>
      <c r="G38" s="6">
        <f t="shared" si="2"/>
        <v>216973000000000</v>
      </c>
      <c r="H38" s="207">
        <f t="shared" si="3"/>
        <v>3.8562401773492558E-2</v>
      </c>
    </row>
    <row r="39" spans="3:8" x14ac:dyDescent="0.2">
      <c r="C39" s="204" t="s">
        <v>998</v>
      </c>
      <c r="D39" s="204" t="s">
        <v>978</v>
      </c>
      <c r="E39" t="s">
        <v>1013</v>
      </c>
      <c r="F39">
        <f t="shared" si="1"/>
        <v>3000000000</v>
      </c>
      <c r="G39" s="6">
        <f t="shared" si="2"/>
        <v>3163000000000</v>
      </c>
      <c r="H39" s="207">
        <f t="shared" si="3"/>
        <v>9.4846664558963006E-4</v>
      </c>
    </row>
    <row r="40" spans="3:8" ht="16" thickBot="1" x14ac:dyDescent="0.25">
      <c r="C40" s="205" t="s">
        <v>1001</v>
      </c>
      <c r="D40" s="205" t="s">
        <v>981</v>
      </c>
      <c r="E40" t="s">
        <v>1013</v>
      </c>
      <c r="F40">
        <f t="shared" si="1"/>
        <v>7249000000000</v>
      </c>
      <c r="G40" s="6">
        <f t="shared" si="2"/>
        <v>122008000000000</v>
      </c>
      <c r="H40" s="207">
        <f t="shared" si="3"/>
        <v>5.9414136777916203E-2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Pennsylvania</v>
      </c>
      <c r="H2" s="1" t="s">
        <v>354</v>
      </c>
      <c r="I2" s="1"/>
      <c r="J2" s="1"/>
      <c r="K2" s="1"/>
      <c r="L2" s="1"/>
      <c r="M2" s="1"/>
      <c r="P2" s="1" t="s">
        <v>1087</v>
      </c>
      <c r="Q2">
        <f>SUMIFS(BDEQ!C:C,BDEQ!$AG:$AG,About!$B$2,BDEQ!$AH:$AH,Calculations!$I4)*BDEQ!$C$2</f>
        <v>810034731.20000005</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0.14827000308060462</v>
      </c>
      <c r="K4" s="207">
        <f>$B$12</f>
        <v>0.7645389034585125</v>
      </c>
      <c r="L4" s="209" t="s">
        <v>1022</v>
      </c>
      <c r="M4" s="12" t="s">
        <v>1015</v>
      </c>
      <c r="N4" s="1" t="s">
        <v>635</v>
      </c>
      <c r="O4" s="7">
        <f>P4</f>
        <v>21638377252727.152</v>
      </c>
      <c r="P4" s="7">
        <f>Q4</f>
        <v>21638377252727.152</v>
      </c>
      <c r="Q4" s="45">
        <f>SUMIFS('SEDS 2021'!$F$23:$F$40,'SEDS 2021'!E$23:E$40,Calculations!L4,'SEDS 2021'!D$23:D$40,Calculations!N4)*J4*K4</f>
        <v>21638377252727.152</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21900707497262.059</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22146379879368.793</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22377672055510.766</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22596918830876.754</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22810518259525.746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23016078270312.504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23219023650829.645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23419720908070.961</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23631359046636.887</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23854914819211.43</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24083900641889.898</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24311359980498.457</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24552649012609.891</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24799229246383.457</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25058398836416.781</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25320936891693.512</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25598821323600.207</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25872688307992.566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26153982238437.926</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26225834763237.84</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26306345208530.5</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26395157956356.23</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26492236428036.883</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26599857359444.359</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26709966643884.32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26823479919311.727</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26938147667614.289</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27051546222904.766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27161627702485.996</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0.7645389034585125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0.71178469159776803</v>
      </c>
      <c r="K6" s="207">
        <f t="shared" si="0"/>
        <v>0.7645389034585125</v>
      </c>
      <c r="L6" s="209" t="s">
        <v>1022</v>
      </c>
      <c r="M6" s="12" t="s">
        <v>1015</v>
      </c>
      <c r="N6" s="1" t="s">
        <v>972</v>
      </c>
      <c r="O6" s="7">
        <f t="shared" si="1"/>
        <v>128004230935349.98</v>
      </c>
      <c r="P6" s="7">
        <f t="shared" si="1"/>
        <v>128004230935349.98</v>
      </c>
      <c r="Q6" s="45">
        <f>SUMIFS('SEDS 2021'!$F$23:$F$40,'SEDS 2021'!E$23:E$40,Calculations!L6,'SEDS 2021'!D$23:D$40,Calculations!N6)*J6*K6</f>
        <v>128004230935349.98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128216520135104.28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128353308016662.39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128441534506519.41</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128490808783767.56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128611256304786.62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128779112550266.55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129058237171163.33</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129431067421421.39</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129998878607131.25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130756953651270.58</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131685784027888.61</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132715296698536.56</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133992695460986.42</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135401283886589.56</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136988849441828.09</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138652695369646.75</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140503345510116.23</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142367519605329.97</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144353097114990.5</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144749284026920.16</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145173617758714.97</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145619122781161.62</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146073876378572.09</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146547118144169.91</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146958840943393.47</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147313439328892.22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147592815200821.78</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147785020395544.72</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147880967258469</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0.90816657695240399</v>
      </c>
      <c r="K7" s="207">
        <f t="shared" si="0"/>
        <v>0.7645389034585125</v>
      </c>
      <c r="L7" s="209" t="s">
        <v>1022</v>
      </c>
      <c r="M7" s="12" t="s">
        <v>1015</v>
      </c>
      <c r="N7" s="1" t="s">
        <v>964</v>
      </c>
      <c r="O7" s="7">
        <f t="shared" si="1"/>
        <v>52072567931527.93</v>
      </c>
      <c r="P7" s="7">
        <f t="shared" si="1"/>
        <v>52072567931527.93</v>
      </c>
      <c r="Q7" s="45">
        <f>SUMIFS('SEDS 2021'!$F$23:$F$40,'SEDS 2021'!E$23:E$40,Calculations!L7,'SEDS 2021'!D$23:D$40,Calculations!N7)*J7*K7</f>
        <v>52072567931527.93</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52166345306164.508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52192463035389.344</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52135278359468.125</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51966460651412.336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51669546994500.344</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51185012207626.984</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50484520588955.508</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49525068343160.688</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48327006102115.195</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46903136244525.641</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45274356717232.109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43460117362457.422</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41551420933124.039</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39563925063051.641</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37560719780327.812</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35546466154352.484</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33559409340878.457</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31551489658517.305</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29541154156314.859</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27195024305330.93</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24885327595417.844</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22609051598368.07</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20372260282640.965</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18196068591372.613</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16097768581979.061</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14105036019861.439</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12235429122856.836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10499974438965.613</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8908169342834.2949</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0.7645389034585125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0.7645389034585125</v>
      </c>
      <c r="L9" s="209" t="s">
        <v>1022</v>
      </c>
      <c r="M9" s="12" t="s">
        <v>1015</v>
      </c>
      <c r="N9" s="1" t="s">
        <v>981</v>
      </c>
      <c r="O9" s="7">
        <f t="shared" si="1"/>
        <v>21999606947018.695</v>
      </c>
      <c r="P9" s="7">
        <f t="shared" si="1"/>
        <v>21999606947018.695</v>
      </c>
      <c r="Q9" s="45">
        <f>SUMIFS('SEDS 2021'!$F$23:$F$40,'SEDS 2021'!E$23:E$40,Calculations!L9,'SEDS 2021'!D$23:D$40,Calculations!N9)*J9*K9</f>
        <v>21999606947018.695</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22025595758577.688</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22036745922124.52</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22037468731181.43</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22019789726363.555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22008601333489.445</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21991435799978.605</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21974081237130.066</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21949716432869.449</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21933539887183.965</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21920942879811.402</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21921017952493.035</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21917830723208.938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21938076703424.898</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21971694559766.48</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22032600029796.824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22108570702380.402</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22209748440102.195</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22321359581145.805</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22448640430294.082</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22369929497336.586</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22294394433436.387</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22218308992979.035</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22139791440595.734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22063660381553.645</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21983867353313.453</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21906884805495.453</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21833580449711.688</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21763394230202.695</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21695765352465.59</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0.7645389034585125</v>
      </c>
      <c r="L10" s="209" t="s">
        <v>1022</v>
      </c>
      <c r="M10" s="12" t="s">
        <v>1015</v>
      </c>
      <c r="N10" s="1" t="s">
        <v>969</v>
      </c>
      <c r="O10" s="7">
        <f t="shared" si="1"/>
        <v>810411237666.02319</v>
      </c>
      <c r="P10" s="7">
        <f t="shared" si="1"/>
        <v>810411237666.02319</v>
      </c>
      <c r="Q10" s="45">
        <f>SUMIFS('SEDS 2021'!$F$23:$F$40,'SEDS 2021'!E$23:E$40,Calculations!L10,'SEDS 2021'!D$23:D$40,Calculations!N10)*J10*K10</f>
        <v>810411237666.02319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802657476330.32935</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794313500462.48206</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785340007021.25195</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774752532719.12683</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762077745525.13708</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746800290922.95056</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729223027802.81921</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708332944812.46692</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684831300120.17041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658838531077.31799</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630729259962.9292</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600269741007.38354</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567795586572.83105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533145999779.74762</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497069371106.62549</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459331180756.30743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420738151228.62646</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381819720870.58203</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343399737536.30231</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305096585545.20667</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268497594220.12738</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234122617429.72565</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202441916140.63141</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173894519183.55487</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148640505215.44971</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126853689976.9238</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108540263350.35133</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93534476184.52179</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81557819996.426437</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0.7645389034585125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0.7645389034585125</v>
      </c>
      <c r="C12" s="207">
        <f>'Rural Urban'!Q11</f>
        <v>0.23546109654148753</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0.74764845418437997</v>
      </c>
      <c r="K12" s="207">
        <f t="shared" si="0"/>
        <v>0.7645389034585125</v>
      </c>
      <c r="L12" s="209" t="s">
        <v>1022</v>
      </c>
      <c r="M12" s="12" t="s">
        <v>1015</v>
      </c>
      <c r="N12" s="1" t="s">
        <v>975</v>
      </c>
      <c r="O12" s="7">
        <f t="shared" si="1"/>
        <v>10753058267442.078</v>
      </c>
      <c r="P12" s="7">
        <f t="shared" si="1"/>
        <v>10753058267442.078</v>
      </c>
      <c r="Q12" s="45">
        <f>SUMIFS('SEDS 2021'!$F$23:$F$40,'SEDS 2021'!E$23:E$40,Calculations!L12,'SEDS 2021'!D$23:D$40,Calculations!N12)*J12*K12</f>
        <v>10753058267442.078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10787878663332.229</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10820473092924.182</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10853457800433.594</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10882746042635.639</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10920524434312.885</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10961275596184.395</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11009994611829.439</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11061698366224.447</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11124789204234.006</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11194199548747.434</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11271708758564.221</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11346085446245.01</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11427688879888.041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11506582881948.961</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11587659731816.543</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11661255741093.473</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11736751863198.223</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11809874963578.043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11888757172618.111</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11860616526484.875</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11835794299819.715</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11814502678474.209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11796686593813.721</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11783853037370.375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11770332833839.053</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11757077343014.213</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11742968654431.561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11727067332875.111</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11708616453050.783</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0.7645389034585125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0.10179887844956065</v>
      </c>
      <c r="K17" s="207">
        <f>$B$12</f>
        <v>0.7645389034585125</v>
      </c>
      <c r="L17" s="209" t="s">
        <v>1022</v>
      </c>
      <c r="M17" s="12" t="s">
        <v>1018</v>
      </c>
      <c r="N17" s="1" t="s">
        <v>635</v>
      </c>
      <c r="O17" s="7">
        <f>P17</f>
        <v>14856427396164.637</v>
      </c>
      <c r="P17" s="7">
        <f>Q17</f>
        <v>14856427396164.637</v>
      </c>
      <c r="Q17" s="45">
        <f>SUMIFS('SEDS 2021'!$F$23:$F$40,'SEDS 2021'!E$23:E$40,Calculations!L17,'SEDS 2021'!D$23:D$40,Calculations!N17)*J17*K17</f>
        <v>14856427396164.637</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14644355530994.381</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14467918235165.096</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14294438008851.877</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14162666542199.969</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14041232132767.016</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13965962315684.615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13903202621287.684</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13885306677871.941</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13876284126850.715</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13905769935923.549</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13936212276840.041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13994813237218.523</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14045013532292.412</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14116286979371.168</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14175248155488.033</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14237243883104.035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14317504180747.229</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14383761920153.217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14467227739947.809</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14537528353659.039</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14623969283948.709</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14695419542971.191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14767560296942.711</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14855972262314.102</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14929179606591.143</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15018381154672.518</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15092195352718.256</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15166171446709.023</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15255843450162.576</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0.7645389034585125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0.7645389034585125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0.7645389034585125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0.7645389034585125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0.7645389034585125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0.7645389034585125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0.7645389034585125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0.7645389034585125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0.7645389034585125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7.2887007379581731E-2</v>
      </c>
      <c r="K30" s="207">
        <f>$B$12</f>
        <v>0.7645389034585125</v>
      </c>
      <c r="L30" s="209" t="s">
        <v>1022</v>
      </c>
      <c r="M30" s="12" t="s">
        <v>1019</v>
      </c>
      <c r="N30" s="1" t="s">
        <v>635</v>
      </c>
      <c r="O30" s="7">
        <f>P30</f>
        <v>10637057595826.053</v>
      </c>
      <c r="P30" s="7">
        <f>Q30</f>
        <v>10637057595826.053</v>
      </c>
      <c r="Q30" s="45">
        <f>SUMIFS('SEDS 2021'!$F$23:$F$40,'SEDS 2021'!E$23:E$40,Calculations!L30,'SEDS 2021'!D$23:D$40,Calculations!N30)*J30*K30</f>
        <v>10637057595826.053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10532403877331.852</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10425631539114.182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10326770518588.324</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10262122029651.021</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10228958723703.896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10207794899067.832</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10188170542119.193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10170374699127.375</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10159606400646.246</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10164261477466.98</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10183128210801.857</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10211248713546.756</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10240405445248.975</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10267594059333.244</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10274952387420.207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10275832151752.01</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10272831634092.768</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10267274133472.852</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10259787929497.168</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10184676859003.682</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10111839024587.039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10042245232259.396</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9976577265130.207</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9914718879001.2949</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9856240639585.7617</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9800486520138.5957</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9746817822231.5195</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9694818068765.6621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9644259457300.8535</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0.7645389034585125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0.7645389034585125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0.7645389034585125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0.7645389034585125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0.7645389034585125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0.7645389034585125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0.7645389034585125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0.7645389034585125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0.7645389034585125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0.30324690846884572</v>
      </c>
      <c r="K43" s="207">
        <f>$B$12</f>
        <v>0.7645389034585125</v>
      </c>
      <c r="L43" s="209" t="s">
        <v>1022</v>
      </c>
      <c r="M43" s="12" t="s">
        <v>1014</v>
      </c>
      <c r="N43" s="1" t="s">
        <v>635</v>
      </c>
      <c r="O43" s="7">
        <f>P43</f>
        <v>44255553178918.484</v>
      </c>
      <c r="P43" s="7">
        <f>Q43</f>
        <v>44255553178918.484</v>
      </c>
      <c r="Q43" s="45">
        <f>SUMIFS('SEDS 2021'!$F$23:$F$40,'SEDS 2021'!E$23:E$40,Calculations!L43,'SEDS 2021'!D$23:D$40,Calculations!N43)*J43*K43</f>
        <v>44255553178918.484</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43992591169183.359</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43715231561624.812</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43436376696201.172</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43175263894114.312</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42951774809547.93</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42773980876000.07</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42641931832216.961</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42554312092401.266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42522830366868.141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42553555810889</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42633836868619.008</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42753995698234.797</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42915094577041.945</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43109522056792.773</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43326542162652.359</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43556393325553.414</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43795567650105.203</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44040361520019.891</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44287706957609.922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44245892491235.945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44203386707701.992</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44160221010446.211</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44116644150702.547</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44073011124698.844</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44029547950568.227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43986007225358.359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43942445049497.727</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43898633486893.016</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43854384439057.977</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0.7645389034585125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0.2880427882507009</v>
      </c>
      <c r="K45" s="207">
        <f t="shared" si="8"/>
        <v>0.7645389034585125</v>
      </c>
      <c r="L45" s="209" t="s">
        <v>1022</v>
      </c>
      <c r="M45" s="12" t="s">
        <v>1014</v>
      </c>
      <c r="N45" s="1" t="s">
        <v>972</v>
      </c>
      <c r="O45" s="7">
        <f t="shared" ref="O45:O52" si="10">P45</f>
        <v>51800349209168.703</v>
      </c>
      <c r="P45" s="7">
        <f t="shared" si="9"/>
        <v>51800349209168.703</v>
      </c>
      <c r="Q45" s="45">
        <f>SUMIFS('SEDS 2021'!$F$23:$F$40,'SEDS 2021'!E$23:E$40,Calculations!L45,'SEDS 2021'!D$23:D$40,Calculations!N45)*J45*K45</f>
        <v>51800349209168.703</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51905418394375.969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52012487960263.156</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52131586597054.891</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52279737637400.625</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52468818775392.391</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52695221007662.305</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52945082507219.062</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53207972351420.25</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53492236880622.977</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53795020406330.727</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54101165735616.125</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54405436527299.586</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54717377577455.75</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55036736341866.523</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55358247644832.461</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55678424198027.148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55999161462212.086</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56319105503482.094</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56636973455855.688</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56561346329201.156</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56483597892940.812</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56405000508741.672</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56326666378233.523</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56249321075677.172</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56173143605199.336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56098811280042.336</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56026319160585.578</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55955861707144.766</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55887411370522.586</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9.1833423047595952E-2</v>
      </c>
      <c r="K46" s="207">
        <f t="shared" si="8"/>
        <v>0.7645389034585125</v>
      </c>
      <c r="L46" s="209" t="s">
        <v>1022</v>
      </c>
      <c r="M46" s="12" t="s">
        <v>1014</v>
      </c>
      <c r="N46" s="1" t="s">
        <v>964</v>
      </c>
      <c r="O46" s="7">
        <f t="shared" si="10"/>
        <v>5265556211150.1299</v>
      </c>
      <c r="P46" s="7">
        <f t="shared" si="9"/>
        <v>5265556211150.1299</v>
      </c>
      <c r="Q46" s="45">
        <f>SUMIFS('SEDS 2021'!$F$23:$F$40,'SEDS 2021'!E$23:E$40,Calculations!L46,'SEDS 2021'!D$23:D$40,Calculations!N46)*J46*K46</f>
        <v>5265556211150.1299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5058047172546.3379</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4894905799341.9619</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4771266839270.4121</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4682565957774.7041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4623743388288.7646</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4588959558537.9893</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4572147363861.918</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4568288498060.2578</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4574662342470.0303</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4588400236680.3633</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4606332546024.8193</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4626741402644.2266</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4649519062020.9668</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4673976929963.8789</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4699194780295.1279</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4724615603443.1777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4750239314771.1104</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4775880054265.4912</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4801416470469.7314</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4793489878050.0137</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4785502487559.0527</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4777575397308.2441</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4769811813641.9326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4762274890250.2852</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4754968059014.9443</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4747956224005.6768</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4741225829133.1543</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4734783094923.5049</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4728611689879.1387</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0.7645389034585125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0.7645389034585125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0.7645389034585125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0.7645389034585125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0.25235154581562003</v>
      </c>
      <c r="K51" s="207">
        <f t="shared" si="8"/>
        <v>0.7645389034585125</v>
      </c>
      <c r="L51" s="209" t="s">
        <v>1022</v>
      </c>
      <c r="M51" s="12" t="s">
        <v>1014</v>
      </c>
      <c r="N51" s="1" t="s">
        <v>975</v>
      </c>
      <c r="O51" s="7">
        <f t="shared" si="10"/>
        <v>3629447584419.46</v>
      </c>
      <c r="P51" s="7">
        <f t="shared" si="9"/>
        <v>3629447584419.46</v>
      </c>
      <c r="Q51" s="45">
        <f>SUMIFS('SEDS 2021'!$F$23:$F$40,'SEDS 2021'!E$23:E$40,Calculations!L51,'SEDS 2021'!D$23:D$40,Calculations!N51)*J51*K51</f>
        <v>3629447584419.46</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3583981823747.0322</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3549896026102.0806</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3526072019454.1724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3511322214642.2007</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3504859260397.4878</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3505045814676.7744</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3510094183432.2085</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3518422920366.229</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3530192173918.8267</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3544738038564.9785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3560526473978.0986</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3576675820209.4849</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3593623353049.6768</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3611226488110.6875</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3629161891567.9033</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3647026881073.5986</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3665008736034.5635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3683047029135.8936</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3701061599866.8701</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3697657637826.6646</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3693959895277.7256</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3690039279602.3105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3685965700553.7798</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3681789349157.0996</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3677551245374.8164</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3673301048193.3809</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3669056188001.1299</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3664849153369.0391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3660694647331.0195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0.7645389034585125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0.37379720262140725</v>
      </c>
      <c r="K56" s="207">
        <f>$B$12</f>
        <v>0.7645389034585125</v>
      </c>
      <c r="L56" s="209" t="s">
        <v>1022</v>
      </c>
      <c r="M56" s="12" t="s">
        <v>1016</v>
      </c>
      <c r="N56" s="1" t="s">
        <v>635</v>
      </c>
      <c r="O56" s="7">
        <f>P56</f>
        <v>54551593163041.828</v>
      </c>
      <c r="P56" s="7">
        <f>Q56</f>
        <v>54551593163041.828</v>
      </c>
      <c r="Q56" s="45">
        <f>SUMIFS('SEDS 2021'!$F$23:$F$40,'SEDS 2021'!E$23:E$40,Calculations!L56,'SEDS 2021'!D$23:D$40,Calculations!N56)*J56*K56</f>
        <v>54551593163041.828</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54186047011337.031</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53911268303993.883</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53694216754159.352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53504277567343.312</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53327354262198.305</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53264233623784.758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53269622345951.336</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53234759828343.227</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53176747146529.961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53250679272559.375</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53368168131276.141</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53449247516344.062</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53547267644102.711</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53652862951300.039</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53742901210514.156</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53810089106043.047</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53884165824508.906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53904386436136.148</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53897444534963.062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53674170385569.289</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53406361399716.055</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53075504986809.352</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52698713204122.844</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52336504026215.539</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51917280037334.203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51486840068072.039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51017018976050.93</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50559608673808.93</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50105903598506.062</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0.7645389034585125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0.7645389034585125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0.7645389034585125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0.7645389034585125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0.7645389034585125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0.7645389034585125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0.7645389034585125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0.7645389034585125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0.7645389034585125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0.14827000308060462</v>
      </c>
      <c r="K69" s="210">
        <f>$C$12</f>
        <v>0.23546109654148753</v>
      </c>
      <c r="L69" s="209" t="s">
        <v>1022</v>
      </c>
      <c r="M69" s="12" t="s">
        <v>1015</v>
      </c>
      <c r="N69" s="1" t="s">
        <v>635</v>
      </c>
      <c r="O69" s="7">
        <f>P69</f>
        <v>6664142285314.0586</v>
      </c>
      <c r="P69" s="7">
        <f>Q69</f>
        <v>6664142285314.0586</v>
      </c>
      <c r="Q69" s="45">
        <f>SUMIFS('SEDS 2021'!$F$23:$F$40,'SEDS 2021'!E$23:E$40,Calculations!L69,'SEDS 2021'!D$23:D$40,Calculations!N69)*J69*K69</f>
        <v>6664142285314.0586</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6744934206764.708</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6820595874495.5898</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6891828756392.7646</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6959351920887.5098</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7025135827321.5869</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7088443770613.9141</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7150946465530.3252</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7212756788130.1797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7277936660536.0264</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7346786901001.8311</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7417309476970.7246</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7487361929560.2461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7561673622303.918</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7637614888297.2334</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7717433397968.0967</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7798289320537.4873</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7883871588166.4746</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7968216570691.0098</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8054848888567.1963</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8076977879259.6631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8101773318243.7324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8129125683042.0586</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8159023708229.6533</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8192168578170.7227</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8226079805887.6504</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8261039387647.6426</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8296354521555.3184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8331278772046.8623</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8365181436481.4023</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0.23546109654148753</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0.71178469159776803</v>
      </c>
      <c r="K71" s="210">
        <f t="shared" si="14"/>
        <v>0.23546109654148753</v>
      </c>
      <c r="L71" s="209" t="s">
        <v>1022</v>
      </c>
      <c r="M71" s="12" t="s">
        <v>1015</v>
      </c>
      <c r="N71" s="1" t="s">
        <v>972</v>
      </c>
      <c r="O71" s="7">
        <f t="shared" si="15"/>
        <v>39422476006968.617</v>
      </c>
      <c r="P71" s="7">
        <f t="shared" si="16"/>
        <v>39422476006968.617</v>
      </c>
      <c r="Q71" s="45">
        <f>SUMIFS('SEDS 2021'!$F$23:$F$40,'SEDS 2021'!E$23:E$40,Calculations!L71,'SEDS 2021'!D$23:D$40,Calculations!N71)*J71*K71</f>
        <v>39422476006968.617</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39487856391841.047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39529984038242.766</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39557155848534.914</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39572331237648.086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39609426413899.492</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39661122430208.469</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39747086648655.398</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39861910131348.672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40036783435782.188</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40270253806415.156</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40556313048123.047</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40873380212707.531</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41266790818716.68</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41700604943501.969</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42189540071298.57</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42701967869109.812</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43271927238630.961</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43846051687521.188</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44457565706726.562</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44579582525355.867</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44710267942848.641</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44847473650269.805</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44987527714514.375</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45133275726228.125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45260077255015.953</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45369285726035.125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45455327324250.984</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45514522279152.172</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45544071793835.688</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0.90816657695240399</v>
      </c>
      <c r="K72" s="210">
        <f t="shared" si="14"/>
        <v>0.23546109654148753</v>
      </c>
      <c r="L72" s="209" t="s">
        <v>1022</v>
      </c>
      <c r="M72" s="12" t="s">
        <v>1015</v>
      </c>
      <c r="N72" s="1" t="s">
        <v>964</v>
      </c>
      <c r="O72" s="7">
        <f t="shared" si="15"/>
        <v>16037200840171.516</v>
      </c>
      <c r="P72" s="7">
        <f t="shared" si="16"/>
        <v>16037200840171.516</v>
      </c>
      <c r="Q72" s="45">
        <f>SUMIFS('SEDS 2021'!$F$23:$F$40,'SEDS 2021'!E$23:E$40,Calculations!L72,'SEDS 2021'!D$23:D$40,Calculations!N72)*J72*K72</f>
        <v>16037200840171.516</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16066082200378.072</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16074125884139.139</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16056514266944.945</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16004522141397.611</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15913079292749.381</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15763853279902.164</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15548117332516.908</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15252627231421.877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14883650521766.668</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14445130053437.615</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13943501932506.197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13384756280804.84</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12796919936332.869</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12184815104489.844</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11567872120510.68</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10947526490825.461</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10335556878717.66</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9717161963773.1543</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9098023029673.6992</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8375466852555.1455</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7664131278218.459</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6963088545308.6709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6274206222181.5244</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5603987244975.0537</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4957757185458.3633</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4344039568123.793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3768241936271.668</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3233760223152.0654</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2743519410395.6387</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0.23546109654148753</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0.23546109654148753</v>
      </c>
      <c r="L74" s="209" t="s">
        <v>1022</v>
      </c>
      <c r="M74" s="12" t="s">
        <v>1015</v>
      </c>
      <c r="N74" s="1" t="s">
        <v>981</v>
      </c>
      <c r="O74" s="7">
        <f t="shared" si="15"/>
        <v>6775393052981.3037</v>
      </c>
      <c r="P74" s="7">
        <f t="shared" si="16"/>
        <v>6775393052981.3037</v>
      </c>
      <c r="Q74" s="45">
        <f>SUMIFS('SEDS 2021'!$F$23:$F$40,'SEDS 2021'!E$23:E$40,Calculations!L74,'SEDS 2021'!D$23:D$40,Calculations!N74)*J74*K74</f>
        <v>6775393052981.3037</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6783397032948.5869</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6786831037056.7852</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6787053646282.2412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6781608903259.5537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6778163125362.8926</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6772876520162.165</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6767531698100.3574</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6760027876512.8994</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6755045857719.4443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6751166257668.1357</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6751189378396.0117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6750207782170.1455</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6756443096920.8311</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6766796654184.8965</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6785554193786.6699</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6808951483042.46</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6840111991633.7051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6874485758014.3203</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6913685448407.5918</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6889444219478.4463</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6866181088076.2158</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6842748452850.084</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6818566780866.7578</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6795120096124.0654</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6770545605747.1719</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6746836681267.6113</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6724260558697.4805</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6702644753232.3428</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6681816552551.1025</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0.23546109654148753</v>
      </c>
      <c r="L75" s="209" t="s">
        <v>1022</v>
      </c>
      <c r="M75" s="12" t="s">
        <v>1015</v>
      </c>
      <c r="N75" s="1" t="s">
        <v>969</v>
      </c>
      <c r="O75" s="7">
        <f t="shared" si="15"/>
        <v>249588762333.97678</v>
      </c>
      <c r="P75" s="7">
        <f t="shared" si="16"/>
        <v>249588762333.97678</v>
      </c>
      <c r="Q75" s="45">
        <f>SUMIFS('SEDS 2021'!$F$23:$F$40,'SEDS 2021'!E$23:E$40,Calculations!L75,'SEDS 2021'!D$23:D$40,Calculations!N75)*J75*K75</f>
        <v>249588762333.97678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247200775093.34772</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244631014812.38428</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241867377022.4408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238606668773.97101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234703114255.52029</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229997995658.25739</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224584586831.39188</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218150902651.94717</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210912915147.6568</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202907716362.75052</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194250681685.20111</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184869822580.51044</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174868500243.8345</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164197192787.66449</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153086387950.30887</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141463858813.88348</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129578058090.9398</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117592041099.09692</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105759534781.79599</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93963009937.840759</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82691328940.664154</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72104595300.241379</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62347639008.038475</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53555671247.455948</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45777992709.313698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39068134802.797791</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33428003874.968792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28806552848.015083</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25118007260.351143</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0.23546109654148753</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0.74764845418437997</v>
      </c>
      <c r="K77" s="210">
        <f t="shared" si="14"/>
        <v>0.23546109654148753</v>
      </c>
      <c r="L77" s="209" t="s">
        <v>1022</v>
      </c>
      <c r="M77" s="12" t="s">
        <v>1015</v>
      </c>
      <c r="N77" s="1" t="s">
        <v>975</v>
      </c>
      <c r="O77" s="7">
        <f t="shared" si="15"/>
        <v>3311704452674.4795</v>
      </c>
      <c r="P77" s="7">
        <f t="shared" si="16"/>
        <v>3311704452674.4795</v>
      </c>
      <c r="Q77" s="45">
        <f>SUMIFS('SEDS 2021'!$F$23:$F$40,'SEDS 2021'!E$23:E$40,Calculations!L77,'SEDS 2021'!D$23:D$40,Calculations!N77)*J77*K77</f>
        <v>3311704452674.4795</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3322428365560.0303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3332466729988.7695</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3342625291396.3486</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3351645423129.96</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3363280333387.1865</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3375830791207.187</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3390835172010.1929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3406758786426.7886</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3426189371099.7871</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3447566224202.3853</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3471437348945.6343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3494343726056.3613</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3519475781312.4365</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3543773391482.144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3568743270565.5918</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3591409215970.1133</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3614660354159.4194</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3637180654068.3701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3661474632248.1177</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3652807934757.7168</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3645163237172.3608</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3638605888047.9668</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3633118927461.3208</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3629166475520.6709</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3625002551442.3169</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3620920153031.0737</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3616574988554.2812</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3611677732713.9268</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3605995269237.001</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0.23546109654148753</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0.10179887844956065</v>
      </c>
      <c r="K82" s="210">
        <f>$C$12</f>
        <v>0.23546109654148753</v>
      </c>
      <c r="L82" s="209" t="s">
        <v>1022</v>
      </c>
      <c r="M82" s="12" t="s">
        <v>1018</v>
      </c>
      <c r="N82" s="1" t="s">
        <v>635</v>
      </c>
      <c r="O82" s="7">
        <f>P82</f>
        <v>4575451516679.7471</v>
      </c>
      <c r="P82" s="7">
        <f>Q82</f>
        <v>4575451516679.7471</v>
      </c>
      <c r="Q82" s="45">
        <f>SUMIFS('SEDS 2021'!$F$23:$F$40,'SEDS 2021'!E$23:E$40,Calculations!L82,'SEDS 2021'!D$23:D$40,Calculations!N82)*J82*K82</f>
        <v>4575451516679.7471</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4510138066059.1191</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4455799275764.9336</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4402371197571.4053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4361788496167.4839</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4324389380081.166</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4301207938840.5361</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4281879339086.5376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4276367783767.0459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4273589037325.957</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4282670015292.2788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4292045583940.3379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4310093385467.0923</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4325553967618.417</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4347504615162.3662</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4365663355180.7622</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4384756670039.3218</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4409475069072.1553</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4429880989430.583</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4455586618488.3926</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4477237654841.291</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4503859552222.8359</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4525864653940.3574</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4548082412851.8047</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4575311345505.9365</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4597857590674.6074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4625329697364.5693</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4648062840090.9336</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4670845843192.708</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4698462839746.751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0.23546109654148753</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0.23546109654148753</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0.23546109654148753</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0.23546109654148753</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0.23546109654148753</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0.23546109654148753</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0.23546109654148753</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0.23546109654148753</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0.23546109654148753</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7.2887007379581731E-2</v>
      </c>
      <c r="K95" s="210">
        <f>$C$12</f>
        <v>0.23546109654148753</v>
      </c>
      <c r="L95" s="209" t="s">
        <v>1022</v>
      </c>
      <c r="M95" s="12" t="s">
        <v>1019</v>
      </c>
      <c r="N95" s="1" t="s">
        <v>635</v>
      </c>
      <c r="O95" s="7">
        <f>P95</f>
        <v>3275978807825.4067</v>
      </c>
      <c r="P95" s="7">
        <f>Q95</f>
        <v>3275978807825.4067</v>
      </c>
      <c r="Q95" s="45">
        <f>SUMIFS('SEDS 2021'!$F$23:$F$40,'SEDS 2021'!E$23:E$40,Calculations!L95,'SEDS 2021'!D$23:D$40,Calculations!N95)*J95*K95</f>
        <v>3275978807825.4067</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3243747773927.3052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3210864251946.5356</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3180417241084.2661</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3160506934328.0405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3150293368546.1982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3143775377985.7739</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3137731509472.1572</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3132250782872.4004</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3128934384770.5078</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3130368045618.5522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3136178582792.1221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3144839076563.8047</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3153818705968.0298</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3162192198614.0752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3164458401147.6948</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3164729349131.2798</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3163805255962.127</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3162093668515.0059</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3159788083031.9473</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3136655532234.6011</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3114223087941.8813</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3092789736964.1616</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3072565453441.1865</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3053514436727.3057</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3035504430546.7056</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3018333393151.0303</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3001804619530.7617</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2985789843937.8252</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2970218908251.9282</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0.23546109654148753</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0.23546109654148753</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0.23546109654148753</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0.23546109654148753</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0.23546109654148753</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0.23546109654148753</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0.23546109654148753</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0.23546109654148753</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0.23546109654148753</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0.30324690846884572</v>
      </c>
      <c r="K108" s="210">
        <f>$C$12</f>
        <v>0.23546109654148753</v>
      </c>
      <c r="L108" s="209" t="s">
        <v>1022</v>
      </c>
      <c r="M108" s="12" t="s">
        <v>1014</v>
      </c>
      <c r="N108" s="1" t="s">
        <v>635</v>
      </c>
      <c r="O108" s="7">
        <f>P108</f>
        <v>13629732944157.137</v>
      </c>
      <c r="P108" s="7">
        <f>Q108</f>
        <v>13629732944157.137</v>
      </c>
      <c r="Q108" s="45">
        <f>SUMIFS('SEDS 2021'!$F$23:$F$40,'SEDS 2021'!E$23:E$40,Calculations!L108,'SEDS 2021'!D$23:D$40,Calculations!N108)*J108*K108</f>
        <v>13629732944157.137</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13548746452978.084</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13463325819656.977</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13377444679937.914</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13297027703872.643</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13228198001840.471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13173441397091.875</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13132773208062.156</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13105788263381.963</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13096092587227.988</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13105555345379.533</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13130280138060.596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13167286403735.877</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13216901300353.881</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13276780669961.936</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13343618069427.271</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13414407151072.684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13488067560593.74</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13563458665972.426</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13639635597840.803</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13626757665718.35</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13613666823179.16</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13600372741788.604</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13586952031432.777</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13573514023109.355</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13560128325411.471</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13546718743693.98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13533302555649.816</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13519809561996.473</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13506181832554.553</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0.23546109654148753</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0.2880427882507009</v>
      </c>
      <c r="K110" s="210">
        <f t="shared" si="23"/>
        <v>0.23546109654148753</v>
      </c>
      <c r="L110" s="209" t="s">
        <v>1022</v>
      </c>
      <c r="M110" s="12" t="s">
        <v>1014</v>
      </c>
      <c r="N110" s="1" t="s">
        <v>972</v>
      </c>
      <c r="O110" s="7">
        <f t="shared" si="24"/>
        <v>15953363485949.416</v>
      </c>
      <c r="P110" s="7">
        <f t="shared" si="25"/>
        <v>15953363485949.416</v>
      </c>
      <c r="Q110" s="45">
        <f>SUMIFS('SEDS 2021'!$F$23:$F$40,'SEDS 2021'!E$23:E$40,Calculations!L110,'SEDS 2021'!D$23:D$40,Calculations!N110)*J110*K110</f>
        <v>15953363485949.416</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15985722474419.08</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16018697535957.443</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16055377285658.5</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16101004533998.338</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16159237348424.725</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16228964235609.357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16305916058993.354</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16386880324781.812</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16474427521466.168</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16567678160060.668</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16661964159907.771</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16755672843574.805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16851743797444.922</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16950099243476.684</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17049117623842.137</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17147724930757.535</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17246504924273.98</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17345040622651.871</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17442936931502.484</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17419645446805.23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17395700645600.957</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17371494387181.529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17347369205084.666</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17323548560157.551</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17300087581717.699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17277194867284.502</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17254868895563.912</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17233169556038.287</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17212088364163.311</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9.1833423047595952E-2</v>
      </c>
      <c r="K111" s="210">
        <f t="shared" si="23"/>
        <v>0.23546109654148753</v>
      </c>
      <c r="L111" s="209" t="s">
        <v>1022</v>
      </c>
      <c r="M111" s="12" t="s">
        <v>1014</v>
      </c>
      <c r="N111" s="1" t="s">
        <v>964</v>
      </c>
      <c r="O111" s="7">
        <f t="shared" si="24"/>
        <v>1621675017150.4243</v>
      </c>
      <c r="P111" s="7">
        <f t="shared" si="25"/>
        <v>1621675017150.4243</v>
      </c>
      <c r="Q111" s="45">
        <f>SUMIFS('SEDS 2021'!$F$23:$F$40,'SEDS 2021'!E$23:E$40,Calculations!L111,'SEDS 2021'!D$23:D$40,Calculations!N111)*J111*K111</f>
        <v>1621675017150.4243</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1557766816336.978</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1507522876555.4741</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1469444807562.5127</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1442126895123.137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1424010842885.7783</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1413298191563.5498</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1408120406920.0354</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1406931961480.6274</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1408894964785.1299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1413125932784.6694</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1418648688007.0215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1424934165092.6548</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1431949181109.8047</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1439481664255.991</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1447248205192.697</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1455077257274.0889</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1462968794433.8652</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1470865575892.8208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1478730228082.5134</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1476289012685.1787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1473829072824.6968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1471387704106.3816</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1468996691804.8599</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1466675485861.8809</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1464425143221.1938</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1462265652902.8052</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1460192839930.6038</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1458208620089.2498</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1456307963638.1853</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0.23546109654148753</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0.23546109654148753</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0.23546109654148753</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0.23546109654148753</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0.25235154581562003</v>
      </c>
      <c r="K116" s="210">
        <f t="shared" si="23"/>
        <v>0.23546109654148753</v>
      </c>
      <c r="L116" s="209" t="s">
        <v>1022</v>
      </c>
      <c r="M116" s="12" t="s">
        <v>1014</v>
      </c>
      <c r="N116" s="1" t="s">
        <v>975</v>
      </c>
      <c r="O116" s="7">
        <f t="shared" si="24"/>
        <v>1117789695463.9844</v>
      </c>
      <c r="P116" s="7">
        <f t="shared" si="25"/>
        <v>1117789695463.9844</v>
      </c>
      <c r="Q116" s="45">
        <f>SUMIFS('SEDS 2021'!$F$23:$F$40,'SEDS 2021'!E$23:E$40,Calculations!L116,'SEDS 2021'!D$23:D$40,Calculations!N116)*J116*K116</f>
        <v>1117789695463.9844</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1103787245340.655</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1093289572490.1758</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1085952304623.2927</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1081409690507.6617</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1079419243342.0909</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1079476697939.8447</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1081031484017.4702</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1083596551043.3845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1087221221200.0416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1091701026248.8541</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1096563515650.2839</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1101537157612.6077</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1106756623421.5715</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1112178000234.8162</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1117701708375.561</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1123203730574.4111</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1128741744752.3757</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1134297140631.0715</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1139845230543.6343</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1138796885415.6797</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1137658062379.5168</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1136450599342.8096</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1135196026965.5552</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1133909802974.9165</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1132604560613.3848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1131295593752.0107</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1129988270565.4321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1128692596815.9617</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1127413100713.3105</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0.23546109654148753</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0.37379720262140725</v>
      </c>
      <c r="K121" s="210">
        <f>$C$12</f>
        <v>0.23546109654148753</v>
      </c>
      <c r="L121" s="209" t="s">
        <v>1022</v>
      </c>
      <c r="M121" s="12" t="s">
        <v>1016</v>
      </c>
      <c r="N121" s="1" t="s">
        <v>635</v>
      </c>
      <c r="O121" s="7">
        <f>P121</f>
        <v>16800685859345.498</v>
      </c>
      <c r="P121" s="7">
        <f>Q121</f>
        <v>16800685859345.498</v>
      </c>
      <c r="Q121" s="45">
        <f>SUMIFS('SEDS 2021'!$F$23:$F$40,'SEDS 2021'!E$23:E$40,Calculations!L121,'SEDS 2021'!D$23:D$40,Calculations!N121)*J121*K121</f>
        <v>16800685859345.498</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16688105718128.914</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16603479945071.988</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16536632861556.844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16478135787043.576</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16423647316614.225</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16404207554074.975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16405867161486.135</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16395130276041.76</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16377263651320.281</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16400033113261.043</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16436217086868.814</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16461187746737.975</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16491375781200.031</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16523896803622.623</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16551626598861.74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16572318986762.451</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16595132979980.145</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16601360481765.799</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16599222529524.385</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16530459022778.283</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16447979770005.912</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16346083302176.236</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16230039754990.02</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16118487328002.146</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15989375598472.15</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15856809594702.725</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15712115074901.074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15571242804244.779</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15431511661651.525</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0.23546109654148753</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0.23546109654148753</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0.23546109654148753</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0.23546109654148753</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0.23546109654148753</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0.23546109654148753</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0.23546109654148753</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0.23546109654148753</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0.23546109654148753</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2.3557301125015081E-2</v>
      </c>
      <c r="K134" s="12">
        <v>1</v>
      </c>
      <c r="L134" s="12" t="s">
        <v>1013</v>
      </c>
      <c r="M134" s="12" t="s">
        <v>1015</v>
      </c>
      <c r="N134" s="1" t="s">
        <v>635</v>
      </c>
      <c r="O134" s="7">
        <f>P134</f>
        <v>2973002073880.2783</v>
      </c>
      <c r="P134" s="7">
        <f>Q134</f>
        <v>2973002073880.2783</v>
      </c>
      <c r="Q134" s="45">
        <f>SUMIFS('SEDS 2021'!$F$23:$F$40,'SEDS 2021'!E$23:E$40,Calculations!L134,'SEDS 2021'!D$23:D$40,Calculations!N134)*J134*K134</f>
        <v>2973002073880.2783</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2978273079180.8574</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2982686486627.2256</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2986407885566.4253</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2989950250472.585</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2993311017555.9697</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2996786439096.9707</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3000087882033.1621</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3002877556348.7485</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3004549349323.7637</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3004796587042.1934</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3003482557775.7969</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2999898801862.4883</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2994432692980.7358</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2986904081539.4775</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2977802927118.1924</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2967464996930.6377</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2956707305824.3188</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2945855011250.1245</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2934952812373.0376</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2924442696067.6816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2914140483919.8013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2904499323357.6553</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2895385865882.5669</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2886793914126.0107</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2878390882289.3896</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2870327863992.2842</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2862367605460.9258</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2854474489081.7778</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2846704107765.9629</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0.51698577376402433</v>
      </c>
      <c r="K136" s="12">
        <v>1</v>
      </c>
      <c r="L136" s="12" t="s">
        <v>1013</v>
      </c>
      <c r="M136" s="12" t="s">
        <v>1015</v>
      </c>
      <c r="N136" s="1" t="s">
        <v>972</v>
      </c>
      <c r="O136" s="7">
        <f t="shared" si="29"/>
        <v>82924001125975.734</v>
      </c>
      <c r="P136" s="7">
        <f t="shared" si="30"/>
        <v>82924001125975.734</v>
      </c>
      <c r="Q136" s="45">
        <f>SUMIFS('SEDS 2021'!$F$23:$F$40,'SEDS 2021'!E$23:E$40,Calculations!L136,'SEDS 2021'!D$23:D$40,Calculations!N136)*J136*K136</f>
        <v>82924001125975.734</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82076177007242.625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81211687958677.062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80337474867103.016</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79470197768053.562</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78617921075791.812</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77798512341252.984</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77019593836464.219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76289526059501.641</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75610832204041.203</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74989666250461.547</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74435310283743.094</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73937297977462.625</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73504813186539.5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73124533523490.484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72794416930655.688</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72506340166749.266</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72263693110877.375</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72059429632719.453</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71881901616456.812</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71729690312756.172</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71589386532034.812</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71465436132148.859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71349619490581.656</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71238883084018.359</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71123816972462.734</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71008292954107.656</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70887153658596.875</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70760487298865.844</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70630590218438.562</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0.81860151716404805</v>
      </c>
      <c r="K137" s="12">
        <v>1</v>
      </c>
      <c r="L137" s="12" t="s">
        <v>1013</v>
      </c>
      <c r="M137" s="12" t="s">
        <v>1015</v>
      </c>
      <c r="N137" s="1" t="s">
        <v>964</v>
      </c>
      <c r="O137" s="7">
        <f t="shared" si="29"/>
        <v>27244695694253.848</v>
      </c>
      <c r="P137" s="7">
        <f t="shared" si="30"/>
        <v>27244695694253.848</v>
      </c>
      <c r="Q137" s="45">
        <f>SUMIFS('SEDS 2021'!$F$23:$F$40,'SEDS 2021'!E$23:E$40,Calculations!L137,'SEDS 2021'!D$23:D$40,Calculations!N137)*J137*K137</f>
        <v>27244695694253.848</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27500299536706.645</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27744886189728.73</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27977956285084.824</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28202096687620.219</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28415410236361.551</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28618913499958.219</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28809537985658.969</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28985302909618.613</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29143465309087.43</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29283577254272.43</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29408269319626.75</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29513532139553.02</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29602695930687.668</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29673209300873.418</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29725252287553.453</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29755725831121.434</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29766676509251.848</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29757516753908.453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29727652691934.332</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29680918173640.367</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29618072981564.742</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29546362822695.609</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29468217450175.023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29386987138789.883</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29302401447652.254</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29217885770444.094</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29132651456834.777</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29046948390102.094</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28961353198572.246</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7249000000000</v>
      </c>
      <c r="P139" s="7">
        <f t="shared" si="30"/>
        <v>7249000000000</v>
      </c>
      <c r="Q139" s="45">
        <f>SUMIFS('SEDS 2021'!$F$23:$F$40,'SEDS 2021'!E$23:E$40,Calculations!L139,'SEDS 2021'!D$23:D$40,Calculations!N139)*J139*K139</f>
        <v>7249000000000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166000000000</v>
      </c>
      <c r="P140" s="7">
        <f t="shared" si="30"/>
        <v>166000000000</v>
      </c>
      <c r="Q140" s="45">
        <f>SUMIFS('SEDS 2021'!$F$23:$F$40,'SEDS 2021'!E$23:E$40,Calculations!L140,'SEDS 2021'!D$23:D$40,Calculations!N140)*J140*K140</f>
        <v>166000000000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3000000000</v>
      </c>
      <c r="P141" s="7">
        <f t="shared" si="30"/>
        <v>3000000000</v>
      </c>
      <c r="Q141" s="45">
        <f>SUMIFS('SEDS 2021'!$F$23:$F$40,'SEDS 2021'!E$23:E$40,Calculations!L141,'SEDS 2021'!D$23:D$40,Calculations!N141)*J141*K141</f>
        <v>3000000000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8367000000000</v>
      </c>
      <c r="P142" s="7">
        <f t="shared" si="30"/>
        <v>8367000000000</v>
      </c>
      <c r="Q142" s="45">
        <f>SUMIFS('SEDS 2021'!$F$23:$F$40,'SEDS 2021'!E$23:E$40,Calculations!L142,'SEDS 2021'!D$23:D$40,Calculations!N142)*J142*K142</f>
        <v>8367000000000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0.20229198023471673</v>
      </c>
      <c r="K147" s="12">
        <v>1</v>
      </c>
      <c r="L147" s="12" t="s">
        <v>1013</v>
      </c>
      <c r="M147" s="12" t="s">
        <v>1018</v>
      </c>
      <c r="N147" s="1" t="s">
        <v>635</v>
      </c>
      <c r="O147" s="7">
        <f>P147</f>
        <v>25529854781561.957</v>
      </c>
      <c r="P147" s="7">
        <f>Q147</f>
        <v>25529854781561.957</v>
      </c>
      <c r="Q147" s="45">
        <f>SUMIFS('SEDS 2021'!$F$23:$F$40,'SEDS 2021'!E$23:E$40,Calculations!L147,'SEDS 2021'!D$23:D$40,Calculations!N147)*J147*K147</f>
        <v>25529854781561.957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25496619772347.211</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25449001539729.176</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25387683359251.539</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25314706267219.305</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25229370729328.07</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25138011678700.949</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25035848774255.891</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24928988404741.438</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24807977838036.285</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24701650236225.945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24594286692112.707</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24499757228931.098</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24414889745864.809</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24340136935327.211</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24275708330376.5</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24227333369166.027</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24193529309584.848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24180850838829.574</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24193603929408.746</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24221400671371.078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24270558744260.562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24343512182911.477</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24439003399091.238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24554394033010.766</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24694545134520.414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24855648219288.598</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25033188331467.473</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25231978432460.719</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25448214824071.02</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5.0330185563353331E-3</v>
      </c>
      <c r="K149" s="12">
        <v>1</v>
      </c>
      <c r="L149" s="12" t="s">
        <v>1013</v>
      </c>
      <c r="M149" s="12" t="s">
        <v>1018</v>
      </c>
      <c r="N149" s="1" t="s">
        <v>972</v>
      </c>
      <c r="O149" s="7">
        <f t="shared" si="31"/>
        <v>807291143417.6311</v>
      </c>
      <c r="P149" s="7">
        <f t="shared" si="32"/>
        <v>807291143417.6311</v>
      </c>
      <c r="Q149" s="45">
        <f>SUMIFS('SEDS 2021'!$F$23:$F$40,'SEDS 2021'!E$23:E$40,Calculations!L149,'SEDS 2021'!D$23:D$40,Calculations!N149)*J149*K149</f>
        <v>807291143417.6311</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826058390777.94434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844337205012.94043</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862066122352.9082</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879106962464.50146</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895273532741.05823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910719234803.43176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925323139195.72144</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939062824676.65735</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952009410159.87915</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964254066814.776</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975602692035.02258</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986152429015.60461</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995932665278.03735</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1004653172195.0831</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1012423036079.884</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1019108087377.4012</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1024777228803.3309</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1029309520293.9076</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1032741509890.8108</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1035089374978.6082</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1036438380316.4537</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1037043348640.1478</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1036967375061.696</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1036427278368.1031</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1035527311176.1393</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1034594896605.7644</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1033721356187.7238</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1033037718544.5497</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1032741803670.6188</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22088264.1458961</v>
      </c>
      <c r="S158">
        <f>SUMIFS('NREL Scaling Data'!$F:$F,'NREL Scaling Data'!$B:$B,UPPER(About!$B$1),'NREL Scaling Data'!$E:$E,Calculations!$M160,'NREL Scaling Data'!$A:$A,Q$3,'NREL Scaling Data'!$C:$C,Calculations!$L160,'NREL Scaling Data'!$D:$D,Calculations!$N160)</f>
        <v>22511579.8991661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0.11956165816290631</v>
      </c>
      <c r="K160" s="12">
        <v>1</v>
      </c>
      <c r="L160" s="12" t="s">
        <v>1013</v>
      </c>
      <c r="M160" s="12" t="s">
        <v>1019</v>
      </c>
      <c r="N160" s="1" t="s">
        <v>635</v>
      </c>
      <c r="O160" s="7">
        <f>P160</f>
        <v>15089039945133.266</v>
      </c>
      <c r="P160" s="7">
        <f>Q160</f>
        <v>15089039945133.266</v>
      </c>
      <c r="Q160" s="45">
        <f>SUMIFS('SEDS 2021'!$F$23:$F$40,'SEDS 2021'!E$23:E$40,Calculations!L160,'SEDS 2021'!D$23:D$40,Calculations!N160)*J160*K160</f>
        <v>15089039945133.266</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14805300272524.512</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14396370945149.869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13957930328841.982</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13531173623615.99</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13111527950875.537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12706086636246.633</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12321592725601.787</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11967019957670.736</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11647296784326.932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11370654731226.518</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11133423795367.436</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10926075477879.92</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10740942277662.637</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10569565326912.896</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10409164841149.83</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10261447663967.074</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10130744258780.217</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10012169690864.781</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9900512190787.8027</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9803028184050.1211</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9720554318685.9922</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9654030846682.0508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9598920236245.8594</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9555474815878.7363</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9522530013115.1738</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9501248884379.748</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9491342804521.7812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9493221245321.4238</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9508345048429.9277</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0.16439780631019715</v>
      </c>
      <c r="K173" s="12">
        <v>1</v>
      </c>
      <c r="L173" s="12" t="s">
        <v>1013</v>
      </c>
      <c r="M173" s="12" t="s">
        <v>1014</v>
      </c>
      <c r="N173" s="1" t="s">
        <v>635</v>
      </c>
      <c r="O173" s="7">
        <f>P173</f>
        <v>20747496349765.812</v>
      </c>
      <c r="P173" s="7">
        <f>Q173</f>
        <v>20747496349765.812</v>
      </c>
      <c r="Q173" s="45">
        <f>SUMIFS('SEDS 2021'!$F$23:$F$40,'SEDS 2021'!E$23:E$40,Calculations!L173,'SEDS 2021'!D$23:D$40,Calculations!N173)*J173*K173</f>
        <v>20747496349765.812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20948725782235.16</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21109252619282.039</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21212992221732.785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21247448288968.875</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21209102030143.23</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21111630534976.027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20978066884397.855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20831915077411.734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20688567956880.898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20567108354362.449</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20471343014473.648</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20400733028472.016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20352260867589.23</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20322096531367.395</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20307643164325.977</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20304846372523.215</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20313023791682.555</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20328822926368.727</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20348383938081.523</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20374440007657.785</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20409487538231.492</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20450189983058.422</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20498729615428.867</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20554760328490.066</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20618850452535.801</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20688407079377.449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20766300075748.164</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20848944288712.141</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20938024702382.375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0.30299370999744929</v>
      </c>
      <c r="K175" s="12">
        <v>1</v>
      </c>
      <c r="L175" s="12" t="s">
        <v>1013</v>
      </c>
      <c r="M175" s="12" t="s">
        <v>1014</v>
      </c>
      <c r="N175" s="1" t="s">
        <v>972</v>
      </c>
      <c r="O175" s="7">
        <f t="shared" si="35"/>
        <v>48599888089880.867</v>
      </c>
      <c r="P175" s="7">
        <f t="shared" si="36"/>
        <v>48599888089880.867</v>
      </c>
      <c r="Q175" s="45">
        <f>SUMIFS('SEDS 2021'!$F$23:$F$40,'SEDS 2021'!E$23:E$40,Calculations!L175,'SEDS 2021'!D$23:D$40,Calculations!N175)*J175*K175</f>
        <v>48599888089880.867</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48757902193802.031</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48901557019543.094</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49047957219539.781</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49204158866361.547</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49375672994682.391</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49578586706306.703</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49812973582691.375</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50078938674039.078</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50360677248714.625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50655729142600.281</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50959521131789</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51268186390051.812</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51577028979100.711</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51879493068715.273</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52180639414373.797</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52479562528328.336</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52782227074927.586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53083090700358.141</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53388968621189.633</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53691036481876.078</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53993663686188.266</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54302360742476.445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54614157023410.422</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54929352699470.727</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55251279965115.102</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55569616950682.539</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55893603417623.016</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56218044474706.508</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56544365783000.273</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1.1019188863517042E-2</v>
      </c>
      <c r="K176" s="12">
        <v>1</v>
      </c>
      <c r="L176" s="12" t="s">
        <v>1013</v>
      </c>
      <c r="M176" s="12" t="s">
        <v>1014</v>
      </c>
      <c r="N176" s="1" t="s">
        <v>964</v>
      </c>
      <c r="O176" s="7">
        <f t="shared" si="35"/>
        <v>366740643755.57416</v>
      </c>
      <c r="P176" s="7">
        <f t="shared" si="36"/>
        <v>366740643755.57416</v>
      </c>
      <c r="Q176" s="45">
        <f>SUMIFS('SEDS 2021'!$F$23:$F$40,'SEDS 2021'!E$23:E$40,Calculations!L176,'SEDS 2021'!D$23:D$40,Calculations!N176)*J176*K176</f>
        <v>366740643755.57416</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352152007572.84924</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337616022951.16449</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323382975484.59937</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309718025633.31665</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296898378317.50366</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285285915903.38855</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275080639493.34094</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266477355411.79202</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259465896610.64813</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253965713994.8074</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249747217214.63959</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246485982879.19186</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243890322711.8251</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241633174537.02463</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239545721131.32407</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237511461694.77756</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235505607866.22006</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233471104446.91962</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231420684816.93549</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229312090603.07477</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227172251166.82935</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225013979418.83746</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222832107983.88394</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220625949400.74268</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218392540752.73419</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216121571372.23868</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213833127193.31949</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211518452348.02554</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209187346917.50153</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0.49019125416716475</v>
      </c>
      <c r="K186" s="12">
        <v>1</v>
      </c>
      <c r="L186" s="12" t="s">
        <v>1013</v>
      </c>
      <c r="M186" s="12" t="s">
        <v>1016</v>
      </c>
      <c r="N186" s="1" t="s">
        <v>635</v>
      </c>
      <c r="O186" s="7">
        <f>P186</f>
        <v>61863606849658.695</v>
      </c>
      <c r="P186" s="7">
        <f>Q186</f>
        <v>61863606849658.695</v>
      </c>
      <c r="Q186" s="45">
        <f>SUMIFS('SEDS 2021'!$F$23:$F$40,'SEDS 2021'!E$23:E$40,Calculations!L186,'SEDS 2021'!D$23:D$40,Calculations!N186)*J186*K186</f>
        <v>61863606849658.695</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62475272784047.188</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63185193850614.219</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64010363776434.539</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64857560603272.008</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65763667213296.68</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66709362712987.391</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67679601700666.312</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68691188482883.539</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69729591799386.414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70789670235931.219</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71899755691002.438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73034817595260.828</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74210307251508.875</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75420027902581.188</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76642547969109.375</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77918836404582.328</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79203486403218.156</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80527941772119.031</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81888982362365.812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83291478987450.594</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84722821652443</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86199056981792.812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87700133459955.656</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89216336520021.359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90788553935253.359</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92358714784788.656</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93978584992024.734</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95635419261655.734</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97338445079242.719</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0.17498749768219105</v>
      </c>
      <c r="K188" s="12">
        <v>1</v>
      </c>
      <c r="L188" s="12" t="s">
        <v>1013</v>
      </c>
      <c r="M188" s="12" t="s">
        <v>1016</v>
      </c>
      <c r="N188" s="1" t="s">
        <v>972</v>
      </c>
      <c r="O188" s="7">
        <f t="shared" si="37"/>
        <v>28067819640725.762</v>
      </c>
      <c r="P188" s="7">
        <f t="shared" si="38"/>
        <v>28067819640725.762</v>
      </c>
      <c r="Q188" s="45">
        <f>SUMIFS('SEDS 2021'!$F$23:$F$40,'SEDS 2021'!E$23:E$40,Calculations!L188,'SEDS 2021'!D$23:D$40,Calculations!N188)*J188*K188</f>
        <v>28067819640725.762</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27971031830750.559</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27940019403304.41</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27898723271048.328</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27842183058721.137</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27784876609565.07</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27656511776585.531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27547907788142.531</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27469549990316.906</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27434464409200.836</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27412767808464.773</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27406153974783.086</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27417647527217.621</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27415510129747.422</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27367438850793.023</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27327755848703.305</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27299324429523.082</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27291178122183.441</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27283999692943.664</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27299405086031.398</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27312229470853.105</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27306502858762.863</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27280168508798.785</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27245849164511.797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27207053384013.426</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27171806489880.832</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27145472139916.754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27109418680701.027</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27084374834869.965</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27056588667756.25</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0.17037929397243495</v>
      </c>
      <c r="K189" s="12">
        <v>1</v>
      </c>
      <c r="L189" s="12" t="s">
        <v>1013</v>
      </c>
      <c r="M189" s="12" t="s">
        <v>1016</v>
      </c>
      <c r="N189" s="1" t="s">
        <v>964</v>
      </c>
      <c r="O189" s="7">
        <f t="shared" si="37"/>
        <v>5670563661990.5801</v>
      </c>
      <c r="P189" s="7">
        <f t="shared" si="38"/>
        <v>5670563661990.5801</v>
      </c>
      <c r="Q189" s="45">
        <f>SUMIFS('SEDS 2021'!$F$23:$F$40,'SEDS 2021'!E$23:E$40,Calculations!L189,'SEDS 2021'!D$23:D$40,Calculations!N189)*J189*K189</f>
        <v>5670563661990.5801</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5676879742133.499</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5675308903548.7266</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5668763742778.8691</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5650928179680.9893</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5634041664894.7383</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5623602133466.8057</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5624911165620.7803</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5624747536601.5322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5615355230896.7773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5602395812572.4512</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5587832829859.5039</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5587505571821.0078</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5587047410567.1133</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5588749152367.2842</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5580240443366.46</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5579749556308.7246</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5583513023751.3926</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5584658426886.1191</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5586196539667.0332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5591989006948.3672</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5602919425434.0361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5615191601877.5283</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5626580181617.0908</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5635383422852.5615</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5640357745037.6562</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5641601325583.9316</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5645364793026.5996</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5650044582977.0566</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5651811776384.917</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190885000000000</v>
      </c>
      <c r="Q199" s="7">
        <f t="shared" ref="Q199:AT199" si="40">SUM(Q4,Q17,Q30,Q43,Q56,Q69,Q82,Q95,Q108,Q121)</f>
        <v>190885000000000</v>
      </c>
      <c r="R199" s="7">
        <f t="shared" si="40"/>
        <v>189991777303966.84</v>
      </c>
      <c r="S199" s="7">
        <f t="shared" si="40"/>
        <v>189220494686202.78</v>
      </c>
      <c r="T199" s="7">
        <f t="shared" si="40"/>
        <v>188518168769854.69</v>
      </c>
      <c r="U199" s="7">
        <f t="shared" si="40"/>
        <v>187958059706484.59</v>
      </c>
      <c r="V199" s="7">
        <f t="shared" si="40"/>
        <v>187511502082146.53</v>
      </c>
      <c r="W199" s="7">
        <f t="shared" si="40"/>
        <v>187339126023456.84</v>
      </c>
      <c r="X199" s="7">
        <f t="shared" si="40"/>
        <v>187331148676042.09</v>
      </c>
      <c r="Y199" s="7">
        <f t="shared" si="40"/>
        <v>187386768100008.12</v>
      </c>
      <c r="Z199" s="7">
        <f t="shared" si="40"/>
        <v>187520643408712.72</v>
      </c>
      <c r="AA199" s="7">
        <f t="shared" si="40"/>
        <v>187994594736603.56</v>
      </c>
      <c r="AB199" s="7">
        <f t="shared" si="40"/>
        <v>188617276998059.53</v>
      </c>
      <c r="AC199" s="7">
        <f t="shared" si="40"/>
        <v>189291433687907.59</v>
      </c>
      <c r="AD199" s="7">
        <f t="shared" si="40"/>
        <v>190049753588740.19</v>
      </c>
      <c r="AE199" s="7">
        <f t="shared" si="40"/>
        <v>190893484468838.91</v>
      </c>
      <c r="AF199" s="7">
        <f t="shared" si="40"/>
        <v>191720842575077.09</v>
      </c>
      <c r="AG199" s="7">
        <f t="shared" si="40"/>
        <v>192534996835689.22</v>
      </c>
      <c r="AH199" s="7">
        <f t="shared" si="40"/>
        <v>193409243066828.97</v>
      </c>
      <c r="AI199" s="7">
        <f t="shared" si="40"/>
        <v>194193482694149.53</v>
      </c>
      <c r="AJ199" s="7">
        <f t="shared" si="40"/>
        <v>194975231117908.59</v>
      </c>
      <c r="AK199" s="7">
        <f t="shared" si="40"/>
        <v>194716190607537.94</v>
      </c>
      <c r="AL199" s="7">
        <f t="shared" si="40"/>
        <v>194433404176077.81</v>
      </c>
      <c r="AM199" s="7">
        <f t="shared" si="40"/>
        <v>194062784846753.78</v>
      </c>
      <c r="AN199" s="7">
        <f t="shared" si="40"/>
        <v>193648394705880.66</v>
      </c>
      <c r="AO199" s="7">
        <f t="shared" si="40"/>
        <v>193293059363189.59</v>
      </c>
      <c r="AP199" s="7">
        <f t="shared" si="40"/>
        <v>192851160628956.22</v>
      </c>
      <c r="AQ199" s="7">
        <f t="shared" si="40"/>
        <v>192423425704113.16</v>
      </c>
      <c r="AR199" s="7">
        <f t="shared" si="40"/>
        <v>191928264479840.59</v>
      </c>
      <c r="AS199" s="7">
        <f t="shared" si="40"/>
        <v>191449744724500.06</v>
      </c>
      <c r="AT199" s="7">
        <f t="shared" si="40"/>
        <v>190993575326199.66</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126203000000000</v>
      </c>
      <c r="Q202" s="7">
        <f t="shared" ref="Q202:AT202" si="41">SUM(Q134,Q147,Q160,Q173,Q186)</f>
        <v>126203000000000</v>
      </c>
      <c r="R202" s="7">
        <f t="shared" si="41"/>
        <v>126704191690334.92</v>
      </c>
      <c r="S202" s="7">
        <f t="shared" si="41"/>
        <v>127122505441402.53</v>
      </c>
      <c r="T202" s="7">
        <f t="shared" si="41"/>
        <v>127555377571827.28</v>
      </c>
      <c r="U202" s="7">
        <f t="shared" si="41"/>
        <v>127940839033548.77</v>
      </c>
      <c r="V202" s="7">
        <f t="shared" si="41"/>
        <v>128306978941199.5</v>
      </c>
      <c r="W202" s="7">
        <f t="shared" si="41"/>
        <v>128661878002007.97</v>
      </c>
      <c r="X202" s="7">
        <f t="shared" si="41"/>
        <v>129015197966955.02</v>
      </c>
      <c r="Y202" s="7">
        <f t="shared" si="41"/>
        <v>129421989479056.19</v>
      </c>
      <c r="Z202" s="7">
        <f t="shared" si="41"/>
        <v>129877983727954.28</v>
      </c>
      <c r="AA202" s="7">
        <f t="shared" si="41"/>
        <v>130433880144788.33</v>
      </c>
      <c r="AB202" s="7">
        <f t="shared" si="41"/>
        <v>131102291750732.03</v>
      </c>
      <c r="AC202" s="7">
        <f t="shared" si="41"/>
        <v>131861282132406.34</v>
      </c>
      <c r="AD202" s="7">
        <f t="shared" si="41"/>
        <v>132712832835606.28</v>
      </c>
      <c r="AE202" s="7">
        <f t="shared" si="41"/>
        <v>133638730777728.17</v>
      </c>
      <c r="AF202" s="7">
        <f t="shared" si="41"/>
        <v>134612867232079.88</v>
      </c>
      <c r="AG202" s="7">
        <f t="shared" si="41"/>
        <v>135679928807169.28</v>
      </c>
      <c r="AH202" s="7">
        <f t="shared" si="41"/>
        <v>136797491069090.09</v>
      </c>
      <c r="AI202" s="7">
        <f t="shared" si="41"/>
        <v>137995640239432.25</v>
      </c>
      <c r="AJ202" s="7">
        <f t="shared" si="41"/>
        <v>139266435233016.92</v>
      </c>
      <c r="AK202" s="7">
        <f t="shared" si="41"/>
        <v>140614790546597.25</v>
      </c>
      <c r="AL202" s="7">
        <f t="shared" si="41"/>
        <v>142037562737540.84</v>
      </c>
      <c r="AM202" s="7">
        <f t="shared" si="41"/>
        <v>143551289317802.44</v>
      </c>
      <c r="AN202" s="7">
        <f t="shared" si="41"/>
        <v>145132172576604.19</v>
      </c>
      <c r="AO202" s="7">
        <f t="shared" si="41"/>
        <v>146767759611526.94</v>
      </c>
      <c r="AP202" s="7">
        <f t="shared" si="41"/>
        <v>148502870417714.12</v>
      </c>
      <c r="AQ202" s="7">
        <f t="shared" si="41"/>
        <v>150274346831826.75</v>
      </c>
      <c r="AR202" s="7">
        <f t="shared" si="41"/>
        <v>152131783809223.06</v>
      </c>
      <c r="AS202" s="7">
        <f t="shared" si="41"/>
        <v>154064037717231.81</v>
      </c>
      <c r="AT202" s="7">
        <f t="shared" si="41"/>
        <v>156079733761892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549709419637436.81</v>
      </c>
      <c r="D16" s="142" t="s">
        <v>1091</v>
      </c>
      <c r="E16" s="212">
        <f>'SEDS 2021'!H26</f>
        <v>3.8045370626705724E-2</v>
      </c>
      <c r="F16" s="207">
        <f>'SEDS 2021'!H28</f>
        <v>4.7865855705875926E-2</v>
      </c>
      <c r="G16" s="142" t="s">
        <v>819</v>
      </c>
      <c r="H16" s="142"/>
      <c r="I16" s="142"/>
    </row>
    <row r="17" spans="1:12" x14ac:dyDescent="0.2">
      <c r="A17" s="139"/>
      <c r="B17" s="146" t="s">
        <v>715</v>
      </c>
      <c r="C17" s="147">
        <f>C16/C15</f>
        <v>4.8042006682717985E-2</v>
      </c>
      <c r="D17" s="142" t="s">
        <v>1092</v>
      </c>
      <c r="E17" s="212">
        <f>'SEDS 2021'!H35</f>
        <v>2.7843179995040414E-2</v>
      </c>
      <c r="F17" s="212">
        <f>'SEDS 2021'!H37</f>
        <v>4.6704814993620267E-2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11.208984287709619</v>
      </c>
      <c r="D29" s="152">
        <f>D28*F16</f>
        <v>-47.402992881200106</v>
      </c>
      <c r="E29" s="152">
        <f>E28*$E$17</f>
        <v>-1.1344080010100281</v>
      </c>
      <c r="F29" s="158">
        <f>F28*$F$17</f>
        <v>-0.86602590021180348</v>
      </c>
      <c r="G29" s="177">
        <f>G28*C17</f>
        <v>0.25414221535157816</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8.5697045562092082</v>
      </c>
      <c r="D32" s="159">
        <f>D29*About!F6</f>
        <v>-36.2414321980444</v>
      </c>
      <c r="E32" s="241">
        <f>E29</f>
        <v>-1.1344080010100281</v>
      </c>
      <c r="F32" s="243">
        <f>F29</f>
        <v>-0.86602590021180348</v>
      </c>
      <c r="G32" s="173">
        <f>G29*About!F6</f>
        <v>0.19430161064741272</v>
      </c>
      <c r="H32" s="142"/>
      <c r="I32" s="142"/>
      <c r="K32" s="100"/>
      <c r="L32" s="100"/>
    </row>
    <row r="33" spans="1:12" x14ac:dyDescent="0.2">
      <c r="A33" s="139"/>
      <c r="B33" s="146" t="s">
        <v>710</v>
      </c>
      <c r="C33" s="160">
        <f>C29*About!F5</f>
        <v>2.6392797315004115</v>
      </c>
      <c r="D33" s="160">
        <f>D29*About!F5</f>
        <v>-11.161560683155704</v>
      </c>
      <c r="E33" s="242"/>
      <c r="F33" s="244"/>
      <c r="G33" s="174">
        <f>G29*About!F5</f>
        <v>5.9840604704165461E-2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8569704556209.208</v>
      </c>
      <c r="D38" s="156">
        <f>D32*Trillion</f>
        <v>-36241432198044.398</v>
      </c>
      <c r="E38" s="238">
        <f>E32*Trillion</f>
        <v>-1134408001010.0281</v>
      </c>
      <c r="F38" s="240">
        <f>F32*Trillion</f>
        <v>-866025900211.80347</v>
      </c>
      <c r="G38" s="168">
        <f>G32*Trillion</f>
        <v>194301610647.41272</v>
      </c>
      <c r="H38" s="142"/>
      <c r="I38" s="142"/>
      <c r="K38" s="100"/>
      <c r="L38" s="100"/>
    </row>
    <row r="39" spans="1:12" ht="16" thickBot="1" x14ac:dyDescent="0.25">
      <c r="A39" s="139"/>
      <c r="B39" s="169" t="s">
        <v>710</v>
      </c>
      <c r="C39" s="170">
        <f>C33*Trillion</f>
        <v>2639279731500.4116</v>
      </c>
      <c r="D39" s="171">
        <f>D33*Trillion</f>
        <v>-11161560683155.705</v>
      </c>
      <c r="E39" s="239"/>
      <c r="F39" s="239"/>
      <c r="G39" s="172">
        <f>G33*Trillion</f>
        <v>59840604704.165459</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Pennsylvania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91824067.37835364</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0.14827000308060462</v>
      </c>
      <c r="K4">
        <f>IF(ISBLANK(Calculations!K4),"",Calculations!K4)</f>
        <v>0.7645389034585125</v>
      </c>
      <c r="L4" t="str">
        <f>IF(ISBLANK(Calculations!L4),"",Calculations!L4)</f>
        <v>RESIDENTIAL</v>
      </c>
      <c r="M4" t="str">
        <f>IF(ISBLANK(Calculations!M4),"",Calculations!M4)</f>
        <v>heating</v>
      </c>
      <c r="N4" t="str">
        <f>IF(ISBLANK(Calculations!N4),"",Calculations!N4)</f>
        <v>electricity</v>
      </c>
      <c r="O4">
        <f>IF(ISBLANK(Calculations!O4),"",Calculations!O4)</f>
        <v>21638377252727.152</v>
      </c>
      <c r="P4">
        <f>IF(ISBLANK(Calculations!P4),"",Calculations!P4)</f>
        <v>21638377252727.152</v>
      </c>
      <c r="Q4">
        <f>IF(ISBLANK(Calculations!Q4),"",Calculations!Q4)-(SUMIFS(BDEQ!C:C,BDEQ!$AG:$AG,About!$B$2,BDEQ!$AH:$AH,$I4)*BDEQ!$C$2*$J4*$K4)</f>
        <v>21638285428659.773</v>
      </c>
      <c r="R4">
        <f>IF(ISBLANK(Calculations!R4),"",Calculations!R4)-(SUMIFS(BDEQ!D:D,BDEQ!$AG:$AG,About!$B$2,BDEQ!$AH:$AH,$I4)*BDEQ!$C$2*$J4*$K4)</f>
        <v>21900561812089.145</v>
      </c>
      <c r="S4" s="99">
        <f>IF(ISBLANK(Calculations!S4),"",Calculations!S4+ ('IRA Buildings Changes'!$G$38/($AB$3-$R$3)*(S3-$R$3)))-(SUMIFS(BDEQ!D:D,BDEQ!$AG:$AG,About!$B$2,BDEQ!$AH:$AH,$I4)*BDEQ!$C$2*$J4*$K4)</f>
        <v>22165664355260.621</v>
      </c>
      <c r="T4" s="99">
        <f>IF(ISBLANK(Calculations!T4),"",Calculations!T4+ ('IRA Buildings Changes'!$G$38/($AB$3-$R$3)*(T3-$R$3)))-(SUMIFS(BDEQ!E:E,BDEQ!$AG:$AG,About!$B$2,BDEQ!$AH:$AH,$I4)*BDEQ!$C$2*$J4*$K4)</f>
        <v>22416415062515.473</v>
      </c>
      <c r="U4" s="99">
        <f>IF(ISBLANK(Calculations!U4),"",Calculations!U4+ ('IRA Buildings Changes'!$G$38/($AB$3-$R$3)*(U3-$R$3)))-(SUMIFS(BDEQ!F:F,BDEQ!$AG:$AG,About!$B$2,BDEQ!$AH:$AH,$I4)*BDEQ!$C$2*$J4*$K4)</f>
        <v>22655079156887.352</v>
      </c>
      <c r="V4" s="99">
        <f>IF(ISBLANK(Calculations!V4),"",Calculations!V4+ ('IRA Buildings Changes'!$G$38/($AB$3-$R$3)*(V3-$R$3)))-(SUMIFS(BDEQ!G:G,BDEQ!$AG:$AG,About!$B$2,BDEQ!$AH:$AH,$I4)*BDEQ!$C$2*$J4*$K4)</f>
        <v>22888099874784.918</v>
      </c>
      <c r="W4" s="99">
        <f>IF(ISBLANK(Calculations!W4),"",Calculations!W4+ ('IRA Buildings Changes'!$G$38/($AB$3-$R$3)*(W3-$R$3)))-(SUMIFS(BDEQ!H:H,BDEQ!$AG:$AG,About!$B$2,BDEQ!$AH:$AH,$I4)*BDEQ!$C$2*$J4*$K4)</f>
        <v>23113080034745.305</v>
      </c>
      <c r="X4" s="99">
        <f>IF(ISBLANK(Calculations!X4),"",Calculations!X4+ ('IRA Buildings Changes'!$G$38/($AB$3-$R$3)*(X3-$R$3)))-(SUMIFS(BDEQ!I:I,BDEQ!$AG:$AG,About!$B$2,BDEQ!$AH:$AH,$I4)*BDEQ!$C$2*$J4*$K4)</f>
        <v>23335447162092.758</v>
      </c>
      <c r="Y4" s="99">
        <f>IF(ISBLANK(Calculations!Y4),"",Calculations!Y4+ ('IRA Buildings Changes'!$G$38/($AB$3-$R$3)*(Y3-$R$3)))-(SUMIFS(BDEQ!J:J,BDEQ!$AG:$AG,About!$B$2,BDEQ!$AH:$AH,$I4)*BDEQ!$C$2*$J4*$K4)</f>
        <v>23555505589287.082</v>
      </c>
      <c r="Z4" s="99">
        <f>IF(ISBLANK(Calculations!Z4),"",Calculations!Z4+ ('IRA Buildings Changes'!$G$38/($AB$3-$R$3)*(Z3-$R$3)))-(SUMIFS(BDEQ!K:K,BDEQ!$AG:$AG,About!$B$2,BDEQ!$AH:$AH,$I4)*BDEQ!$C$2*$J4*$K4)</f>
        <v>23786559704313.336</v>
      </c>
      <c r="AA4" s="99">
        <f>IF(ISBLANK(Calculations!AA4),"",Calculations!AA4+ ('IRA Buildings Changes'!$G$38/($AB$3-$R$3)*(AA3-$R$3)))-(SUMIFS(BDEQ!L:L,BDEQ!$AG:$AG,About!$B$2,BDEQ!$AH:$AH,$I4)*BDEQ!$C$2*$J4*$K4)</f>
        <v>24029609520703.812</v>
      </c>
      <c r="AB4" s="98">
        <f>IF(ISBLANK(Calculations!AB4),"",Calculations!AB4 + 'IRA Buildings Changes'!G38)-(SUMIFS(BDEQ!D:D,BDEQ!$AG:$AG,About!$B$2,BDEQ!$AH:$AH,$I4)*BDEQ!$C$2*$J4*$K4)</f>
        <v>24278056567364.398</v>
      </c>
      <c r="AC4" s="99">
        <f>IF(ISBLANK(Calculations!AC4),"",Calculations!AC4+ 'IRA Buildings Changes'!$G$38)-(SUMIFS(BDEQ!D:D,BDEQ!$AG:$AG,About!$B$2,BDEQ!$AH:$AH,$I4)*BDEQ!$C$2*$J4*$K4)</f>
        <v>24505515905972.957</v>
      </c>
      <c r="AD4" s="99">
        <f>IF(ISBLANK(Calculations!AD4),"",Calculations!AD4+ 'IRA Buildings Changes'!$G$38)-(SUMIFS(BDEQ!E:E,BDEQ!$AG:$AG,About!$B$2,BDEQ!$AH:$AH,$I4)*BDEQ!$C$2*$J4*$K4)</f>
        <v>24746833308132.527</v>
      </c>
      <c r="AE4" s="99">
        <f>IF(ISBLANK(Calculations!AE4),"",Calculations!AE4+ 'IRA Buildings Changes'!$G$38)-(SUMIFS(BDEQ!F:F,BDEQ!$AG:$AG,About!$B$2,BDEQ!$AH:$AH,$I4)*BDEQ!$C$2*$J4*$K4)</f>
        <v>24993400699847.246</v>
      </c>
      <c r="AF4" s="99">
        <f>IF(ISBLANK(Calculations!AF4),"",Calculations!AF4+ 'IRA Buildings Changes'!$G$38)-(SUMIFS(BDEQ!G:G,BDEQ!$AG:$AG,About!$B$2,BDEQ!$AH:$AH,$I4)*BDEQ!$C$2*$J4*$K4)</f>
        <v>25252561418064.402</v>
      </c>
      <c r="AG4" s="99">
        <f>IF(ISBLANK(Calculations!AG4),"",Calculations!AG4+ 'IRA Buildings Changes'!$G$38)-(SUMIFS(BDEQ!H:H,BDEQ!$AG:$AG,About!$B$2,BDEQ!$AH:$AH,$I4)*BDEQ!$C$2*$J4*$K4)</f>
        <v>25515089461450.02</v>
      </c>
      <c r="AH4" s="99">
        <f>IF(ISBLANK(Calculations!AH4),"",Calculations!AH4+ 'IRA Buildings Changes'!$G$38)-(SUMIFS(BDEQ!I:I,BDEQ!$AG:$AG,About!$B$2,BDEQ!$AH:$AH,$I4)*BDEQ!$C$2*$J4*$K4)</f>
        <v>25792965479122.285</v>
      </c>
      <c r="AI4" s="99">
        <f>IF(ISBLANK(Calculations!AI4),"",Calculations!AI4+ 'IRA Buildings Changes'!$G$38)-(SUMIFS(BDEQ!J:J,BDEQ!$AG:$AG,About!$B$2,BDEQ!$AH:$AH,$I4)*BDEQ!$C$2*$J4*$K4)</f>
        <v>26066763472402.914</v>
      </c>
      <c r="AJ4" s="99">
        <f>IF(ISBLANK(Calculations!AJ4),"",Calculations!AJ4+ 'IRA Buildings Changes'!$G$38)-(SUMIFS(BDEQ!K:K,BDEQ!$AG:$AG,About!$B$2,BDEQ!$AH:$AH,$I4)*BDEQ!$C$2*$J4*$K4)</f>
        <v>26348043218243.859</v>
      </c>
      <c r="AK4" s="99">
        <f>IF(ISBLANK(Calculations!AK4),"",Calculations!AK4+ 'IRA Buildings Changes'!$G$38)-(SUMIFS(BDEQ!L:L,BDEQ!$AG:$AG,About!$B$2,BDEQ!$AH:$AH,$I4)*BDEQ!$C$2*$J4*$K4)</f>
        <v>26419959625794.965</v>
      </c>
      <c r="AL4" s="99">
        <f>IF(ISBLANK(Calculations!AL4),"",Calculations!AL4+ 'IRA Buildings Changes'!$G$38)-(SUMIFS(BDEQ!M:M,BDEQ!$AG:$AG,About!$B$2,BDEQ!$AH:$AH,$I4)*BDEQ!$C$2*$J4*$K4)</f>
        <v>26500462405589.902</v>
      </c>
      <c r="AM4" s="99">
        <f>IF(ISBLANK(Calculations!AM4),"",Calculations!AM4+ 'IRA Buildings Changes'!$G$38)-(SUMIFS(BDEQ!N:N,BDEQ!$AG:$AG,About!$B$2,BDEQ!$AH:$AH,$I4)*BDEQ!$C$2*$J4*$K4)</f>
        <v>26589269835982.176</v>
      </c>
      <c r="AN4" s="99">
        <f>IF(ISBLANK(Calculations!AN4),"",Calculations!AN4+ 'IRA Buildings Changes'!$G$38)-(SUMIFS(BDEQ!O:O,BDEQ!$AG:$AG,About!$B$2,BDEQ!$AH:$AH,$I4)*BDEQ!$C$2*$J4*$K4)</f>
        <v>26686340775990.336</v>
      </c>
      <c r="AO4" s="99">
        <f>IF(ISBLANK(Calculations!AO4),"",Calculations!AO4+ 'IRA Buildings Changes'!$G$38)-(SUMIFS(BDEQ!P:P,BDEQ!$AG:$AG,About!$B$2,BDEQ!$AH:$AH,$I4)*BDEQ!$C$2*$J4*$K4)</f>
        <v>26793955124859.508</v>
      </c>
      <c r="AP4" s="99">
        <f>IF(ISBLANK(Calculations!AP4),"",Calculations!AP4+ 'IRA Buildings Changes'!$G$38)-(SUMIFS(BDEQ!Q:Q,BDEQ!$AG:$AG,About!$B$2,BDEQ!$AH:$AH,$I4)*BDEQ!$C$2*$J4*$K4)</f>
        <v>26904061528951.141</v>
      </c>
      <c r="AQ4" s="99">
        <f>IF(ISBLANK(Calculations!AQ4),"",Calculations!AQ4+ 'IRA Buildings Changes'!$G$38)-(SUMIFS(BDEQ!R:R,BDEQ!$AG:$AG,About!$B$2,BDEQ!$AH:$AH,$I4)*BDEQ!$C$2*$J4*$K4)</f>
        <v>27017567184207.348</v>
      </c>
      <c r="AR4" s="99">
        <f>IF(ISBLANK(Calculations!AR4),"",Calculations!AR4+ 'IRA Buildings Changes'!$G$38)-(SUMIFS(BDEQ!S:S,BDEQ!$AG:$AG,About!$B$2,BDEQ!$AH:$AH,$I4)*BDEQ!$C$2*$J4*$K4)</f>
        <v>27132227379282.273</v>
      </c>
      <c r="AS4" s="99">
        <f>IF(ISBLANK(Calculations!AS4),"",Calculations!AS4+ 'IRA Buildings Changes'!$G$38)-(SUMIFS(BDEQ!T:T,BDEQ!$AG:$AG,About!$B$2,BDEQ!$AH:$AH,$I4)*BDEQ!$C$2*$J4*$K4)</f>
        <v>27245619037904.855</v>
      </c>
      <c r="AT4" s="99">
        <f>IF(ISBLANK(Calculations!AT4),"",Calculations!AT4+ 'IRA Buildings Changes'!$G$38)-(SUMIFS(BDEQ!U:U,BDEQ!$AG:$AG,About!$B$2,BDEQ!$AH:$AH,$I4)*BDEQ!$C$2*$J4*$K4)</f>
        <v>27355690157560.406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0.7645389034585125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0.71178469159776803</v>
      </c>
      <c r="K6">
        <f>IF(ISBLANK(Calculations!K6),"",Calculations!K6)</f>
        <v>0.7645389034585125</v>
      </c>
      <c r="L6" t="str">
        <f>IF(ISBLANK(Calculations!L6),"",Calculations!L6)</f>
        <v>RESIDENTIAL</v>
      </c>
      <c r="M6" t="str">
        <f>IF(ISBLANK(Calculations!M6),"",Calculations!M6)</f>
        <v>heating</v>
      </c>
      <c r="N6" t="str">
        <f>IF(ISBLANK(Calculations!N6),"",Calculations!N6)</f>
        <v>natural gas</v>
      </c>
      <c r="O6">
        <f>IF(ISBLANK(Calculations!O6),"",Calculations!O6)</f>
        <v>128004230935349.98</v>
      </c>
      <c r="P6">
        <f>IF(ISBLANK(Calculations!P6),"",Calculations!P6)</f>
        <v>128004230935349.98</v>
      </c>
      <c r="Q6">
        <f>IF(ISBLANK(Calculations!Q6),"",Calculations!Q6)</f>
        <v>128004230935349.98</v>
      </c>
      <c r="R6">
        <f>IF(ISBLANK(Calculations!R6),"",Calculations!R6)</f>
        <v>128216520135104.28</v>
      </c>
      <c r="S6" s="99">
        <f>IF(ISBLANK(Calculations!S6),"",Calculations!S6 + ('IRA Buildings Changes'!$D$38/($AB$3-$R$3)*(S3-$R$3)))</f>
        <v>124729164796857.95</v>
      </c>
      <c r="T6" s="99">
        <f>IF(ISBLANK(Calculations!T6),"",Calculations!T6 + ('IRA Buildings Changes'!$D$38/($AB$3-$R$3)*(T3-$R$3)))</f>
        <v>121193248066910.53</v>
      </c>
      <c r="U6" s="99">
        <f>IF(ISBLANK(Calculations!U6),"",Calculations!U6 + ('IRA Buildings Changes'!$D$38/($AB$3-$R$3)*(U3-$R$3)))</f>
        <v>117618379124354.25</v>
      </c>
      <c r="V6" s="99">
        <f>IF(ISBLANK(Calculations!V6),"",Calculations!V6 + ('IRA Buildings Changes'!$D$38/($AB$3-$R$3)*(V3-$R$3)))</f>
        <v>114114683425568.86</v>
      </c>
      <c r="W6" s="99">
        <f>IF(ISBLANK(Calculations!W6),"",Calculations!W6 + ('IRA Buildings Changes'!$D$38/($AB$3-$R$3)*(W3-$R$3)))</f>
        <v>110658396451244.34</v>
      </c>
      <c r="X6" s="99">
        <f>IF(ISBLANK(Calculations!X6),"",Calculations!X6 + ('IRA Buildings Changes'!$D$38/($AB$3-$R$3)*(X3-$R$3)))</f>
        <v>107313377852336.69</v>
      </c>
      <c r="Y6" s="99">
        <f>IF(ISBLANK(Calculations!Y6),"",Calculations!Y6 + ('IRA Buildings Changes'!$D$38/($AB$3-$R$3)*(Y3-$R$3)))</f>
        <v>104062064882790.31</v>
      </c>
      <c r="Z6" s="99">
        <f>IF(ISBLANK(Calculations!Z6),"",Calculations!Z6 + ('IRA Buildings Changes'!$D$38/($AB$3-$R$3)*(Z3-$R$3)))</f>
        <v>101005732848695.73</v>
      </c>
      <c r="AA6" s="99">
        <f>IF(ISBLANK(Calculations!AA6),"",Calculations!AA6 + ('IRA Buildings Changes'!$D$38/($AB$3-$R$3)*(AA3-$R$3)))</f>
        <v>98139664673030.625</v>
      </c>
      <c r="AB6" s="98">
        <f>IF(ISBLANK(Calculations!AB6),"",Calculations!AB6 + 'IRA Buildings Changes'!D38)</f>
        <v>95444351829844.219</v>
      </c>
      <c r="AC6" s="99">
        <f>IF(ISBLANK(Calculations!AC6),"",Calculations!AC6  + 'IRA Buildings Changes'!$D$38)</f>
        <v>96473864500492.156</v>
      </c>
      <c r="AD6" s="99">
        <f>IF(ISBLANK(Calculations!AD6),"",Calculations!AD6  + 'IRA Buildings Changes'!$D$38)</f>
        <v>97751263262942.031</v>
      </c>
      <c r="AE6" s="99">
        <f>IF(ISBLANK(Calculations!AE6),"",Calculations!AE6  + 'IRA Buildings Changes'!$D$38)</f>
        <v>99159851688545.156</v>
      </c>
      <c r="AF6" s="99">
        <f>IF(ISBLANK(Calculations!AF6),"",Calculations!AF6  + 'IRA Buildings Changes'!$D$38)</f>
        <v>100747417243783.69</v>
      </c>
      <c r="AG6" s="99">
        <f>IF(ISBLANK(Calculations!AG6),"",Calculations!AG6  + 'IRA Buildings Changes'!$D$38)</f>
        <v>102411263171602.34</v>
      </c>
      <c r="AH6" s="99">
        <f>IF(ISBLANK(Calculations!AH6),"",Calculations!AH6  + 'IRA Buildings Changes'!$D$38)</f>
        <v>104261913312071.84</v>
      </c>
      <c r="AI6" s="99">
        <f>IF(ISBLANK(Calculations!AI6),"",Calculations!AI6  + 'IRA Buildings Changes'!$D$38)</f>
        <v>106126087407285.56</v>
      </c>
      <c r="AJ6" s="99">
        <f>IF(ISBLANK(Calculations!AJ6),"",Calculations!AJ6  + 'IRA Buildings Changes'!$D$38)</f>
        <v>108111664916946.09</v>
      </c>
      <c r="AK6" s="99">
        <f>IF(ISBLANK(Calculations!AK6),"",Calculations!AK6  + 'IRA Buildings Changes'!$D$38)</f>
        <v>108507851828875.75</v>
      </c>
      <c r="AL6" s="99">
        <f>IF(ISBLANK(Calculations!AL6),"",Calculations!AL6  + 'IRA Buildings Changes'!$D$38)</f>
        <v>108932185560670.56</v>
      </c>
      <c r="AM6" s="99">
        <f>IF(ISBLANK(Calculations!AM6),"",Calculations!AM6  + 'IRA Buildings Changes'!$D$38)</f>
        <v>109377690583117.22</v>
      </c>
      <c r="AN6" s="99">
        <f>IF(ISBLANK(Calculations!AN6),"",Calculations!AN6  + 'IRA Buildings Changes'!$D$38)</f>
        <v>109832444180527.69</v>
      </c>
      <c r="AO6" s="99">
        <f>IF(ISBLANK(Calculations!AO6),"",Calculations!AO6  + 'IRA Buildings Changes'!$D$38)</f>
        <v>110305685946125.5</v>
      </c>
      <c r="AP6" s="99">
        <f>IF(ISBLANK(Calculations!AP6),"",Calculations!AP6  + 'IRA Buildings Changes'!$D$38)</f>
        <v>110717408745349.06</v>
      </c>
      <c r="AQ6" s="99">
        <f>IF(ISBLANK(Calculations!AQ6),"",Calculations!AQ6  + 'IRA Buildings Changes'!$D$38)</f>
        <v>111072007130847.81</v>
      </c>
      <c r="AR6" s="99">
        <f>IF(ISBLANK(Calculations!AR6),"",Calculations!AR6  + 'IRA Buildings Changes'!$D$38)</f>
        <v>111351383002777.38</v>
      </c>
      <c r="AS6" s="99">
        <f>IF(ISBLANK(Calculations!AS6),"",Calculations!AS6  + 'IRA Buildings Changes'!$D$38)</f>
        <v>111543588197500.31</v>
      </c>
      <c r="AT6" s="99">
        <f>IF(ISBLANK(Calculations!AT6),"",Calculations!AT6  + 'IRA Buildings Changes'!$D$38)</f>
        <v>111639535060424.59</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0.90816657695240399</v>
      </c>
      <c r="K7">
        <f>IF(ISBLANK(Calculations!K7),"",Calculations!K7)</f>
        <v>0.7645389034585125</v>
      </c>
      <c r="L7" t="str">
        <f>IF(ISBLANK(Calculations!L7),"",Calculations!L7)</f>
        <v>RESIDENTIAL</v>
      </c>
      <c r="M7" t="str">
        <f>IF(ISBLANK(Calculations!M7),"",Calculations!M7)</f>
        <v>heating</v>
      </c>
      <c r="N7" t="str">
        <f>IF(ISBLANK(Calculations!N7),"",Calculations!N7)</f>
        <v>petroleum diesel</v>
      </c>
      <c r="O7">
        <f>IF(ISBLANK(Calculations!O7),"",Calculations!O7)</f>
        <v>52072567931527.93</v>
      </c>
      <c r="P7">
        <f>IF(ISBLANK(Calculations!P7),"",Calculations!P7)</f>
        <v>52072567931527.93</v>
      </c>
      <c r="Q7">
        <f>IF(ISBLANK(Calculations!Q7),"",Calculations!Q7)</f>
        <v>52072567931527.93</v>
      </c>
      <c r="R7">
        <f>IF(ISBLANK(Calculations!R7),"",Calculations!R7)</f>
        <v>52166345306164.508</v>
      </c>
      <c r="S7">
        <f>IF(ISBLANK(Calculations!S7),"",Calculations!S7)</f>
        <v>52192463035389.344</v>
      </c>
      <c r="T7">
        <f>IF(ISBLANK(Calculations!T7),"",Calculations!T7)</f>
        <v>52135278359468.125</v>
      </c>
      <c r="U7">
        <f>IF(ISBLANK(Calculations!U7),"",Calculations!U7)</f>
        <v>51966460651412.336</v>
      </c>
      <c r="V7">
        <f>IF(ISBLANK(Calculations!V7),"",Calculations!V7)</f>
        <v>51669546994500.344</v>
      </c>
      <c r="W7">
        <f>IF(ISBLANK(Calculations!W7),"",Calculations!W7)</f>
        <v>51185012207626.984</v>
      </c>
      <c r="X7">
        <f>IF(ISBLANK(Calculations!X7),"",Calculations!X7)</f>
        <v>50484520588955.508</v>
      </c>
      <c r="Y7">
        <f>IF(ISBLANK(Calculations!Y7),"",Calculations!Y7)</f>
        <v>49525068343160.688</v>
      </c>
      <c r="Z7">
        <f>IF(ISBLANK(Calculations!Z7),"",Calculations!Z7)</f>
        <v>48327006102115.195</v>
      </c>
      <c r="AA7">
        <f>IF(ISBLANK(Calculations!AA7),"",Calculations!AA7)</f>
        <v>46903136244525.641</v>
      </c>
      <c r="AB7">
        <f>IF(ISBLANK(Calculations!AB7),"",Calculations!AB7)</f>
        <v>45274356717232.109</v>
      </c>
      <c r="AC7">
        <f>IF(ISBLANK(Calculations!AC7),"",Calculations!AC7)</f>
        <v>43460117362457.422</v>
      </c>
      <c r="AD7">
        <f>IF(ISBLANK(Calculations!AD7),"",Calculations!AD7)</f>
        <v>41551420933124.039</v>
      </c>
      <c r="AE7">
        <f>IF(ISBLANK(Calculations!AE7),"",Calculations!AE7)</f>
        <v>39563925063051.641</v>
      </c>
      <c r="AF7">
        <f>IF(ISBLANK(Calculations!AF7),"",Calculations!AF7)</f>
        <v>37560719780327.812</v>
      </c>
      <c r="AG7">
        <f>IF(ISBLANK(Calculations!AG7),"",Calculations!AG7)</f>
        <v>35546466154352.484</v>
      </c>
      <c r="AH7">
        <f>IF(ISBLANK(Calculations!AH7),"",Calculations!AH7)</f>
        <v>33559409340878.457</v>
      </c>
      <c r="AI7">
        <f>IF(ISBLANK(Calculations!AI7),"",Calculations!AI7)</f>
        <v>31551489658517.305</v>
      </c>
      <c r="AJ7">
        <f>IF(ISBLANK(Calculations!AJ7),"",Calculations!AJ7)</f>
        <v>29541154156314.859</v>
      </c>
      <c r="AK7">
        <f>IF(ISBLANK(Calculations!AK7),"",Calculations!AK7)</f>
        <v>27195024305330.93</v>
      </c>
      <c r="AL7">
        <f>IF(ISBLANK(Calculations!AL7),"",Calculations!AL7)</f>
        <v>24885327595417.844</v>
      </c>
      <c r="AM7">
        <f>IF(ISBLANK(Calculations!AM7),"",Calculations!AM7)</f>
        <v>22609051598368.07</v>
      </c>
      <c r="AN7">
        <f>IF(ISBLANK(Calculations!AN7),"",Calculations!AN7)</f>
        <v>20372260282640.965</v>
      </c>
      <c r="AO7">
        <f>IF(ISBLANK(Calculations!AO7),"",Calculations!AO7)</f>
        <v>18196068591372.613</v>
      </c>
      <c r="AP7">
        <f>IF(ISBLANK(Calculations!AP7),"",Calculations!AP7)</f>
        <v>16097768581979.061</v>
      </c>
      <c r="AQ7">
        <f>IF(ISBLANK(Calculations!AQ7),"",Calculations!AQ7)</f>
        <v>14105036019861.439</v>
      </c>
      <c r="AR7">
        <f>IF(ISBLANK(Calculations!AR7),"",Calculations!AR7)</f>
        <v>12235429122856.836</v>
      </c>
      <c r="AS7">
        <f>IF(ISBLANK(Calculations!AS7),"",Calculations!AS7)</f>
        <v>10499974438965.613</v>
      </c>
      <c r="AT7">
        <f>IF(ISBLANK(Calculations!AT7),"",Calculations!AT7)</f>
        <v>8908169342834.2949</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0.7645389034585125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0.7645389034585125</v>
      </c>
      <c r="L9" t="str">
        <f>IF(ISBLANK(Calculations!L9),"",Calculations!L9)</f>
        <v>RESIDENTIAL</v>
      </c>
      <c r="M9" t="str">
        <f>IF(ISBLANK(Calculations!M9),"",Calculations!M9)</f>
        <v>heating</v>
      </c>
      <c r="N9" t="str">
        <f>IF(ISBLANK(Calculations!N9),"",Calculations!N9)</f>
        <v>biomass</v>
      </c>
      <c r="O9">
        <f>IF(ISBLANK(Calculations!O9),"",Calculations!O9)</f>
        <v>21999606947018.695</v>
      </c>
      <c r="P9">
        <f>IF(ISBLANK(Calculations!P9),"",Calculations!P9)</f>
        <v>21999606947018.695</v>
      </c>
      <c r="Q9">
        <f>IF(ISBLANK(Calculations!Q9),"",Calculations!Q9)</f>
        <v>21999606947018.695</v>
      </c>
      <c r="R9">
        <f>IF(ISBLANK(Calculations!R9),"",Calculations!R9)</f>
        <v>22025595758577.688</v>
      </c>
      <c r="S9">
        <f>IF(ISBLANK(Calculations!S9),"",Calculations!S9)</f>
        <v>22036745922124.52</v>
      </c>
      <c r="T9">
        <f>IF(ISBLANK(Calculations!T9),"",Calculations!T9)</f>
        <v>22037468731181.43</v>
      </c>
      <c r="U9">
        <f>IF(ISBLANK(Calculations!U9),"",Calculations!U9)</f>
        <v>22019789726363.555</v>
      </c>
      <c r="V9">
        <f>IF(ISBLANK(Calculations!V9),"",Calculations!V9)</f>
        <v>22008601333489.445</v>
      </c>
      <c r="W9">
        <f>IF(ISBLANK(Calculations!W9),"",Calculations!W9)</f>
        <v>21991435799978.605</v>
      </c>
      <c r="X9">
        <f>IF(ISBLANK(Calculations!X9),"",Calculations!X9)</f>
        <v>21974081237130.066</v>
      </c>
      <c r="Y9">
        <f>IF(ISBLANK(Calculations!Y9),"",Calculations!Y9)</f>
        <v>21949716432869.449</v>
      </c>
      <c r="Z9">
        <f>IF(ISBLANK(Calculations!Z9),"",Calculations!Z9)</f>
        <v>21933539887183.965</v>
      </c>
      <c r="AA9">
        <f>IF(ISBLANK(Calculations!AA9),"",Calculations!AA9)</f>
        <v>21920942879811.402</v>
      </c>
      <c r="AB9">
        <f>IF(ISBLANK(Calculations!AB9),"",Calculations!AB9)</f>
        <v>21921017952493.035</v>
      </c>
      <c r="AC9">
        <f>IF(ISBLANK(Calculations!AC9),"",Calculations!AC9)</f>
        <v>21917830723208.938</v>
      </c>
      <c r="AD9">
        <f>IF(ISBLANK(Calculations!AD9),"",Calculations!AD9)</f>
        <v>21938076703424.898</v>
      </c>
      <c r="AE9">
        <f>IF(ISBLANK(Calculations!AE9),"",Calculations!AE9)</f>
        <v>21971694559766.48</v>
      </c>
      <c r="AF9">
        <f>IF(ISBLANK(Calculations!AF9),"",Calculations!AF9)</f>
        <v>22032600029796.824</v>
      </c>
      <c r="AG9">
        <f>IF(ISBLANK(Calculations!AG9),"",Calculations!AG9)</f>
        <v>22108570702380.402</v>
      </c>
      <c r="AH9">
        <f>IF(ISBLANK(Calculations!AH9),"",Calculations!AH9)</f>
        <v>22209748440102.195</v>
      </c>
      <c r="AI9">
        <f>IF(ISBLANK(Calculations!AI9),"",Calculations!AI9)</f>
        <v>22321359581145.805</v>
      </c>
      <c r="AJ9">
        <f>IF(ISBLANK(Calculations!AJ9),"",Calculations!AJ9)</f>
        <v>22448640430294.082</v>
      </c>
      <c r="AK9">
        <f>IF(ISBLANK(Calculations!AK9),"",Calculations!AK9)</f>
        <v>22369929497336.586</v>
      </c>
      <c r="AL9">
        <f>IF(ISBLANK(Calculations!AL9),"",Calculations!AL9)</f>
        <v>22294394433436.387</v>
      </c>
      <c r="AM9">
        <f>IF(ISBLANK(Calculations!AM9),"",Calculations!AM9)</f>
        <v>22218308992979.035</v>
      </c>
      <c r="AN9">
        <f>IF(ISBLANK(Calculations!AN9),"",Calculations!AN9)</f>
        <v>22139791440595.734</v>
      </c>
      <c r="AO9">
        <f>IF(ISBLANK(Calculations!AO9),"",Calculations!AO9)</f>
        <v>22063660381553.645</v>
      </c>
      <c r="AP9">
        <f>IF(ISBLANK(Calculations!AP9),"",Calculations!AP9)</f>
        <v>21983867353313.453</v>
      </c>
      <c r="AQ9">
        <f>IF(ISBLANK(Calculations!AQ9),"",Calculations!AQ9)</f>
        <v>21906884805495.453</v>
      </c>
      <c r="AR9">
        <f>IF(ISBLANK(Calculations!AR9),"",Calculations!AR9)</f>
        <v>21833580449711.688</v>
      </c>
      <c r="AS9">
        <f>IF(ISBLANK(Calculations!AS9),"",Calculations!AS9)</f>
        <v>21763394230202.695</v>
      </c>
      <c r="AT9">
        <f>IF(ISBLANK(Calculations!AT9),"",Calculations!AT9)</f>
        <v>21695765352465.59</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0.7645389034585125</v>
      </c>
      <c r="L10" t="str">
        <f>IF(ISBLANK(Calculations!L10),"",Calculations!L10)</f>
        <v>RESIDENTIAL</v>
      </c>
      <c r="M10" t="str">
        <f>IF(ISBLANK(Calculations!M10),"",Calculations!M10)</f>
        <v>heating</v>
      </c>
      <c r="N10" t="str">
        <f>IF(ISBLANK(Calculations!N10),"",Calculations!N10)</f>
        <v>kerosene</v>
      </c>
      <c r="O10">
        <f>IF(ISBLANK(Calculations!O10),"",Calculations!O10)</f>
        <v>810411237666.02319</v>
      </c>
      <c r="P10">
        <f>IF(ISBLANK(Calculations!P10),"",Calculations!P10)</f>
        <v>810411237666.02319</v>
      </c>
      <c r="Q10">
        <f>IF(ISBLANK(Calculations!Q10),"",Calculations!Q10)</f>
        <v>810411237666.02319</v>
      </c>
      <c r="R10">
        <f>IF(ISBLANK(Calculations!R10),"",Calculations!R10)</f>
        <v>802657476330.32935</v>
      </c>
      <c r="S10">
        <f>IF(ISBLANK(Calculations!S10),"",Calculations!S10)</f>
        <v>794313500462.48206</v>
      </c>
      <c r="T10">
        <f>IF(ISBLANK(Calculations!T10),"",Calculations!T10)</f>
        <v>785340007021.25195</v>
      </c>
      <c r="U10">
        <f>IF(ISBLANK(Calculations!U10),"",Calculations!U10)</f>
        <v>774752532719.12683</v>
      </c>
      <c r="V10">
        <f>IF(ISBLANK(Calculations!V10),"",Calculations!V10)</f>
        <v>762077745525.13708</v>
      </c>
      <c r="W10">
        <f>IF(ISBLANK(Calculations!W10),"",Calculations!W10)</f>
        <v>746800290922.95056</v>
      </c>
      <c r="X10">
        <f>IF(ISBLANK(Calculations!X10),"",Calculations!X10)</f>
        <v>729223027802.81921</v>
      </c>
      <c r="Y10">
        <f>IF(ISBLANK(Calculations!Y10),"",Calculations!Y10)</f>
        <v>708332944812.46692</v>
      </c>
      <c r="Z10">
        <f>IF(ISBLANK(Calculations!Z10),"",Calculations!Z10)</f>
        <v>684831300120.17041</v>
      </c>
      <c r="AA10">
        <f>IF(ISBLANK(Calculations!AA10),"",Calculations!AA10)</f>
        <v>658838531077.31799</v>
      </c>
      <c r="AB10">
        <f>IF(ISBLANK(Calculations!AB10),"",Calculations!AB10)</f>
        <v>630729259962.9292</v>
      </c>
      <c r="AC10">
        <f>IF(ISBLANK(Calculations!AC10),"",Calculations!AC10)</f>
        <v>600269741007.38354</v>
      </c>
      <c r="AD10">
        <f>IF(ISBLANK(Calculations!AD10),"",Calculations!AD10)</f>
        <v>567795586572.83105</v>
      </c>
      <c r="AE10">
        <f>IF(ISBLANK(Calculations!AE10),"",Calculations!AE10)</f>
        <v>533145999779.74762</v>
      </c>
      <c r="AF10">
        <f>IF(ISBLANK(Calculations!AF10),"",Calculations!AF10)</f>
        <v>497069371106.62549</v>
      </c>
      <c r="AG10">
        <f>IF(ISBLANK(Calculations!AG10),"",Calculations!AG10)</f>
        <v>459331180756.30743</v>
      </c>
      <c r="AH10">
        <f>IF(ISBLANK(Calculations!AH10),"",Calculations!AH10)</f>
        <v>420738151228.62646</v>
      </c>
      <c r="AI10">
        <f>IF(ISBLANK(Calculations!AI10),"",Calculations!AI10)</f>
        <v>381819720870.58203</v>
      </c>
      <c r="AJ10">
        <f>IF(ISBLANK(Calculations!AJ10),"",Calculations!AJ10)</f>
        <v>343399737536.30231</v>
      </c>
      <c r="AK10">
        <f>IF(ISBLANK(Calculations!AK10),"",Calculations!AK10)</f>
        <v>305096585545.20667</v>
      </c>
      <c r="AL10">
        <f>IF(ISBLANK(Calculations!AL10),"",Calculations!AL10)</f>
        <v>268497594220.12738</v>
      </c>
      <c r="AM10">
        <f>IF(ISBLANK(Calculations!AM10),"",Calculations!AM10)</f>
        <v>234122617429.72565</v>
      </c>
      <c r="AN10">
        <f>IF(ISBLANK(Calculations!AN10),"",Calculations!AN10)</f>
        <v>202441916140.63141</v>
      </c>
      <c r="AO10">
        <f>IF(ISBLANK(Calculations!AO10),"",Calculations!AO10)</f>
        <v>173894519183.55487</v>
      </c>
      <c r="AP10">
        <f>IF(ISBLANK(Calculations!AP10),"",Calculations!AP10)</f>
        <v>148640505215.44971</v>
      </c>
      <c r="AQ10">
        <f>IF(ISBLANK(Calculations!AQ10),"",Calculations!AQ10)</f>
        <v>126853689976.9238</v>
      </c>
      <c r="AR10">
        <f>IF(ISBLANK(Calculations!AR10),"",Calculations!AR10)</f>
        <v>108540263350.35133</v>
      </c>
      <c r="AS10">
        <f>IF(ISBLANK(Calculations!AS10),"",Calculations!AS10)</f>
        <v>93534476184.52179</v>
      </c>
      <c r="AT10">
        <f>IF(ISBLANK(Calculations!AT10),"",Calculations!AT10)</f>
        <v>81557819996.426437</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0.7645389034585125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0.7645389034585125</v>
      </c>
      <c r="C12">
        <f>IF(ISBLANK(Calculations!C12),"",Calculations!C12)</f>
        <v>0.23546109654148753</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0.74764845418437997</v>
      </c>
      <c r="K12">
        <f>IF(ISBLANK(Calculations!K12),"",Calculations!K12)</f>
        <v>0.7645389034585125</v>
      </c>
      <c r="L12" t="str">
        <f>IF(ISBLANK(Calculations!L12),"",Calculations!L12)</f>
        <v>RESIDENTIAL</v>
      </c>
      <c r="M12" t="str">
        <f>IF(ISBLANK(Calculations!M12),"",Calculations!M12)</f>
        <v>heating</v>
      </c>
      <c r="N12" t="str">
        <f>IF(ISBLANK(Calculations!N12),"",Calculations!N12)</f>
        <v>LPG propane or butane</v>
      </c>
      <c r="O12">
        <f>IF(ISBLANK(Calculations!O12),"",Calculations!O12)</f>
        <v>10753058267442.078</v>
      </c>
      <c r="P12">
        <f>IF(ISBLANK(Calculations!P12),"",Calculations!P12)</f>
        <v>10753058267442.078</v>
      </c>
      <c r="Q12">
        <f>IF(ISBLANK(Calculations!Q12),"",Calculations!Q12)</f>
        <v>10753058267442.078</v>
      </c>
      <c r="R12">
        <f>IF(ISBLANK(Calculations!R12),"",Calculations!R12)</f>
        <v>10787878663332.229</v>
      </c>
      <c r="S12">
        <f>IF(ISBLANK(Calculations!S12),"",Calculations!S12)</f>
        <v>10820473092924.182</v>
      </c>
      <c r="T12">
        <f>IF(ISBLANK(Calculations!T12),"",Calculations!T12)</f>
        <v>10853457800433.594</v>
      </c>
      <c r="U12">
        <f>IF(ISBLANK(Calculations!U12),"",Calculations!U12)</f>
        <v>10882746042635.639</v>
      </c>
      <c r="V12">
        <f>IF(ISBLANK(Calculations!V12),"",Calculations!V12)</f>
        <v>10920524434312.885</v>
      </c>
      <c r="W12">
        <f>IF(ISBLANK(Calculations!W12),"",Calculations!W12)</f>
        <v>10961275596184.395</v>
      </c>
      <c r="X12">
        <f>IF(ISBLANK(Calculations!X12),"",Calculations!X12)</f>
        <v>11009994611829.439</v>
      </c>
      <c r="Y12">
        <f>IF(ISBLANK(Calculations!Y12),"",Calculations!Y12)</f>
        <v>11061698366224.447</v>
      </c>
      <c r="Z12">
        <f>IF(ISBLANK(Calculations!Z12),"",Calculations!Z12)</f>
        <v>11124789204234.006</v>
      </c>
      <c r="AA12">
        <f>IF(ISBLANK(Calculations!AA12),"",Calculations!AA12)</f>
        <v>11194199548747.434</v>
      </c>
      <c r="AB12">
        <f>IF(ISBLANK(Calculations!AB12),"",Calculations!AB12)</f>
        <v>11271708758564.221</v>
      </c>
      <c r="AC12">
        <f>IF(ISBLANK(Calculations!AC12),"",Calculations!AC12)</f>
        <v>11346085446245.01</v>
      </c>
      <c r="AD12">
        <f>IF(ISBLANK(Calculations!AD12),"",Calculations!AD12)</f>
        <v>11427688879888.041</v>
      </c>
      <c r="AE12">
        <f>IF(ISBLANK(Calculations!AE12),"",Calculations!AE12)</f>
        <v>11506582881948.961</v>
      </c>
      <c r="AF12">
        <f>IF(ISBLANK(Calculations!AF12),"",Calculations!AF12)</f>
        <v>11587659731816.543</v>
      </c>
      <c r="AG12">
        <f>IF(ISBLANK(Calculations!AG12),"",Calculations!AG12)</f>
        <v>11661255741093.473</v>
      </c>
      <c r="AH12">
        <f>IF(ISBLANK(Calculations!AH12),"",Calculations!AH12)</f>
        <v>11736751863198.223</v>
      </c>
      <c r="AI12">
        <f>IF(ISBLANK(Calculations!AI12),"",Calculations!AI12)</f>
        <v>11809874963578.043</v>
      </c>
      <c r="AJ12">
        <f>IF(ISBLANK(Calculations!AJ12),"",Calculations!AJ12)</f>
        <v>11888757172618.111</v>
      </c>
      <c r="AK12">
        <f>IF(ISBLANK(Calculations!AK12),"",Calculations!AK12)</f>
        <v>11860616526484.875</v>
      </c>
      <c r="AL12">
        <f>IF(ISBLANK(Calculations!AL12),"",Calculations!AL12)</f>
        <v>11835794299819.715</v>
      </c>
      <c r="AM12">
        <f>IF(ISBLANK(Calculations!AM12),"",Calculations!AM12)</f>
        <v>11814502678474.209</v>
      </c>
      <c r="AN12">
        <f>IF(ISBLANK(Calculations!AN12),"",Calculations!AN12)</f>
        <v>11796686593813.721</v>
      </c>
      <c r="AO12">
        <f>IF(ISBLANK(Calculations!AO12),"",Calculations!AO12)</f>
        <v>11783853037370.375</v>
      </c>
      <c r="AP12">
        <f>IF(ISBLANK(Calculations!AP12),"",Calculations!AP12)</f>
        <v>11770332833839.053</v>
      </c>
      <c r="AQ12">
        <f>IF(ISBLANK(Calculations!AQ12),"",Calculations!AQ12)</f>
        <v>11757077343014.213</v>
      </c>
      <c r="AR12">
        <f>IF(ISBLANK(Calculations!AR12),"",Calculations!AR12)</f>
        <v>11742968654431.561</v>
      </c>
      <c r="AS12">
        <f>IF(ISBLANK(Calculations!AS12),"",Calculations!AS12)</f>
        <v>11727067332875.111</v>
      </c>
      <c r="AT12">
        <f>IF(ISBLANK(Calculations!AT12),"",Calculations!AT12)</f>
        <v>11708616453050.783</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0.7645389034585125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0.10179887844956065</v>
      </c>
      <c r="K17">
        <f>IF(ISBLANK(Calculations!K17),"",Calculations!K17)</f>
        <v>0.7645389034585125</v>
      </c>
      <c r="L17" t="str">
        <f>IF(ISBLANK(Calculations!L17),"",Calculations!L17)</f>
        <v>RESIDENTIAL</v>
      </c>
      <c r="M17" t="str">
        <f>IF(ISBLANK(Calculations!M17),"",Calculations!M17)</f>
        <v>cooling</v>
      </c>
      <c r="N17" t="str">
        <f>IF(ISBLANK(Calculations!N17),"",Calculations!N17)</f>
        <v>electricity</v>
      </c>
      <c r="O17">
        <f>P17</f>
        <v>14856427396164.637</v>
      </c>
      <c r="P17">
        <f>IF(ISBLANK(Calculations!P17),"",Calculations!P17)</f>
        <v>14856427396164.637</v>
      </c>
      <c r="Q17">
        <f>IF(ISBLANK(Calculations!Q17),"",Calculations!Q17)</f>
        <v>14856427396164.637</v>
      </c>
      <c r="R17">
        <f>IF(ISBLANK(Calculations!R17),"",Calculations!R17)</f>
        <v>14644355530994.381</v>
      </c>
      <c r="S17" s="99">
        <f>IF(ISBLANK(Calculations!S17),"",Calculations!S17 + ('IRA Buildings Changes'!$C$38/($AB$16-$R$16)*(S16-$R$16)))</f>
        <v>15324888690786.016</v>
      </c>
      <c r="T17" s="99">
        <f>IF(ISBLANK(Calculations!T17),"",Calculations!T17 + ('IRA Buildings Changes'!$C$38/($AB$16-$R$16)*(T16-$R$16)))</f>
        <v>16008378920093.719</v>
      </c>
      <c r="U17" s="99">
        <f>IF(ISBLANK(Calculations!U17),"",Calculations!U17 + ('IRA Buildings Changes'!$C$38/($AB$16-$R$16)*(U16-$R$16)))</f>
        <v>16733577909062.73</v>
      </c>
      <c r="V17" s="99">
        <f>IF(ISBLANK(Calculations!V17),"",Calculations!V17 + ('IRA Buildings Changes'!$C$38/($AB$16-$R$16)*(V16-$R$16)))</f>
        <v>17469113955250.699</v>
      </c>
      <c r="W17" s="99">
        <f>IF(ISBLANK(Calculations!W17),"",Calculations!W17 + ('IRA Buildings Changes'!$C$38/($AB$16-$R$16)*(W16-$R$16)))</f>
        <v>18250814593789.219</v>
      </c>
      <c r="X17" s="99">
        <f>IF(ISBLANK(Calculations!X17),"",Calculations!X17 + ('IRA Buildings Changes'!$C$38/($AB$16-$R$16)*(X16-$R$16)))</f>
        <v>19045025355013.207</v>
      </c>
      <c r="Y17" s="99">
        <f>IF(ISBLANK(Calculations!Y17),"",Calculations!Y17 + ('IRA Buildings Changes'!$C$38/($AB$16-$R$16)*(Y16-$R$16)))</f>
        <v>19884099867218.387</v>
      </c>
      <c r="Z17" s="99">
        <f>IF(ISBLANK(Calculations!Z17),"",Calculations!Z17 + ('IRA Buildings Changes'!$C$38/($AB$16-$R$16)*(Z16-$R$16)))</f>
        <v>20732047771818.082</v>
      </c>
      <c r="AA17" s="99">
        <f>IF(ISBLANK(Calculations!AA17),"",Calculations!AA17 + ('IRA Buildings Changes'!$C$38/($AB$16-$R$16)*(AA16-$R$16)))</f>
        <v>21618504036511.836</v>
      </c>
      <c r="AB17" s="98">
        <f>IF(ISBLANK(Calculations!AB17),"",Calculations!AB17 + 'IRA Buildings Changes'!$C$38)</f>
        <v>22505916833049.25</v>
      </c>
      <c r="AC17" s="99">
        <f>IF(ISBLANK(Calculations!AC17),"",Calculations!AC17 + 'IRA Buildings Changes'!$C$38)</f>
        <v>22564517793427.73</v>
      </c>
      <c r="AD17" s="99">
        <f>IF(ISBLANK(Calculations!AD17),"",Calculations!AD17 + 'IRA Buildings Changes'!$C$38)</f>
        <v>22614718088501.621</v>
      </c>
      <c r="AE17" s="99">
        <f>IF(ISBLANK(Calculations!AE17),"",Calculations!AE17 + 'IRA Buildings Changes'!$C$38)</f>
        <v>22685991535580.375</v>
      </c>
      <c r="AF17" s="99">
        <f>IF(ISBLANK(Calculations!AF17),"",Calculations!AF17 + 'IRA Buildings Changes'!$C$38)</f>
        <v>22744952711697.242</v>
      </c>
      <c r="AG17" s="99">
        <f>IF(ISBLANK(Calculations!AG17),"",Calculations!AG17 + 'IRA Buildings Changes'!$C$38)</f>
        <v>22806948439313.242</v>
      </c>
      <c r="AH17" s="99">
        <f>IF(ISBLANK(Calculations!AH17),"",Calculations!AH17 + 'IRA Buildings Changes'!$C$38)</f>
        <v>22887208736956.438</v>
      </c>
      <c r="AI17" s="99">
        <f>IF(ISBLANK(Calculations!AI17),"",Calculations!AI17 + 'IRA Buildings Changes'!$C$38)</f>
        <v>22953466476362.426</v>
      </c>
      <c r="AJ17" s="99">
        <f>IF(ISBLANK(Calculations!AJ17),"",Calculations!AJ17 + 'IRA Buildings Changes'!$C$38)</f>
        <v>23036932296157.016</v>
      </c>
      <c r="AK17" s="99">
        <f>IF(ISBLANK(Calculations!AK17),"",Calculations!AK17 + 'IRA Buildings Changes'!$C$38)</f>
        <v>23107232909868.246</v>
      </c>
      <c r="AL17" s="99">
        <f>IF(ISBLANK(Calculations!AL17),"",Calculations!AL17 + 'IRA Buildings Changes'!$C$38)</f>
        <v>23193673840157.918</v>
      </c>
      <c r="AM17" s="99">
        <f>IF(ISBLANK(Calculations!AM17),"",Calculations!AM17 + 'IRA Buildings Changes'!$C$38)</f>
        <v>23265124099180.398</v>
      </c>
      <c r="AN17" s="99">
        <f>IF(ISBLANK(Calculations!AN17),"",Calculations!AN17 + 'IRA Buildings Changes'!$C$38)</f>
        <v>23337264853151.918</v>
      </c>
      <c r="AO17" s="99">
        <f>IF(ISBLANK(Calculations!AO17),"",Calculations!AO17 + 'IRA Buildings Changes'!$C$38)</f>
        <v>23425676818523.309</v>
      </c>
      <c r="AP17" s="99">
        <f>IF(ISBLANK(Calculations!AP17),"",Calculations!AP17 + 'IRA Buildings Changes'!$C$38)</f>
        <v>23498884162800.352</v>
      </c>
      <c r="AQ17" s="99">
        <f>IF(ISBLANK(Calculations!AQ17),"",Calculations!AQ17 + 'IRA Buildings Changes'!$C$38)</f>
        <v>23588085710881.727</v>
      </c>
      <c r="AR17" s="99">
        <f>IF(ISBLANK(Calculations!AR17),"",Calculations!AR17 + 'IRA Buildings Changes'!$C$38)</f>
        <v>23661899908927.465</v>
      </c>
      <c r="AS17" s="99">
        <f>IF(ISBLANK(Calculations!AS17),"",Calculations!AS17 + 'IRA Buildings Changes'!$C$38)</f>
        <v>23735876002918.23</v>
      </c>
      <c r="AT17" s="99">
        <f>IF(ISBLANK(Calculations!AT17),"",Calculations!AT17 + 'IRA Buildings Changes'!$C$38)</f>
        <v>23825548006371.785</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0.7645389034585125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0.7645389034585125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0.7645389034585125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0.7645389034585125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0.7645389034585125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0.7645389034585125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0.7645389034585125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0.7645389034585125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0.7645389034585125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7.2887007379581731E-2</v>
      </c>
      <c r="K30">
        <f>IF(ISBLANK(Calculations!K30),"",Calculations!K30)</f>
        <v>0.7645389034585125</v>
      </c>
      <c r="L30" t="str">
        <f>IF(ISBLANK(Calculations!L30),"",Calculations!L30)</f>
        <v>RESIDENTIAL</v>
      </c>
      <c r="M30" t="str">
        <f>IF(ISBLANK(Calculations!M30),"",Calculations!M30)</f>
        <v>lighting</v>
      </c>
      <c r="N30" t="str">
        <f>IF(ISBLANK(Calculations!N30),"",Calculations!N30)</f>
        <v>electricity</v>
      </c>
      <c r="O30">
        <f t="shared" si="0"/>
        <v>10637057595826.053</v>
      </c>
      <c r="P30">
        <f>IF(ISBLANK(Calculations!P30),"",Calculations!P30)</f>
        <v>10637057595826.053</v>
      </c>
      <c r="Q30">
        <f>IF(ISBLANK(Calculations!Q30),"",Calculations!Q30)</f>
        <v>10637057595826.053</v>
      </c>
      <c r="R30">
        <f>IF(ISBLANK(Calculations!R30),"",Calculations!R30)</f>
        <v>10532403877331.852</v>
      </c>
      <c r="S30">
        <f>IF(ISBLANK(Calculations!S30),"",Calculations!S30)</f>
        <v>10425631539114.182</v>
      </c>
      <c r="T30">
        <f>IF(ISBLANK(Calculations!T30),"",Calculations!T30)</f>
        <v>10326770518588.324</v>
      </c>
      <c r="U30">
        <f>IF(ISBLANK(Calculations!U30),"",Calculations!U30)</f>
        <v>10262122029651.021</v>
      </c>
      <c r="V30">
        <f>IF(ISBLANK(Calculations!V30),"",Calculations!V30)</f>
        <v>10228958723703.896</v>
      </c>
      <c r="W30">
        <f>IF(ISBLANK(Calculations!W30),"",Calculations!W30)</f>
        <v>10207794899067.832</v>
      </c>
      <c r="X30">
        <f>IF(ISBLANK(Calculations!X30),"",Calculations!X30)</f>
        <v>10188170542119.193</v>
      </c>
      <c r="Y30">
        <f>IF(ISBLANK(Calculations!Y30),"",Calculations!Y30)</f>
        <v>10170374699127.375</v>
      </c>
      <c r="Z30">
        <f>IF(ISBLANK(Calculations!Z30),"",Calculations!Z30)</f>
        <v>10159606400646.246</v>
      </c>
      <c r="AA30">
        <f>IF(ISBLANK(Calculations!AA30),"",Calculations!AA30)</f>
        <v>10164261477466.98</v>
      </c>
      <c r="AB30">
        <f>IF(ISBLANK(Calculations!AB30),"",Calculations!AB30)</f>
        <v>10183128210801.857</v>
      </c>
      <c r="AC30">
        <f>IF(ISBLANK(Calculations!AC30),"",Calculations!AC30)</f>
        <v>10211248713546.756</v>
      </c>
      <c r="AD30">
        <f>IF(ISBLANK(Calculations!AD30),"",Calculations!AD30)</f>
        <v>10240405445248.975</v>
      </c>
      <c r="AE30">
        <f>IF(ISBLANK(Calculations!AE30),"",Calculations!AE30)</f>
        <v>10267594059333.244</v>
      </c>
      <c r="AF30">
        <f>IF(ISBLANK(Calculations!AF30),"",Calculations!AF30)</f>
        <v>10274952387420.207</v>
      </c>
      <c r="AG30">
        <f>IF(ISBLANK(Calculations!AG30),"",Calculations!AG30)</f>
        <v>10275832151752.01</v>
      </c>
      <c r="AH30">
        <f>IF(ISBLANK(Calculations!AH30),"",Calculations!AH30)</f>
        <v>10272831634092.768</v>
      </c>
      <c r="AI30">
        <f>IF(ISBLANK(Calculations!AI30),"",Calculations!AI30)</f>
        <v>10267274133472.852</v>
      </c>
      <c r="AJ30">
        <f>IF(ISBLANK(Calculations!AJ30),"",Calculations!AJ30)</f>
        <v>10259787929497.168</v>
      </c>
      <c r="AK30">
        <f>IF(ISBLANK(Calculations!AK30),"",Calculations!AK30)</f>
        <v>10184676859003.682</v>
      </c>
      <c r="AL30">
        <f>IF(ISBLANK(Calculations!AL30),"",Calculations!AL30)</f>
        <v>10111839024587.039</v>
      </c>
      <c r="AM30">
        <f>IF(ISBLANK(Calculations!AM30),"",Calculations!AM30)</f>
        <v>10042245232259.396</v>
      </c>
      <c r="AN30">
        <f>IF(ISBLANK(Calculations!AN30),"",Calculations!AN30)</f>
        <v>9976577265130.207</v>
      </c>
      <c r="AO30">
        <f>IF(ISBLANK(Calculations!AO30),"",Calculations!AO30)</f>
        <v>9914718879001.2949</v>
      </c>
      <c r="AP30">
        <f>IF(ISBLANK(Calculations!AP30),"",Calculations!AP30)</f>
        <v>9856240639585.7617</v>
      </c>
      <c r="AQ30">
        <f>IF(ISBLANK(Calculations!AQ30),"",Calculations!AQ30)</f>
        <v>9800486520138.5957</v>
      </c>
      <c r="AR30">
        <f>IF(ISBLANK(Calculations!AR30),"",Calculations!AR30)</f>
        <v>9746817822231.5195</v>
      </c>
      <c r="AS30">
        <f>IF(ISBLANK(Calculations!AS30),"",Calculations!AS30)</f>
        <v>9694818068765.6621</v>
      </c>
      <c r="AT30">
        <f>IF(ISBLANK(Calculations!AT30),"",Calculations!AT30)</f>
        <v>9644259457300.8535</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0.7645389034585125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0.7645389034585125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0.7645389034585125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0.7645389034585125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0.7645389034585125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0.7645389034585125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0.7645389034585125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0.7645389034585125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0.7645389034585125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0.30324690846884572</v>
      </c>
      <c r="K43">
        <f>IF(ISBLANK(Calculations!K43),"",Calculations!K43)</f>
        <v>0.7645389034585125</v>
      </c>
      <c r="L43" t="str">
        <f>IF(ISBLANK(Calculations!L43),"",Calculations!L43)</f>
        <v>RESIDENTIAL</v>
      </c>
      <c r="M43" t="str">
        <f>IF(ISBLANK(Calculations!M43),"",Calculations!M43)</f>
        <v>appl</v>
      </c>
      <c r="N43" t="str">
        <f>IF(ISBLANK(Calculations!N43),"",Calculations!N43)</f>
        <v>electricity</v>
      </c>
      <c r="O43">
        <f t="shared" si="0"/>
        <v>44255553178918.484</v>
      </c>
      <c r="P43">
        <f>IF(ISBLANK(Calculations!P43),"",Calculations!P43)</f>
        <v>44255553178918.484</v>
      </c>
      <c r="Q43">
        <f>IF(ISBLANK(Calculations!Q43),"",Calculations!Q43)</f>
        <v>44255553178918.484</v>
      </c>
      <c r="R43">
        <f>IF(ISBLANK(Calculations!R43),"",Calculations!R43)</f>
        <v>43992591169183.359</v>
      </c>
      <c r="S43">
        <f>IF(ISBLANK(Calculations!S43),"",Calculations!S43)</f>
        <v>43715231561624.812</v>
      </c>
      <c r="T43">
        <f>IF(ISBLANK(Calculations!T43),"",Calculations!T43)</f>
        <v>43436376696201.172</v>
      </c>
      <c r="U43">
        <f>IF(ISBLANK(Calculations!U43),"",Calculations!U43)</f>
        <v>43175263894114.312</v>
      </c>
      <c r="V43">
        <f>IF(ISBLANK(Calculations!V43),"",Calculations!V43)</f>
        <v>42951774809547.93</v>
      </c>
      <c r="W43">
        <f>IF(ISBLANK(Calculations!W43),"",Calculations!W43)</f>
        <v>42773980876000.07</v>
      </c>
      <c r="X43">
        <f>IF(ISBLANK(Calculations!X43),"",Calculations!X43)</f>
        <v>42641931832216.961</v>
      </c>
      <c r="Y43">
        <f>IF(ISBLANK(Calculations!Y43),"",Calculations!Y43)</f>
        <v>42554312092401.266</v>
      </c>
      <c r="Z43">
        <f>IF(ISBLANK(Calculations!Z43),"",Calculations!Z43)</f>
        <v>42522830366868.141</v>
      </c>
      <c r="AA43">
        <f>IF(ISBLANK(Calculations!AA43),"",Calculations!AA43)</f>
        <v>42553555810889</v>
      </c>
      <c r="AB43">
        <f>IF(ISBLANK(Calculations!AB43),"",Calculations!AB43)</f>
        <v>42633836868619.008</v>
      </c>
      <c r="AC43">
        <f>IF(ISBLANK(Calculations!AC43),"",Calculations!AC43)</f>
        <v>42753995698234.797</v>
      </c>
      <c r="AD43">
        <f>IF(ISBLANK(Calculations!AD43),"",Calculations!AD43)</f>
        <v>42915094577041.945</v>
      </c>
      <c r="AE43">
        <f>IF(ISBLANK(Calculations!AE43),"",Calculations!AE43)</f>
        <v>43109522056792.773</v>
      </c>
      <c r="AF43">
        <f>IF(ISBLANK(Calculations!AF43),"",Calculations!AF43)</f>
        <v>43326542162652.359</v>
      </c>
      <c r="AG43">
        <f>IF(ISBLANK(Calculations!AG43),"",Calculations!AG43)</f>
        <v>43556393325553.414</v>
      </c>
      <c r="AH43">
        <f>IF(ISBLANK(Calculations!AH43),"",Calculations!AH43)</f>
        <v>43795567650105.203</v>
      </c>
      <c r="AI43">
        <f>IF(ISBLANK(Calculations!AI43),"",Calculations!AI43)</f>
        <v>44040361520019.891</v>
      </c>
      <c r="AJ43">
        <f>IF(ISBLANK(Calculations!AJ43),"",Calculations!AJ43)</f>
        <v>44287706957609.922</v>
      </c>
      <c r="AK43">
        <f>IF(ISBLANK(Calculations!AK43),"",Calculations!AK43)</f>
        <v>44245892491235.945</v>
      </c>
      <c r="AL43">
        <f>IF(ISBLANK(Calculations!AL43),"",Calculations!AL43)</f>
        <v>44203386707701.992</v>
      </c>
      <c r="AM43">
        <f>IF(ISBLANK(Calculations!AM43),"",Calculations!AM43)</f>
        <v>44160221010446.211</v>
      </c>
      <c r="AN43">
        <f>IF(ISBLANK(Calculations!AN43),"",Calculations!AN43)</f>
        <v>44116644150702.547</v>
      </c>
      <c r="AO43">
        <f>IF(ISBLANK(Calculations!AO43),"",Calculations!AO43)</f>
        <v>44073011124698.844</v>
      </c>
      <c r="AP43">
        <f>IF(ISBLANK(Calculations!AP43),"",Calculations!AP43)</f>
        <v>44029547950568.227</v>
      </c>
      <c r="AQ43">
        <f>IF(ISBLANK(Calculations!AQ43),"",Calculations!AQ43)</f>
        <v>43986007225358.359</v>
      </c>
      <c r="AR43">
        <f>IF(ISBLANK(Calculations!AR43),"",Calculations!AR43)</f>
        <v>43942445049497.727</v>
      </c>
      <c r="AS43">
        <f>IF(ISBLANK(Calculations!AS43),"",Calculations!AS43)</f>
        <v>43898633486893.016</v>
      </c>
      <c r="AT43">
        <f>IF(ISBLANK(Calculations!AT43),"",Calculations!AT43)</f>
        <v>43854384439057.977</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0.7645389034585125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0.2880427882507009</v>
      </c>
      <c r="K45">
        <f>IF(ISBLANK(Calculations!K45),"",Calculations!K45)</f>
        <v>0.7645389034585125</v>
      </c>
      <c r="L45" t="str">
        <f>IF(ISBLANK(Calculations!L45),"",Calculations!L45)</f>
        <v>RESIDENTIAL</v>
      </c>
      <c r="M45" t="str">
        <f>IF(ISBLANK(Calculations!M45),"",Calculations!M45)</f>
        <v>appl</v>
      </c>
      <c r="N45" t="str">
        <f>IF(ISBLANK(Calculations!N45),"",Calculations!N45)</f>
        <v>natural gas</v>
      </c>
      <c r="O45">
        <f t="shared" si="0"/>
        <v>51800349209168.703</v>
      </c>
      <c r="P45">
        <f>IF(ISBLANK(Calculations!P45),"",Calculations!P45)</f>
        <v>51800349209168.703</v>
      </c>
      <c r="Q45">
        <f>IF(ISBLANK(Calculations!Q45),"",Calculations!Q45)</f>
        <v>51800349209168.703</v>
      </c>
      <c r="R45">
        <f>IF(ISBLANK(Calculations!R45),"",Calculations!R45)</f>
        <v>51905418394375.969</v>
      </c>
      <c r="S45">
        <f>IF(ISBLANK(Calculations!S45),"",Calculations!S45)</f>
        <v>52012487960263.156</v>
      </c>
      <c r="T45">
        <f>IF(ISBLANK(Calculations!T45),"",Calculations!T45)</f>
        <v>52131586597054.891</v>
      </c>
      <c r="U45">
        <f>IF(ISBLANK(Calculations!U45),"",Calculations!U45)</f>
        <v>52279737637400.625</v>
      </c>
      <c r="V45">
        <f>IF(ISBLANK(Calculations!V45),"",Calculations!V45)</f>
        <v>52468818775392.391</v>
      </c>
      <c r="W45">
        <f>IF(ISBLANK(Calculations!W45),"",Calculations!W45)</f>
        <v>52695221007662.305</v>
      </c>
      <c r="X45">
        <f>IF(ISBLANK(Calculations!X45),"",Calculations!X45)</f>
        <v>52945082507219.062</v>
      </c>
      <c r="Y45">
        <f>IF(ISBLANK(Calculations!Y45),"",Calculations!Y45)</f>
        <v>53207972351420.25</v>
      </c>
      <c r="Z45">
        <f>IF(ISBLANK(Calculations!Z45),"",Calculations!Z45)</f>
        <v>53492236880622.977</v>
      </c>
      <c r="AA45">
        <f>IF(ISBLANK(Calculations!AA45),"",Calculations!AA45)</f>
        <v>53795020406330.727</v>
      </c>
      <c r="AB45">
        <f>IF(ISBLANK(Calculations!AB45),"",Calculations!AB45)</f>
        <v>54101165735616.125</v>
      </c>
      <c r="AC45">
        <f>IF(ISBLANK(Calculations!AC45),"",Calculations!AC45)</f>
        <v>54405436527299.586</v>
      </c>
      <c r="AD45">
        <f>IF(ISBLANK(Calculations!AD45),"",Calculations!AD45)</f>
        <v>54717377577455.75</v>
      </c>
      <c r="AE45">
        <f>IF(ISBLANK(Calculations!AE45),"",Calculations!AE45)</f>
        <v>55036736341866.523</v>
      </c>
      <c r="AF45">
        <f>IF(ISBLANK(Calculations!AF45),"",Calculations!AF45)</f>
        <v>55358247644832.461</v>
      </c>
      <c r="AG45">
        <f>IF(ISBLANK(Calculations!AG45),"",Calculations!AG45)</f>
        <v>55678424198027.148</v>
      </c>
      <c r="AH45">
        <f>IF(ISBLANK(Calculations!AH45),"",Calculations!AH45)</f>
        <v>55999161462212.086</v>
      </c>
      <c r="AI45">
        <f>IF(ISBLANK(Calculations!AI45),"",Calculations!AI45)</f>
        <v>56319105503482.094</v>
      </c>
      <c r="AJ45">
        <f>IF(ISBLANK(Calculations!AJ45),"",Calculations!AJ45)</f>
        <v>56636973455855.688</v>
      </c>
      <c r="AK45">
        <f>IF(ISBLANK(Calculations!AK45),"",Calculations!AK45)</f>
        <v>56561346329201.156</v>
      </c>
      <c r="AL45">
        <f>IF(ISBLANK(Calculations!AL45),"",Calculations!AL45)</f>
        <v>56483597892940.812</v>
      </c>
      <c r="AM45">
        <f>IF(ISBLANK(Calculations!AM45),"",Calculations!AM45)</f>
        <v>56405000508741.672</v>
      </c>
      <c r="AN45">
        <f>IF(ISBLANK(Calculations!AN45),"",Calculations!AN45)</f>
        <v>56326666378233.523</v>
      </c>
      <c r="AO45">
        <f>IF(ISBLANK(Calculations!AO45),"",Calculations!AO45)</f>
        <v>56249321075677.172</v>
      </c>
      <c r="AP45">
        <f>IF(ISBLANK(Calculations!AP45),"",Calculations!AP45)</f>
        <v>56173143605199.336</v>
      </c>
      <c r="AQ45">
        <f>IF(ISBLANK(Calculations!AQ45),"",Calculations!AQ45)</f>
        <v>56098811280042.336</v>
      </c>
      <c r="AR45">
        <f>IF(ISBLANK(Calculations!AR45),"",Calculations!AR45)</f>
        <v>56026319160585.578</v>
      </c>
      <c r="AS45">
        <f>IF(ISBLANK(Calculations!AS45),"",Calculations!AS45)</f>
        <v>55955861707144.766</v>
      </c>
      <c r="AT45">
        <f>IF(ISBLANK(Calculations!AT45),"",Calculations!AT45)</f>
        <v>55887411370522.586</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9.1833423047595952E-2</v>
      </c>
      <c r="K46">
        <f>IF(ISBLANK(Calculations!K46),"",Calculations!K46)</f>
        <v>0.7645389034585125</v>
      </c>
      <c r="L46" t="str">
        <f>IF(ISBLANK(Calculations!L46),"",Calculations!L46)</f>
        <v>RESIDENTIAL</v>
      </c>
      <c r="M46" t="str">
        <f>IF(ISBLANK(Calculations!M46),"",Calculations!M46)</f>
        <v>appl</v>
      </c>
      <c r="N46" t="str">
        <f>IF(ISBLANK(Calculations!N46),"",Calculations!N46)</f>
        <v>petroleum diesel</v>
      </c>
      <c r="O46">
        <f t="shared" si="0"/>
        <v>5265556211150.1299</v>
      </c>
      <c r="P46">
        <f>IF(ISBLANK(Calculations!P46),"",Calculations!P46)</f>
        <v>5265556211150.1299</v>
      </c>
      <c r="Q46">
        <f>IF(ISBLANK(Calculations!Q46),"",Calculations!Q46)</f>
        <v>5265556211150.1299</v>
      </c>
      <c r="R46">
        <f>IF(ISBLANK(Calculations!R46),"",Calculations!R46)</f>
        <v>5058047172546.3379</v>
      </c>
      <c r="S46">
        <f>IF(ISBLANK(Calculations!S46),"",Calculations!S46)</f>
        <v>4894905799341.9619</v>
      </c>
      <c r="T46">
        <f>IF(ISBLANK(Calculations!T46),"",Calculations!T46)</f>
        <v>4771266839270.4121</v>
      </c>
      <c r="U46">
        <f>IF(ISBLANK(Calculations!U46),"",Calculations!U46)</f>
        <v>4682565957774.7041</v>
      </c>
      <c r="V46">
        <f>IF(ISBLANK(Calculations!V46),"",Calculations!V46)</f>
        <v>4623743388288.7646</v>
      </c>
      <c r="W46">
        <f>IF(ISBLANK(Calculations!W46),"",Calculations!W46)</f>
        <v>4588959558537.9893</v>
      </c>
      <c r="X46">
        <f>IF(ISBLANK(Calculations!X46),"",Calculations!X46)</f>
        <v>4572147363861.918</v>
      </c>
      <c r="Y46">
        <f>IF(ISBLANK(Calculations!Y46),"",Calculations!Y46)</f>
        <v>4568288498060.2578</v>
      </c>
      <c r="Z46">
        <f>IF(ISBLANK(Calculations!Z46),"",Calculations!Z46)</f>
        <v>4574662342470.0303</v>
      </c>
      <c r="AA46">
        <f>IF(ISBLANK(Calculations!AA46),"",Calculations!AA46)</f>
        <v>4588400236680.3633</v>
      </c>
      <c r="AB46">
        <f>IF(ISBLANK(Calculations!AB46),"",Calculations!AB46)</f>
        <v>4606332546024.8193</v>
      </c>
      <c r="AC46">
        <f>IF(ISBLANK(Calculations!AC46),"",Calculations!AC46)</f>
        <v>4626741402644.2266</v>
      </c>
      <c r="AD46">
        <f>IF(ISBLANK(Calculations!AD46),"",Calculations!AD46)</f>
        <v>4649519062020.9668</v>
      </c>
      <c r="AE46">
        <f>IF(ISBLANK(Calculations!AE46),"",Calculations!AE46)</f>
        <v>4673976929963.8789</v>
      </c>
      <c r="AF46">
        <f>IF(ISBLANK(Calculations!AF46),"",Calculations!AF46)</f>
        <v>4699194780295.1279</v>
      </c>
      <c r="AG46">
        <f>IF(ISBLANK(Calculations!AG46),"",Calculations!AG46)</f>
        <v>4724615603443.1777</v>
      </c>
      <c r="AH46">
        <f>IF(ISBLANK(Calculations!AH46),"",Calculations!AH46)</f>
        <v>4750239314771.1104</v>
      </c>
      <c r="AI46">
        <f>IF(ISBLANK(Calculations!AI46),"",Calculations!AI46)</f>
        <v>4775880054265.4912</v>
      </c>
      <c r="AJ46">
        <f>IF(ISBLANK(Calculations!AJ46),"",Calculations!AJ46)</f>
        <v>4801416470469.7314</v>
      </c>
      <c r="AK46">
        <f>IF(ISBLANK(Calculations!AK46),"",Calculations!AK46)</f>
        <v>4793489878050.0137</v>
      </c>
      <c r="AL46">
        <f>IF(ISBLANK(Calculations!AL46),"",Calculations!AL46)</f>
        <v>4785502487559.0527</v>
      </c>
      <c r="AM46">
        <f>IF(ISBLANK(Calculations!AM46),"",Calculations!AM46)</f>
        <v>4777575397308.2441</v>
      </c>
      <c r="AN46">
        <f>IF(ISBLANK(Calculations!AN46),"",Calculations!AN46)</f>
        <v>4769811813641.9326</v>
      </c>
      <c r="AO46">
        <f>IF(ISBLANK(Calculations!AO46),"",Calculations!AO46)</f>
        <v>4762274890250.2852</v>
      </c>
      <c r="AP46">
        <f>IF(ISBLANK(Calculations!AP46),"",Calculations!AP46)</f>
        <v>4754968059014.9443</v>
      </c>
      <c r="AQ46">
        <f>IF(ISBLANK(Calculations!AQ46),"",Calculations!AQ46)</f>
        <v>4747956224005.6768</v>
      </c>
      <c r="AR46">
        <f>IF(ISBLANK(Calculations!AR46),"",Calculations!AR46)</f>
        <v>4741225829133.1543</v>
      </c>
      <c r="AS46">
        <f>IF(ISBLANK(Calculations!AS46),"",Calculations!AS46)</f>
        <v>4734783094923.5049</v>
      </c>
      <c r="AT46">
        <f>IF(ISBLANK(Calculations!AT46),"",Calculations!AT46)</f>
        <v>4728611689879.1387</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0.7645389034585125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0.7645389034585125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0.7645389034585125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0.7645389034585125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0.25235154581562003</v>
      </c>
      <c r="K51">
        <f>IF(ISBLANK(Calculations!K51),"",Calculations!K51)</f>
        <v>0.7645389034585125</v>
      </c>
      <c r="L51" t="str">
        <f>IF(ISBLANK(Calculations!L51),"",Calculations!L51)</f>
        <v>RESIDENTIAL</v>
      </c>
      <c r="M51" t="str">
        <f>IF(ISBLANK(Calculations!M51),"",Calculations!M51)</f>
        <v>appl</v>
      </c>
      <c r="N51" t="str">
        <f>IF(ISBLANK(Calculations!N51),"",Calculations!N51)</f>
        <v>LPG propane or butane</v>
      </c>
      <c r="O51">
        <f t="shared" si="0"/>
        <v>3629447584419.46</v>
      </c>
      <c r="P51">
        <f>IF(ISBLANK(Calculations!P51),"",Calculations!P51)</f>
        <v>3629447584419.46</v>
      </c>
      <c r="Q51">
        <f>IF(ISBLANK(Calculations!Q51),"",Calculations!Q51)</f>
        <v>3629447584419.46</v>
      </c>
      <c r="R51">
        <f>IF(ISBLANK(Calculations!R51),"",Calculations!R51)</f>
        <v>3583981823747.0322</v>
      </c>
      <c r="S51">
        <f>IF(ISBLANK(Calculations!S51),"",Calculations!S51)</f>
        <v>3549896026102.0806</v>
      </c>
      <c r="T51">
        <f>IF(ISBLANK(Calculations!T51),"",Calculations!T51)</f>
        <v>3526072019454.1724</v>
      </c>
      <c r="U51">
        <f>IF(ISBLANK(Calculations!U51),"",Calculations!U51)</f>
        <v>3511322214642.2007</v>
      </c>
      <c r="V51">
        <f>IF(ISBLANK(Calculations!V51),"",Calculations!V51)</f>
        <v>3504859260397.4878</v>
      </c>
      <c r="W51">
        <f>IF(ISBLANK(Calculations!W51),"",Calculations!W51)</f>
        <v>3505045814676.7744</v>
      </c>
      <c r="X51">
        <f>IF(ISBLANK(Calculations!X51),"",Calculations!X51)</f>
        <v>3510094183432.2085</v>
      </c>
      <c r="Y51">
        <f>IF(ISBLANK(Calculations!Y51),"",Calculations!Y51)</f>
        <v>3518422920366.229</v>
      </c>
      <c r="Z51">
        <f>IF(ISBLANK(Calculations!Z51),"",Calculations!Z51)</f>
        <v>3530192173918.8267</v>
      </c>
      <c r="AA51">
        <f>IF(ISBLANK(Calculations!AA51),"",Calculations!AA51)</f>
        <v>3544738038564.9785</v>
      </c>
      <c r="AB51">
        <f>IF(ISBLANK(Calculations!AB51),"",Calculations!AB51)</f>
        <v>3560526473978.0986</v>
      </c>
      <c r="AC51">
        <f>IF(ISBLANK(Calculations!AC51),"",Calculations!AC51)</f>
        <v>3576675820209.4849</v>
      </c>
      <c r="AD51">
        <f>IF(ISBLANK(Calculations!AD51),"",Calculations!AD51)</f>
        <v>3593623353049.6768</v>
      </c>
      <c r="AE51">
        <f>IF(ISBLANK(Calculations!AE51),"",Calculations!AE51)</f>
        <v>3611226488110.6875</v>
      </c>
      <c r="AF51">
        <f>IF(ISBLANK(Calculations!AF51),"",Calculations!AF51)</f>
        <v>3629161891567.9033</v>
      </c>
      <c r="AG51">
        <f>IF(ISBLANK(Calculations!AG51),"",Calculations!AG51)</f>
        <v>3647026881073.5986</v>
      </c>
      <c r="AH51">
        <f>IF(ISBLANK(Calculations!AH51),"",Calculations!AH51)</f>
        <v>3665008736034.5635</v>
      </c>
      <c r="AI51">
        <f>IF(ISBLANK(Calculations!AI51),"",Calculations!AI51)</f>
        <v>3683047029135.8936</v>
      </c>
      <c r="AJ51">
        <f>IF(ISBLANK(Calculations!AJ51),"",Calculations!AJ51)</f>
        <v>3701061599866.8701</v>
      </c>
      <c r="AK51">
        <f>IF(ISBLANK(Calculations!AK51),"",Calculations!AK51)</f>
        <v>3697657637826.6646</v>
      </c>
      <c r="AL51">
        <f>IF(ISBLANK(Calculations!AL51),"",Calculations!AL51)</f>
        <v>3693959895277.7256</v>
      </c>
      <c r="AM51">
        <f>IF(ISBLANK(Calculations!AM51),"",Calculations!AM51)</f>
        <v>3690039279602.3105</v>
      </c>
      <c r="AN51">
        <f>IF(ISBLANK(Calculations!AN51),"",Calculations!AN51)</f>
        <v>3685965700553.7798</v>
      </c>
      <c r="AO51">
        <f>IF(ISBLANK(Calculations!AO51),"",Calculations!AO51)</f>
        <v>3681789349157.0996</v>
      </c>
      <c r="AP51">
        <f>IF(ISBLANK(Calculations!AP51),"",Calculations!AP51)</f>
        <v>3677551245374.8164</v>
      </c>
      <c r="AQ51">
        <f>IF(ISBLANK(Calculations!AQ51),"",Calculations!AQ51)</f>
        <v>3673301048193.3809</v>
      </c>
      <c r="AR51">
        <f>IF(ISBLANK(Calculations!AR51),"",Calculations!AR51)</f>
        <v>3669056188001.1299</v>
      </c>
      <c r="AS51">
        <f>IF(ISBLANK(Calculations!AS51),"",Calculations!AS51)</f>
        <v>3664849153369.0391</v>
      </c>
      <c r="AT51">
        <f>IF(ISBLANK(Calculations!AT51),"",Calculations!AT51)</f>
        <v>3660694647331.0195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0.7645389034585125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0.37379720262140725</v>
      </c>
      <c r="K56">
        <f>IF(ISBLANK(Calculations!K56),"",Calculations!K56)</f>
        <v>0.7645389034585125</v>
      </c>
      <c r="L56" t="str">
        <f>IF(ISBLANK(Calculations!L56),"",Calculations!L56)</f>
        <v>RESIDENTIAL</v>
      </c>
      <c r="M56" t="str">
        <f>IF(ISBLANK(Calculations!M56),"",Calculations!M56)</f>
        <v>other</v>
      </c>
      <c r="N56" t="str">
        <f>IF(ISBLANK(Calculations!N56),"",Calculations!N56)</f>
        <v>electricity</v>
      </c>
      <c r="O56">
        <f t="shared" si="0"/>
        <v>54551593163041.828</v>
      </c>
      <c r="P56">
        <f>IF(ISBLANK(Calculations!P56),"",Calculations!P56)</f>
        <v>54551593163041.828</v>
      </c>
      <c r="Q56">
        <f>IF(ISBLANK(Calculations!Q56),"",Calculations!Q56)</f>
        <v>54551593163041.828</v>
      </c>
      <c r="R56">
        <f>IF(ISBLANK(Calculations!R56),"",Calculations!R56)</f>
        <v>54186047011337.031</v>
      </c>
      <c r="S56">
        <f>IF(ISBLANK(Calculations!S56),"",Calculations!S56)</f>
        <v>53911268303993.883</v>
      </c>
      <c r="T56">
        <f>IF(ISBLANK(Calculations!T56),"",Calculations!T56)</f>
        <v>53694216754159.352</v>
      </c>
      <c r="U56">
        <f>IF(ISBLANK(Calculations!U56),"",Calculations!U56)</f>
        <v>53504277567343.312</v>
      </c>
      <c r="V56">
        <f>IF(ISBLANK(Calculations!V56),"",Calculations!V56)</f>
        <v>53327354262198.305</v>
      </c>
      <c r="W56">
        <f>IF(ISBLANK(Calculations!W56),"",Calculations!W56)</f>
        <v>53264233623784.758</v>
      </c>
      <c r="X56">
        <f>IF(ISBLANK(Calculations!X56),"",Calculations!X56)</f>
        <v>53269622345951.336</v>
      </c>
      <c r="Y56">
        <f>IF(ISBLANK(Calculations!Y56),"",Calculations!Y56)</f>
        <v>53234759828343.227</v>
      </c>
      <c r="Z56">
        <f>IF(ISBLANK(Calculations!Z56),"",Calculations!Z56)</f>
        <v>53176747146529.961</v>
      </c>
      <c r="AA56">
        <f>IF(ISBLANK(Calculations!AA56),"",Calculations!AA56)</f>
        <v>53250679272559.375</v>
      </c>
      <c r="AB56">
        <f>IF(ISBLANK(Calculations!AB56),"",Calculations!AB56)</f>
        <v>53368168131276.141</v>
      </c>
      <c r="AC56">
        <f>IF(ISBLANK(Calculations!AC56),"",Calculations!AC56)</f>
        <v>53449247516344.062</v>
      </c>
      <c r="AD56">
        <f>IF(ISBLANK(Calculations!AD56),"",Calculations!AD56)</f>
        <v>53547267644102.711</v>
      </c>
      <c r="AE56">
        <f>IF(ISBLANK(Calculations!AE56),"",Calculations!AE56)</f>
        <v>53652862951300.039</v>
      </c>
      <c r="AF56">
        <f>IF(ISBLANK(Calculations!AF56),"",Calculations!AF56)</f>
        <v>53742901210514.156</v>
      </c>
      <c r="AG56">
        <f>IF(ISBLANK(Calculations!AG56),"",Calculations!AG56)</f>
        <v>53810089106043.047</v>
      </c>
      <c r="AH56">
        <f>IF(ISBLANK(Calculations!AH56),"",Calculations!AH56)</f>
        <v>53884165824508.906</v>
      </c>
      <c r="AI56">
        <f>IF(ISBLANK(Calculations!AI56),"",Calculations!AI56)</f>
        <v>53904386436136.148</v>
      </c>
      <c r="AJ56">
        <f>IF(ISBLANK(Calculations!AJ56),"",Calculations!AJ56)</f>
        <v>53897444534963.062</v>
      </c>
      <c r="AK56">
        <f>IF(ISBLANK(Calculations!AK56),"",Calculations!AK56)</f>
        <v>53674170385569.289</v>
      </c>
      <c r="AL56">
        <f>IF(ISBLANK(Calculations!AL56),"",Calculations!AL56)</f>
        <v>53406361399716.055</v>
      </c>
      <c r="AM56">
        <f>IF(ISBLANK(Calculations!AM56),"",Calculations!AM56)</f>
        <v>53075504986809.352</v>
      </c>
      <c r="AN56">
        <f>IF(ISBLANK(Calculations!AN56),"",Calculations!AN56)</f>
        <v>52698713204122.844</v>
      </c>
      <c r="AO56">
        <f>IF(ISBLANK(Calculations!AO56),"",Calculations!AO56)</f>
        <v>52336504026215.539</v>
      </c>
      <c r="AP56">
        <f>IF(ISBLANK(Calculations!AP56),"",Calculations!AP56)</f>
        <v>51917280037334.203</v>
      </c>
      <c r="AQ56">
        <f>IF(ISBLANK(Calculations!AQ56),"",Calculations!AQ56)</f>
        <v>51486840068072.039</v>
      </c>
      <c r="AR56">
        <f>IF(ISBLANK(Calculations!AR56),"",Calculations!AR56)</f>
        <v>51017018976050.93</v>
      </c>
      <c r="AS56">
        <f>IF(ISBLANK(Calculations!AS56),"",Calculations!AS56)</f>
        <v>50559608673808.93</v>
      </c>
      <c r="AT56">
        <f>IF(ISBLANK(Calculations!AT56),"",Calculations!AT56)</f>
        <v>50105903598506.062</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0.7645389034585125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0.7645389034585125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0.7645389034585125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0.7645389034585125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0.7645389034585125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0.7645389034585125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0.7645389034585125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0.7645389034585125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0.7645389034585125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0.14827000308060462</v>
      </c>
      <c r="K69">
        <f>IF(ISBLANK(Calculations!K69),"",Calculations!K69)</f>
        <v>0.23546109654148753</v>
      </c>
      <c r="L69" t="str">
        <f>IF(ISBLANK(Calculations!L69),"",Calculations!L69)</f>
        <v>RESIDENTIAL</v>
      </c>
      <c r="M69" t="str">
        <f>IF(ISBLANK(Calculations!M69),"",Calculations!M69)</f>
        <v>heating</v>
      </c>
      <c r="N69" t="str">
        <f>IF(ISBLANK(Calculations!N69),"",Calculations!N69)</f>
        <v>electricity</v>
      </c>
      <c r="O69">
        <f t="shared" si="0"/>
        <v>6656132259166.2412</v>
      </c>
      <c r="P69">
        <f>IF(ISBLANK(Calculations!P69),"",Calculations!P69)-(SUMIFS(BDEQ!B:B,BDEQ!$AG:$AG,About!$B$2,BDEQ!$AH:$AH,$I69)*BDEQ!$C$2*$J69*$K69)</f>
        <v>6656132259166.2412</v>
      </c>
      <c r="Q69">
        <f>IF(ISBLANK(Calculations!Q69),"",Calculations!Q69)-(SUMIFS(BDEQ!C:C,BDEQ!$AG:$AG,About!$B$2,BDEQ!$AH:$AH,$I69)*BDEQ!$C$2*$J69*$K69)</f>
        <v>6656132259166.2412</v>
      </c>
      <c r="R69">
        <f>IF(ISBLANK(Calculations!R69),"",Calculations!R69)-(SUMIFS(BDEQ!D:D,BDEQ!$AG:$AG,About!$B$2,BDEQ!$AH:$AH,$I69)*BDEQ!$C$2*$J69*$K69)</f>
        <v>6735804640722.3193</v>
      </c>
      <c r="S69" s="99">
        <f>IF(ISBLANK(Calculations!S69),"",Calculations!S69+('IRA Buildings Changes'!$G$39/($AB$68-$R$68)*(S68-$R$68)))-(SUMIFS(BDEQ!E:E,BDEQ!$AG:$AG,About!$B$2,BDEQ!$AH:$AH,$I69)*BDEQ!$C$2*$J69*$K69)</f>
        <v>6816308056585.8789</v>
      </c>
      <c r="T69" s="99">
        <f>IF(ISBLANK(Calculations!T69),"",Calculations!T69+('IRA Buildings Changes'!$G$39/($AB$68-$R$68)*(T68-$R$68)))-(SUMIFS(BDEQ!F:F,BDEQ!$AG:$AG,About!$B$2,BDEQ!$AH:$AH,$I69)*BDEQ!$C$2*$J69*$K69)</f>
        <v>6892402441306.9902</v>
      </c>
      <c r="U69" s="99">
        <f>IF(ISBLANK(Calculations!U69),"",Calculations!U69+('IRA Buildings Changes'!$G$39/($AB$68-$R$68)*(U68-$R$68)))-(SUMIFS(BDEQ!G:G,BDEQ!$AG:$AG,About!$B$2,BDEQ!$AH:$AH,$I69)*BDEQ!$C$2*$J69*$K69)</f>
        <v>6965132719772.2637</v>
      </c>
      <c r="V69" s="99">
        <f>IF(ISBLANK(Calculations!V69),"",Calculations!V69+('IRA Buildings Changes'!$G$39/($AB$68-$R$68)*(V68-$R$68)))-(SUMIFS(BDEQ!H:H,BDEQ!$AG:$AG,About!$B$2,BDEQ!$AH:$AH,$I69)*BDEQ!$C$2*$J69*$K69)</f>
        <v>7036025417360.1191</v>
      </c>
      <c r="W69" s="99">
        <f>IF(ISBLANK(Calculations!W69),"",Calculations!W69+('IRA Buildings Changes'!$G$39/($AB$68-$R$68)*(W68-$R$68)))-(SUMIFS(BDEQ!I:I,BDEQ!$AG:$AG,About!$B$2,BDEQ!$AH:$AH,$I69)*BDEQ!$C$2*$J69*$K69)</f>
        <v>7104575737587.4971</v>
      </c>
      <c r="X69" s="99">
        <f>IF(ISBLANK(Calculations!X69),"",Calculations!X69+('IRA Buildings Changes'!$G$39/($AB$68-$R$68)*(X68-$R$68)))-(SUMIFS(BDEQ!J:J,BDEQ!$AG:$AG,About!$B$2,BDEQ!$AH:$AH,$I69)*BDEQ!$C$2*$J69*$K69)</f>
        <v>7172517163850.0303</v>
      </c>
      <c r="Y69" s="99">
        <f>IF(ISBLANK(Calculations!Y69),"",Calculations!Y69+('IRA Buildings Changes'!$G$39/($AB$68-$R$68)*(Y68-$R$68)))-(SUMIFS(BDEQ!K:K,BDEQ!$AG:$AG,About!$B$2,BDEQ!$AH:$AH,$I69)*BDEQ!$C$2*$J69*$K69)</f>
        <v>7239601109879.0127</v>
      </c>
      <c r="Z69" s="99">
        <f>IF(ISBLANK(Calculations!Z69),"",Calculations!Z69+('IRA Buildings Changes'!$G$39/($AB$68-$R$68)*(Z68-$R$68)))-(SUMIFS(BDEQ!L:L,BDEQ!$AG:$AG,About!$B$2,BDEQ!$AH:$AH,$I69)*BDEQ!$C$2*$J69*$K69)</f>
        <v>7310339265512.0928</v>
      </c>
      <c r="AA69" s="99">
        <f>IF(ISBLANK(Calculations!AA69),"",Calculations!AA69+('IRA Buildings Changes'!$G$39/($AB$68-$R$68)*(AA68-$R$68)))-(SUMIFS(BDEQ!M:M,BDEQ!$AG:$AG,About!$B$2,BDEQ!$AH:$AH,$I69)*BDEQ!$C$2*$J69*$K69)</f>
        <v>7384504218237.6211</v>
      </c>
      <c r="AB69" s="98">
        <f>IF(ISBLANK(Calculations!AB69),"",Calculations!AB69 + 'IRA Buildings Changes'!$G$39)-(SUMIFS(BDEQ!N:N,BDEQ!$AG:$AG,About!$B$2,BDEQ!$AH:$AH,$I69)*BDEQ!$C$2*$J69*$K69)</f>
        <v>7460560428233.0879</v>
      </c>
      <c r="AC69" s="99">
        <f>IF(ISBLANK(Calculations!AC69),"",Calculations!AC69 + 'IRA Buildings Changes'!$G$39)-(SUMIFS(BDEQ!O:O,BDEQ!$AG:$AG,About!$B$2,BDEQ!$AH:$AH,$I69)*BDEQ!$C$2*$J69*$K69)</f>
        <v>7529933729584.707</v>
      </c>
      <c r="AD69" s="99">
        <f>IF(ISBLANK(Calculations!AD69),"",Calculations!AD69 + 'IRA Buildings Changes'!$G$39)-(SUMIFS(BDEQ!P:P,BDEQ!$AG:$AG,About!$B$2,BDEQ!$AH:$AH,$I69)*BDEQ!$C$2*$J69*$K69)</f>
        <v>7603650416003.959</v>
      </c>
      <c r="AE69" s="99">
        <f>IF(ISBLANK(Calculations!AE69),"",Calculations!AE69 + 'IRA Buildings Changes'!$G$39)-(SUMIFS(BDEQ!Q:Q,BDEQ!$AG:$AG,About!$B$2,BDEQ!$AH:$AH,$I69)*BDEQ!$C$2*$J69*$K69)</f>
        <v>7679349681019.7842</v>
      </c>
      <c r="AF69" s="99">
        <f>IF(ISBLANK(Calculations!AF69),"",Calculations!AF69 + 'IRA Buildings Changes'!$G$39)-(SUMIFS(BDEQ!R:R,BDEQ!$AG:$AG,About!$B$2,BDEQ!$AH:$AH,$I69)*BDEQ!$C$2*$J69*$K69)</f>
        <v>7758502714804.3516</v>
      </c>
      <c r="AG69" s="99">
        <f>IF(ISBLANK(Calculations!AG69),"",Calculations!AG69 + 'IRA Buildings Changes'!$G$39)-(SUMIFS(BDEQ!S:S,BDEQ!$AG:$AG,About!$B$2,BDEQ!$AH:$AH,$I69)*BDEQ!$C$2*$J69*$K69)</f>
        <v>7838696126005.0186</v>
      </c>
      <c r="AH69" s="99">
        <f>IF(ISBLANK(Calculations!AH69),"",Calculations!AH69 + 'IRA Buildings Changes'!$G$39)-(SUMIFS(BDEQ!T:T,BDEQ!$AG:$AG,About!$B$2,BDEQ!$AH:$AH,$I69)*BDEQ!$C$2*$J69*$K69)</f>
        <v>7923682614107.3691</v>
      </c>
      <c r="AI69" s="99">
        <f>IF(ISBLANK(Calculations!AI69),"",Calculations!AI69 + 'IRA Buildings Changes'!$G$39)-(SUMIFS(BDEQ!U:U,BDEQ!$AG:$AG,About!$B$2,BDEQ!$AH:$AH,$I69)*BDEQ!$C$2*$J69*$K69)</f>
        <v>8007094443879.751</v>
      </c>
      <c r="AJ69" s="99">
        <f>IF(ISBLANK(Calculations!AJ69),"",Calculations!AJ69 + 'IRA Buildings Changes'!$G$39)-(SUMIFS(BDEQ!V:V,BDEQ!$AG:$AG,About!$B$2,BDEQ!$AH:$AH,$I69)*BDEQ!$C$2*$J69*$K69)</f>
        <v>8092872740312.5684</v>
      </c>
      <c r="AK69" s="99">
        <f>IF(ISBLANK(Calculations!AK69),"",Calculations!AK69 + 'IRA Buildings Changes'!$G$39)-(SUMIFS(BDEQ!W:W,BDEQ!$AG:$AG,About!$B$2,BDEQ!$AH:$AH,$I69)*BDEQ!$C$2*$J69*$K69)</f>
        <v>8114309649505.6299</v>
      </c>
      <c r="AL69" s="99">
        <f>IF(ISBLANK(Calculations!AL69),"",Calculations!AL69 + 'IRA Buildings Changes'!$G$39)-(SUMIFS(BDEQ!X:X,BDEQ!$AG:$AG,About!$B$2,BDEQ!$AH:$AH,$I69)*BDEQ!$C$2*$J69*$K69)</f>
        <v>8138269427233.8604</v>
      </c>
      <c r="AM69" s="99">
        <f>IF(ISBLANK(Calculations!AM69),"",Calculations!AM69 + 'IRA Buildings Changes'!$G$39)-(SUMIFS(BDEQ!Y:Y,BDEQ!$AG:$AG,About!$B$2,BDEQ!$AH:$AH,$I69)*BDEQ!$C$2*$J69*$K69)</f>
        <v>8164692375332.1553</v>
      </c>
      <c r="AN69" s="99">
        <f>IF(ISBLANK(Calculations!AN69),"",Calculations!AN69 + 'IRA Buildings Changes'!$G$39)-(SUMIFS(BDEQ!Z:Z,BDEQ!$AG:$AG,About!$B$2,BDEQ!$AH:$AH,$I69)*BDEQ!$C$2*$J69*$K69)</f>
        <v>8194037447176.0947</v>
      </c>
      <c r="AO69" s="99">
        <f>IF(ISBLANK(Calculations!AO69),"",Calculations!AO69 + 'IRA Buildings Changes'!$G$39)-(SUMIFS(BDEQ!AA:AA,BDEQ!$AG:$AG,About!$B$2,BDEQ!$AH:$AH,$I69)*BDEQ!$C$2*$J69*$K69)</f>
        <v>8226219432827.9189</v>
      </c>
      <c r="AP69" s="99">
        <f>IF(ISBLANK(Calculations!AP69),"",Calculations!AP69 + 'IRA Buildings Changes'!$G$39)-(SUMIFS(BDEQ!AB:AB,BDEQ!$AG:$AG,About!$B$2,BDEQ!$AH:$AH,$I69)*BDEQ!$C$2*$J69*$K69)</f>
        <v>8258888413208.3457</v>
      </c>
      <c r="AQ69" s="99">
        <f>IF(ISBLANK(Calculations!AQ69),"",Calculations!AQ69 + 'IRA Buildings Changes'!$G$39)-(SUMIFS(BDEQ!AC:AC,BDEQ!$AG:$AG,About!$B$2,BDEQ!$AH:$AH,$I69)*BDEQ!$C$2*$J69*$K69)</f>
        <v>8293149262810.1494</v>
      </c>
      <c r="AR69" s="99">
        <f>IF(ISBLANK(Calculations!AR69),"",Calculations!AR69 + 'IRA Buildings Changes'!$G$39)-(SUMIFS(BDEQ!AD:AD,BDEQ!$AG:$AG,About!$B$2,BDEQ!$AH:$AH,$I69)*BDEQ!$C$2*$J69*$K69)</f>
        <v>8327395878425.6074</v>
      </c>
      <c r="AS69" s="99">
        <f>IF(ISBLANK(Calculations!AS69),"",Calculations!AS69 + 'IRA Buildings Changes'!$G$39)-(SUMIFS(BDEQ!AE:AE,BDEQ!$AG:$AG,About!$B$2,BDEQ!$AH:$AH,$I69)*BDEQ!$C$2*$J69*$K69)</f>
        <v>8361445955377.3105</v>
      </c>
      <c r="AT69" s="99">
        <f>IF(ISBLANK(Calculations!AT69),"",Calculations!AT69 + 'IRA Buildings Changes'!$G$39)-(SUMIFS(BDEQ!AF:AF,BDEQ!$AG:$AG,About!$B$2,BDEQ!$AH:$AH,$I69)*BDEQ!$C$2*$J69*$K69)</f>
        <v>8395348619811.8506</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0.23546109654148753</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0.71178469159776803</v>
      </c>
      <c r="K71">
        <f>IF(ISBLANK(Calculations!K71),"",Calculations!K71)</f>
        <v>0.23546109654148753</v>
      </c>
      <c r="L71" t="str">
        <f>IF(ISBLANK(Calculations!L71),"",Calculations!L71)</f>
        <v>RESIDENTIAL</v>
      </c>
      <c r="M71" t="str">
        <f>IF(ISBLANK(Calculations!M71),"",Calculations!M71)</f>
        <v>heating</v>
      </c>
      <c r="N71" t="str">
        <f>IF(ISBLANK(Calculations!N71),"",Calculations!N71)</f>
        <v>natural gas</v>
      </c>
      <c r="O71">
        <f t="shared" si="0"/>
        <v>39422476006968.617</v>
      </c>
      <c r="P71">
        <f>IF(ISBLANK(Calculations!P71),"",Calculations!P71)</f>
        <v>39422476006968.617</v>
      </c>
      <c r="Q71">
        <f>IF(ISBLANK(Calculations!Q71),"",Calculations!Q71)</f>
        <v>39422476006968.617</v>
      </c>
      <c r="R71">
        <f>IF(ISBLANK(Calculations!R71),"",Calculations!R71)</f>
        <v>39487856391841.047</v>
      </c>
      <c r="S71" s="99">
        <f>IF(ISBLANK(Calculations!S71),"",Calculations!S71 + ('IRA Buildings Changes'!$D$39/($AB$68-$R$68)*(S68-$R$68)))</f>
        <v>38413827969927.195</v>
      </c>
      <c r="T71" s="99">
        <f>IF(ISBLANK(Calculations!T71),"",Calculations!T71 + ('IRA Buildings Changes'!$D$39/($AB$68-$R$68)*(T68-$R$68)))</f>
        <v>37324843711903.773</v>
      </c>
      <c r="U71" s="99">
        <f>IF(ISBLANK(Calculations!U71),"",Calculations!U71 + ('IRA Buildings Changes'!$D$39/($AB$68-$R$68)*(U68-$R$68)))</f>
        <v>36223863032701.375</v>
      </c>
      <c r="V71" s="99">
        <f>IF(ISBLANK(Calculations!V71),"",Calculations!V71 + ('IRA Buildings Changes'!$D$39/($AB$68-$R$68)*(V68-$R$68)))</f>
        <v>35144802140637.211</v>
      </c>
      <c r="W71" s="99">
        <f>IF(ISBLANK(Calculations!W71),"",Calculations!W71 + ('IRA Buildings Changes'!$D$39/($AB$68-$R$68)*(W68-$R$68)))</f>
        <v>34080342088630.617</v>
      </c>
      <c r="X71" s="99">
        <f>IF(ISBLANK(Calculations!X71),"",Calculations!X71 + ('IRA Buildings Changes'!$D$39/($AB$68-$R$68)*(X68-$R$68)))</f>
        <v>33050150238761.977</v>
      </c>
      <c r="Y71" s="99">
        <f>IF(ISBLANK(Calculations!Y71),"",Calculations!Y71 + ('IRA Buildings Changes'!$D$39/($AB$68-$R$68)*(Y68-$R$68)))</f>
        <v>32048817653139.68</v>
      </c>
      <c r="Z71" s="99">
        <f>IF(ISBLANK(Calculations!Z71),"",Calculations!Z71 + ('IRA Buildings Changes'!$D$39/($AB$68-$R$68)*(Z68-$R$68)))</f>
        <v>31107534889257.625</v>
      </c>
      <c r="AA71" s="99">
        <f>IF(ISBLANK(Calculations!AA71),"",Calculations!AA71 + ('IRA Buildings Changes'!$D$39/($AB$68-$R$68)*(AA68-$R$68)))</f>
        <v>30224849191575.023</v>
      </c>
      <c r="AB71" s="98">
        <f>IF(ISBLANK(Calculations!AB71),"",Calculations!AB71 + 'IRA Buildings Changes'!D39)</f>
        <v>29394752364967.344</v>
      </c>
      <c r="AC71" s="99">
        <f>IF(ISBLANK(Calculations!AC71),"",Calculations!AC71 + 'IRA Buildings Changes'!$D$39)</f>
        <v>29711819529551.828</v>
      </c>
      <c r="AD71" s="99">
        <f>IF(ISBLANK(Calculations!AD71),"",Calculations!AD71 + 'IRA Buildings Changes'!$D$39)</f>
        <v>30105230135560.977</v>
      </c>
      <c r="AE71" s="99">
        <f>IF(ISBLANK(Calculations!AE71),"",Calculations!AE71 + 'IRA Buildings Changes'!$D$39)</f>
        <v>30539044260346.266</v>
      </c>
      <c r="AF71" s="99">
        <f>IF(ISBLANK(Calculations!AF71),"",Calculations!AF71 + 'IRA Buildings Changes'!$D$39)</f>
        <v>31027979388142.867</v>
      </c>
      <c r="AG71" s="99">
        <f>IF(ISBLANK(Calculations!AG71),"",Calculations!AG71 + 'IRA Buildings Changes'!$D$39)</f>
        <v>31540407185954.109</v>
      </c>
      <c r="AH71" s="99">
        <f>IF(ISBLANK(Calculations!AH71),"",Calculations!AH71 + 'IRA Buildings Changes'!$D$39)</f>
        <v>32110366555475.258</v>
      </c>
      <c r="AI71" s="99">
        <f>IF(ISBLANK(Calculations!AI71),"",Calculations!AI71 + 'IRA Buildings Changes'!$D$39)</f>
        <v>32684491004365.484</v>
      </c>
      <c r="AJ71" s="99">
        <f>IF(ISBLANK(Calculations!AJ71),"",Calculations!AJ71 + 'IRA Buildings Changes'!$D$39)</f>
        <v>33296005023570.859</v>
      </c>
      <c r="AK71" s="99">
        <f>IF(ISBLANK(Calculations!AK71),"",Calculations!AK71 + 'IRA Buildings Changes'!$D$39)</f>
        <v>33418021842200.164</v>
      </c>
      <c r="AL71" s="99">
        <f>IF(ISBLANK(Calculations!AL71),"",Calculations!AL71 + 'IRA Buildings Changes'!$D$39)</f>
        <v>33548707259692.938</v>
      </c>
      <c r="AM71" s="99">
        <f>IF(ISBLANK(Calculations!AM71),"",Calculations!AM71 + 'IRA Buildings Changes'!$D$39)</f>
        <v>33685912967114.102</v>
      </c>
      <c r="AN71" s="99">
        <f>IF(ISBLANK(Calculations!AN71),"",Calculations!AN71 + 'IRA Buildings Changes'!$D$39)</f>
        <v>33825967031358.672</v>
      </c>
      <c r="AO71" s="99">
        <f>IF(ISBLANK(Calculations!AO71),"",Calculations!AO71 + 'IRA Buildings Changes'!$D$39)</f>
        <v>33971715043072.422</v>
      </c>
      <c r="AP71" s="99">
        <f>IF(ISBLANK(Calculations!AP71),"",Calculations!AP71 + 'IRA Buildings Changes'!$D$39)</f>
        <v>34098516571860.25</v>
      </c>
      <c r="AQ71" s="99">
        <f>IF(ISBLANK(Calculations!AQ71),"",Calculations!AQ71 + 'IRA Buildings Changes'!$D$39)</f>
        <v>34207725042879.422</v>
      </c>
      <c r="AR71" s="99">
        <f>IF(ISBLANK(Calculations!AR71),"",Calculations!AR71 + 'IRA Buildings Changes'!$D$39)</f>
        <v>34293766641095.281</v>
      </c>
      <c r="AS71" s="99">
        <f>IF(ISBLANK(Calculations!AS71),"",Calculations!AS71 + 'IRA Buildings Changes'!$D$39)</f>
        <v>34352961595996.469</v>
      </c>
      <c r="AT71" s="99">
        <f>IF(ISBLANK(Calculations!AT71),"",Calculations!AT71 + 'IRA Buildings Changes'!$D$39)</f>
        <v>34382511110679.984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0.90816657695240399</v>
      </c>
      <c r="K72">
        <f>IF(ISBLANK(Calculations!K72),"",Calculations!K72)</f>
        <v>0.23546109654148753</v>
      </c>
      <c r="L72" t="str">
        <f>IF(ISBLANK(Calculations!L72),"",Calculations!L72)</f>
        <v>RESIDENTIAL</v>
      </c>
      <c r="M72" t="str">
        <f>IF(ISBLANK(Calculations!M72),"",Calculations!M72)</f>
        <v>heating</v>
      </c>
      <c r="N72" t="str">
        <f>IF(ISBLANK(Calculations!N72),"",Calculations!N72)</f>
        <v>petroleum diesel</v>
      </c>
      <c r="O72">
        <f t="shared" si="0"/>
        <v>16037200840171.516</v>
      </c>
      <c r="P72">
        <f>IF(ISBLANK(Calculations!P72),"",Calculations!P72)</f>
        <v>16037200840171.516</v>
      </c>
      <c r="Q72">
        <f>IF(ISBLANK(Calculations!Q72),"",Calculations!Q72)</f>
        <v>16037200840171.516</v>
      </c>
      <c r="R72">
        <f>IF(ISBLANK(Calculations!R72),"",Calculations!R72)</f>
        <v>16066082200378.072</v>
      </c>
      <c r="S72">
        <f>IF(ISBLANK(Calculations!S72),"",Calculations!S72)</f>
        <v>16074125884139.139</v>
      </c>
      <c r="T72">
        <f>IF(ISBLANK(Calculations!T72),"",Calculations!T72)</f>
        <v>16056514266944.945</v>
      </c>
      <c r="U72">
        <f>IF(ISBLANK(Calculations!U72),"",Calculations!U72)</f>
        <v>16004522141397.611</v>
      </c>
      <c r="V72">
        <f>IF(ISBLANK(Calculations!V72),"",Calculations!V72)</f>
        <v>15913079292749.381</v>
      </c>
      <c r="W72">
        <f>IF(ISBLANK(Calculations!W72),"",Calculations!W72)</f>
        <v>15763853279902.164</v>
      </c>
      <c r="X72">
        <f>IF(ISBLANK(Calculations!X72),"",Calculations!X72)</f>
        <v>15548117332516.908</v>
      </c>
      <c r="Y72">
        <f>IF(ISBLANK(Calculations!Y72),"",Calculations!Y72)</f>
        <v>15252627231421.877</v>
      </c>
      <c r="Z72">
        <f>IF(ISBLANK(Calculations!Z72),"",Calculations!Z72)</f>
        <v>14883650521766.668</v>
      </c>
      <c r="AA72">
        <f>IF(ISBLANK(Calculations!AA72),"",Calculations!AA72)</f>
        <v>14445130053437.615</v>
      </c>
      <c r="AB72">
        <f>IF(ISBLANK(Calculations!AB72),"",Calculations!AB72)</f>
        <v>13943501932506.197</v>
      </c>
      <c r="AC72">
        <f>IF(ISBLANK(Calculations!AC72),"",Calculations!AC72)</f>
        <v>13384756280804.84</v>
      </c>
      <c r="AD72">
        <f>IF(ISBLANK(Calculations!AD72),"",Calculations!AD72)</f>
        <v>12796919936332.869</v>
      </c>
      <c r="AE72">
        <f>IF(ISBLANK(Calculations!AE72),"",Calculations!AE72)</f>
        <v>12184815104489.844</v>
      </c>
      <c r="AF72">
        <f>IF(ISBLANK(Calculations!AF72),"",Calculations!AF72)</f>
        <v>11567872120510.68</v>
      </c>
      <c r="AG72">
        <f>IF(ISBLANK(Calculations!AG72),"",Calculations!AG72)</f>
        <v>10947526490825.461</v>
      </c>
      <c r="AH72">
        <f>IF(ISBLANK(Calculations!AH72),"",Calculations!AH72)</f>
        <v>10335556878717.66</v>
      </c>
      <c r="AI72">
        <f>IF(ISBLANK(Calculations!AI72),"",Calculations!AI72)</f>
        <v>9717161963773.1543</v>
      </c>
      <c r="AJ72">
        <f>IF(ISBLANK(Calculations!AJ72),"",Calculations!AJ72)</f>
        <v>9098023029673.6992</v>
      </c>
      <c r="AK72">
        <f>IF(ISBLANK(Calculations!AK72),"",Calculations!AK72)</f>
        <v>8375466852555.1455</v>
      </c>
      <c r="AL72">
        <f>IF(ISBLANK(Calculations!AL72),"",Calculations!AL72)</f>
        <v>7664131278218.459</v>
      </c>
      <c r="AM72">
        <f>IF(ISBLANK(Calculations!AM72),"",Calculations!AM72)</f>
        <v>6963088545308.6709</v>
      </c>
      <c r="AN72">
        <f>IF(ISBLANK(Calculations!AN72),"",Calculations!AN72)</f>
        <v>6274206222181.5244</v>
      </c>
      <c r="AO72">
        <f>IF(ISBLANK(Calculations!AO72),"",Calculations!AO72)</f>
        <v>5603987244975.0537</v>
      </c>
      <c r="AP72">
        <f>IF(ISBLANK(Calculations!AP72),"",Calculations!AP72)</f>
        <v>4957757185458.3633</v>
      </c>
      <c r="AQ72">
        <f>IF(ISBLANK(Calculations!AQ72),"",Calculations!AQ72)</f>
        <v>4344039568123.793</v>
      </c>
      <c r="AR72">
        <f>IF(ISBLANK(Calculations!AR72),"",Calculations!AR72)</f>
        <v>3768241936271.668</v>
      </c>
      <c r="AS72">
        <f>IF(ISBLANK(Calculations!AS72),"",Calculations!AS72)</f>
        <v>3233760223152.0654</v>
      </c>
      <c r="AT72">
        <f>IF(ISBLANK(Calculations!AT72),"",Calculations!AT72)</f>
        <v>2743519410395.6387</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0.23546109654148753</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0.23546109654148753</v>
      </c>
      <c r="L74" t="str">
        <f>IF(ISBLANK(Calculations!L74),"",Calculations!L74)</f>
        <v>RESIDENTIAL</v>
      </c>
      <c r="M74" t="str">
        <f>IF(ISBLANK(Calculations!M74),"",Calculations!M74)</f>
        <v>heating</v>
      </c>
      <c r="N74" t="str">
        <f>IF(ISBLANK(Calculations!N74),"",Calculations!N74)</f>
        <v>biomass</v>
      </c>
      <c r="O74">
        <f t="shared" si="0"/>
        <v>6775393052981.3037</v>
      </c>
      <c r="P74">
        <f>IF(ISBLANK(Calculations!P74),"",Calculations!P74)</f>
        <v>6775393052981.3037</v>
      </c>
      <c r="Q74">
        <f>IF(ISBLANK(Calculations!Q74),"",Calculations!Q74)</f>
        <v>6775393052981.3037</v>
      </c>
      <c r="R74">
        <f>IF(ISBLANK(Calculations!R74),"",Calculations!R74)</f>
        <v>6783397032948.5869</v>
      </c>
      <c r="S74">
        <f>IF(ISBLANK(Calculations!S74),"",Calculations!S74)</f>
        <v>6786831037056.7852</v>
      </c>
      <c r="T74">
        <f>IF(ISBLANK(Calculations!T74),"",Calculations!T74)</f>
        <v>6787053646282.2412</v>
      </c>
      <c r="U74">
        <f>IF(ISBLANK(Calculations!U74),"",Calculations!U74)</f>
        <v>6781608903259.5537</v>
      </c>
      <c r="V74">
        <f>IF(ISBLANK(Calculations!V74),"",Calculations!V74)</f>
        <v>6778163125362.8926</v>
      </c>
      <c r="W74">
        <f>IF(ISBLANK(Calculations!W74),"",Calculations!W74)</f>
        <v>6772876520162.165</v>
      </c>
      <c r="X74">
        <f>IF(ISBLANK(Calculations!X74),"",Calculations!X74)</f>
        <v>6767531698100.3574</v>
      </c>
      <c r="Y74">
        <f>IF(ISBLANK(Calculations!Y74),"",Calculations!Y74)</f>
        <v>6760027876512.8994</v>
      </c>
      <c r="Z74">
        <f>IF(ISBLANK(Calculations!Z74),"",Calculations!Z74)</f>
        <v>6755045857719.4443</v>
      </c>
      <c r="AA74">
        <f>IF(ISBLANK(Calculations!AA74),"",Calculations!AA74)</f>
        <v>6751166257668.1357</v>
      </c>
      <c r="AB74">
        <f>IF(ISBLANK(Calculations!AB74),"",Calculations!AB74)</f>
        <v>6751189378396.0117</v>
      </c>
      <c r="AC74">
        <f>IF(ISBLANK(Calculations!AC74),"",Calculations!AC74)</f>
        <v>6750207782170.1455</v>
      </c>
      <c r="AD74">
        <f>IF(ISBLANK(Calculations!AD74),"",Calculations!AD74)</f>
        <v>6756443096920.8311</v>
      </c>
      <c r="AE74">
        <f>IF(ISBLANK(Calculations!AE74),"",Calculations!AE74)</f>
        <v>6766796654184.8965</v>
      </c>
      <c r="AF74">
        <f>IF(ISBLANK(Calculations!AF74),"",Calculations!AF74)</f>
        <v>6785554193786.6699</v>
      </c>
      <c r="AG74">
        <f>IF(ISBLANK(Calculations!AG74),"",Calculations!AG74)</f>
        <v>6808951483042.46</v>
      </c>
      <c r="AH74">
        <f>IF(ISBLANK(Calculations!AH74),"",Calculations!AH74)</f>
        <v>6840111991633.7051</v>
      </c>
      <c r="AI74">
        <f>IF(ISBLANK(Calculations!AI74),"",Calculations!AI74)</f>
        <v>6874485758014.3203</v>
      </c>
      <c r="AJ74">
        <f>IF(ISBLANK(Calculations!AJ74),"",Calculations!AJ74)</f>
        <v>6913685448407.5918</v>
      </c>
      <c r="AK74">
        <f>IF(ISBLANK(Calculations!AK74),"",Calculations!AK74)</f>
        <v>6889444219478.4463</v>
      </c>
      <c r="AL74">
        <f>IF(ISBLANK(Calculations!AL74),"",Calculations!AL74)</f>
        <v>6866181088076.2158</v>
      </c>
      <c r="AM74">
        <f>IF(ISBLANK(Calculations!AM74),"",Calculations!AM74)</f>
        <v>6842748452850.084</v>
      </c>
      <c r="AN74">
        <f>IF(ISBLANK(Calculations!AN74),"",Calculations!AN74)</f>
        <v>6818566780866.7578</v>
      </c>
      <c r="AO74">
        <f>IF(ISBLANK(Calculations!AO74),"",Calculations!AO74)</f>
        <v>6795120096124.0654</v>
      </c>
      <c r="AP74">
        <f>IF(ISBLANK(Calculations!AP74),"",Calculations!AP74)</f>
        <v>6770545605747.1719</v>
      </c>
      <c r="AQ74">
        <f>IF(ISBLANK(Calculations!AQ74),"",Calculations!AQ74)</f>
        <v>6746836681267.6113</v>
      </c>
      <c r="AR74">
        <f>IF(ISBLANK(Calculations!AR74),"",Calculations!AR74)</f>
        <v>6724260558697.4805</v>
      </c>
      <c r="AS74">
        <f>IF(ISBLANK(Calculations!AS74),"",Calculations!AS74)</f>
        <v>6702644753232.3428</v>
      </c>
      <c r="AT74">
        <f>IF(ISBLANK(Calculations!AT74),"",Calculations!AT74)</f>
        <v>6681816552551.1025</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0.23546109654148753</v>
      </c>
      <c r="L75" t="str">
        <f>IF(ISBLANK(Calculations!L75),"",Calculations!L75)</f>
        <v>RESIDENTIAL</v>
      </c>
      <c r="M75" t="str">
        <f>IF(ISBLANK(Calculations!M75),"",Calculations!M75)</f>
        <v>heating</v>
      </c>
      <c r="N75" t="str">
        <f>IF(ISBLANK(Calculations!N75),"",Calculations!N75)</f>
        <v>kerosene</v>
      </c>
      <c r="O75">
        <f t="shared" si="0"/>
        <v>249588762333.97678</v>
      </c>
      <c r="P75">
        <f>IF(ISBLANK(Calculations!P75),"",Calculations!P75)</f>
        <v>249588762333.97678</v>
      </c>
      <c r="Q75">
        <f>IF(ISBLANK(Calculations!Q75),"",Calculations!Q75)</f>
        <v>249588762333.97678</v>
      </c>
      <c r="R75">
        <f>IF(ISBLANK(Calculations!R75),"",Calculations!R75)</f>
        <v>247200775093.34772</v>
      </c>
      <c r="S75">
        <f>IF(ISBLANK(Calculations!S75),"",Calculations!S75)</f>
        <v>244631014812.38428</v>
      </c>
      <c r="T75">
        <f>IF(ISBLANK(Calculations!T75),"",Calculations!T75)</f>
        <v>241867377022.4408</v>
      </c>
      <c r="U75">
        <f>IF(ISBLANK(Calculations!U75),"",Calculations!U75)</f>
        <v>238606668773.97101</v>
      </c>
      <c r="V75">
        <f>IF(ISBLANK(Calculations!V75),"",Calculations!V75)</f>
        <v>234703114255.52029</v>
      </c>
      <c r="W75">
        <f>IF(ISBLANK(Calculations!W75),"",Calculations!W75)</f>
        <v>229997995658.25739</v>
      </c>
      <c r="X75">
        <f>IF(ISBLANK(Calculations!X75),"",Calculations!X75)</f>
        <v>224584586831.39188</v>
      </c>
      <c r="Y75">
        <f>IF(ISBLANK(Calculations!Y75),"",Calculations!Y75)</f>
        <v>218150902651.94717</v>
      </c>
      <c r="Z75">
        <f>IF(ISBLANK(Calculations!Z75),"",Calculations!Z75)</f>
        <v>210912915147.6568</v>
      </c>
      <c r="AA75">
        <f>IF(ISBLANK(Calculations!AA75),"",Calculations!AA75)</f>
        <v>202907716362.75052</v>
      </c>
      <c r="AB75">
        <f>IF(ISBLANK(Calculations!AB75),"",Calculations!AB75)</f>
        <v>194250681685.20111</v>
      </c>
      <c r="AC75">
        <f>IF(ISBLANK(Calculations!AC75),"",Calculations!AC75)</f>
        <v>184869822580.51044</v>
      </c>
      <c r="AD75">
        <f>IF(ISBLANK(Calculations!AD75),"",Calculations!AD75)</f>
        <v>174868500243.8345</v>
      </c>
      <c r="AE75">
        <f>IF(ISBLANK(Calculations!AE75),"",Calculations!AE75)</f>
        <v>164197192787.66449</v>
      </c>
      <c r="AF75">
        <f>IF(ISBLANK(Calculations!AF75),"",Calculations!AF75)</f>
        <v>153086387950.30887</v>
      </c>
      <c r="AG75">
        <f>IF(ISBLANK(Calculations!AG75),"",Calculations!AG75)</f>
        <v>141463858813.88348</v>
      </c>
      <c r="AH75">
        <f>IF(ISBLANK(Calculations!AH75),"",Calculations!AH75)</f>
        <v>129578058090.9398</v>
      </c>
      <c r="AI75">
        <f>IF(ISBLANK(Calculations!AI75),"",Calculations!AI75)</f>
        <v>117592041099.09692</v>
      </c>
      <c r="AJ75">
        <f>IF(ISBLANK(Calculations!AJ75),"",Calculations!AJ75)</f>
        <v>105759534781.79599</v>
      </c>
      <c r="AK75">
        <f>IF(ISBLANK(Calculations!AK75),"",Calculations!AK75)</f>
        <v>93963009937.840759</v>
      </c>
      <c r="AL75">
        <f>IF(ISBLANK(Calculations!AL75),"",Calculations!AL75)</f>
        <v>82691328940.664154</v>
      </c>
      <c r="AM75">
        <f>IF(ISBLANK(Calculations!AM75),"",Calculations!AM75)</f>
        <v>72104595300.241379</v>
      </c>
      <c r="AN75">
        <f>IF(ISBLANK(Calculations!AN75),"",Calculations!AN75)</f>
        <v>62347639008.038475</v>
      </c>
      <c r="AO75">
        <f>IF(ISBLANK(Calculations!AO75),"",Calculations!AO75)</f>
        <v>53555671247.455948</v>
      </c>
      <c r="AP75">
        <f>IF(ISBLANK(Calculations!AP75),"",Calculations!AP75)</f>
        <v>45777992709.313698</v>
      </c>
      <c r="AQ75">
        <f>IF(ISBLANK(Calculations!AQ75),"",Calculations!AQ75)</f>
        <v>39068134802.797791</v>
      </c>
      <c r="AR75">
        <f>IF(ISBLANK(Calculations!AR75),"",Calculations!AR75)</f>
        <v>33428003874.968792</v>
      </c>
      <c r="AS75">
        <f>IF(ISBLANK(Calculations!AS75),"",Calculations!AS75)</f>
        <v>28806552848.015083</v>
      </c>
      <c r="AT75">
        <f>IF(ISBLANK(Calculations!AT75),"",Calculations!AT75)</f>
        <v>25118007260.351143</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0.23546109654148753</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0.74764845418437997</v>
      </c>
      <c r="K77">
        <f>IF(ISBLANK(Calculations!K77),"",Calculations!K77)</f>
        <v>0.23546109654148753</v>
      </c>
      <c r="L77" t="str">
        <f>IF(ISBLANK(Calculations!L77),"",Calculations!L77)</f>
        <v>RESIDENTIAL</v>
      </c>
      <c r="M77" t="str">
        <f>IF(ISBLANK(Calculations!M77),"",Calculations!M77)</f>
        <v>heating</v>
      </c>
      <c r="N77" t="str">
        <f>IF(ISBLANK(Calculations!N77),"",Calculations!N77)</f>
        <v>LPG propane or butane</v>
      </c>
      <c r="O77">
        <f t="shared" si="0"/>
        <v>3311704452674.4795</v>
      </c>
      <c r="P77">
        <f>IF(ISBLANK(Calculations!P77),"",Calculations!P77)</f>
        <v>3311704452674.4795</v>
      </c>
      <c r="Q77">
        <f>IF(ISBLANK(Calculations!Q77),"",Calculations!Q77)</f>
        <v>3311704452674.4795</v>
      </c>
      <c r="R77">
        <f>IF(ISBLANK(Calculations!R77),"",Calculations!R77)</f>
        <v>3322428365560.0303</v>
      </c>
      <c r="S77">
        <f>IF(ISBLANK(Calculations!S77),"",Calculations!S77)</f>
        <v>3332466729988.7695</v>
      </c>
      <c r="T77">
        <f>IF(ISBLANK(Calculations!T77),"",Calculations!T77)</f>
        <v>3342625291396.3486</v>
      </c>
      <c r="U77">
        <f>IF(ISBLANK(Calculations!U77),"",Calculations!U77)</f>
        <v>3351645423129.96</v>
      </c>
      <c r="V77">
        <f>IF(ISBLANK(Calculations!V77),"",Calculations!V77)</f>
        <v>3363280333387.1865</v>
      </c>
      <c r="W77">
        <f>IF(ISBLANK(Calculations!W77),"",Calculations!W77)</f>
        <v>3375830791207.187</v>
      </c>
      <c r="X77">
        <f>IF(ISBLANK(Calculations!X77),"",Calculations!X77)</f>
        <v>3390835172010.1929</v>
      </c>
      <c r="Y77">
        <f>IF(ISBLANK(Calculations!Y77),"",Calculations!Y77)</f>
        <v>3406758786426.7886</v>
      </c>
      <c r="Z77">
        <f>IF(ISBLANK(Calculations!Z77),"",Calculations!Z77)</f>
        <v>3426189371099.7871</v>
      </c>
      <c r="AA77">
        <f>IF(ISBLANK(Calculations!AA77),"",Calculations!AA77)</f>
        <v>3447566224202.3853</v>
      </c>
      <c r="AB77">
        <f>IF(ISBLANK(Calculations!AB77),"",Calculations!AB77)</f>
        <v>3471437348945.6343</v>
      </c>
      <c r="AC77">
        <f>IF(ISBLANK(Calculations!AC77),"",Calculations!AC77)</f>
        <v>3494343726056.3613</v>
      </c>
      <c r="AD77">
        <f>IF(ISBLANK(Calculations!AD77),"",Calculations!AD77)</f>
        <v>3519475781312.4365</v>
      </c>
      <c r="AE77">
        <f>IF(ISBLANK(Calculations!AE77),"",Calculations!AE77)</f>
        <v>3543773391482.144</v>
      </c>
      <c r="AF77">
        <f>IF(ISBLANK(Calculations!AF77),"",Calculations!AF77)</f>
        <v>3568743270565.5918</v>
      </c>
      <c r="AG77">
        <f>IF(ISBLANK(Calculations!AG77),"",Calculations!AG77)</f>
        <v>3591409215970.1133</v>
      </c>
      <c r="AH77">
        <f>IF(ISBLANK(Calculations!AH77),"",Calculations!AH77)</f>
        <v>3614660354159.4194</v>
      </c>
      <c r="AI77">
        <f>IF(ISBLANK(Calculations!AI77),"",Calculations!AI77)</f>
        <v>3637180654068.3701</v>
      </c>
      <c r="AJ77">
        <f>IF(ISBLANK(Calculations!AJ77),"",Calculations!AJ77)</f>
        <v>3661474632248.1177</v>
      </c>
      <c r="AK77">
        <f>IF(ISBLANK(Calculations!AK77),"",Calculations!AK77)</f>
        <v>3652807934757.7168</v>
      </c>
      <c r="AL77">
        <f>IF(ISBLANK(Calculations!AL77),"",Calculations!AL77)</f>
        <v>3645163237172.3608</v>
      </c>
      <c r="AM77">
        <f>IF(ISBLANK(Calculations!AM77),"",Calculations!AM77)</f>
        <v>3638605888047.9668</v>
      </c>
      <c r="AN77">
        <f>IF(ISBLANK(Calculations!AN77),"",Calculations!AN77)</f>
        <v>3633118927461.3208</v>
      </c>
      <c r="AO77">
        <f>IF(ISBLANK(Calculations!AO77),"",Calculations!AO77)</f>
        <v>3629166475520.6709</v>
      </c>
      <c r="AP77">
        <f>IF(ISBLANK(Calculations!AP77),"",Calculations!AP77)</f>
        <v>3625002551442.3169</v>
      </c>
      <c r="AQ77">
        <f>IF(ISBLANK(Calculations!AQ77),"",Calculations!AQ77)</f>
        <v>3620920153031.0737</v>
      </c>
      <c r="AR77">
        <f>IF(ISBLANK(Calculations!AR77),"",Calculations!AR77)</f>
        <v>3616574988554.2812</v>
      </c>
      <c r="AS77">
        <f>IF(ISBLANK(Calculations!AS77),"",Calculations!AS77)</f>
        <v>3611677732713.9268</v>
      </c>
      <c r="AT77">
        <f>IF(ISBLANK(Calculations!AT77),"",Calculations!AT77)</f>
        <v>3605995269237.001</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0.23546109654148753</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0.10179887844956065</v>
      </c>
      <c r="K82">
        <f>IF(ISBLANK(Calculations!K82),"",Calculations!K82)</f>
        <v>0.23546109654148753</v>
      </c>
      <c r="L82" t="str">
        <f>IF(ISBLANK(Calculations!L82),"",Calculations!L82)</f>
        <v>RESIDENTIAL</v>
      </c>
      <c r="M82" t="str">
        <f>IF(ISBLANK(Calculations!M82),"",Calculations!M82)</f>
        <v>cooling</v>
      </c>
      <c r="N82" t="str">
        <f>IF(ISBLANK(Calculations!N82),"",Calculations!N82)</f>
        <v>electricity</v>
      </c>
      <c r="O82">
        <f t="shared" ref="O82:O145" si="1">P82</f>
        <v>4569952011309.4248</v>
      </c>
      <c r="P82">
        <f>IF(ISBLANK(Calculations!P82),"",Calculations!P82)-(SUMIFS(BDEQ!B:B,BDEQ!$AG:$AG,About!$B$2,BDEQ!$AH:$AH,$I82)*BDEQ!$C$2*$J82*$K82)</f>
        <v>4569952011309.4248</v>
      </c>
      <c r="Q82">
        <f>IF(ISBLANK(Calculations!Q82),"",Calculations!Q82)-(SUMIFS(BDEQ!C:C,BDEQ!$AG:$AG,About!$B$2,BDEQ!$AH:$AH,$I82)*BDEQ!$C$2*$J82*$K82)</f>
        <v>4569952011309.4248</v>
      </c>
      <c r="R82">
        <f>IF(ISBLANK(Calculations!R82),"",Calculations!R82)-(SUMIFS(BDEQ!D:D,BDEQ!$AG:$AG,About!$B$2,BDEQ!$AH:$AH,$I82)*BDEQ!$C$2*$J82*$K82)</f>
        <v>4503869909557.2197</v>
      </c>
      <c r="S82" s="99">
        <f>IF(ISBLANK(Calculations!S82),"",Calculations!S82 + ('IRA Buildings Changes'!$C$39/($AB$81-$R$81)*(S81-$R$81)))-(SUMIFS(BDEQ!E:E,BDEQ!$AG:$AG,About!$B$2,BDEQ!$AH:$AH,$I82)*BDEQ!$C$2*$J82*$K82)</f>
        <v>4712674806229.7275</v>
      </c>
      <c r="T82" s="99">
        <f>IF(ISBLANK(Calculations!T82),"",Calculations!T82 + ('IRA Buildings Changes'!$C$39/($AB$81-$R$81)*(T81-$R$81)))-(SUMIFS(BDEQ!F:F,BDEQ!$AG:$AG,About!$B$2,BDEQ!$AH:$AH,$I82)*BDEQ!$C$2*$J82*$K82)</f>
        <v>4922403978133.4834</v>
      </c>
      <c r="U82" s="99">
        <f>IF(ISBLANK(Calculations!U82),"",Calculations!U82 + ('IRA Buildings Changes'!$C$39/($AB$81-$R$81)*(U81-$R$81)))-(SUMIFS(BDEQ!G:G,BDEQ!$AG:$AG,About!$B$2,BDEQ!$AH:$AH,$I82)*BDEQ!$C$2*$J82*$K82)</f>
        <v>5145215815734.7285</v>
      </c>
      <c r="V82" s="99">
        <f>IF(ISBLANK(Calculations!V82),"",Calculations!V82 + ('IRA Buildings Changes'!$C$39/($AB$81-$R$81)*(V81-$R$81)))-(SUMIFS(BDEQ!H:H,BDEQ!$AG:$AG,About!$B$2,BDEQ!$AH:$AH,$I82)*BDEQ!$C$2*$J82*$K82)</f>
        <v>5371143732399.6943</v>
      </c>
      <c r="W82" s="99">
        <f>IF(ISBLANK(Calculations!W82),"",Calculations!W82 + ('IRA Buildings Changes'!$C$39/($AB$81-$R$81)*(W81-$R$81)))-(SUMIFS(BDEQ!I:I,BDEQ!$AG:$AG,About!$B$2,BDEQ!$AH:$AH,$I82)*BDEQ!$C$2*$J82*$K82)</f>
        <v>5611381040929.4863</v>
      </c>
      <c r="X82" s="99">
        <f>IF(ISBLANK(Calculations!X82),"",Calculations!X82 + ('IRA Buildings Changes'!$C$39/($AB$81-$R$81)*(X81-$R$81)))-(SUMIFS(BDEQ!J:J,BDEQ!$AG:$AG,About!$B$2,BDEQ!$AH:$AH,$I82)*BDEQ!$C$2*$J82*$K82)</f>
        <v>5855606003506.8506</v>
      </c>
      <c r="Y82" s="99">
        <f>IF(ISBLANK(Calculations!Y82),"",Calculations!Y82 + ('IRA Buildings Changes'!$C$39/($AB$81-$R$81)*(Y81-$R$81)))-(SUMIFS(BDEQ!K:K,BDEQ!$AG:$AG,About!$B$2,BDEQ!$AH:$AH,$I82)*BDEQ!$C$2*$J82*$K82)</f>
        <v>6113534651103.9766</v>
      </c>
      <c r="Z82" s="99">
        <f>IF(ISBLANK(Calculations!Z82),"",Calculations!Z82 + ('IRA Buildings Changes'!$C$39/($AB$81-$R$81)*(Z81-$R$81)))-(SUMIFS(BDEQ!L:L,BDEQ!$AG:$AG,About!$B$2,BDEQ!$AH:$AH,$I82)*BDEQ!$C$2*$J82*$K82)</f>
        <v>6374391548650.4219</v>
      </c>
      <c r="AA82" s="99">
        <f>IF(ISBLANK(Calculations!AA82),"",Calculations!AA82 + ('IRA Buildings Changes'!$C$39/($AB$81-$R$81)*(AA81-$R$81)))-(SUMIFS(BDEQ!M:M,BDEQ!$AG:$AG,About!$B$2,BDEQ!$AH:$AH,$I82)*BDEQ!$C$2*$J82*$K82)</f>
        <v>6646940940208.3779</v>
      </c>
      <c r="AB82" s="98">
        <f>IF(ISBLANK(Calculations!AB82),"",Calculations!AB82 + 'IRA Buildings Changes'!C39)-(SUMIFS(BDEQ!N:N,BDEQ!$AG:$AG,About!$B$2,BDEQ!$AH:$AH,$I82)*BDEQ!$C$2*$J82*$K82)</f>
        <v>6919935229252.3506</v>
      </c>
      <c r="AC82" s="99">
        <f>IF(ISBLANK(Calculations!AC82),"",Calculations!AC82  + 'IRA Buildings Changes'!$C$39)-(SUMIFS(BDEQ!O:O,BDEQ!$AG:$AG,About!$B$2,BDEQ!$AH:$AH,$I82)*BDEQ!$C$2*$J82*$K82)</f>
        <v>6937516740680.7725</v>
      </c>
      <c r="AD82" s="99">
        <f>IF(ISBLANK(Calculations!AD82),"",Calculations!AD82  + 'IRA Buildings Changes'!$C$39)-(SUMIFS(BDEQ!P:P,BDEQ!$AG:$AG,About!$B$2,BDEQ!$AH:$AH,$I82)*BDEQ!$C$2*$J82*$K82)</f>
        <v>6952568804755.3594</v>
      </c>
      <c r="AE82" s="99">
        <f>IF(ISBLANK(Calculations!AE82),"",Calculations!AE82  + 'IRA Buildings Changes'!$C$39)-(SUMIFS(BDEQ!Q:Q,BDEQ!$AG:$AG,About!$B$2,BDEQ!$AH:$AH,$I82)*BDEQ!$C$2*$J82*$K82)</f>
        <v>6974353299823.5527</v>
      </c>
      <c r="AF82" s="99">
        <f>IF(ISBLANK(Calculations!AF82),"",Calculations!AF82  + 'IRA Buildings Changes'!$C$39)-(SUMIFS(BDEQ!R:R,BDEQ!$AG:$AG,About!$B$2,BDEQ!$AH:$AH,$I82)*BDEQ!$C$2*$J82*$K82)</f>
        <v>6992055138935.1396</v>
      </c>
      <c r="AG82" s="99">
        <f>IF(ISBLANK(Calculations!AG82),"",Calculations!AG82  + 'IRA Buildings Changes'!$C$39)-(SUMIFS(BDEQ!S:S,BDEQ!$AG:$AG,About!$B$2,BDEQ!$AH:$AH,$I82)*BDEQ!$C$2*$J82*$K82)</f>
        <v>7010693588258.5615</v>
      </c>
      <c r="AH82" s="99">
        <f>IF(ISBLANK(Calculations!AH82),"",Calculations!AH82  + 'IRA Buildings Changes'!$C$39)-(SUMIFS(BDEQ!T:T,BDEQ!$AG:$AG,About!$B$2,BDEQ!$AH:$AH,$I82)*BDEQ!$C$2*$J82*$K82)</f>
        <v>7035002938351.2539</v>
      </c>
      <c r="AI82" s="99">
        <f>IF(ISBLANK(Calculations!AI82),"",Calculations!AI82  + 'IRA Buildings Changes'!$C$39)-(SUMIFS(BDEQ!U:U,BDEQ!$AG:$AG,About!$B$2,BDEQ!$AH:$AH,$I82)*BDEQ!$C$2*$J82*$K82)</f>
        <v>7054768176834.6045</v>
      </c>
      <c r="AJ82" s="99">
        <f>IF(ISBLANK(Calculations!AJ82),"",Calculations!AJ82  + 'IRA Buildings Changes'!$C$39)-(SUMIFS(BDEQ!V:V,BDEQ!$AG:$AG,About!$B$2,BDEQ!$AH:$AH,$I82)*BDEQ!$C$2*$J82*$K82)</f>
        <v>7079887453809.7246</v>
      </c>
      <c r="AK82" s="99">
        <f>IF(ISBLANK(Calculations!AK82),"",Calculations!AK82  + 'IRA Buildings Changes'!$C$39)-(SUMIFS(BDEQ!W:W,BDEQ!$AG:$AG,About!$B$2,BDEQ!$AH:$AH,$I82)*BDEQ!$C$2*$J82*$K82)</f>
        <v>7101063322435.0225</v>
      </c>
      <c r="AL82" s="99">
        <f>IF(ISBLANK(Calculations!AL82),"",Calculations!AL82  + 'IRA Buildings Changes'!$C$39)-(SUMIFS(BDEQ!X:X,BDEQ!$AG:$AG,About!$B$2,BDEQ!$AH:$AH,$I82)*BDEQ!$C$2*$J82*$K82)</f>
        <v>7127111473429.2969</v>
      </c>
      <c r="AM82" s="99">
        <f>IF(ISBLANK(Calculations!AM82),"",Calculations!AM82  + 'IRA Buildings Changes'!$C$39)-(SUMIFS(BDEQ!Y:Y,BDEQ!$AG:$AG,About!$B$2,BDEQ!$AH:$AH,$I82)*BDEQ!$C$2*$J82*$K82)</f>
        <v>7148478458361.833</v>
      </c>
      <c r="AN82" s="99">
        <f>IF(ISBLANK(Calculations!AN82),"",Calculations!AN82  + 'IRA Buildings Changes'!$C$39)-(SUMIFS(BDEQ!Z:Z,BDEQ!$AG:$AG,About!$B$2,BDEQ!$AH:$AH,$I82)*BDEQ!$C$2*$J82*$K82)</f>
        <v>7170316571835.5693</v>
      </c>
      <c r="AO82" s="99">
        <f>IF(ISBLANK(Calculations!AO82),"",Calculations!AO82  + 'IRA Buildings Changes'!$C$39)-(SUMIFS(BDEQ!AA:AA,BDEQ!$AG:$AG,About!$B$2,BDEQ!$AH:$AH,$I82)*BDEQ!$C$2*$J82*$K82)</f>
        <v>7196884409604.1172</v>
      </c>
      <c r="AP82" s="99">
        <f>IF(ISBLANK(Calculations!AP82),"",Calculations!AP82  + 'IRA Buildings Changes'!$C$39)-(SUMIFS(BDEQ!AB:AB,BDEQ!$AG:$AG,About!$B$2,BDEQ!$AH:$AH,$I82)*BDEQ!$C$2*$J82*$K82)</f>
        <v>7218577755447.333</v>
      </c>
      <c r="AQ82" s="99">
        <f>IF(ISBLANK(Calculations!AQ82),"",Calculations!AQ82  + 'IRA Buildings Changes'!$C$39)-(SUMIFS(BDEQ!AC:AC,BDEQ!$AG:$AG,About!$B$2,BDEQ!$AH:$AH,$I82)*BDEQ!$C$2*$J82*$K82)</f>
        <v>7245570128215.6494</v>
      </c>
      <c r="AR82" s="99">
        <f>IF(ISBLANK(Calculations!AR82),"",Calculations!AR82  + 'IRA Buildings Changes'!$C$39)-(SUMIFS(BDEQ!AD:AD,BDEQ!$AG:$AG,About!$B$2,BDEQ!$AH:$AH,$I82)*BDEQ!$C$2*$J82*$K82)</f>
        <v>7267569650105.0918</v>
      </c>
      <c r="AS82" s="99">
        <f>IF(ISBLANK(Calculations!AS82),"",Calculations!AS82  + 'IRA Buildings Changes'!$C$39)-(SUMIFS(BDEQ!AE:AE,BDEQ!$AG:$AG,About!$B$2,BDEQ!$AH:$AH,$I82)*BDEQ!$C$2*$J82*$K82)</f>
        <v>7289752465144.0254</v>
      </c>
      <c r="AT82" s="99">
        <f>IF(ISBLANK(Calculations!AT82),"",Calculations!AT82  + 'IRA Buildings Changes'!$C$39)-(SUMIFS(BDEQ!AF:AF,BDEQ!$AG:$AG,About!$B$2,BDEQ!$AH:$AH,$I82)*BDEQ!$C$2*$J82*$K82)</f>
        <v>7317369461698.0684</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0.23546109654148753</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0.23546109654148753</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0.23546109654148753</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0.23546109654148753</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0.23546109654148753</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0.23546109654148753</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0.23546109654148753</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0.23546109654148753</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0.23546109654148753</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7.2887007379581731E-2</v>
      </c>
      <c r="K95">
        <f>IF(ISBLANK(Calculations!K95),"",Calculations!K95)</f>
        <v>0.23546109654148753</v>
      </c>
      <c r="L95" t="str">
        <f>IF(ISBLANK(Calculations!L95),"",Calculations!L95)</f>
        <v>RESIDENTIAL</v>
      </c>
      <c r="M95" t="str">
        <f>IF(ISBLANK(Calculations!M95),"",Calculations!M95)</f>
        <v>lighting</v>
      </c>
      <c r="N95" t="str">
        <f>IF(ISBLANK(Calculations!N95),"",Calculations!N95)</f>
        <v>electricity</v>
      </c>
      <c r="O95">
        <f t="shared" si="1"/>
        <v>3272041215441.1318</v>
      </c>
      <c r="P95">
        <f>IF(ISBLANK(Calculations!P95),"",Calculations!P95)-(SUMIFS(BDEQ!B:B,BDEQ!$AG:$AG,About!$B$2,BDEQ!$AH:$AH,$I95)*BDEQ!$C$2*$J95*$K95)</f>
        <v>3272041215441.1318</v>
      </c>
      <c r="Q95">
        <f>IF(ISBLANK(Calculations!Q95),"",Calculations!Q95)-(SUMIFS(BDEQ!C:C,BDEQ!$AG:$AG,About!$B$2,BDEQ!$AH:$AH,$I95)*BDEQ!$C$2*$J95*$K95)</f>
        <v>3272041215441.1318</v>
      </c>
      <c r="R95">
        <f>IF(ISBLANK(Calculations!R95),"",Calculations!R95)-(SUMIFS(BDEQ!D:D,BDEQ!$AG:$AG,About!$B$2,BDEQ!$AH:$AH,$I95)*BDEQ!$C$2*$J95*$K95)</f>
        <v>3239259834804.9043</v>
      </c>
      <c r="S95">
        <f>IF(ISBLANK(Calculations!S95),"",Calculations!S95)-(SUMIFS(BDEQ!E:E,BDEQ!$AG:$AG,About!$B$2,BDEQ!$AH:$AH,$I95)*BDEQ!$C$2*$J95*$K95)</f>
        <v>3205814771540.9302</v>
      </c>
      <c r="T95">
        <f>IF(ISBLANK(Calculations!T95),"",Calculations!T95)-(SUMIFS(BDEQ!F:F,BDEQ!$AG:$AG,About!$B$2,BDEQ!$AH:$AH,$I95)*BDEQ!$C$2*$J95*$K95)</f>
        <v>3174815930465.1113</v>
      </c>
      <c r="U95">
        <f>IF(ISBLANK(Calculations!U95),"",Calculations!U95)-(SUMIFS(BDEQ!G:G,BDEQ!$AG:$AG,About!$B$2,BDEQ!$AH:$AH,$I95)*BDEQ!$C$2*$J95*$K95)</f>
        <v>3154523690046.6865</v>
      </c>
      <c r="V95">
        <f>IF(ISBLANK(Calculations!V95),"",Calculations!V95)-(SUMIFS(BDEQ!H:H,BDEQ!$AG:$AG,About!$B$2,BDEQ!$AH:$AH,$I95)*BDEQ!$C$2*$J95*$K95)</f>
        <v>3143879856781.0952</v>
      </c>
      <c r="W95">
        <f>IF(ISBLANK(Calculations!W95),"",Calculations!W95)-(SUMIFS(BDEQ!I:I,BDEQ!$AG:$AG,About!$B$2,BDEQ!$AH:$AH,$I95)*BDEQ!$C$2*$J95*$K95)</f>
        <v>3136997267231.041</v>
      </c>
      <c r="X95">
        <f>IF(ISBLANK(Calculations!X95),"",Calculations!X95)-(SUMIFS(BDEQ!J:J,BDEQ!$AG:$AG,About!$B$2,BDEQ!$AH:$AH,$I95)*BDEQ!$C$2*$J95*$K95)</f>
        <v>3130685324210.9106</v>
      </c>
      <c r="Y95">
        <f>IF(ISBLANK(Calculations!Y95),"",Calculations!Y95)-(SUMIFS(BDEQ!K:K,BDEQ!$AG:$AG,About!$B$2,BDEQ!$AH:$AH,$I95)*BDEQ!$C$2*$J95*$K95)</f>
        <v>3124855358865.6533</v>
      </c>
      <c r="Z95">
        <f>IF(ISBLANK(Calculations!Z95),"",Calculations!Z95)-(SUMIFS(BDEQ!L:L,BDEQ!$AG:$AG,About!$B$2,BDEQ!$AH:$AH,$I95)*BDEQ!$C$2*$J95*$K95)</f>
        <v>3121329655925.1479</v>
      </c>
      <c r="AA95">
        <f>IF(ISBLANK(Calculations!AA95),"",Calculations!AA95)-(SUMIFS(BDEQ!M:M,BDEQ!$AG:$AG,About!$B$2,BDEQ!$AH:$AH,$I95)*BDEQ!$C$2*$J95*$K95)</f>
        <v>3122434276596.7666</v>
      </c>
      <c r="AB95">
        <f>IF(ISBLANK(Calculations!AB95),"",Calculations!AB95)-(SUMIFS(BDEQ!N:N,BDEQ!$AG:$AG,About!$B$2,BDEQ!$AH:$AH,$I95)*BDEQ!$C$2*$J95*$K95)</f>
        <v>3128023391804.6372</v>
      </c>
      <c r="AC95">
        <f>IF(ISBLANK(Calculations!AC95),"",Calculations!AC95)-(SUMIFS(BDEQ!O:O,BDEQ!$AG:$AG,About!$B$2,BDEQ!$AH:$AH,$I95)*BDEQ!$C$2*$J95*$K95)</f>
        <v>3136350026398.7358</v>
      </c>
      <c r="AD95">
        <f>IF(ISBLANK(Calculations!AD95),"",Calculations!AD95)-(SUMIFS(BDEQ!P:P,BDEQ!$AG:$AG,About!$B$2,BDEQ!$AH:$AH,$I95)*BDEQ!$C$2*$J95*$K95)</f>
        <v>3145037160831.2349</v>
      </c>
      <c r="AE95">
        <f>IF(ISBLANK(Calculations!AE95),"",Calculations!AE95)-(SUMIFS(BDEQ!Q:Q,BDEQ!$AG:$AG,About!$B$2,BDEQ!$AH:$AH,$I95)*BDEQ!$C$2*$J95*$K95)</f>
        <v>3153291689919.8125</v>
      </c>
      <c r="AF95">
        <f>IF(ISBLANK(Calculations!AF95),"",Calculations!AF95)-(SUMIFS(BDEQ!R:R,BDEQ!$AG:$AG,About!$B$2,BDEQ!$AH:$AH,$I95)*BDEQ!$C$2*$J95*$K95)</f>
        <v>3155230755845.7056</v>
      </c>
      <c r="AG95">
        <f>IF(ISBLANK(Calculations!AG95),"",Calculations!AG95)-(SUMIFS(BDEQ!S:S,BDEQ!$AG:$AG,About!$B$2,BDEQ!$AH:$AH,$I95)*BDEQ!$C$2*$J95*$K95)</f>
        <v>3155176024527.8955</v>
      </c>
      <c r="AH95">
        <f>IF(ISBLANK(Calculations!AH95),"",Calculations!AH95)-(SUMIFS(BDEQ!T:T,BDEQ!$AG:$AG,About!$B$2,BDEQ!$AH:$AH,$I95)*BDEQ!$C$2*$J95*$K95)</f>
        <v>3153959056293.98</v>
      </c>
      <c r="AI95">
        <f>IF(ISBLANK(Calculations!AI95),"",Calculations!AI95)-(SUMIFS(BDEQ!U:U,BDEQ!$AG:$AG,About!$B$2,BDEQ!$AH:$AH,$I95)*BDEQ!$C$2*$J95*$K95)</f>
        <v>3151788746852.394</v>
      </c>
      <c r="AJ95">
        <f>IF(ISBLANK(Calculations!AJ95),"",Calculations!AJ95)-(SUMIFS(BDEQ!V:V,BDEQ!$AG:$AG,About!$B$2,BDEQ!$AH:$AH,$I95)*BDEQ!$C$2*$J95*$K95)</f>
        <v>3149063338978.0771</v>
      </c>
      <c r="AK95">
        <f>IF(ISBLANK(Calculations!AK95),"",Calculations!AK95)-(SUMIFS(BDEQ!W:W,BDEQ!$AG:$AG,About!$B$2,BDEQ!$AH:$AH,$I95)*BDEQ!$C$2*$J95*$K95)</f>
        <v>3125590572706.8901</v>
      </c>
      <c r="AL95">
        <f>IF(ISBLANK(Calculations!AL95),"",Calculations!AL95)-(SUMIFS(BDEQ!X:X,BDEQ!$AG:$AG,About!$B$2,BDEQ!$AH:$AH,$I95)*BDEQ!$C$2*$J95*$K95)</f>
        <v>3102747331578.2925</v>
      </c>
      <c r="AM95">
        <f>IF(ISBLANK(Calculations!AM95),"",Calculations!AM95)-(SUMIFS(BDEQ!Y:Y,BDEQ!$AG:$AG,About!$B$2,BDEQ!$AH:$AH,$I95)*BDEQ!$C$2*$J95*$K95)</f>
        <v>3080857095185.6777</v>
      </c>
      <c r="AN95">
        <f>IF(ISBLANK(Calculations!AN95),"",Calculations!AN95)-(SUMIFS(BDEQ!Z:Z,BDEQ!$AG:$AG,About!$B$2,BDEQ!$AH:$AH,$I95)*BDEQ!$C$2*$J95*$K95)</f>
        <v>3060360989219.8477</v>
      </c>
      <c r="AO95">
        <f>IF(ISBLANK(Calculations!AO95),"",Calculations!AO95)-(SUMIFS(BDEQ!AA:AA,BDEQ!$AG:$AG,About!$B$2,BDEQ!$AH:$AH,$I95)*BDEQ!$C$2*$J95*$K95)</f>
        <v>3040836634994.415</v>
      </c>
      <c r="AP95">
        <f>IF(ISBLANK(Calculations!AP95),"",Calculations!AP95)-(SUMIFS(BDEQ!AB:AB,BDEQ!$AG:$AG,About!$B$2,BDEQ!$AH:$AH,$I95)*BDEQ!$C$2*$J95*$K95)</f>
        <v>3022215961187.8516</v>
      </c>
      <c r="AQ95">
        <f>IF(ISBLANK(Calculations!AQ95),"",Calculations!AQ95)-(SUMIFS(BDEQ!AC:AC,BDEQ!$AG:$AG,About!$B$2,BDEQ!$AH:$AH,$I95)*BDEQ!$C$2*$J95*$K95)</f>
        <v>3004701438967.7881</v>
      </c>
      <c r="AR95">
        <f>IF(ISBLANK(Calculations!AR95),"",Calculations!AR95)-(SUMIFS(BDEQ!AD:AD,BDEQ!$AG:$AG,About!$B$2,BDEQ!$AH:$AH,$I95)*BDEQ!$C$2*$J95*$K95)</f>
        <v>2987647399959.835</v>
      </c>
      <c r="AS95">
        <f>IF(ISBLANK(Calculations!AS95),"",Calculations!AS95)-(SUMIFS(BDEQ!AE:AE,BDEQ!$AG:$AG,About!$B$2,BDEQ!$AH:$AH,$I95)*BDEQ!$C$2*$J95*$K95)</f>
        <v>2971202895548.354</v>
      </c>
      <c r="AT95">
        <f>IF(ISBLANK(Calculations!AT95),"",Calculations!AT95)-(SUMIFS(BDEQ!AF:AF,BDEQ!$AG:$AG,About!$B$2,BDEQ!$AH:$AH,$I95)*BDEQ!$C$2*$J95*$K95)</f>
        <v>2955631959862.457</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0.23546109654148753</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0.23546109654148753</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0.23546109654148753</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0.23546109654148753</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0.23546109654148753</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0.23546109654148753</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0.23546109654148753</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0.23546109654148753</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0.23546109654148753</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0.30324690846884572</v>
      </c>
      <c r="K108">
        <f>IF(ISBLANK(Calculations!K108),"",Calculations!K108)</f>
        <v>0.23546109654148753</v>
      </c>
      <c r="L108" t="str">
        <f>IF(ISBLANK(Calculations!L108),"",Calculations!L108)</f>
        <v>RESIDENTIAL</v>
      </c>
      <c r="M108" t="str">
        <f>IF(ISBLANK(Calculations!M108),"",Calculations!M108)</f>
        <v>appl</v>
      </c>
      <c r="N108" t="str">
        <f>IF(ISBLANK(Calculations!N108),"",Calculations!N108)</f>
        <v>electricity</v>
      </c>
      <c r="O108">
        <f t="shared" si="1"/>
        <v>13613350563260.041</v>
      </c>
      <c r="P108">
        <f>IF(ISBLANK(Calculations!P108),"",Calculations!P108)-(SUMIFS(BDEQ!B:B,BDEQ!$AG:$AG,About!$B$2,BDEQ!$AH:$AH,$I108)*BDEQ!$C$2*$J108*$K108)</f>
        <v>13613350563260.041</v>
      </c>
      <c r="Q108">
        <f>IF(ISBLANK(Calculations!Q108),"",Calculations!Q108)-(SUMIFS(BDEQ!C:C,BDEQ!$AG:$AG,About!$B$2,BDEQ!$AH:$AH,$I108)*BDEQ!$C$2*$J108*$K108)</f>
        <v>13613350563260.041</v>
      </c>
      <c r="R108">
        <f>IF(ISBLANK(Calculations!R108),"",Calculations!R108)-(SUMIFS(BDEQ!D:D,BDEQ!$AG:$AG,About!$B$2,BDEQ!$AH:$AH,$I108)*BDEQ!$C$2*$J108*$K108)</f>
        <v>13530074350593.953</v>
      </c>
      <c r="S108">
        <f>IF(ISBLANK(Calculations!S108),"",Calculations!S108)-(SUMIFS(BDEQ!E:E,BDEQ!$AG:$AG,About!$B$2,BDEQ!$AH:$AH,$I108)*BDEQ!$C$2*$J108*$K108)</f>
        <v>13442317420802.029</v>
      </c>
      <c r="T108">
        <f>IF(ISBLANK(Calculations!T108),"",Calculations!T108)-(SUMIFS(BDEQ!F:F,BDEQ!$AG:$AG,About!$B$2,BDEQ!$AH:$AH,$I108)*BDEQ!$C$2*$J108*$K108)</f>
        <v>13354140387585.965</v>
      </c>
      <c r="U108">
        <f>IF(ISBLANK(Calculations!U108),"",Calculations!U108)-(SUMIFS(BDEQ!G:G,BDEQ!$AG:$AG,About!$B$2,BDEQ!$AH:$AH,$I108)*BDEQ!$C$2*$J108*$K108)</f>
        <v>13272134373824.318</v>
      </c>
      <c r="V108">
        <f>IF(ISBLANK(Calculations!V108),"",Calculations!V108)-(SUMIFS(BDEQ!H:H,BDEQ!$AG:$AG,About!$B$2,BDEQ!$AH:$AH,$I108)*BDEQ!$C$2*$J108*$K108)</f>
        <v>13201514540890.188</v>
      </c>
      <c r="W108">
        <f>IF(ISBLANK(Calculations!W108),"",Calculations!W108)-(SUMIFS(BDEQ!I:I,BDEQ!$AG:$AG,About!$B$2,BDEQ!$AH:$AH,$I108)*BDEQ!$C$2*$J108*$K108)</f>
        <v>13145241019472.75</v>
      </c>
      <c r="X108">
        <f>IF(ISBLANK(Calculations!X108),"",Calculations!X108)-(SUMIFS(BDEQ!J:J,BDEQ!$AG:$AG,About!$B$2,BDEQ!$AH:$AH,$I108)*BDEQ!$C$2*$J108*$K108)</f>
        <v>13103457504567.236</v>
      </c>
      <c r="Y108">
        <f>IF(ISBLANK(Calculations!Y108),"",Calculations!Y108)-(SUMIFS(BDEQ!K:K,BDEQ!$AG:$AG,About!$B$2,BDEQ!$AH:$AH,$I108)*BDEQ!$C$2*$J108*$K108)</f>
        <v>13075019549622.279</v>
      </c>
      <c r="Z108">
        <f>IF(ISBLANK(Calculations!Z108),"",Calculations!Z108)-(SUMIFS(BDEQ!L:L,BDEQ!$AG:$AG,About!$B$2,BDEQ!$AH:$AH,$I108)*BDEQ!$C$2*$J108*$K108)</f>
        <v>13064453059210.471</v>
      </c>
      <c r="AA108">
        <f>IF(ISBLANK(Calculations!AA108),"",Calculations!AA108)-(SUMIFS(BDEQ!M:M,BDEQ!$AG:$AG,About!$B$2,BDEQ!$AH:$AH,$I108)*BDEQ!$C$2*$J108*$K108)</f>
        <v>13072546843386.4</v>
      </c>
      <c r="AB108">
        <f>IF(ISBLANK(Calculations!AB108),"",Calculations!AB108)-(SUMIFS(BDEQ!N:N,BDEQ!$AG:$AG,About!$B$2,BDEQ!$AH:$AH,$I108)*BDEQ!$C$2*$J108*$K108)</f>
        <v>13096350408416.893</v>
      </c>
      <c r="AC108">
        <f>IF(ISBLANK(Calculations!AC108),"",Calculations!AC108)-(SUMIFS(BDEQ!O:O,BDEQ!$AG:$AG,About!$B$2,BDEQ!$AH:$AH,$I108)*BDEQ!$C$2*$J108*$K108)</f>
        <v>13131967650628.238</v>
      </c>
      <c r="AD108">
        <f>IF(ISBLANK(Calculations!AD108),"",Calculations!AD108)-(SUMIFS(BDEQ!P:P,BDEQ!$AG:$AG,About!$B$2,BDEQ!$AH:$AH,$I108)*BDEQ!$C$2*$J108*$K108)</f>
        <v>13180365619852.629</v>
      </c>
      <c r="AE108">
        <f>IF(ISBLANK(Calculations!AE108),"",Calculations!AE108)-(SUMIFS(BDEQ!Q:Q,BDEQ!$AG:$AG,About!$B$2,BDEQ!$AH:$AH,$I108)*BDEQ!$C$2*$J108*$K108)</f>
        <v>13239750040740.475</v>
      </c>
      <c r="AF108">
        <f>IF(ISBLANK(Calculations!AF108),"",Calculations!AF108)-(SUMIFS(BDEQ!R:R,BDEQ!$AG:$AG,About!$B$2,BDEQ!$AH:$AH,$I108)*BDEQ!$C$2*$J108*$K108)</f>
        <v>13305226386041.199</v>
      </c>
      <c r="AG108">
        <f>IF(ISBLANK(Calculations!AG108),"",Calculations!AG108)-(SUMIFS(BDEQ!S:S,BDEQ!$AG:$AG,About!$B$2,BDEQ!$AH:$AH,$I108)*BDEQ!$C$2*$J108*$K108)</f>
        <v>13374660476655.271</v>
      </c>
      <c r="AH108">
        <f>IF(ISBLANK(Calculations!AH108),"",Calculations!AH108)-(SUMIFS(BDEQ!T:T,BDEQ!$AG:$AG,About!$B$2,BDEQ!$AH:$AH,$I108)*BDEQ!$C$2*$J108*$K108)</f>
        <v>13447102377402.957</v>
      </c>
      <c r="AI108">
        <f>IF(ISBLANK(Calculations!AI108),"",Calculations!AI108)-(SUMIFS(BDEQ!U:U,BDEQ!$AG:$AG,About!$B$2,BDEQ!$AH:$AH,$I108)*BDEQ!$C$2*$J108*$K108)</f>
        <v>13520584966687.084</v>
      </c>
      <c r="AJ108">
        <f>IF(ISBLANK(Calculations!AJ108),"",Calculations!AJ108)-(SUMIFS(BDEQ!V:V,BDEQ!$AG:$AG,About!$B$2,BDEQ!$AH:$AH,$I108)*BDEQ!$C$2*$J108*$K108)</f>
        <v>13595015224534.506</v>
      </c>
      <c r="AK108">
        <f>IF(ISBLANK(Calculations!AK108),"",Calculations!AK108)-(SUMIFS(BDEQ!W:W,BDEQ!$AG:$AG,About!$B$2,BDEQ!$AH:$AH,$I108)*BDEQ!$C$2*$J108*$K108)</f>
        <v>13580721823532.693</v>
      </c>
      <c r="AL108">
        <f>IF(ISBLANK(Calculations!AL108),"",Calculations!AL108)-(SUMIFS(BDEQ!X:X,BDEQ!$AG:$AG,About!$B$2,BDEQ!$AH:$AH,$I108)*BDEQ!$C$2*$J108*$K108)</f>
        <v>13565921857859.389</v>
      </c>
      <c r="AM108">
        <f>IF(ISBLANK(Calculations!AM108),"",Calculations!AM108)-(SUMIFS(BDEQ!Y:Y,BDEQ!$AG:$AG,About!$B$2,BDEQ!$AH:$AH,$I108)*BDEQ!$C$2*$J108*$K108)</f>
        <v>13550726901476.533</v>
      </c>
      <c r="AN108">
        <f>IF(ISBLANK(Calculations!AN108),"",Calculations!AN108)-(SUMIFS(BDEQ!Z:Z,BDEQ!$AG:$AG,About!$B$2,BDEQ!$AH:$AH,$I108)*BDEQ!$C$2*$J108*$K108)</f>
        <v>13536175271929.32</v>
      </c>
      <c r="AO108">
        <f>IF(ISBLANK(Calculations!AO108),"",Calculations!AO108)-(SUMIFS(BDEQ!AA:AA,BDEQ!$AG:$AG,About!$B$2,BDEQ!$AH:$AH,$I108)*BDEQ!$C$2*$J108*$K108)</f>
        <v>13520767939549.379</v>
      </c>
      <c r="AP108">
        <f>IF(ISBLANK(Calculations!AP108),"",Calculations!AP108)-(SUMIFS(BDEQ!AB:AB,BDEQ!$AG:$AG,About!$B$2,BDEQ!$AH:$AH,$I108)*BDEQ!$C$2*$J108*$K108)</f>
        <v>13504841554885.008</v>
      </c>
      <c r="AQ108">
        <f>IF(ISBLANK(Calculations!AQ108),"",Calculations!AQ108)-(SUMIFS(BDEQ!AC:AC,BDEQ!$AG:$AG,About!$B$2,BDEQ!$AH:$AH,$I108)*BDEQ!$C$2*$J108*$K108)</f>
        <v>13490002902132.139</v>
      </c>
      <c r="AR108">
        <f>IF(ISBLANK(Calculations!AR108),"",Calculations!AR108)-(SUMIFS(BDEQ!AD:AD,BDEQ!$AG:$AG,About!$B$2,BDEQ!$AH:$AH,$I108)*BDEQ!$C$2*$J108*$K108)</f>
        <v>13474401343736.418</v>
      </c>
      <c r="AS108">
        <f>IF(ISBLANK(Calculations!AS108),"",Calculations!AS108)-(SUMIFS(BDEQ!AE:AE,BDEQ!$AG:$AG,About!$B$2,BDEQ!$AH:$AH,$I108)*BDEQ!$C$2*$J108*$K108)</f>
        <v>13459120460301.498</v>
      </c>
      <c r="AT108">
        <f>IF(ISBLANK(Calculations!AT108),"",Calculations!AT108)-(SUMIFS(BDEQ!AF:AF,BDEQ!$AG:$AG,About!$B$2,BDEQ!$AH:$AH,$I108)*BDEQ!$C$2*$J108*$K108)</f>
        <v>13445492730859.578</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0.23546109654148753</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0.2880427882507009</v>
      </c>
      <c r="K110">
        <f>IF(ISBLANK(Calculations!K110),"",Calculations!K110)</f>
        <v>0.23546109654148753</v>
      </c>
      <c r="L110" t="str">
        <f>IF(ISBLANK(Calculations!L110),"",Calculations!L110)</f>
        <v>RESIDENTIAL</v>
      </c>
      <c r="M110" t="str">
        <f>IF(ISBLANK(Calculations!M110),"",Calculations!M110)</f>
        <v>appl</v>
      </c>
      <c r="N110" t="str">
        <f>IF(ISBLANK(Calculations!N110),"",Calculations!N110)</f>
        <v>natural gas</v>
      </c>
      <c r="O110">
        <f t="shared" si="1"/>
        <v>15953363485949.416</v>
      </c>
      <c r="P110">
        <f>IF(ISBLANK(Calculations!P110),"",Calculations!P110)</f>
        <v>15953363485949.416</v>
      </c>
      <c r="Q110">
        <f>IF(ISBLANK(Calculations!Q110),"",Calculations!Q110)</f>
        <v>15953363485949.416</v>
      </c>
      <c r="R110">
        <f>IF(ISBLANK(Calculations!R110),"",Calculations!R110)</f>
        <v>15985722474419.08</v>
      </c>
      <c r="S110">
        <f>IF(ISBLANK(Calculations!S110),"",Calculations!S110)</f>
        <v>16018697535957.443</v>
      </c>
      <c r="T110">
        <f>IF(ISBLANK(Calculations!T110),"",Calculations!T110)</f>
        <v>16055377285658.5</v>
      </c>
      <c r="U110">
        <f>IF(ISBLANK(Calculations!U110),"",Calculations!U110)</f>
        <v>16101004533998.338</v>
      </c>
      <c r="V110">
        <f>IF(ISBLANK(Calculations!V110),"",Calculations!V110)</f>
        <v>16159237348424.725</v>
      </c>
      <c r="W110">
        <f>IF(ISBLANK(Calculations!W110),"",Calculations!W110)</f>
        <v>16228964235609.357</v>
      </c>
      <c r="X110">
        <f>IF(ISBLANK(Calculations!X110),"",Calculations!X110)</f>
        <v>16305916058993.354</v>
      </c>
      <c r="Y110">
        <f>IF(ISBLANK(Calculations!Y110),"",Calculations!Y110)</f>
        <v>16386880324781.812</v>
      </c>
      <c r="Z110">
        <f>IF(ISBLANK(Calculations!Z110),"",Calculations!Z110)</f>
        <v>16474427521466.168</v>
      </c>
      <c r="AA110">
        <f>IF(ISBLANK(Calculations!AA110),"",Calculations!AA110)</f>
        <v>16567678160060.668</v>
      </c>
      <c r="AB110">
        <f>IF(ISBLANK(Calculations!AB110),"",Calculations!AB110)</f>
        <v>16661964159907.771</v>
      </c>
      <c r="AC110">
        <f>IF(ISBLANK(Calculations!AC110),"",Calculations!AC110)</f>
        <v>16755672843574.805</v>
      </c>
      <c r="AD110">
        <f>IF(ISBLANK(Calculations!AD110),"",Calculations!AD110)</f>
        <v>16851743797444.922</v>
      </c>
      <c r="AE110">
        <f>IF(ISBLANK(Calculations!AE110),"",Calculations!AE110)</f>
        <v>16950099243476.684</v>
      </c>
      <c r="AF110">
        <f>IF(ISBLANK(Calculations!AF110),"",Calculations!AF110)</f>
        <v>17049117623842.137</v>
      </c>
      <c r="AG110">
        <f>IF(ISBLANK(Calculations!AG110),"",Calculations!AG110)</f>
        <v>17147724930757.535</v>
      </c>
      <c r="AH110">
        <f>IF(ISBLANK(Calculations!AH110),"",Calculations!AH110)</f>
        <v>17246504924273.98</v>
      </c>
      <c r="AI110">
        <f>IF(ISBLANK(Calculations!AI110),"",Calculations!AI110)</f>
        <v>17345040622651.871</v>
      </c>
      <c r="AJ110">
        <f>IF(ISBLANK(Calculations!AJ110),"",Calculations!AJ110)</f>
        <v>17442936931502.484</v>
      </c>
      <c r="AK110">
        <f>IF(ISBLANK(Calculations!AK110),"",Calculations!AK110)</f>
        <v>17419645446805.23</v>
      </c>
      <c r="AL110">
        <f>IF(ISBLANK(Calculations!AL110),"",Calculations!AL110)</f>
        <v>17395700645600.957</v>
      </c>
      <c r="AM110">
        <f>IF(ISBLANK(Calculations!AM110),"",Calculations!AM110)</f>
        <v>17371494387181.529</v>
      </c>
      <c r="AN110">
        <f>IF(ISBLANK(Calculations!AN110),"",Calculations!AN110)</f>
        <v>17347369205084.666</v>
      </c>
      <c r="AO110">
        <f>IF(ISBLANK(Calculations!AO110),"",Calculations!AO110)</f>
        <v>17323548560157.551</v>
      </c>
      <c r="AP110">
        <f>IF(ISBLANK(Calculations!AP110),"",Calculations!AP110)</f>
        <v>17300087581717.699</v>
      </c>
      <c r="AQ110">
        <f>IF(ISBLANK(Calculations!AQ110),"",Calculations!AQ110)</f>
        <v>17277194867284.502</v>
      </c>
      <c r="AR110">
        <f>IF(ISBLANK(Calculations!AR110),"",Calculations!AR110)</f>
        <v>17254868895563.912</v>
      </c>
      <c r="AS110">
        <f>IF(ISBLANK(Calculations!AS110),"",Calculations!AS110)</f>
        <v>17233169556038.287</v>
      </c>
      <c r="AT110">
        <f>IF(ISBLANK(Calculations!AT110),"",Calculations!AT110)</f>
        <v>17212088364163.311</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9.1833423047595952E-2</v>
      </c>
      <c r="K111">
        <f>IF(ISBLANK(Calculations!K111),"",Calculations!K111)</f>
        <v>0.23546109654148753</v>
      </c>
      <c r="L111" t="str">
        <f>IF(ISBLANK(Calculations!L111),"",Calculations!L111)</f>
        <v>RESIDENTIAL</v>
      </c>
      <c r="M111" t="str">
        <f>IF(ISBLANK(Calculations!M111),"",Calculations!M111)</f>
        <v>appl</v>
      </c>
      <c r="N111" t="str">
        <f>IF(ISBLANK(Calculations!N111),"",Calculations!N111)</f>
        <v>petroleum diesel</v>
      </c>
      <c r="O111">
        <f t="shared" si="1"/>
        <v>1621675017150.4243</v>
      </c>
      <c r="P111">
        <f>IF(ISBLANK(Calculations!P111),"",Calculations!P111)</f>
        <v>1621675017150.4243</v>
      </c>
      <c r="Q111">
        <f>IF(ISBLANK(Calculations!Q111),"",Calculations!Q111)</f>
        <v>1621675017150.4243</v>
      </c>
      <c r="R111">
        <f>IF(ISBLANK(Calculations!R111),"",Calculations!R111)</f>
        <v>1557766816336.978</v>
      </c>
      <c r="S111">
        <f>IF(ISBLANK(Calculations!S111),"",Calculations!S111)</f>
        <v>1507522876555.4741</v>
      </c>
      <c r="T111">
        <f>IF(ISBLANK(Calculations!T111),"",Calculations!T111)</f>
        <v>1469444807562.5127</v>
      </c>
      <c r="U111">
        <f>IF(ISBLANK(Calculations!U111),"",Calculations!U111)</f>
        <v>1442126895123.137</v>
      </c>
      <c r="V111">
        <f>IF(ISBLANK(Calculations!V111),"",Calculations!V111)</f>
        <v>1424010842885.7783</v>
      </c>
      <c r="W111">
        <f>IF(ISBLANK(Calculations!W111),"",Calculations!W111)</f>
        <v>1413298191563.5498</v>
      </c>
      <c r="X111">
        <f>IF(ISBLANK(Calculations!X111),"",Calculations!X111)</f>
        <v>1408120406920.0354</v>
      </c>
      <c r="Y111">
        <f>IF(ISBLANK(Calculations!Y111),"",Calculations!Y111)</f>
        <v>1406931961480.6274</v>
      </c>
      <c r="Z111">
        <f>IF(ISBLANK(Calculations!Z111),"",Calculations!Z111)</f>
        <v>1408894964785.1299</v>
      </c>
      <c r="AA111">
        <f>IF(ISBLANK(Calculations!AA111),"",Calculations!AA111)</f>
        <v>1413125932784.6694</v>
      </c>
      <c r="AB111">
        <f>IF(ISBLANK(Calculations!AB111),"",Calculations!AB111)</f>
        <v>1418648688007.0215</v>
      </c>
      <c r="AC111">
        <f>IF(ISBLANK(Calculations!AC111),"",Calculations!AC111)</f>
        <v>1424934165092.6548</v>
      </c>
      <c r="AD111">
        <f>IF(ISBLANK(Calculations!AD111),"",Calculations!AD111)</f>
        <v>1431949181109.8047</v>
      </c>
      <c r="AE111">
        <f>IF(ISBLANK(Calculations!AE111),"",Calculations!AE111)</f>
        <v>1439481664255.991</v>
      </c>
      <c r="AF111">
        <f>IF(ISBLANK(Calculations!AF111),"",Calculations!AF111)</f>
        <v>1447248205192.697</v>
      </c>
      <c r="AG111">
        <f>IF(ISBLANK(Calculations!AG111),"",Calculations!AG111)</f>
        <v>1455077257274.0889</v>
      </c>
      <c r="AH111">
        <f>IF(ISBLANK(Calculations!AH111),"",Calculations!AH111)</f>
        <v>1462968794433.8652</v>
      </c>
      <c r="AI111">
        <f>IF(ISBLANK(Calculations!AI111),"",Calculations!AI111)</f>
        <v>1470865575892.8208</v>
      </c>
      <c r="AJ111">
        <f>IF(ISBLANK(Calculations!AJ111),"",Calculations!AJ111)</f>
        <v>1478730228082.5134</v>
      </c>
      <c r="AK111">
        <f>IF(ISBLANK(Calculations!AK111),"",Calculations!AK111)</f>
        <v>1476289012685.1787</v>
      </c>
      <c r="AL111">
        <f>IF(ISBLANK(Calculations!AL111),"",Calculations!AL111)</f>
        <v>1473829072824.6968</v>
      </c>
      <c r="AM111">
        <f>IF(ISBLANK(Calculations!AM111),"",Calculations!AM111)</f>
        <v>1471387704106.3816</v>
      </c>
      <c r="AN111">
        <f>IF(ISBLANK(Calculations!AN111),"",Calculations!AN111)</f>
        <v>1468996691804.8599</v>
      </c>
      <c r="AO111">
        <f>IF(ISBLANK(Calculations!AO111),"",Calculations!AO111)</f>
        <v>1466675485861.8809</v>
      </c>
      <c r="AP111">
        <f>IF(ISBLANK(Calculations!AP111),"",Calculations!AP111)</f>
        <v>1464425143221.1938</v>
      </c>
      <c r="AQ111">
        <f>IF(ISBLANK(Calculations!AQ111),"",Calculations!AQ111)</f>
        <v>1462265652902.8052</v>
      </c>
      <c r="AR111">
        <f>IF(ISBLANK(Calculations!AR111),"",Calculations!AR111)</f>
        <v>1460192839930.6038</v>
      </c>
      <c r="AS111">
        <f>IF(ISBLANK(Calculations!AS111),"",Calculations!AS111)</f>
        <v>1458208620089.2498</v>
      </c>
      <c r="AT111">
        <f>IF(ISBLANK(Calculations!AT111),"",Calculations!AT111)</f>
        <v>1456307963638.1853</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0.23546109654148753</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0.23546109654148753</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0.23546109654148753</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0.23546109654148753</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0.25235154581562003</v>
      </c>
      <c r="K116">
        <f>IF(ISBLANK(Calculations!K116),"",Calculations!K116)</f>
        <v>0.23546109654148753</v>
      </c>
      <c r="L116" t="str">
        <f>IF(ISBLANK(Calculations!L116),"",Calculations!L116)</f>
        <v>RESIDENTIAL</v>
      </c>
      <c r="M116" t="str">
        <f>IF(ISBLANK(Calculations!M116),"",Calculations!M116)</f>
        <v>appl</v>
      </c>
      <c r="N116" t="str">
        <f>IF(ISBLANK(Calculations!N116),"",Calculations!N116)</f>
        <v>LPG propane or butane</v>
      </c>
      <c r="O116">
        <f t="shared" si="1"/>
        <v>1117789695463.9844</v>
      </c>
      <c r="P116">
        <f>IF(ISBLANK(Calculations!P116),"",Calculations!P116)</f>
        <v>1117789695463.9844</v>
      </c>
      <c r="Q116">
        <f>IF(ISBLANK(Calculations!Q116),"",Calculations!Q116)</f>
        <v>1117789695463.9844</v>
      </c>
      <c r="R116">
        <f>IF(ISBLANK(Calculations!R116),"",Calculations!R116)</f>
        <v>1103787245340.655</v>
      </c>
      <c r="S116">
        <f>IF(ISBLANK(Calculations!S116),"",Calculations!S116)</f>
        <v>1093289572490.1758</v>
      </c>
      <c r="T116">
        <f>IF(ISBLANK(Calculations!T116),"",Calculations!T116)</f>
        <v>1085952304623.2927</v>
      </c>
      <c r="U116">
        <f>IF(ISBLANK(Calculations!U116),"",Calculations!U116)</f>
        <v>1081409690507.6617</v>
      </c>
      <c r="V116">
        <f>IF(ISBLANK(Calculations!V116),"",Calculations!V116)</f>
        <v>1079419243342.0909</v>
      </c>
      <c r="W116">
        <f>IF(ISBLANK(Calculations!W116),"",Calculations!W116)</f>
        <v>1079476697939.8447</v>
      </c>
      <c r="X116">
        <f>IF(ISBLANK(Calculations!X116),"",Calculations!X116)</f>
        <v>1081031484017.4702</v>
      </c>
      <c r="Y116">
        <f>IF(ISBLANK(Calculations!Y116),"",Calculations!Y116)</f>
        <v>1083596551043.3845</v>
      </c>
      <c r="Z116">
        <f>IF(ISBLANK(Calculations!Z116),"",Calculations!Z116)</f>
        <v>1087221221200.0416</v>
      </c>
      <c r="AA116">
        <f>IF(ISBLANK(Calculations!AA116),"",Calculations!AA116)</f>
        <v>1091701026248.8541</v>
      </c>
      <c r="AB116">
        <f>IF(ISBLANK(Calculations!AB116),"",Calculations!AB116)</f>
        <v>1096563515650.2839</v>
      </c>
      <c r="AC116">
        <f>IF(ISBLANK(Calculations!AC116),"",Calculations!AC116)</f>
        <v>1101537157612.6077</v>
      </c>
      <c r="AD116">
        <f>IF(ISBLANK(Calculations!AD116),"",Calculations!AD116)</f>
        <v>1106756623421.5715</v>
      </c>
      <c r="AE116">
        <f>IF(ISBLANK(Calculations!AE116),"",Calculations!AE116)</f>
        <v>1112178000234.8162</v>
      </c>
      <c r="AF116">
        <f>IF(ISBLANK(Calculations!AF116),"",Calculations!AF116)</f>
        <v>1117701708375.561</v>
      </c>
      <c r="AG116">
        <f>IF(ISBLANK(Calculations!AG116),"",Calculations!AG116)</f>
        <v>1123203730574.4111</v>
      </c>
      <c r="AH116">
        <f>IF(ISBLANK(Calculations!AH116),"",Calculations!AH116)</f>
        <v>1128741744752.3757</v>
      </c>
      <c r="AI116">
        <f>IF(ISBLANK(Calculations!AI116),"",Calculations!AI116)</f>
        <v>1134297140631.0715</v>
      </c>
      <c r="AJ116">
        <f>IF(ISBLANK(Calculations!AJ116),"",Calculations!AJ116)</f>
        <v>1139845230543.6343</v>
      </c>
      <c r="AK116">
        <f>IF(ISBLANK(Calculations!AK116),"",Calculations!AK116)</f>
        <v>1138796885415.6797</v>
      </c>
      <c r="AL116">
        <f>IF(ISBLANK(Calculations!AL116),"",Calculations!AL116)</f>
        <v>1137658062379.5168</v>
      </c>
      <c r="AM116">
        <f>IF(ISBLANK(Calculations!AM116),"",Calculations!AM116)</f>
        <v>1136450599342.8096</v>
      </c>
      <c r="AN116">
        <f>IF(ISBLANK(Calculations!AN116),"",Calculations!AN116)</f>
        <v>1135196026965.5552</v>
      </c>
      <c r="AO116">
        <f>IF(ISBLANK(Calculations!AO116),"",Calculations!AO116)</f>
        <v>1133909802974.9165</v>
      </c>
      <c r="AP116">
        <f>IF(ISBLANK(Calculations!AP116),"",Calculations!AP116)</f>
        <v>1132604560613.3848</v>
      </c>
      <c r="AQ116">
        <f>IF(ISBLANK(Calculations!AQ116),"",Calculations!AQ116)</f>
        <v>1131295593752.0107</v>
      </c>
      <c r="AR116">
        <f>IF(ISBLANK(Calculations!AR116),"",Calculations!AR116)</f>
        <v>1129988270565.4321</v>
      </c>
      <c r="AS116">
        <f>IF(ISBLANK(Calculations!AS116),"",Calculations!AS116)</f>
        <v>1128692596815.9617</v>
      </c>
      <c r="AT116">
        <f>IF(ISBLANK(Calculations!AT116),"",Calculations!AT116)</f>
        <v>1127413100713.3105</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0.23546109654148753</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0.37379720262140725</v>
      </c>
      <c r="K121">
        <f>IF(ISBLANK(Calculations!K121),"",Calculations!K121)</f>
        <v>0.23546109654148753</v>
      </c>
      <c r="L121" t="str">
        <f>IF(ISBLANK(Calculations!L121),"",Calculations!L121)</f>
        <v>RESIDENTIAL</v>
      </c>
      <c r="M121" t="str">
        <f>IF(ISBLANK(Calculations!M121),"",Calculations!M121)</f>
        <v>other</v>
      </c>
      <c r="N121" t="str">
        <f>IF(ISBLANK(Calculations!N121),"",Calculations!N121)</f>
        <v>electricity</v>
      </c>
      <c r="O121">
        <f t="shared" si="1"/>
        <v>16780492122886.543</v>
      </c>
      <c r="P121">
        <f>IF(ISBLANK(Calculations!P121),"",Calculations!P121)-(SUMIFS(BDEQ!B:B,BDEQ!$AG:$AG,About!$B$2,BDEQ!$AH:$AH,$I121)*BDEQ!$C$2*$J121*$K121)</f>
        <v>16780492122886.543</v>
      </c>
      <c r="Q121">
        <f>IF(ISBLANK(Calculations!Q121),"",Calculations!Q121)-(SUMIFS(BDEQ!C:C,BDEQ!$AG:$AG,About!$B$2,BDEQ!$AH:$AH,$I121)*BDEQ!$C$2*$J121*$K121)</f>
        <v>16780492122886.543</v>
      </c>
      <c r="R121">
        <f>IF(ISBLANK(Calculations!R121),"",Calculations!R121)-(SUMIFS(BDEQ!D:D,BDEQ!$AG:$AG,About!$B$2,BDEQ!$AH:$AH,$I121)*BDEQ!$C$2*$J121*$K121)</f>
        <v>16665089557227.258</v>
      </c>
      <c r="S121">
        <f>IF(ISBLANK(Calculations!S121),"",Calculations!S121)-(SUMIFS(BDEQ!E:E,BDEQ!$AG:$AG,About!$B$2,BDEQ!$AH:$AH,$I121)*BDEQ!$C$2*$J121*$K121)</f>
        <v>16577583949089.094</v>
      </c>
      <c r="T121">
        <f>IF(ISBLANK(Calculations!T121),"",Calculations!T121)-(SUMIFS(BDEQ!F:F,BDEQ!$AG:$AG,About!$B$2,BDEQ!$AH:$AH,$I121)*BDEQ!$C$2*$J121*$K121)</f>
        <v>16507906833205.182</v>
      </c>
      <c r="U121">
        <f>IF(ISBLANK(Calculations!U121),"",Calculations!U121)-(SUMIFS(BDEQ!G:G,BDEQ!$AG:$AG,About!$B$2,BDEQ!$AH:$AH,$I121)*BDEQ!$C$2*$J121*$K121)</f>
        <v>16447451031894.783</v>
      </c>
      <c r="V121">
        <f>IF(ISBLANK(Calculations!V121),"",Calculations!V121)-(SUMIFS(BDEQ!H:H,BDEQ!$AG:$AG,About!$B$2,BDEQ!$AH:$AH,$I121)*BDEQ!$C$2*$J121*$K121)</f>
        <v>16390755957194.154</v>
      </c>
      <c r="W121">
        <f>IF(ISBLANK(Calculations!W121),"",Calculations!W121)-(SUMIFS(BDEQ!I:I,BDEQ!$AG:$AG,About!$B$2,BDEQ!$AH:$AH,$I121)*BDEQ!$C$2*$J121*$K121)</f>
        <v>16369446367818.795</v>
      </c>
      <c r="X121">
        <f>IF(ISBLANK(Calculations!X121),"",Calculations!X121)-(SUMIFS(BDEQ!J:J,BDEQ!$AG:$AG,About!$B$2,BDEQ!$AH:$AH,$I121)*BDEQ!$C$2*$J121*$K121)</f>
        <v>16369731169153.65</v>
      </c>
      <c r="Y121">
        <f>IF(ISBLANK(Calculations!Y121),"",Calculations!Y121)-(SUMIFS(BDEQ!K:K,BDEQ!$AG:$AG,About!$B$2,BDEQ!$AH:$AH,$I121)*BDEQ!$C$2*$J121*$K121)</f>
        <v>16357203231081.266</v>
      </c>
      <c r="Z121">
        <f>IF(ISBLANK(Calculations!Z121),"",Calculations!Z121)-(SUMIFS(BDEQ!L:L,BDEQ!$AG:$AG,About!$B$2,BDEQ!$AH:$AH,$I121)*BDEQ!$C$2*$J121*$K121)</f>
        <v>16338263197449.455</v>
      </c>
      <c r="AA121">
        <f>IF(ISBLANK(Calculations!AA121),"",Calculations!AA121)-(SUMIFS(BDEQ!M:M,BDEQ!$AG:$AG,About!$B$2,BDEQ!$AH:$AH,$I121)*BDEQ!$C$2*$J121*$K121)</f>
        <v>16359345194066.564</v>
      </c>
      <c r="AB121">
        <f>IF(ISBLANK(Calculations!AB121),"",Calculations!AB121)-(SUMIFS(BDEQ!N:N,BDEQ!$AG:$AG,About!$B$2,BDEQ!$AH:$AH,$I121)*BDEQ!$C$2*$J121*$K121)</f>
        <v>16394393616711.922</v>
      </c>
      <c r="AC121">
        <f>IF(ISBLANK(Calculations!AC121),"",Calculations!AC121)-(SUMIFS(BDEQ!O:O,BDEQ!$AG:$AG,About!$B$2,BDEQ!$AH:$AH,$I121)*BDEQ!$C$2*$J121*$K121)</f>
        <v>16417652097262.201</v>
      </c>
      <c r="AD121">
        <f>IF(ISBLANK(Calculations!AD121),"",Calculations!AD121)-(SUMIFS(BDEQ!P:P,BDEQ!$AG:$AG,About!$B$2,BDEQ!$AH:$AH,$I121)*BDEQ!$C$2*$J121*$K121)</f>
        <v>16446340086570.221</v>
      </c>
      <c r="AE121">
        <f>IF(ISBLANK(Calculations!AE121),"",Calculations!AE121)-(SUMIFS(BDEQ!Q:Q,BDEQ!$AG:$AG,About!$B$2,BDEQ!$AH:$AH,$I121)*BDEQ!$C$2*$J121*$K121)</f>
        <v>16478251010614.596</v>
      </c>
      <c r="AF121">
        <f>IF(ISBLANK(Calculations!AF121),"",Calculations!AF121)-(SUMIFS(BDEQ!R:R,BDEQ!$AG:$AG,About!$B$2,BDEQ!$AH:$AH,$I121)*BDEQ!$C$2*$J121*$K121)</f>
        <v>16504303102882.506</v>
      </c>
      <c r="AG121">
        <f>IF(ISBLANK(Calculations!AG121),"",Calculations!AG121)-(SUMIFS(BDEQ!S:S,BDEQ!$AG:$AG,About!$B$2,BDEQ!$AH:$AH,$I121)*BDEQ!$C$2*$J121*$K121)</f>
        <v>16523325261531.256</v>
      </c>
      <c r="AH121">
        <f>IF(ISBLANK(Calculations!AH121),"",Calculations!AH121)-(SUMIFS(BDEQ!T:T,BDEQ!$AG:$AG,About!$B$2,BDEQ!$AH:$AH,$I121)*BDEQ!$C$2*$J121*$K121)</f>
        <v>16544637260307.666</v>
      </c>
      <c r="AI121">
        <f>IF(ISBLANK(Calculations!AI121),"",Calculations!AI121)-(SUMIFS(BDEQ!U:U,BDEQ!$AG:$AG,About!$B$2,BDEQ!$AH:$AH,$I121)*BDEQ!$C$2*$J121*$K121)</f>
        <v>16548512230353.076</v>
      </c>
      <c r="AJ121">
        <f>IF(ISBLANK(Calculations!AJ121),"",Calculations!AJ121)-(SUMIFS(BDEQ!V:V,BDEQ!$AG:$AG,About!$B$2,BDEQ!$AH:$AH,$I121)*BDEQ!$C$2*$J121*$K121)</f>
        <v>16544221240950.555</v>
      </c>
      <c r="AK121">
        <f>IF(ISBLANK(Calculations!AK121),"",Calculations!AK121)-(SUMIFS(BDEQ!W:W,BDEQ!$AG:$AG,About!$B$2,BDEQ!$AH:$AH,$I121)*BDEQ!$C$2*$J121*$K121)</f>
        <v>16473712956952.895</v>
      </c>
      <c r="AL121">
        <f>IF(ISBLANK(Calculations!AL121),"",Calculations!AL121)-(SUMIFS(BDEQ!X:X,BDEQ!$AG:$AG,About!$B$2,BDEQ!$AH:$AH,$I121)*BDEQ!$C$2*$J121*$K121)</f>
        <v>16389126954107.807</v>
      </c>
      <c r="AM121">
        <f>IF(ISBLANK(Calculations!AM121),"",Calculations!AM121)-(SUMIFS(BDEQ!Y:Y,BDEQ!$AG:$AG,About!$B$2,BDEQ!$AH:$AH,$I121)*BDEQ!$C$2*$J121*$K121)</f>
        <v>16284887373340.09</v>
      </c>
      <c r="AN121">
        <f>IF(ISBLANK(Calculations!AN121),"",Calculations!AN121)-(SUMIFS(BDEQ!Z:Z,BDEQ!$AG:$AG,About!$B$2,BDEQ!$AH:$AH,$I121)*BDEQ!$C$2*$J121*$K121)</f>
        <v>16167449798982.201</v>
      </c>
      <c r="AO121">
        <f>IF(ISBLANK(Calculations!AO121),"",Calculations!AO121)-(SUMIFS(BDEQ!AA:AA,BDEQ!$AG:$AG,About!$B$2,BDEQ!$AH:$AH,$I121)*BDEQ!$C$2*$J121*$K121)</f>
        <v>16053469885339.645</v>
      </c>
      <c r="AP121">
        <f>IF(ISBLANK(Calculations!AP121),"",Calculations!AP121)-(SUMIFS(BDEQ!AB:AB,BDEQ!$AG:$AG,About!$B$2,BDEQ!$AH:$AH,$I121)*BDEQ!$C$2*$J121*$K121)</f>
        <v>15921226378850.721</v>
      </c>
      <c r="AQ121">
        <f>IF(ISBLANK(Calculations!AQ121),"",Calculations!AQ121)-(SUMIFS(BDEQ!AC:AC,BDEQ!$AG:$AG,About!$B$2,BDEQ!$AH:$AH,$I121)*BDEQ!$C$2*$J121*$K121)</f>
        <v>15786898831136.561</v>
      </c>
      <c r="AR121">
        <f>IF(ISBLANK(Calculations!AR121),"",Calculations!AR121)-(SUMIFS(BDEQ!AD:AD,BDEQ!$AG:$AG,About!$B$2,BDEQ!$AH:$AH,$I121)*BDEQ!$C$2*$J121*$K121)</f>
        <v>15639510515285.256</v>
      </c>
      <c r="AS121">
        <f>IF(ISBLANK(Calculations!AS121),"",Calculations!AS121)-(SUMIFS(BDEQ!AE:AE,BDEQ!$AG:$AG,About!$B$2,BDEQ!$AH:$AH,$I121)*BDEQ!$C$2*$J121*$K121)</f>
        <v>15496434402873.992</v>
      </c>
      <c r="AT121">
        <f>IF(ISBLANK(Calculations!AT121),"",Calculations!AT121)-(SUMIFS(BDEQ!AF:AF,BDEQ!$AG:$AG,About!$B$2,BDEQ!$AH:$AH,$I121)*BDEQ!$C$2*$J121*$K121)</f>
        <v>15356703260280.738</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0.23546109654148753</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0.23546109654148753</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0.23546109654148753</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0.23546109654148753</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0.23546109654148753</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0.23546109654148753</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0.23546109654148753</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0.23546109654148753</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0.23546109654148753</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2.3557301125015081E-2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2973002073880.2783</v>
      </c>
      <c r="P134">
        <f>IF(ISBLANK(Calculations!P134),"",Calculations!P134)</f>
        <v>2973002073880.2783</v>
      </c>
      <c r="Q134">
        <f>IF(ISBLANK(Calculations!Q134),"",Calculations!Q134)</f>
        <v>2973002073880.2783</v>
      </c>
      <c r="R134">
        <f>IF(ISBLANK(Calculations!R134),"",Calculations!R134)</f>
        <v>2978273079180.8574</v>
      </c>
      <c r="S134">
        <f>IF(ISBLANK(Calculations!S134),"",Calculations!S134)</f>
        <v>2982686486627.2256</v>
      </c>
      <c r="T134">
        <f>IF(ISBLANK(Calculations!T134),"",Calculations!T134)</f>
        <v>2986407885566.4253</v>
      </c>
      <c r="U134">
        <f>IF(ISBLANK(Calculations!U134),"",Calculations!U134)</f>
        <v>2989950250472.585</v>
      </c>
      <c r="V134">
        <f>IF(ISBLANK(Calculations!V134),"",Calculations!V134)</f>
        <v>2993311017555.9697</v>
      </c>
      <c r="W134">
        <f>IF(ISBLANK(Calculations!W134),"",Calculations!W134)</f>
        <v>2996786439096.9707</v>
      </c>
      <c r="X134">
        <f>IF(ISBLANK(Calculations!X134),"",Calculations!X134)</f>
        <v>3000087882033.1621</v>
      </c>
      <c r="Y134">
        <f>IF(ISBLANK(Calculations!Y134),"",Calculations!Y134)</f>
        <v>3002877556348.7485</v>
      </c>
      <c r="Z134">
        <f>IF(ISBLANK(Calculations!Z134),"",Calculations!Z134)</f>
        <v>3004549349323.7637</v>
      </c>
      <c r="AA134">
        <f>IF(ISBLANK(Calculations!AA134),"",Calculations!AA134)</f>
        <v>3004796587042.1934</v>
      </c>
      <c r="AB134">
        <f>IF(ISBLANK(Calculations!AB134),"",Calculations!AB134)</f>
        <v>3003482557775.7969</v>
      </c>
      <c r="AC134">
        <f>IF(ISBLANK(Calculations!AC134),"",Calculations!AC134)</f>
        <v>2999898801862.4883</v>
      </c>
      <c r="AD134">
        <f>IF(ISBLANK(Calculations!AD134),"",Calculations!AD134)</f>
        <v>2994432692980.7358</v>
      </c>
      <c r="AE134">
        <f>IF(ISBLANK(Calculations!AE134),"",Calculations!AE134)</f>
        <v>2986904081539.4775</v>
      </c>
      <c r="AF134">
        <f>IF(ISBLANK(Calculations!AF134),"",Calculations!AF134)</f>
        <v>2977802927118.1924</v>
      </c>
      <c r="AG134">
        <f>IF(ISBLANK(Calculations!AG134),"",Calculations!AG134)</f>
        <v>2967464996930.6377</v>
      </c>
      <c r="AH134">
        <f>IF(ISBLANK(Calculations!AH134),"",Calculations!AH134)</f>
        <v>2956707305824.3188</v>
      </c>
      <c r="AI134">
        <f>IF(ISBLANK(Calculations!AI134),"",Calculations!AI134)</f>
        <v>2945855011250.1245</v>
      </c>
      <c r="AJ134">
        <f>IF(ISBLANK(Calculations!AJ134),"",Calculations!AJ134)</f>
        <v>2934952812373.0376</v>
      </c>
      <c r="AK134">
        <f>IF(ISBLANK(Calculations!AK134),"",Calculations!AK134)</f>
        <v>2924442696067.6816</v>
      </c>
      <c r="AL134">
        <f>IF(ISBLANK(Calculations!AL134),"",Calculations!AL134)</f>
        <v>2914140483919.8013</v>
      </c>
      <c r="AM134">
        <f>IF(ISBLANK(Calculations!AM134),"",Calculations!AM134)</f>
        <v>2904499323357.6553</v>
      </c>
      <c r="AN134">
        <f>IF(ISBLANK(Calculations!AN134),"",Calculations!AN134)</f>
        <v>2895385865882.5669</v>
      </c>
      <c r="AO134">
        <f>IF(ISBLANK(Calculations!AO134),"",Calculations!AO134)</f>
        <v>2886793914126.0107</v>
      </c>
      <c r="AP134">
        <f>IF(ISBLANK(Calculations!AP134),"",Calculations!AP134)</f>
        <v>2878390882289.3896</v>
      </c>
      <c r="AQ134">
        <f>IF(ISBLANK(Calculations!AQ134),"",Calculations!AQ134)</f>
        <v>2870327863992.2842</v>
      </c>
      <c r="AR134">
        <f>IF(ISBLANK(Calculations!AR134),"",Calculations!AR134)</f>
        <v>2862367605460.9258</v>
      </c>
      <c r="AS134">
        <f>IF(ISBLANK(Calculations!AS134),"",Calculations!AS134)</f>
        <v>2854474489081.7778</v>
      </c>
      <c r="AT134">
        <f>IF(ISBLANK(Calculations!AT134),"",Calculations!AT134)</f>
        <v>2846704107765.9629</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0.51698577376402433</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82924001125975.734</v>
      </c>
      <c r="P136">
        <f>IF(ISBLANK(Calculations!P136),"",Calculations!P136)</f>
        <v>82924001125975.734</v>
      </c>
      <c r="Q136">
        <f>IF(ISBLANK(Calculations!Q136),"",Calculations!Q136)</f>
        <v>82924001125975.734</v>
      </c>
      <c r="R136">
        <f>IF(ISBLANK(Calculations!R136),"",Calculations!R136)</f>
        <v>82076177007242.625</v>
      </c>
      <c r="S136" s="99">
        <f>IF(ISBLANK(Calculations!S136),"",Calculations!S136 + ('IRA Buildings Changes'!$F$38/($AB$133-$R$133)*(S133-$R$133)))</f>
        <v>81125085368655.875</v>
      </c>
      <c r="T136" s="99">
        <f>IF(ISBLANK(Calculations!T136),"",Calculations!T136 + ('IRA Buildings Changes'!$F$38/($AB$133-$R$133)*(T133-$R$133)))</f>
        <v>80164269687060.656</v>
      </c>
      <c r="U136" s="99">
        <f>IF(ISBLANK(Calculations!U136),"",Calculations!U136 + ('IRA Buildings Changes'!$F$38/($AB$133-$R$133)*(U133-$R$133)))</f>
        <v>79210389997990.016</v>
      </c>
      <c r="V136" s="99">
        <f>IF(ISBLANK(Calculations!V136),"",Calculations!V136 + ('IRA Buildings Changes'!$F$38/($AB$133-$R$133)*(V133-$R$133)))</f>
        <v>78271510715707.094</v>
      </c>
      <c r="W136" s="99">
        <f>IF(ISBLANK(Calculations!W136),"",Calculations!W136 + ('IRA Buildings Changes'!$F$38/($AB$133-$R$133)*(W133-$R$133)))</f>
        <v>77365499391147.078</v>
      </c>
      <c r="X136" s="99">
        <f>IF(ISBLANK(Calculations!X136),"",Calculations!X136 + ('IRA Buildings Changes'!$F$38/($AB$133-$R$133)*(X133-$R$133)))</f>
        <v>76499978296337.141</v>
      </c>
      <c r="Y136" s="99">
        <f>IF(ISBLANK(Calculations!Y136),"",Calculations!Y136 + ('IRA Buildings Changes'!$F$38/($AB$133-$R$133)*(Y133-$R$133)))</f>
        <v>75683307929353.375</v>
      </c>
      <c r="Z136" s="99">
        <f>IF(ISBLANK(Calculations!Z136),"",Calculations!Z136 + ('IRA Buildings Changes'!$F$38/($AB$133-$R$133)*(Z133-$R$133)))</f>
        <v>74918011483871.766</v>
      </c>
      <c r="AA136" s="99">
        <f>IF(ISBLANK(Calculations!AA136),"",Calculations!AA136 + ('IRA Buildings Changes'!$F$38/($AB$133-$R$133)*(AA133-$R$133)))</f>
        <v>74210242940270.922</v>
      </c>
      <c r="AB136" s="98">
        <f>IF(ISBLANK(Calculations!AB136),"",Calculations!AB136 + 'IRA Buildings Changes'!F38)</f>
        <v>73569284383531.297</v>
      </c>
      <c r="AC136" s="99">
        <f>IF(ISBLANK(Calculations!AC136),"",Calculations!AC136 + 'IRA Buildings Changes'!$F$38)</f>
        <v>73071272077250.828</v>
      </c>
      <c r="AD136" s="99">
        <f>IF(ISBLANK(Calculations!AD136),"",Calculations!AD136 + 'IRA Buildings Changes'!$F$38)</f>
        <v>72638787286327.703</v>
      </c>
      <c r="AE136" s="99">
        <f>IF(ISBLANK(Calculations!AE136),"",Calculations!AE136 + 'IRA Buildings Changes'!$F$38)</f>
        <v>72258507623278.688</v>
      </c>
      <c r="AF136" s="99">
        <f>IF(ISBLANK(Calculations!AF136),"",Calculations!AF136 + 'IRA Buildings Changes'!$F$38)</f>
        <v>71928391030443.891</v>
      </c>
      <c r="AG136" s="99">
        <f>IF(ISBLANK(Calculations!AG136),"",Calculations!AG136 + 'IRA Buildings Changes'!$F$38)</f>
        <v>71640314266537.469</v>
      </c>
      <c r="AH136" s="99">
        <f>IF(ISBLANK(Calculations!AH136),"",Calculations!AH136 + 'IRA Buildings Changes'!$F$38)</f>
        <v>71397667210665.578</v>
      </c>
      <c r="AI136" s="99">
        <f>IF(ISBLANK(Calculations!AI136),"",Calculations!AI136 + 'IRA Buildings Changes'!$F$38)</f>
        <v>71193403732507.656</v>
      </c>
      <c r="AJ136" s="99">
        <f>IF(ISBLANK(Calculations!AJ136),"",Calculations!AJ136 + 'IRA Buildings Changes'!$F$38)</f>
        <v>71015875716245.016</v>
      </c>
      <c r="AK136" s="99">
        <f>IF(ISBLANK(Calculations!AK136),"",Calculations!AK136 + 'IRA Buildings Changes'!$F$38)</f>
        <v>70863664412544.375</v>
      </c>
      <c r="AL136" s="99">
        <f>IF(ISBLANK(Calculations!AL136),"",Calculations!AL136 + 'IRA Buildings Changes'!$F$38)</f>
        <v>70723360631823.016</v>
      </c>
      <c r="AM136" s="99">
        <f>IF(ISBLANK(Calculations!AM136),"",Calculations!AM136 + 'IRA Buildings Changes'!$F$38)</f>
        <v>70599410231937.062</v>
      </c>
      <c r="AN136" s="99">
        <f>IF(ISBLANK(Calculations!AN136),"",Calculations!AN136 + 'IRA Buildings Changes'!$F$38)</f>
        <v>70483593590369.859</v>
      </c>
      <c r="AO136" s="99">
        <f>IF(ISBLANK(Calculations!AO136),"",Calculations!AO136 + 'IRA Buildings Changes'!$F$38)</f>
        <v>70372857183806.562</v>
      </c>
      <c r="AP136" s="99">
        <f>IF(ISBLANK(Calculations!AP136),"",Calculations!AP136 + 'IRA Buildings Changes'!$F$38)</f>
        <v>70257791072250.93</v>
      </c>
      <c r="AQ136" s="99">
        <f>IF(ISBLANK(Calculations!AQ136),"",Calculations!AQ136 + 'IRA Buildings Changes'!$F$38)</f>
        <v>70142267053895.852</v>
      </c>
      <c r="AR136" s="99">
        <f>IF(ISBLANK(Calculations!AR136),"",Calculations!AR136 + 'IRA Buildings Changes'!$F$38)</f>
        <v>70021127758385.07</v>
      </c>
      <c r="AS136" s="99">
        <f>IF(ISBLANK(Calculations!AS136),"",Calculations!AS136 + 'IRA Buildings Changes'!$F$38)</f>
        <v>69894461398654.039</v>
      </c>
      <c r="AT136" s="99">
        <f>IF(ISBLANK(Calculations!AT136),"",Calculations!AT136 + 'IRA Buildings Changes'!$F$38)</f>
        <v>69764564318226.758</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0.81860151716404805</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27244695694253.848</v>
      </c>
      <c r="P137">
        <f>IF(ISBLANK(Calculations!P137),"",Calculations!P137)</f>
        <v>27244695694253.848</v>
      </c>
      <c r="Q137">
        <f>IF(ISBLANK(Calculations!Q137),"",Calculations!Q137)</f>
        <v>27244695694253.848</v>
      </c>
      <c r="R137">
        <f>IF(ISBLANK(Calculations!R137),"",Calculations!R137)</f>
        <v>27500299536706.645</v>
      </c>
      <c r="S137">
        <f>IF(ISBLANK(Calculations!S137),"",Calculations!S137)</f>
        <v>27744886189728.73</v>
      </c>
      <c r="T137">
        <f>IF(ISBLANK(Calculations!T137),"",Calculations!T137)</f>
        <v>27977956285084.824</v>
      </c>
      <c r="U137">
        <f>IF(ISBLANK(Calculations!U137),"",Calculations!U137)</f>
        <v>28202096687620.219</v>
      </c>
      <c r="V137">
        <f>IF(ISBLANK(Calculations!V137),"",Calculations!V137)</f>
        <v>28415410236361.551</v>
      </c>
      <c r="W137">
        <f>IF(ISBLANK(Calculations!W137),"",Calculations!W137)</f>
        <v>28618913499958.219</v>
      </c>
      <c r="X137">
        <f>IF(ISBLANK(Calculations!X137),"",Calculations!X137)</f>
        <v>28809537985658.969</v>
      </c>
      <c r="Y137">
        <f>IF(ISBLANK(Calculations!Y137),"",Calculations!Y137)</f>
        <v>28985302909618.613</v>
      </c>
      <c r="Z137">
        <f>IF(ISBLANK(Calculations!Z137),"",Calculations!Z137)</f>
        <v>29143465309087.43</v>
      </c>
      <c r="AA137">
        <f>IF(ISBLANK(Calculations!AA137),"",Calculations!AA137)</f>
        <v>29283577254272.43</v>
      </c>
      <c r="AB137">
        <f>IF(ISBLANK(Calculations!AB137),"",Calculations!AB137)</f>
        <v>29408269319626.75</v>
      </c>
      <c r="AC137">
        <f>IF(ISBLANK(Calculations!AC137),"",Calculations!AC137)</f>
        <v>29513532139553.02</v>
      </c>
      <c r="AD137">
        <f>IF(ISBLANK(Calculations!AD137),"",Calculations!AD137)</f>
        <v>29602695930687.668</v>
      </c>
      <c r="AE137">
        <f>IF(ISBLANK(Calculations!AE137),"",Calculations!AE137)</f>
        <v>29673209300873.418</v>
      </c>
      <c r="AF137">
        <f>IF(ISBLANK(Calculations!AF137),"",Calculations!AF137)</f>
        <v>29725252287553.453</v>
      </c>
      <c r="AG137">
        <f>IF(ISBLANK(Calculations!AG137),"",Calculations!AG137)</f>
        <v>29755725831121.434</v>
      </c>
      <c r="AH137">
        <f>IF(ISBLANK(Calculations!AH137),"",Calculations!AH137)</f>
        <v>29766676509251.848</v>
      </c>
      <c r="AI137">
        <f>IF(ISBLANK(Calculations!AI137),"",Calculations!AI137)</f>
        <v>29757516753908.453</v>
      </c>
      <c r="AJ137">
        <f>IF(ISBLANK(Calculations!AJ137),"",Calculations!AJ137)</f>
        <v>29727652691934.332</v>
      </c>
      <c r="AK137">
        <f>IF(ISBLANK(Calculations!AK137),"",Calculations!AK137)</f>
        <v>29680918173640.367</v>
      </c>
      <c r="AL137">
        <f>IF(ISBLANK(Calculations!AL137),"",Calculations!AL137)</f>
        <v>29618072981564.742</v>
      </c>
      <c r="AM137">
        <f>IF(ISBLANK(Calculations!AM137),"",Calculations!AM137)</f>
        <v>29546362822695.609</v>
      </c>
      <c r="AN137">
        <f>IF(ISBLANK(Calculations!AN137),"",Calculations!AN137)</f>
        <v>29468217450175.023</v>
      </c>
      <c r="AO137">
        <f>IF(ISBLANK(Calculations!AO137),"",Calculations!AO137)</f>
        <v>29386987138789.883</v>
      </c>
      <c r="AP137">
        <f>IF(ISBLANK(Calculations!AP137),"",Calculations!AP137)</f>
        <v>29302401447652.254</v>
      </c>
      <c r="AQ137">
        <f>IF(ISBLANK(Calculations!AQ137),"",Calculations!AQ137)</f>
        <v>29217885770444.094</v>
      </c>
      <c r="AR137">
        <f>IF(ISBLANK(Calculations!AR137),"",Calculations!AR137)</f>
        <v>29132651456834.777</v>
      </c>
      <c r="AS137">
        <f>IF(ISBLANK(Calculations!AS137),"",Calculations!AS137)</f>
        <v>29046948390102.094</v>
      </c>
      <c r="AT137">
        <f>IF(ISBLANK(Calculations!AT137),"",Calculations!AT137)</f>
        <v>28961353198572.246</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7249000000000</v>
      </c>
      <c r="P139">
        <f>IF(ISBLANK(Calculations!P139),"",Calculations!P139)</f>
        <v>7249000000000</v>
      </c>
      <c r="Q139">
        <f>IF(ISBLANK(Calculations!Q139),"",Calculations!Q139)</f>
        <v>7249000000000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166000000000</v>
      </c>
      <c r="P140">
        <f>IF(ISBLANK(Calculations!P140),"",Calculations!P140)</f>
        <v>166000000000</v>
      </c>
      <c r="Q140">
        <f>IF(ISBLANK(Calculations!Q140),"",Calculations!Q140)</f>
        <v>166000000000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3000000000</v>
      </c>
      <c r="P141">
        <f>IF(ISBLANK(Calculations!P141),"",Calculations!P141)</f>
        <v>3000000000</v>
      </c>
      <c r="Q141">
        <f>IF(ISBLANK(Calculations!Q141),"",Calculations!Q141)</f>
        <v>3000000000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8367000000000</v>
      </c>
      <c r="P142">
        <f>IF(ISBLANK(Calculations!P142),"",Calculations!P142)</f>
        <v>8367000000000</v>
      </c>
      <c r="Q142">
        <f>IF(ISBLANK(Calculations!Q142),"",Calculations!Q142)</f>
        <v>8367000000000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0.20229198023471673</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25529854781561.957</v>
      </c>
      <c r="P147">
        <f>IF(ISBLANK(Calculations!P147),"",Calculations!P147)</f>
        <v>25529854781561.957</v>
      </c>
      <c r="Q147">
        <f>IF(ISBLANK(Calculations!Q147),"",Calculations!Q147)</f>
        <v>25529854781561.957</v>
      </c>
      <c r="R147">
        <f>IF(ISBLANK(Calculations!R147),"",Calculations!R147)</f>
        <v>25496619772347.211</v>
      </c>
      <c r="S147" s="99">
        <f>IF(ISBLANK(Calculations!S147),"",Calculations!S147+('IRA Buildings Changes'!$E$38/($AB$146-$R$146)*(S146-$R$146)))</f>
        <v>25335560739628.172</v>
      </c>
      <c r="T147" s="99">
        <f>IF(ISBLANK(Calculations!T147),"",Calculations!T147+('IRA Buildings Changes'!$E$38/($AB$146-$R$146)*(T146-$R$146)))</f>
        <v>25160801759049.535</v>
      </c>
      <c r="U147" s="99">
        <f>IF(ISBLANK(Calculations!U147),"",Calculations!U147+('IRA Buildings Changes'!$E$38/($AB$146-$R$146)*(U146-$R$146)))</f>
        <v>24974383866916.297</v>
      </c>
      <c r="V147" s="99">
        <f>IF(ISBLANK(Calculations!V147),"",Calculations!V147+('IRA Buildings Changes'!$E$38/($AB$146-$R$146)*(V146-$R$146)))</f>
        <v>24775607528924.059</v>
      </c>
      <c r="W147" s="99">
        <f>IF(ISBLANK(Calculations!W147),"",Calculations!W147+('IRA Buildings Changes'!$E$38/($AB$146-$R$146)*(W146-$R$146)))</f>
        <v>24570807678195.934</v>
      </c>
      <c r="X147" s="99">
        <f>IF(ISBLANK(Calculations!X147),"",Calculations!X147+('IRA Buildings Changes'!$E$38/($AB$146-$R$146)*(X146-$R$146)))</f>
        <v>24355203973649.875</v>
      </c>
      <c r="Y147" s="99">
        <f>IF(ISBLANK(Calculations!Y147),"",Calculations!Y147+('IRA Buildings Changes'!$E$38/($AB$146-$R$146)*(Y146-$R$146)))</f>
        <v>24134902804034.418</v>
      </c>
      <c r="Z147" s="99">
        <f>IF(ISBLANK(Calculations!Z147),"",Calculations!Z147+('IRA Buildings Changes'!$E$38/($AB$146-$R$146)*(Z146-$R$146)))</f>
        <v>23900451437228.262</v>
      </c>
      <c r="AA147" s="99">
        <f>IF(ISBLANK(Calculations!AA147),"",Calculations!AA147+('IRA Buildings Changes'!$E$38/($AB$146-$R$146)*(AA146-$R$146)))</f>
        <v>23680683035316.922</v>
      </c>
      <c r="AB147" s="98">
        <f>IF(ISBLANK(Calculations!AB147),"",Calculations!AB147 + 'IRA Buildings Changes'!E38)</f>
        <v>23459878691102.68</v>
      </c>
      <c r="AC147" s="99">
        <f>IF(ISBLANK(Calculations!AC147),"",Calculations!AC147  + 'IRA Buildings Changes'!$E$38)</f>
        <v>23365349227921.07</v>
      </c>
      <c r="AD147" s="99">
        <f>IF(ISBLANK(Calculations!AD147),"",Calculations!AD147  + 'IRA Buildings Changes'!$E$38)</f>
        <v>23280481744854.781</v>
      </c>
      <c r="AE147" s="99">
        <f>IF(ISBLANK(Calculations!AE147),"",Calculations!AE147  + 'IRA Buildings Changes'!$E$38)</f>
        <v>23205728934317.184</v>
      </c>
      <c r="AF147" s="99">
        <f>IF(ISBLANK(Calculations!AF147),"",Calculations!AF147  + 'IRA Buildings Changes'!$E$38)</f>
        <v>23141300329366.473</v>
      </c>
      <c r="AG147" s="99">
        <f>IF(ISBLANK(Calculations!AG147),"",Calculations!AG147  + 'IRA Buildings Changes'!$E$38)</f>
        <v>23092925368156</v>
      </c>
      <c r="AH147" s="99">
        <f>IF(ISBLANK(Calculations!AH147),"",Calculations!AH147  + 'IRA Buildings Changes'!$E$38)</f>
        <v>23059121308574.82</v>
      </c>
      <c r="AI147" s="99">
        <f>IF(ISBLANK(Calculations!AI147),"",Calculations!AI147  + 'IRA Buildings Changes'!$E$38)</f>
        <v>23046442837819.547</v>
      </c>
      <c r="AJ147" s="99">
        <f>IF(ISBLANK(Calculations!AJ147),"",Calculations!AJ147  + 'IRA Buildings Changes'!$E$38)</f>
        <v>23059195928398.719</v>
      </c>
      <c r="AK147" s="99">
        <f>IF(ISBLANK(Calculations!AK147),"",Calculations!AK147  + 'IRA Buildings Changes'!$E$38)</f>
        <v>23086992670361.051</v>
      </c>
      <c r="AL147" s="99">
        <f>IF(ISBLANK(Calculations!AL147),"",Calculations!AL147  + 'IRA Buildings Changes'!$E$38)</f>
        <v>23136150743250.535</v>
      </c>
      <c r="AM147" s="99">
        <f>IF(ISBLANK(Calculations!AM147),"",Calculations!AM147  + 'IRA Buildings Changes'!$E$38)</f>
        <v>23209104181901.449</v>
      </c>
      <c r="AN147" s="99">
        <f>IF(ISBLANK(Calculations!AN147),"",Calculations!AN147  + 'IRA Buildings Changes'!$E$38)</f>
        <v>23304595398081.211</v>
      </c>
      <c r="AO147" s="99">
        <f>IF(ISBLANK(Calculations!AO147),"",Calculations!AO147  + 'IRA Buildings Changes'!$E$38)</f>
        <v>23419986032000.738</v>
      </c>
      <c r="AP147" s="99">
        <f>IF(ISBLANK(Calculations!AP147),"",Calculations!AP147  + 'IRA Buildings Changes'!$E$38)</f>
        <v>23560137133510.387</v>
      </c>
      <c r="AQ147" s="99">
        <f>IF(ISBLANK(Calculations!AQ147),"",Calculations!AQ147  + 'IRA Buildings Changes'!$E$38)</f>
        <v>23721240218278.57</v>
      </c>
      <c r="AR147" s="99">
        <f>IF(ISBLANK(Calculations!AR147),"",Calculations!AR147  + 'IRA Buildings Changes'!$E$38)</f>
        <v>23898780330457.445</v>
      </c>
      <c r="AS147" s="99">
        <f>IF(ISBLANK(Calculations!AS147),"",Calculations!AS147  + 'IRA Buildings Changes'!$E$38)</f>
        <v>24097570431450.691</v>
      </c>
      <c r="AT147" s="99">
        <f>IF(ISBLANK(Calculations!AT147),"",Calculations!AT147  + 'IRA Buildings Changes'!$E$38)</f>
        <v>24313806823060.992</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5.0330185563353331E-3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807291143417.6311</v>
      </c>
      <c r="P149">
        <f>IF(ISBLANK(Calculations!P149),"",Calculations!P149)</f>
        <v>807291143417.6311</v>
      </c>
      <c r="Q149">
        <f>IF(ISBLANK(Calculations!Q149),"",Calculations!Q149)</f>
        <v>807291143417.6311</v>
      </c>
      <c r="R149">
        <f>IF(ISBLANK(Calculations!R149),"",Calculations!R149)</f>
        <v>826058390777.94434</v>
      </c>
      <c r="S149">
        <f>IF(ISBLANK(Calculations!S149),"",Calculations!S149)</f>
        <v>844337205012.94043</v>
      </c>
      <c r="T149">
        <f>IF(ISBLANK(Calculations!T149),"",Calculations!T149)</f>
        <v>862066122352.9082</v>
      </c>
      <c r="U149">
        <f>IF(ISBLANK(Calculations!U149),"",Calculations!U149)</f>
        <v>879106962464.50146</v>
      </c>
      <c r="V149">
        <f>IF(ISBLANK(Calculations!V149),"",Calculations!V149)</f>
        <v>895273532741.05823</v>
      </c>
      <c r="W149">
        <f>IF(ISBLANK(Calculations!W149),"",Calculations!W149)</f>
        <v>910719234803.43176</v>
      </c>
      <c r="X149">
        <f>IF(ISBLANK(Calculations!X149),"",Calculations!X149)</f>
        <v>925323139195.72144</v>
      </c>
      <c r="Y149">
        <f>IF(ISBLANK(Calculations!Y149),"",Calculations!Y149)</f>
        <v>939062824676.65735</v>
      </c>
      <c r="Z149">
        <f>IF(ISBLANK(Calculations!Z149),"",Calculations!Z149)</f>
        <v>952009410159.87915</v>
      </c>
      <c r="AA149">
        <f>IF(ISBLANK(Calculations!AA149),"",Calculations!AA149)</f>
        <v>964254066814.776</v>
      </c>
      <c r="AB149">
        <f>IF(ISBLANK(Calculations!AB149),"",Calculations!AB149)</f>
        <v>975602692035.02258</v>
      </c>
      <c r="AC149">
        <f>IF(ISBLANK(Calculations!AC149),"",Calculations!AC149)</f>
        <v>986152429015.60461</v>
      </c>
      <c r="AD149">
        <f>IF(ISBLANK(Calculations!AD149),"",Calculations!AD149)</f>
        <v>995932665278.03735</v>
      </c>
      <c r="AE149">
        <f>IF(ISBLANK(Calculations!AE149),"",Calculations!AE149)</f>
        <v>1004653172195.0831</v>
      </c>
      <c r="AF149">
        <f>IF(ISBLANK(Calculations!AF149),"",Calculations!AF149)</f>
        <v>1012423036079.884</v>
      </c>
      <c r="AG149">
        <f>IF(ISBLANK(Calculations!AG149),"",Calculations!AG149)</f>
        <v>1019108087377.4012</v>
      </c>
      <c r="AH149">
        <f>IF(ISBLANK(Calculations!AH149),"",Calculations!AH149)</f>
        <v>1024777228803.3309</v>
      </c>
      <c r="AI149">
        <f>IF(ISBLANK(Calculations!AI149),"",Calculations!AI149)</f>
        <v>1029309520293.9076</v>
      </c>
      <c r="AJ149">
        <f>IF(ISBLANK(Calculations!AJ149),"",Calculations!AJ149)</f>
        <v>1032741509890.8108</v>
      </c>
      <c r="AK149">
        <f>IF(ISBLANK(Calculations!AK149),"",Calculations!AK149)</f>
        <v>1035089374978.6082</v>
      </c>
      <c r="AL149">
        <f>IF(ISBLANK(Calculations!AL149),"",Calculations!AL149)</f>
        <v>1036438380316.4537</v>
      </c>
      <c r="AM149">
        <f>IF(ISBLANK(Calculations!AM149),"",Calculations!AM149)</f>
        <v>1037043348640.1478</v>
      </c>
      <c r="AN149">
        <f>IF(ISBLANK(Calculations!AN149),"",Calculations!AN149)</f>
        <v>1036967375061.696</v>
      </c>
      <c r="AO149">
        <f>IF(ISBLANK(Calculations!AO149),"",Calculations!AO149)</f>
        <v>1036427278368.1031</v>
      </c>
      <c r="AP149">
        <f>IF(ISBLANK(Calculations!AP149),"",Calculations!AP149)</f>
        <v>1035527311176.1393</v>
      </c>
      <c r="AQ149">
        <f>IF(ISBLANK(Calculations!AQ149),"",Calculations!AQ149)</f>
        <v>1034594896605.7644</v>
      </c>
      <c r="AR149">
        <f>IF(ISBLANK(Calculations!AR149),"",Calculations!AR149)</f>
        <v>1033721356187.7238</v>
      </c>
      <c r="AS149">
        <f>IF(ISBLANK(Calculations!AS149),"",Calculations!AS149)</f>
        <v>1033037718544.5497</v>
      </c>
      <c r="AT149">
        <f>IF(ISBLANK(Calculations!AT149),"",Calculations!AT149)</f>
        <v>1032741803670.6188</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22088264.1458961</v>
      </c>
      <c r="S158">
        <f>IF(ISBLANK(Calculations!S158),"",Calculations!S158)</f>
        <v>22511579.8991661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0.11956165816290631</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15089039945133.266</v>
      </c>
      <c r="P160">
        <f>IF(ISBLANK(Calculations!P160),"",Calculations!P160)</f>
        <v>15089039945133.266</v>
      </c>
      <c r="Q160">
        <f>IF(ISBLANK(Calculations!Q160),"",Calculations!Q160)</f>
        <v>15089039945133.266</v>
      </c>
      <c r="R160">
        <f>IF(ISBLANK(Calculations!R160),"",Calculations!R160)</f>
        <v>14805300272524.512</v>
      </c>
      <c r="S160">
        <f>IF(ISBLANK(Calculations!S160),"",Calculations!S160)</f>
        <v>14396370945149.869</v>
      </c>
      <c r="T160">
        <f>IF(ISBLANK(Calculations!T160),"",Calculations!T160)</f>
        <v>13957930328841.982</v>
      </c>
      <c r="U160">
        <f>IF(ISBLANK(Calculations!U160),"",Calculations!U160)</f>
        <v>13531173623615.99</v>
      </c>
      <c r="V160">
        <f>IF(ISBLANK(Calculations!V160),"",Calculations!V160)</f>
        <v>13111527950875.537</v>
      </c>
      <c r="W160">
        <f>IF(ISBLANK(Calculations!W160),"",Calculations!W160)</f>
        <v>12706086636246.633</v>
      </c>
      <c r="X160">
        <f>IF(ISBLANK(Calculations!X160),"",Calculations!X160)</f>
        <v>12321592725601.787</v>
      </c>
      <c r="Y160">
        <f>IF(ISBLANK(Calculations!Y160),"",Calculations!Y160)</f>
        <v>11967019957670.736</v>
      </c>
      <c r="Z160">
        <f>IF(ISBLANK(Calculations!Z160),"",Calculations!Z160)</f>
        <v>11647296784326.932</v>
      </c>
      <c r="AA160">
        <f>IF(ISBLANK(Calculations!AA160),"",Calculations!AA160)</f>
        <v>11370654731226.518</v>
      </c>
      <c r="AB160">
        <f>IF(ISBLANK(Calculations!AB160),"",Calculations!AB160)</f>
        <v>11133423795367.436</v>
      </c>
      <c r="AC160">
        <f>IF(ISBLANK(Calculations!AC160),"",Calculations!AC160)</f>
        <v>10926075477879.92</v>
      </c>
      <c r="AD160">
        <f>IF(ISBLANK(Calculations!AD160),"",Calculations!AD160)</f>
        <v>10740942277662.637</v>
      </c>
      <c r="AE160">
        <f>IF(ISBLANK(Calculations!AE160),"",Calculations!AE160)</f>
        <v>10569565326912.896</v>
      </c>
      <c r="AF160">
        <f>IF(ISBLANK(Calculations!AF160),"",Calculations!AF160)</f>
        <v>10409164841149.83</v>
      </c>
      <c r="AG160">
        <f>IF(ISBLANK(Calculations!AG160),"",Calculations!AG160)</f>
        <v>10261447663967.074</v>
      </c>
      <c r="AH160">
        <f>IF(ISBLANK(Calculations!AH160),"",Calculations!AH160)</f>
        <v>10130744258780.217</v>
      </c>
      <c r="AI160">
        <f>IF(ISBLANK(Calculations!AI160),"",Calculations!AI160)</f>
        <v>10012169690864.781</v>
      </c>
      <c r="AJ160">
        <f>IF(ISBLANK(Calculations!AJ160),"",Calculations!AJ160)</f>
        <v>9900512190787.8027</v>
      </c>
      <c r="AK160">
        <f>IF(ISBLANK(Calculations!AK160),"",Calculations!AK160)</f>
        <v>9803028184050.1211</v>
      </c>
      <c r="AL160">
        <f>IF(ISBLANK(Calculations!AL160),"",Calculations!AL160)</f>
        <v>9720554318685.9922</v>
      </c>
      <c r="AM160">
        <f>IF(ISBLANK(Calculations!AM160),"",Calculations!AM160)</f>
        <v>9654030846682.0508</v>
      </c>
      <c r="AN160">
        <f>IF(ISBLANK(Calculations!AN160),"",Calculations!AN160)</f>
        <v>9598920236245.8594</v>
      </c>
      <c r="AO160">
        <f>IF(ISBLANK(Calculations!AO160),"",Calculations!AO160)</f>
        <v>9555474815878.7363</v>
      </c>
      <c r="AP160">
        <f>IF(ISBLANK(Calculations!AP160),"",Calculations!AP160)</f>
        <v>9522530013115.1738</v>
      </c>
      <c r="AQ160">
        <f>IF(ISBLANK(Calculations!AQ160),"",Calculations!AQ160)</f>
        <v>9501248884379.748</v>
      </c>
      <c r="AR160">
        <f>IF(ISBLANK(Calculations!AR160),"",Calculations!AR160)</f>
        <v>9491342804521.7812</v>
      </c>
      <c r="AS160">
        <f>IF(ISBLANK(Calculations!AS160),"",Calculations!AS160)</f>
        <v>9493221245321.4238</v>
      </c>
      <c r="AT160">
        <f>IF(ISBLANK(Calculations!AT160),"",Calculations!AT160)</f>
        <v>9508345048429.9277</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0.16439780631019715</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20747496349765.812</v>
      </c>
      <c r="P173">
        <f>IF(ISBLANK(Calculations!P173),"",Calculations!P173)</f>
        <v>20747496349765.812</v>
      </c>
      <c r="Q173">
        <f>IF(ISBLANK(Calculations!Q173),"",Calculations!Q173)</f>
        <v>20747496349765.812</v>
      </c>
      <c r="R173">
        <f>IF(ISBLANK(Calculations!R173),"",Calculations!R173)</f>
        <v>20948725782235.16</v>
      </c>
      <c r="S173">
        <f>IF(ISBLANK(Calculations!S173),"",Calculations!S173)</f>
        <v>21109252619282.039</v>
      </c>
      <c r="T173">
        <f>IF(ISBLANK(Calculations!T173),"",Calculations!T173)</f>
        <v>21212992221732.785</v>
      </c>
      <c r="U173">
        <f>IF(ISBLANK(Calculations!U173),"",Calculations!U173)</f>
        <v>21247448288968.875</v>
      </c>
      <c r="V173">
        <f>IF(ISBLANK(Calculations!V173),"",Calculations!V173)</f>
        <v>21209102030143.23</v>
      </c>
      <c r="W173">
        <f>IF(ISBLANK(Calculations!W173),"",Calculations!W173)</f>
        <v>21111630534976.027</v>
      </c>
      <c r="X173">
        <f>IF(ISBLANK(Calculations!X173),"",Calculations!X173)</f>
        <v>20978066884397.855</v>
      </c>
      <c r="Y173">
        <f>IF(ISBLANK(Calculations!Y173),"",Calculations!Y173)</f>
        <v>20831915077411.734</v>
      </c>
      <c r="Z173">
        <f>IF(ISBLANK(Calculations!Z173),"",Calculations!Z173)</f>
        <v>20688567956880.898</v>
      </c>
      <c r="AA173">
        <f>IF(ISBLANK(Calculations!AA173),"",Calculations!AA173)</f>
        <v>20567108354362.449</v>
      </c>
      <c r="AB173">
        <f>IF(ISBLANK(Calculations!AB173),"",Calculations!AB173)</f>
        <v>20471343014473.648</v>
      </c>
      <c r="AC173">
        <f>IF(ISBLANK(Calculations!AC173),"",Calculations!AC173)</f>
        <v>20400733028472.016</v>
      </c>
      <c r="AD173">
        <f>IF(ISBLANK(Calculations!AD173),"",Calculations!AD173)</f>
        <v>20352260867589.23</v>
      </c>
      <c r="AE173">
        <f>IF(ISBLANK(Calculations!AE173),"",Calculations!AE173)</f>
        <v>20322096531367.395</v>
      </c>
      <c r="AF173">
        <f>IF(ISBLANK(Calculations!AF173),"",Calculations!AF173)</f>
        <v>20307643164325.977</v>
      </c>
      <c r="AG173">
        <f>IF(ISBLANK(Calculations!AG173),"",Calculations!AG173)</f>
        <v>20304846372523.215</v>
      </c>
      <c r="AH173">
        <f>IF(ISBLANK(Calculations!AH173),"",Calculations!AH173)</f>
        <v>20313023791682.555</v>
      </c>
      <c r="AI173">
        <f>IF(ISBLANK(Calculations!AI173),"",Calculations!AI173)</f>
        <v>20328822926368.727</v>
      </c>
      <c r="AJ173">
        <f>IF(ISBLANK(Calculations!AJ173),"",Calculations!AJ173)</f>
        <v>20348383938081.523</v>
      </c>
      <c r="AK173">
        <f>IF(ISBLANK(Calculations!AK173),"",Calculations!AK173)</f>
        <v>20374440007657.785</v>
      </c>
      <c r="AL173">
        <f>IF(ISBLANK(Calculations!AL173),"",Calculations!AL173)</f>
        <v>20409487538231.492</v>
      </c>
      <c r="AM173">
        <f>IF(ISBLANK(Calculations!AM173),"",Calculations!AM173)</f>
        <v>20450189983058.422</v>
      </c>
      <c r="AN173">
        <f>IF(ISBLANK(Calculations!AN173),"",Calculations!AN173)</f>
        <v>20498729615428.867</v>
      </c>
      <c r="AO173">
        <f>IF(ISBLANK(Calculations!AO173),"",Calculations!AO173)</f>
        <v>20554760328490.066</v>
      </c>
      <c r="AP173">
        <f>IF(ISBLANK(Calculations!AP173),"",Calculations!AP173)</f>
        <v>20618850452535.801</v>
      </c>
      <c r="AQ173">
        <f>IF(ISBLANK(Calculations!AQ173),"",Calculations!AQ173)</f>
        <v>20688407079377.449</v>
      </c>
      <c r="AR173">
        <f>IF(ISBLANK(Calculations!AR173),"",Calculations!AR173)</f>
        <v>20766300075748.164</v>
      </c>
      <c r="AS173">
        <f>IF(ISBLANK(Calculations!AS173),"",Calculations!AS173)</f>
        <v>20848944288712.141</v>
      </c>
      <c r="AT173">
        <f>IF(ISBLANK(Calculations!AT173),"",Calculations!AT173)</f>
        <v>20938024702382.375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0.30299370999744929</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48599888089880.867</v>
      </c>
      <c r="P175">
        <f>IF(ISBLANK(Calculations!P175),"",Calculations!P175)</f>
        <v>48599888089880.867</v>
      </c>
      <c r="Q175">
        <f>IF(ISBLANK(Calculations!Q175),"",Calculations!Q175)</f>
        <v>48599888089880.867</v>
      </c>
      <c r="R175">
        <f>IF(ISBLANK(Calculations!R175),"",Calculations!R175)</f>
        <v>48757902193802.031</v>
      </c>
      <c r="S175">
        <f>IF(ISBLANK(Calculations!S175),"",Calculations!S175)</f>
        <v>48901557019543.094</v>
      </c>
      <c r="T175">
        <f>IF(ISBLANK(Calculations!T175),"",Calculations!T175)</f>
        <v>49047957219539.781</v>
      </c>
      <c r="U175">
        <f>IF(ISBLANK(Calculations!U175),"",Calculations!U175)</f>
        <v>49204158866361.547</v>
      </c>
      <c r="V175">
        <f>IF(ISBLANK(Calculations!V175),"",Calculations!V175)</f>
        <v>49375672994682.391</v>
      </c>
      <c r="W175">
        <f>IF(ISBLANK(Calculations!W175),"",Calculations!W175)</f>
        <v>49578586706306.703</v>
      </c>
      <c r="X175">
        <f>IF(ISBLANK(Calculations!X175),"",Calculations!X175)</f>
        <v>49812973582691.375</v>
      </c>
      <c r="Y175">
        <f>IF(ISBLANK(Calculations!Y175),"",Calculations!Y175)</f>
        <v>50078938674039.078</v>
      </c>
      <c r="Z175">
        <f>IF(ISBLANK(Calculations!Z175),"",Calculations!Z175)</f>
        <v>50360677248714.625</v>
      </c>
      <c r="AA175">
        <f>IF(ISBLANK(Calculations!AA175),"",Calculations!AA175)</f>
        <v>50655729142600.281</v>
      </c>
      <c r="AB175">
        <f>IF(ISBLANK(Calculations!AB175),"",Calculations!AB175)</f>
        <v>50959521131789</v>
      </c>
      <c r="AC175">
        <f>IF(ISBLANK(Calculations!AC175),"",Calculations!AC175)</f>
        <v>51268186390051.812</v>
      </c>
      <c r="AD175">
        <f>IF(ISBLANK(Calculations!AD175),"",Calculations!AD175)</f>
        <v>51577028979100.711</v>
      </c>
      <c r="AE175">
        <f>IF(ISBLANK(Calculations!AE175),"",Calculations!AE175)</f>
        <v>51879493068715.273</v>
      </c>
      <c r="AF175">
        <f>IF(ISBLANK(Calculations!AF175),"",Calculations!AF175)</f>
        <v>52180639414373.797</v>
      </c>
      <c r="AG175">
        <f>IF(ISBLANK(Calculations!AG175),"",Calculations!AG175)</f>
        <v>52479562528328.336</v>
      </c>
      <c r="AH175">
        <f>IF(ISBLANK(Calculations!AH175),"",Calculations!AH175)</f>
        <v>52782227074927.586</v>
      </c>
      <c r="AI175">
        <f>IF(ISBLANK(Calculations!AI175),"",Calculations!AI175)</f>
        <v>53083090700358.141</v>
      </c>
      <c r="AJ175">
        <f>IF(ISBLANK(Calculations!AJ175),"",Calculations!AJ175)</f>
        <v>53388968621189.633</v>
      </c>
      <c r="AK175">
        <f>IF(ISBLANK(Calculations!AK175),"",Calculations!AK175)</f>
        <v>53691036481876.078</v>
      </c>
      <c r="AL175">
        <f>IF(ISBLANK(Calculations!AL175),"",Calculations!AL175)</f>
        <v>53993663686188.266</v>
      </c>
      <c r="AM175">
        <f>IF(ISBLANK(Calculations!AM175),"",Calculations!AM175)</f>
        <v>54302360742476.445</v>
      </c>
      <c r="AN175">
        <f>IF(ISBLANK(Calculations!AN175),"",Calculations!AN175)</f>
        <v>54614157023410.422</v>
      </c>
      <c r="AO175">
        <f>IF(ISBLANK(Calculations!AO175),"",Calculations!AO175)</f>
        <v>54929352699470.727</v>
      </c>
      <c r="AP175">
        <f>IF(ISBLANK(Calculations!AP175),"",Calculations!AP175)</f>
        <v>55251279965115.102</v>
      </c>
      <c r="AQ175">
        <f>IF(ISBLANK(Calculations!AQ175),"",Calculations!AQ175)</f>
        <v>55569616950682.539</v>
      </c>
      <c r="AR175">
        <f>IF(ISBLANK(Calculations!AR175),"",Calculations!AR175)</f>
        <v>55893603417623.016</v>
      </c>
      <c r="AS175">
        <f>IF(ISBLANK(Calculations!AS175),"",Calculations!AS175)</f>
        <v>56218044474706.508</v>
      </c>
      <c r="AT175">
        <f>IF(ISBLANK(Calculations!AT175),"",Calculations!AT175)</f>
        <v>56544365783000.273</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1.1019188863517042E-2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366740643755.57416</v>
      </c>
      <c r="P176">
        <f>IF(ISBLANK(Calculations!P176),"",Calculations!P176)</f>
        <v>366740643755.57416</v>
      </c>
      <c r="Q176">
        <f>IF(ISBLANK(Calculations!Q176),"",Calculations!Q176)</f>
        <v>366740643755.57416</v>
      </c>
      <c r="R176">
        <f>IF(ISBLANK(Calculations!R176),"",Calculations!R176)</f>
        <v>352152007572.84924</v>
      </c>
      <c r="S176">
        <f>IF(ISBLANK(Calculations!S176),"",Calculations!S176)</f>
        <v>337616022951.16449</v>
      </c>
      <c r="T176">
        <f>IF(ISBLANK(Calculations!T176),"",Calculations!T176)</f>
        <v>323382975484.59937</v>
      </c>
      <c r="U176">
        <f>IF(ISBLANK(Calculations!U176),"",Calculations!U176)</f>
        <v>309718025633.31665</v>
      </c>
      <c r="V176">
        <f>IF(ISBLANK(Calculations!V176),"",Calculations!V176)</f>
        <v>296898378317.50366</v>
      </c>
      <c r="W176">
        <f>IF(ISBLANK(Calculations!W176),"",Calculations!W176)</f>
        <v>285285915903.38855</v>
      </c>
      <c r="X176">
        <f>IF(ISBLANK(Calculations!X176),"",Calculations!X176)</f>
        <v>275080639493.34094</v>
      </c>
      <c r="Y176">
        <f>IF(ISBLANK(Calculations!Y176),"",Calculations!Y176)</f>
        <v>266477355411.79202</v>
      </c>
      <c r="Z176">
        <f>IF(ISBLANK(Calculations!Z176),"",Calculations!Z176)</f>
        <v>259465896610.64813</v>
      </c>
      <c r="AA176">
        <f>IF(ISBLANK(Calculations!AA176),"",Calculations!AA176)</f>
        <v>253965713994.8074</v>
      </c>
      <c r="AB176">
        <f>IF(ISBLANK(Calculations!AB176),"",Calculations!AB176)</f>
        <v>249747217214.63959</v>
      </c>
      <c r="AC176">
        <f>IF(ISBLANK(Calculations!AC176),"",Calculations!AC176)</f>
        <v>246485982879.19186</v>
      </c>
      <c r="AD176">
        <f>IF(ISBLANK(Calculations!AD176),"",Calculations!AD176)</f>
        <v>243890322711.8251</v>
      </c>
      <c r="AE176">
        <f>IF(ISBLANK(Calculations!AE176),"",Calculations!AE176)</f>
        <v>241633174537.02463</v>
      </c>
      <c r="AF176">
        <f>IF(ISBLANK(Calculations!AF176),"",Calculations!AF176)</f>
        <v>239545721131.32407</v>
      </c>
      <c r="AG176">
        <f>IF(ISBLANK(Calculations!AG176),"",Calculations!AG176)</f>
        <v>237511461694.77756</v>
      </c>
      <c r="AH176">
        <f>IF(ISBLANK(Calculations!AH176),"",Calculations!AH176)</f>
        <v>235505607866.22006</v>
      </c>
      <c r="AI176">
        <f>IF(ISBLANK(Calculations!AI176),"",Calculations!AI176)</f>
        <v>233471104446.91962</v>
      </c>
      <c r="AJ176">
        <f>IF(ISBLANK(Calculations!AJ176),"",Calculations!AJ176)</f>
        <v>231420684816.93549</v>
      </c>
      <c r="AK176">
        <f>IF(ISBLANK(Calculations!AK176),"",Calculations!AK176)</f>
        <v>229312090603.07477</v>
      </c>
      <c r="AL176">
        <f>IF(ISBLANK(Calculations!AL176),"",Calculations!AL176)</f>
        <v>227172251166.82935</v>
      </c>
      <c r="AM176">
        <f>IF(ISBLANK(Calculations!AM176),"",Calculations!AM176)</f>
        <v>225013979418.83746</v>
      </c>
      <c r="AN176">
        <f>IF(ISBLANK(Calculations!AN176),"",Calculations!AN176)</f>
        <v>222832107983.88394</v>
      </c>
      <c r="AO176">
        <f>IF(ISBLANK(Calculations!AO176),"",Calculations!AO176)</f>
        <v>220625949400.74268</v>
      </c>
      <c r="AP176">
        <f>IF(ISBLANK(Calculations!AP176),"",Calculations!AP176)</f>
        <v>218392540752.73419</v>
      </c>
      <c r="AQ176">
        <f>IF(ISBLANK(Calculations!AQ176),"",Calculations!AQ176)</f>
        <v>216121571372.23868</v>
      </c>
      <c r="AR176">
        <f>IF(ISBLANK(Calculations!AR176),"",Calculations!AR176)</f>
        <v>213833127193.31949</v>
      </c>
      <c r="AS176">
        <f>IF(ISBLANK(Calculations!AS176),"",Calculations!AS176)</f>
        <v>211518452348.02554</v>
      </c>
      <c r="AT176">
        <f>IF(ISBLANK(Calculations!AT176),"",Calculations!AT176)</f>
        <v>209187346917.50153</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0.49019125416716475</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61863606849658.695</v>
      </c>
      <c r="P186">
        <f>IF(ISBLANK(Calculations!P186),"",Calculations!P186)</f>
        <v>61863606849658.695</v>
      </c>
      <c r="Q186">
        <f>IF(ISBLANK(Calculations!Q186),"",Calculations!Q186)</f>
        <v>61863606849658.695</v>
      </c>
      <c r="R186">
        <f>IF(ISBLANK(Calculations!R186),"",Calculations!R186)</f>
        <v>62475272784047.188</v>
      </c>
      <c r="S186">
        <f>IF(ISBLANK(Calculations!S186),"",Calculations!S186)</f>
        <v>63185193850614.219</v>
      </c>
      <c r="T186">
        <f>IF(ISBLANK(Calculations!T186),"",Calculations!T186)</f>
        <v>64010363776434.539</v>
      </c>
      <c r="U186">
        <f>IF(ISBLANK(Calculations!U186),"",Calculations!U186)</f>
        <v>64857560603272.008</v>
      </c>
      <c r="V186">
        <f>IF(ISBLANK(Calculations!V186),"",Calculations!V186)</f>
        <v>65763667213296.68</v>
      </c>
      <c r="W186">
        <f>IF(ISBLANK(Calculations!W186),"",Calculations!W186)</f>
        <v>66709362712987.391</v>
      </c>
      <c r="X186">
        <f>IF(ISBLANK(Calculations!X186),"",Calculations!X186)</f>
        <v>67679601700666.312</v>
      </c>
      <c r="Y186">
        <f>IF(ISBLANK(Calculations!Y186),"",Calculations!Y186)</f>
        <v>68691188482883.539</v>
      </c>
      <c r="Z186">
        <f>IF(ISBLANK(Calculations!Z186),"",Calculations!Z186)</f>
        <v>69729591799386.414</v>
      </c>
      <c r="AA186">
        <f>IF(ISBLANK(Calculations!AA186),"",Calculations!AA186)</f>
        <v>70789670235931.219</v>
      </c>
      <c r="AB186">
        <f>IF(ISBLANK(Calculations!AB186),"",Calculations!AB186)</f>
        <v>71899755691002.438</v>
      </c>
      <c r="AC186">
        <f>IF(ISBLANK(Calculations!AC186),"",Calculations!AC186)</f>
        <v>73034817595260.828</v>
      </c>
      <c r="AD186">
        <f>IF(ISBLANK(Calculations!AD186),"",Calculations!AD186)</f>
        <v>74210307251508.875</v>
      </c>
      <c r="AE186">
        <f>IF(ISBLANK(Calculations!AE186),"",Calculations!AE186)</f>
        <v>75420027902581.188</v>
      </c>
      <c r="AF186">
        <f>IF(ISBLANK(Calculations!AF186),"",Calculations!AF186)</f>
        <v>76642547969109.375</v>
      </c>
      <c r="AG186">
        <f>IF(ISBLANK(Calculations!AG186),"",Calculations!AG186)</f>
        <v>77918836404582.328</v>
      </c>
      <c r="AH186">
        <f>IF(ISBLANK(Calculations!AH186),"",Calculations!AH186)</f>
        <v>79203486403218.156</v>
      </c>
      <c r="AI186">
        <f>IF(ISBLANK(Calculations!AI186),"",Calculations!AI186)</f>
        <v>80527941772119.031</v>
      </c>
      <c r="AJ186">
        <f>IF(ISBLANK(Calculations!AJ186),"",Calculations!AJ186)</f>
        <v>81888982362365.812</v>
      </c>
      <c r="AK186">
        <f>IF(ISBLANK(Calculations!AK186),"",Calculations!AK186)</f>
        <v>83291478987450.594</v>
      </c>
      <c r="AL186">
        <f>IF(ISBLANK(Calculations!AL186),"",Calculations!AL186)</f>
        <v>84722821652443</v>
      </c>
      <c r="AM186">
        <f>IF(ISBLANK(Calculations!AM186),"",Calculations!AM186)</f>
        <v>86199056981792.812</v>
      </c>
      <c r="AN186">
        <f>IF(ISBLANK(Calculations!AN186),"",Calculations!AN186)</f>
        <v>87700133459955.656</v>
      </c>
      <c r="AO186">
        <f>IF(ISBLANK(Calculations!AO186),"",Calculations!AO186)</f>
        <v>89216336520021.359</v>
      </c>
      <c r="AP186">
        <f>IF(ISBLANK(Calculations!AP186),"",Calculations!AP186)</f>
        <v>90788553935253.359</v>
      </c>
      <c r="AQ186">
        <f>IF(ISBLANK(Calculations!AQ186),"",Calculations!AQ186)</f>
        <v>92358714784788.656</v>
      </c>
      <c r="AR186">
        <f>IF(ISBLANK(Calculations!AR186),"",Calculations!AR186)</f>
        <v>93978584992024.734</v>
      </c>
      <c r="AS186">
        <f>IF(ISBLANK(Calculations!AS186),"",Calculations!AS186)</f>
        <v>95635419261655.734</v>
      </c>
      <c r="AT186">
        <f>IF(ISBLANK(Calculations!AT186),"",Calculations!AT186)</f>
        <v>97338445079242.719</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0.17498749768219105</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28067819640725.762</v>
      </c>
      <c r="P188">
        <f>IF(ISBLANK(Calculations!P188),"",Calculations!P188)</f>
        <v>28067819640725.762</v>
      </c>
      <c r="Q188">
        <f>IF(ISBLANK(Calculations!Q188),"",Calculations!Q188)</f>
        <v>28067819640725.762</v>
      </c>
      <c r="R188">
        <f>IF(ISBLANK(Calculations!R188),"",Calculations!R188)</f>
        <v>27971031830750.559</v>
      </c>
      <c r="S188">
        <f>IF(ISBLANK(Calculations!S188),"",Calculations!S188)</f>
        <v>27940019403304.41</v>
      </c>
      <c r="T188">
        <f>IF(ISBLANK(Calculations!T188),"",Calculations!T188)</f>
        <v>27898723271048.328</v>
      </c>
      <c r="U188">
        <f>IF(ISBLANK(Calculations!U188),"",Calculations!U188)</f>
        <v>27842183058721.137</v>
      </c>
      <c r="V188">
        <f>IF(ISBLANK(Calculations!V188),"",Calculations!V188)</f>
        <v>27784876609565.07</v>
      </c>
      <c r="W188">
        <f>IF(ISBLANK(Calculations!W188),"",Calculations!W188)</f>
        <v>27656511776585.531</v>
      </c>
      <c r="X188">
        <f>IF(ISBLANK(Calculations!X188),"",Calculations!X188)</f>
        <v>27547907788142.531</v>
      </c>
      <c r="Y188">
        <f>IF(ISBLANK(Calculations!Y188),"",Calculations!Y188)</f>
        <v>27469549990316.906</v>
      </c>
      <c r="Z188">
        <f>IF(ISBLANK(Calculations!Z188),"",Calculations!Z188)</f>
        <v>27434464409200.836</v>
      </c>
      <c r="AA188">
        <f>IF(ISBLANK(Calculations!AA188),"",Calculations!AA188)</f>
        <v>27412767808464.773</v>
      </c>
      <c r="AB188">
        <f>IF(ISBLANK(Calculations!AB188),"",Calculations!AB188)</f>
        <v>27406153974783.086</v>
      </c>
      <c r="AC188">
        <f>IF(ISBLANK(Calculations!AC188),"",Calculations!AC188)</f>
        <v>27417647527217.621</v>
      </c>
      <c r="AD188">
        <f>IF(ISBLANK(Calculations!AD188),"",Calculations!AD188)</f>
        <v>27415510129747.422</v>
      </c>
      <c r="AE188">
        <f>IF(ISBLANK(Calculations!AE188),"",Calculations!AE188)</f>
        <v>27367438850793.023</v>
      </c>
      <c r="AF188">
        <f>IF(ISBLANK(Calculations!AF188),"",Calculations!AF188)</f>
        <v>27327755848703.305</v>
      </c>
      <c r="AG188">
        <f>IF(ISBLANK(Calculations!AG188),"",Calculations!AG188)</f>
        <v>27299324429523.082</v>
      </c>
      <c r="AH188">
        <f>IF(ISBLANK(Calculations!AH188),"",Calculations!AH188)</f>
        <v>27291178122183.441</v>
      </c>
      <c r="AI188">
        <f>IF(ISBLANK(Calculations!AI188),"",Calculations!AI188)</f>
        <v>27283999692943.664</v>
      </c>
      <c r="AJ188">
        <f>IF(ISBLANK(Calculations!AJ188),"",Calculations!AJ188)</f>
        <v>27299405086031.398</v>
      </c>
      <c r="AK188">
        <f>IF(ISBLANK(Calculations!AK188),"",Calculations!AK188)</f>
        <v>27312229470853.105</v>
      </c>
      <c r="AL188">
        <f>IF(ISBLANK(Calculations!AL188),"",Calculations!AL188)</f>
        <v>27306502858762.863</v>
      </c>
      <c r="AM188">
        <f>IF(ISBLANK(Calculations!AM188),"",Calculations!AM188)</f>
        <v>27280168508798.785</v>
      </c>
      <c r="AN188">
        <f>IF(ISBLANK(Calculations!AN188),"",Calculations!AN188)</f>
        <v>27245849164511.797</v>
      </c>
      <c r="AO188">
        <f>IF(ISBLANK(Calculations!AO188),"",Calculations!AO188)</f>
        <v>27207053384013.426</v>
      </c>
      <c r="AP188">
        <f>IF(ISBLANK(Calculations!AP188),"",Calculations!AP188)</f>
        <v>27171806489880.832</v>
      </c>
      <c r="AQ188">
        <f>IF(ISBLANK(Calculations!AQ188),"",Calculations!AQ188)</f>
        <v>27145472139916.754</v>
      </c>
      <c r="AR188">
        <f>IF(ISBLANK(Calculations!AR188),"",Calculations!AR188)</f>
        <v>27109418680701.027</v>
      </c>
      <c r="AS188">
        <f>IF(ISBLANK(Calculations!AS188),"",Calculations!AS188)</f>
        <v>27084374834869.965</v>
      </c>
      <c r="AT188">
        <f>IF(ISBLANK(Calculations!AT188),"",Calculations!AT188)</f>
        <v>27056588667756.25</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0.17037929397243495</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5670563661990.5801</v>
      </c>
      <c r="P189">
        <f>IF(ISBLANK(Calculations!P189),"",Calculations!P189)</f>
        <v>5670563661990.5801</v>
      </c>
      <c r="Q189">
        <f>IF(ISBLANK(Calculations!Q189),"",Calculations!Q189)</f>
        <v>5670563661990.5801</v>
      </c>
      <c r="R189">
        <f>IF(ISBLANK(Calculations!R189),"",Calculations!R189)</f>
        <v>5676879742133.499</v>
      </c>
      <c r="S189">
        <f>IF(ISBLANK(Calculations!S189),"",Calculations!S189)</f>
        <v>5675308903548.7266</v>
      </c>
      <c r="T189">
        <f>IF(ISBLANK(Calculations!T189),"",Calculations!T189)</f>
        <v>5668763742778.8691</v>
      </c>
      <c r="U189">
        <f>IF(ISBLANK(Calculations!U189),"",Calculations!U189)</f>
        <v>5650928179680.9893</v>
      </c>
      <c r="V189">
        <f>IF(ISBLANK(Calculations!V189),"",Calculations!V189)</f>
        <v>5634041664894.7383</v>
      </c>
      <c r="W189">
        <f>IF(ISBLANK(Calculations!W189),"",Calculations!W189)</f>
        <v>5623602133466.8057</v>
      </c>
      <c r="X189">
        <f>IF(ISBLANK(Calculations!X189),"",Calculations!X189)</f>
        <v>5624911165620.7803</v>
      </c>
      <c r="Y189">
        <f>IF(ISBLANK(Calculations!Y189),"",Calculations!Y189)</f>
        <v>5624747536601.5322</v>
      </c>
      <c r="Z189">
        <f>IF(ISBLANK(Calculations!Z189),"",Calculations!Z189)</f>
        <v>5615355230896.7773</v>
      </c>
      <c r="AA189">
        <f>IF(ISBLANK(Calculations!AA189),"",Calculations!AA189)</f>
        <v>5602395812572.4512</v>
      </c>
      <c r="AB189">
        <f>IF(ISBLANK(Calculations!AB189),"",Calculations!AB189)</f>
        <v>5587832829859.5039</v>
      </c>
      <c r="AC189">
        <f>IF(ISBLANK(Calculations!AC189),"",Calculations!AC189)</f>
        <v>5587505571821.0078</v>
      </c>
      <c r="AD189">
        <f>IF(ISBLANK(Calculations!AD189),"",Calculations!AD189)</f>
        <v>5587047410567.1133</v>
      </c>
      <c r="AE189">
        <f>IF(ISBLANK(Calculations!AE189),"",Calculations!AE189)</f>
        <v>5588749152367.2842</v>
      </c>
      <c r="AF189">
        <f>IF(ISBLANK(Calculations!AF189),"",Calculations!AF189)</f>
        <v>5580240443366.46</v>
      </c>
      <c r="AG189">
        <f>IF(ISBLANK(Calculations!AG189),"",Calculations!AG189)</f>
        <v>5579749556308.7246</v>
      </c>
      <c r="AH189">
        <f>IF(ISBLANK(Calculations!AH189),"",Calculations!AH189)</f>
        <v>5583513023751.3926</v>
      </c>
      <c r="AI189">
        <f>IF(ISBLANK(Calculations!AI189),"",Calculations!AI189)</f>
        <v>5584658426886.1191</v>
      </c>
      <c r="AJ189">
        <f>IF(ISBLANK(Calculations!AJ189),"",Calculations!AJ189)</f>
        <v>5586196539667.0332</v>
      </c>
      <c r="AK189">
        <f>IF(ISBLANK(Calculations!AK189),"",Calculations!AK189)</f>
        <v>5591989006948.3672</v>
      </c>
      <c r="AL189">
        <f>IF(ISBLANK(Calculations!AL189),"",Calculations!AL189)</f>
        <v>5602919425434.0361</v>
      </c>
      <c r="AM189">
        <f>IF(ISBLANK(Calculations!AM189),"",Calculations!AM189)</f>
        <v>5615191601877.5283</v>
      </c>
      <c r="AN189">
        <f>IF(ISBLANK(Calculations!AN189),"",Calculations!AN189)</f>
        <v>5626580181617.0908</v>
      </c>
      <c r="AO189">
        <f>IF(ISBLANK(Calculations!AO189),"",Calculations!AO189)</f>
        <v>5635383422852.5615</v>
      </c>
      <c r="AP189">
        <f>IF(ISBLANK(Calculations!AP189),"",Calculations!AP189)</f>
        <v>5640357745037.6562</v>
      </c>
      <c r="AQ189">
        <f>IF(ISBLANK(Calculations!AQ189),"",Calculations!AQ189)</f>
        <v>5641601325583.9316</v>
      </c>
      <c r="AR189">
        <f>IF(ISBLANK(Calculations!AR189),"",Calculations!AR189)</f>
        <v>5645364793026.5996</v>
      </c>
      <c r="AS189">
        <f>IF(ISBLANK(Calculations!AS189),"",Calculations!AS189)</f>
        <v>5650044582977.0566</v>
      </c>
      <c r="AT189">
        <f>IF(ISBLANK(Calculations!AT189),"",Calculations!AT189)</f>
        <v>5651811776384.917</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190885000000000</v>
      </c>
      <c r="P199">
        <f>IF(ISBLANK(Calculations!P199),"",Calculations!P199)</f>
        <v>190885000000000</v>
      </c>
      <c r="Q199">
        <f>IF(ISBLANK(Calculations!Q199),"",Calculations!Q199)</f>
        <v>190885000000000</v>
      </c>
      <c r="R199">
        <f>IF(ISBLANK(Calculations!R199),"",Calculations!R199)</f>
        <v>189991777303966.84</v>
      </c>
      <c r="S199">
        <f>IF(ISBLANK(Calculations!S199),"",Calculations!S199)</f>
        <v>189220494686202.78</v>
      </c>
      <c r="T199">
        <f>IF(ISBLANK(Calculations!T199),"",Calculations!T199)</f>
        <v>188518168769854.69</v>
      </c>
      <c r="U199">
        <f>IF(ISBLANK(Calculations!U199),"",Calculations!U199)</f>
        <v>187958059706484.59</v>
      </c>
      <c r="V199">
        <f>IF(ISBLANK(Calculations!V199),"",Calculations!V199)</f>
        <v>187511502082146.53</v>
      </c>
      <c r="W199">
        <f>IF(ISBLANK(Calculations!W199),"",Calculations!W199)</f>
        <v>187339126023456.84</v>
      </c>
      <c r="X199">
        <f>IF(ISBLANK(Calculations!X199),"",Calculations!X199)</f>
        <v>187331148676042.09</v>
      </c>
      <c r="Y199">
        <f>IF(ISBLANK(Calculations!Y199),"",Calculations!Y199)</f>
        <v>187386768100008.12</v>
      </c>
      <c r="Z199">
        <f>IF(ISBLANK(Calculations!Z199),"",Calculations!Z199)</f>
        <v>187520643408712.72</v>
      </c>
      <c r="AA199">
        <f>IF(ISBLANK(Calculations!AA199),"",Calculations!AA199)</f>
        <v>187994594736603.56</v>
      </c>
      <c r="AB199">
        <f>IF(ISBLANK(Calculations!AB199),"",Calculations!AB199)</f>
        <v>188617276998059.53</v>
      </c>
      <c r="AC199">
        <f>IF(ISBLANK(Calculations!AC199),"",Calculations!AC199)</f>
        <v>189291433687907.59</v>
      </c>
      <c r="AD199">
        <f>IF(ISBLANK(Calculations!AD199),"",Calculations!AD199)</f>
        <v>190049753588740.19</v>
      </c>
      <c r="AE199">
        <f>IF(ISBLANK(Calculations!AE199),"",Calculations!AE199)</f>
        <v>190893484468838.91</v>
      </c>
      <c r="AF199">
        <f>IF(ISBLANK(Calculations!AF199),"",Calculations!AF199)</f>
        <v>191720842575077.09</v>
      </c>
      <c r="AG199">
        <f>IF(ISBLANK(Calculations!AG199),"",Calculations!AG199)</f>
        <v>192534996835689.22</v>
      </c>
      <c r="AH199">
        <f>IF(ISBLANK(Calculations!AH199),"",Calculations!AH199)</f>
        <v>193409243066828.97</v>
      </c>
      <c r="AI199">
        <f>IF(ISBLANK(Calculations!AI199),"",Calculations!AI199)</f>
        <v>194193482694149.53</v>
      </c>
      <c r="AJ199">
        <f>IF(ISBLANK(Calculations!AJ199),"",Calculations!AJ199)</f>
        <v>194975231117908.59</v>
      </c>
      <c r="AK199">
        <f>IF(ISBLANK(Calculations!AK199),"",Calculations!AK199)</f>
        <v>194716190607537.94</v>
      </c>
      <c r="AL199">
        <f>IF(ISBLANK(Calculations!AL199),"",Calculations!AL199)</f>
        <v>194433404176077.81</v>
      </c>
      <c r="AM199">
        <f>IF(ISBLANK(Calculations!AM199),"",Calculations!AM199)</f>
        <v>194062784846753.78</v>
      </c>
      <c r="AN199">
        <f>IF(ISBLANK(Calculations!AN199),"",Calculations!AN199)</f>
        <v>193648394705880.66</v>
      </c>
      <c r="AO199">
        <f>IF(ISBLANK(Calculations!AO199),"",Calculations!AO199)</f>
        <v>193293059363189.59</v>
      </c>
      <c r="AP199">
        <f>IF(ISBLANK(Calculations!AP199),"",Calculations!AP199)</f>
        <v>192851160628956.22</v>
      </c>
      <c r="AQ199">
        <f>IF(ISBLANK(Calculations!AQ199),"",Calculations!AQ199)</f>
        <v>192423425704113.16</v>
      </c>
      <c r="AR199">
        <f>IF(ISBLANK(Calculations!AR199),"",Calculations!AR199)</f>
        <v>191928264479840.59</v>
      </c>
      <c r="AS199">
        <f>IF(ISBLANK(Calculations!AS199),"",Calculations!AS199)</f>
        <v>191449744724500.06</v>
      </c>
      <c r="AT199">
        <f>IF(ISBLANK(Calculations!AT199),"",Calculations!AT199)</f>
        <v>190993575326199.66</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126203000000000</v>
      </c>
      <c r="P202">
        <f>IF(ISBLANK(Calculations!P202),"",Calculations!P202)</f>
        <v>126203000000000</v>
      </c>
      <c r="Q202">
        <f>IF(ISBLANK(Calculations!Q202),"",Calculations!Q202)</f>
        <v>126203000000000</v>
      </c>
      <c r="R202">
        <f>IF(ISBLANK(Calculations!R202),"",Calculations!R202)</f>
        <v>126704191690334.92</v>
      </c>
      <c r="S202">
        <f>IF(ISBLANK(Calculations!S202),"",Calculations!S202)</f>
        <v>127122505441402.53</v>
      </c>
      <c r="T202">
        <f>IF(ISBLANK(Calculations!T202),"",Calculations!T202)</f>
        <v>127555377571827.28</v>
      </c>
      <c r="U202">
        <f>IF(ISBLANK(Calculations!U202),"",Calculations!U202)</f>
        <v>127940839033548.77</v>
      </c>
      <c r="V202">
        <f>IF(ISBLANK(Calculations!V202),"",Calculations!V202)</f>
        <v>128306978941199.5</v>
      </c>
      <c r="W202">
        <f>IF(ISBLANK(Calculations!W202),"",Calculations!W202)</f>
        <v>128661878002007.97</v>
      </c>
      <c r="X202">
        <f>IF(ISBLANK(Calculations!X202),"",Calculations!X202)</f>
        <v>129015197966955.02</v>
      </c>
      <c r="Y202">
        <f>IF(ISBLANK(Calculations!Y202),"",Calculations!Y202)</f>
        <v>129421989479056.19</v>
      </c>
      <c r="Z202">
        <f>IF(ISBLANK(Calculations!Z202),"",Calculations!Z202)</f>
        <v>129877983727954.28</v>
      </c>
      <c r="AA202">
        <f>IF(ISBLANK(Calculations!AA202),"",Calculations!AA202)</f>
        <v>130433880144788.33</v>
      </c>
      <c r="AB202">
        <f>IF(ISBLANK(Calculations!AB202),"",Calculations!AB202)</f>
        <v>131102291750732.03</v>
      </c>
      <c r="AC202">
        <f>IF(ISBLANK(Calculations!AC202),"",Calculations!AC202)</f>
        <v>131861282132406.34</v>
      </c>
      <c r="AD202">
        <f>IF(ISBLANK(Calculations!AD202),"",Calculations!AD202)</f>
        <v>132712832835606.28</v>
      </c>
      <c r="AE202">
        <f>IF(ISBLANK(Calculations!AE202),"",Calculations!AE202)</f>
        <v>133638730777728.17</v>
      </c>
      <c r="AF202">
        <f>IF(ISBLANK(Calculations!AF202),"",Calculations!AF202)</f>
        <v>134612867232079.88</v>
      </c>
      <c r="AG202">
        <f>IF(ISBLANK(Calculations!AG202),"",Calculations!AG202)</f>
        <v>135679928807169.28</v>
      </c>
      <c r="AH202">
        <f>IF(ISBLANK(Calculations!AH202),"",Calculations!AH202)</f>
        <v>136797491069090.09</v>
      </c>
      <c r="AI202">
        <f>IF(ISBLANK(Calculations!AI202),"",Calculations!AI202)</f>
        <v>137995640239432.25</v>
      </c>
      <c r="AJ202">
        <f>IF(ISBLANK(Calculations!AJ202),"",Calculations!AJ202)</f>
        <v>139266435233016.92</v>
      </c>
      <c r="AK202">
        <f>IF(ISBLANK(Calculations!AK202),"",Calculations!AK202)</f>
        <v>140614790546597.25</v>
      </c>
      <c r="AL202">
        <f>IF(ISBLANK(Calculations!AL202),"",Calculations!AL202)</f>
        <v>142037562737540.84</v>
      </c>
      <c r="AM202">
        <f>IF(ISBLANK(Calculations!AM202),"",Calculations!AM202)</f>
        <v>143551289317802.44</v>
      </c>
      <c r="AN202">
        <f>IF(ISBLANK(Calculations!AN202),"",Calculations!AN202)</f>
        <v>145132172576604.19</v>
      </c>
      <c r="AO202">
        <f>IF(ISBLANK(Calculations!AO202),"",Calculations!AO202)</f>
        <v>146767759611526.94</v>
      </c>
      <c r="AP202">
        <f>IF(ISBLANK(Calculations!AP202),"",Calculations!AP202)</f>
        <v>148502870417714.12</v>
      </c>
      <c r="AQ202">
        <f>IF(ISBLANK(Calculations!AQ202),"",Calculations!AQ202)</f>
        <v>150274346831826.75</v>
      </c>
      <c r="AR202">
        <f>IF(ISBLANK(Calculations!AR202),"",Calculations!AR202)</f>
        <v>152131783809223.06</v>
      </c>
      <c r="AS202">
        <f>IF(ISBLANK(Calculations!AS202),"",Calculations!AS202)</f>
        <v>154064037717231.81</v>
      </c>
      <c r="AT202">
        <f>IF(ISBLANK(Calculations!AT202),"",Calculations!AT202)</f>
        <v>156079733761892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21638377252727.152</v>
      </c>
      <c r="C2" s="7">
        <f>'IRA Calculations'!Q4</f>
        <v>21638285428659.773</v>
      </c>
      <c r="D2" s="7">
        <f>'IRA Calculations'!R4</f>
        <v>21900561812089.145</v>
      </c>
      <c r="E2" s="7">
        <f>'IRA Calculations'!S4</f>
        <v>22165664355260.621</v>
      </c>
      <c r="F2" s="7">
        <f>'IRA Calculations'!T4</f>
        <v>22416415062515.473</v>
      </c>
      <c r="G2" s="7">
        <f>'IRA Calculations'!U4</f>
        <v>22655079156887.352</v>
      </c>
      <c r="H2" s="7">
        <f>'IRA Calculations'!V4</f>
        <v>22888099874784.918</v>
      </c>
      <c r="I2" s="7">
        <f>'IRA Calculations'!W4</f>
        <v>23113080034745.305</v>
      </c>
      <c r="J2" s="7">
        <f>'IRA Calculations'!X4</f>
        <v>23335447162092.758</v>
      </c>
      <c r="K2" s="7">
        <f>'IRA Calculations'!Y4</f>
        <v>23555505589287.082</v>
      </c>
      <c r="L2" s="7">
        <f>'IRA Calculations'!Z4</f>
        <v>23786559704313.336</v>
      </c>
      <c r="M2" s="7">
        <f>'IRA Calculations'!AA4</f>
        <v>24029609520703.812</v>
      </c>
      <c r="N2" s="7">
        <f>'IRA Calculations'!AB4</f>
        <v>24278056567364.398</v>
      </c>
      <c r="O2" s="7">
        <f>'IRA Calculations'!AC4</f>
        <v>24505515905972.957</v>
      </c>
      <c r="P2" s="7">
        <f>'IRA Calculations'!AD4</f>
        <v>24746833308132.527</v>
      </c>
      <c r="Q2" s="7">
        <f>'IRA Calculations'!AE4</f>
        <v>24993400699847.246</v>
      </c>
      <c r="R2" s="7">
        <f>'IRA Calculations'!AF4</f>
        <v>25252561418064.402</v>
      </c>
      <c r="S2" s="7">
        <f>'IRA Calculations'!AG4</f>
        <v>25515089461450.02</v>
      </c>
      <c r="T2" s="7">
        <f>'IRA Calculations'!AH4</f>
        <v>25792965479122.285</v>
      </c>
      <c r="U2" s="7">
        <f>'IRA Calculations'!AI4</f>
        <v>26066763472402.914</v>
      </c>
      <c r="V2" s="7">
        <f>'IRA Calculations'!AJ4</f>
        <v>26348043218243.859</v>
      </c>
      <c r="W2" s="7">
        <f>'IRA Calculations'!AK4</f>
        <v>26419959625794.965</v>
      </c>
      <c r="X2" s="7">
        <f>'IRA Calculations'!AL4</f>
        <v>26500462405589.902</v>
      </c>
      <c r="Y2" s="7">
        <f>'IRA Calculations'!AM4</f>
        <v>26589269835982.176</v>
      </c>
      <c r="Z2" s="7">
        <f>'IRA Calculations'!AN4</f>
        <v>26686340775990.336</v>
      </c>
      <c r="AA2" s="7">
        <f>'IRA Calculations'!AO4</f>
        <v>26793955124859.508</v>
      </c>
      <c r="AB2" s="7">
        <f>'IRA Calculations'!AP4</f>
        <v>26904061528951.141</v>
      </c>
      <c r="AC2" s="7">
        <f>'IRA Calculations'!AQ4</f>
        <v>27017567184207.348</v>
      </c>
      <c r="AD2" s="7">
        <f>'IRA Calculations'!AR4</f>
        <v>27132227379282.273</v>
      </c>
      <c r="AE2" s="7">
        <f>'IRA Calculations'!AS4</f>
        <v>27245619037904.855</v>
      </c>
      <c r="AF2" s="7">
        <f>'IRA Calculations'!AT4</f>
        <v>27355690157560.406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128004230935349.98</v>
      </c>
      <c r="C4" s="7">
        <f>'IRA Calculations'!Q6</f>
        <v>128004230935349.98</v>
      </c>
      <c r="D4" s="7">
        <f>'IRA Calculations'!R6</f>
        <v>128216520135104.28</v>
      </c>
      <c r="E4" s="7">
        <f>'IRA Calculations'!S6</f>
        <v>124729164796857.95</v>
      </c>
      <c r="F4" s="7">
        <f>'IRA Calculations'!T6</f>
        <v>121193248066910.53</v>
      </c>
      <c r="G4" s="7">
        <f>'IRA Calculations'!U6</f>
        <v>117618379124354.25</v>
      </c>
      <c r="H4" s="7">
        <f>'IRA Calculations'!V6</f>
        <v>114114683425568.86</v>
      </c>
      <c r="I4" s="7">
        <f>'IRA Calculations'!W6</f>
        <v>110658396451244.34</v>
      </c>
      <c r="J4" s="7">
        <f>'IRA Calculations'!X6</f>
        <v>107313377852336.69</v>
      </c>
      <c r="K4" s="7">
        <f>'IRA Calculations'!Y6</f>
        <v>104062064882790.31</v>
      </c>
      <c r="L4" s="7">
        <f>'IRA Calculations'!Z6</f>
        <v>101005732848695.73</v>
      </c>
      <c r="M4" s="7">
        <f>'IRA Calculations'!AA6</f>
        <v>98139664673030.625</v>
      </c>
      <c r="N4" s="7">
        <f>'IRA Calculations'!AB6</f>
        <v>95444351829844.219</v>
      </c>
      <c r="O4" s="7">
        <f>'IRA Calculations'!AC6</f>
        <v>96473864500492.156</v>
      </c>
      <c r="P4" s="7">
        <f>'IRA Calculations'!AD6</f>
        <v>97751263262942.031</v>
      </c>
      <c r="Q4" s="7">
        <f>'IRA Calculations'!AE6</f>
        <v>99159851688545.156</v>
      </c>
      <c r="R4" s="7">
        <f>'IRA Calculations'!AF6</f>
        <v>100747417243783.69</v>
      </c>
      <c r="S4" s="7">
        <f>'IRA Calculations'!AG6</f>
        <v>102411263171602.34</v>
      </c>
      <c r="T4" s="7">
        <f>'IRA Calculations'!AH6</f>
        <v>104261913312071.84</v>
      </c>
      <c r="U4" s="7">
        <f>'IRA Calculations'!AI6</f>
        <v>106126087407285.56</v>
      </c>
      <c r="V4" s="7">
        <f>'IRA Calculations'!AJ6</f>
        <v>108111664916946.09</v>
      </c>
      <c r="W4" s="7">
        <f>'IRA Calculations'!AK6</f>
        <v>108507851828875.75</v>
      </c>
      <c r="X4" s="7">
        <f>'IRA Calculations'!AL6</f>
        <v>108932185560670.56</v>
      </c>
      <c r="Y4" s="7">
        <f>'IRA Calculations'!AM6</f>
        <v>109377690583117.22</v>
      </c>
      <c r="Z4" s="7">
        <f>'IRA Calculations'!AN6</f>
        <v>109832444180527.69</v>
      </c>
      <c r="AA4" s="7">
        <f>'IRA Calculations'!AO6</f>
        <v>110305685946125.5</v>
      </c>
      <c r="AB4" s="7">
        <f>'IRA Calculations'!AP6</f>
        <v>110717408745349.06</v>
      </c>
      <c r="AC4" s="7">
        <f>'IRA Calculations'!AQ6</f>
        <v>111072007130847.81</v>
      </c>
      <c r="AD4" s="7">
        <f>'IRA Calculations'!AR6</f>
        <v>111351383002777.38</v>
      </c>
      <c r="AE4" s="7">
        <f>'IRA Calculations'!AS6</f>
        <v>111543588197500.31</v>
      </c>
      <c r="AF4" s="7">
        <f>'IRA Calculations'!AT6</f>
        <v>111639535060424.59</v>
      </c>
    </row>
    <row r="5" spans="1:34" x14ac:dyDescent="0.2">
      <c r="A5" s="1" t="s">
        <v>79</v>
      </c>
      <c r="B5" s="7">
        <f>'IRA Calculations'!P7</f>
        <v>52072567931527.93</v>
      </c>
      <c r="C5" s="7">
        <f>'IRA Calculations'!Q7</f>
        <v>52072567931527.93</v>
      </c>
      <c r="D5" s="7">
        <f>'IRA Calculations'!R7</f>
        <v>52166345306164.508</v>
      </c>
      <c r="E5" s="7">
        <f>'IRA Calculations'!S7</f>
        <v>52192463035389.344</v>
      </c>
      <c r="F5" s="7">
        <f>'IRA Calculations'!T7</f>
        <v>52135278359468.125</v>
      </c>
      <c r="G5" s="7">
        <f>'IRA Calculations'!U7</f>
        <v>51966460651412.336</v>
      </c>
      <c r="H5" s="7">
        <f>'IRA Calculations'!V7</f>
        <v>51669546994500.344</v>
      </c>
      <c r="I5" s="7">
        <f>'IRA Calculations'!W7</f>
        <v>51185012207626.984</v>
      </c>
      <c r="J5" s="7">
        <f>'IRA Calculations'!X7</f>
        <v>50484520588955.508</v>
      </c>
      <c r="K5" s="7">
        <f>'IRA Calculations'!Y7</f>
        <v>49525068343160.688</v>
      </c>
      <c r="L5" s="7">
        <f>'IRA Calculations'!Z7</f>
        <v>48327006102115.195</v>
      </c>
      <c r="M5" s="7">
        <f>'IRA Calculations'!AA7</f>
        <v>46903136244525.641</v>
      </c>
      <c r="N5" s="7">
        <f>'IRA Calculations'!AB7</f>
        <v>45274356717232.109</v>
      </c>
      <c r="O5" s="7">
        <f>'IRA Calculations'!AC7</f>
        <v>43460117362457.422</v>
      </c>
      <c r="P5" s="7">
        <f>'IRA Calculations'!AD7</f>
        <v>41551420933124.039</v>
      </c>
      <c r="Q5" s="7">
        <f>'IRA Calculations'!AE7</f>
        <v>39563925063051.641</v>
      </c>
      <c r="R5" s="7">
        <f>'IRA Calculations'!AF7</f>
        <v>37560719780327.812</v>
      </c>
      <c r="S5" s="7">
        <f>'IRA Calculations'!AG7</f>
        <v>35546466154352.484</v>
      </c>
      <c r="T5" s="7">
        <f>'IRA Calculations'!AH7</f>
        <v>33559409340878.457</v>
      </c>
      <c r="U5" s="7">
        <f>'IRA Calculations'!AI7</f>
        <v>31551489658517.305</v>
      </c>
      <c r="V5" s="7">
        <f>'IRA Calculations'!AJ7</f>
        <v>29541154156314.859</v>
      </c>
      <c r="W5" s="7">
        <f>'IRA Calculations'!AK7</f>
        <v>27195024305330.93</v>
      </c>
      <c r="X5" s="7">
        <f>'IRA Calculations'!AL7</f>
        <v>24885327595417.844</v>
      </c>
      <c r="Y5" s="7">
        <f>'IRA Calculations'!AM7</f>
        <v>22609051598368.07</v>
      </c>
      <c r="Z5" s="7">
        <f>'IRA Calculations'!AN7</f>
        <v>20372260282640.965</v>
      </c>
      <c r="AA5" s="7">
        <f>'IRA Calculations'!AO7</f>
        <v>18196068591372.613</v>
      </c>
      <c r="AB5" s="7">
        <f>'IRA Calculations'!AP7</f>
        <v>16097768581979.061</v>
      </c>
      <c r="AC5" s="7">
        <f>'IRA Calculations'!AQ7</f>
        <v>14105036019861.439</v>
      </c>
      <c r="AD5" s="7">
        <f>'IRA Calculations'!AR7</f>
        <v>12235429122856.836</v>
      </c>
      <c r="AE5" s="7">
        <f>'IRA Calculations'!AS7</f>
        <v>10499974438965.613</v>
      </c>
      <c r="AF5" s="7">
        <f>'IRA Calculations'!AT7</f>
        <v>8908169342834.2949</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21999606947018.695</v>
      </c>
      <c r="C7" s="7">
        <f>'IRA Calculations'!Q9</f>
        <v>21999606947018.695</v>
      </c>
      <c r="D7" s="7">
        <f>'IRA Calculations'!R9</f>
        <v>22025595758577.688</v>
      </c>
      <c r="E7" s="7">
        <f>'IRA Calculations'!S9</f>
        <v>22036745922124.52</v>
      </c>
      <c r="F7" s="7">
        <f>'IRA Calculations'!T9</f>
        <v>22037468731181.43</v>
      </c>
      <c r="G7" s="7">
        <f>'IRA Calculations'!U9</f>
        <v>22019789726363.555</v>
      </c>
      <c r="H7" s="7">
        <f>'IRA Calculations'!V9</f>
        <v>22008601333489.445</v>
      </c>
      <c r="I7" s="7">
        <f>'IRA Calculations'!W9</f>
        <v>21991435799978.605</v>
      </c>
      <c r="J7" s="7">
        <f>'IRA Calculations'!X9</f>
        <v>21974081237130.066</v>
      </c>
      <c r="K7" s="7">
        <f>'IRA Calculations'!Y9</f>
        <v>21949716432869.449</v>
      </c>
      <c r="L7" s="7">
        <f>'IRA Calculations'!Z9</f>
        <v>21933539887183.965</v>
      </c>
      <c r="M7" s="7">
        <f>'IRA Calculations'!AA9</f>
        <v>21920942879811.402</v>
      </c>
      <c r="N7" s="7">
        <f>'IRA Calculations'!AB9</f>
        <v>21921017952493.035</v>
      </c>
      <c r="O7" s="7">
        <f>'IRA Calculations'!AC9</f>
        <v>21917830723208.938</v>
      </c>
      <c r="P7" s="7">
        <f>'IRA Calculations'!AD9</f>
        <v>21938076703424.898</v>
      </c>
      <c r="Q7" s="7">
        <f>'IRA Calculations'!AE9</f>
        <v>21971694559766.48</v>
      </c>
      <c r="R7" s="7">
        <f>'IRA Calculations'!AF9</f>
        <v>22032600029796.824</v>
      </c>
      <c r="S7" s="7">
        <f>'IRA Calculations'!AG9</f>
        <v>22108570702380.402</v>
      </c>
      <c r="T7" s="7">
        <f>'IRA Calculations'!AH9</f>
        <v>22209748440102.195</v>
      </c>
      <c r="U7" s="7">
        <f>'IRA Calculations'!AI9</f>
        <v>22321359581145.805</v>
      </c>
      <c r="V7" s="7">
        <f>'IRA Calculations'!AJ9</f>
        <v>22448640430294.082</v>
      </c>
      <c r="W7" s="7">
        <f>'IRA Calculations'!AK9</f>
        <v>22369929497336.586</v>
      </c>
      <c r="X7" s="7">
        <f>'IRA Calculations'!AL9</f>
        <v>22294394433436.387</v>
      </c>
      <c r="Y7" s="7">
        <f>'IRA Calculations'!AM9</f>
        <v>22218308992979.035</v>
      </c>
      <c r="Z7" s="7">
        <f>'IRA Calculations'!AN9</f>
        <v>22139791440595.734</v>
      </c>
      <c r="AA7" s="7">
        <f>'IRA Calculations'!AO9</f>
        <v>22063660381553.645</v>
      </c>
      <c r="AB7" s="7">
        <f>'IRA Calculations'!AP9</f>
        <v>21983867353313.453</v>
      </c>
      <c r="AC7" s="7">
        <f>'IRA Calculations'!AQ9</f>
        <v>21906884805495.453</v>
      </c>
      <c r="AD7" s="7">
        <f>'IRA Calculations'!AR9</f>
        <v>21833580449711.688</v>
      </c>
      <c r="AE7" s="7">
        <f>'IRA Calculations'!AS9</f>
        <v>21763394230202.695</v>
      </c>
      <c r="AF7" s="7">
        <f>'IRA Calculations'!AT9</f>
        <v>21695765352465.59</v>
      </c>
    </row>
    <row r="8" spans="1:34" x14ac:dyDescent="0.2">
      <c r="A8" s="1" t="s">
        <v>344</v>
      </c>
      <c r="B8" s="7">
        <f>'IRA Calculations'!P10</f>
        <v>810411237666.02319</v>
      </c>
      <c r="C8" s="7">
        <f>'IRA Calculations'!Q10</f>
        <v>810411237666.02319</v>
      </c>
      <c r="D8" s="7">
        <f>'IRA Calculations'!R10</f>
        <v>802657476330.32935</v>
      </c>
      <c r="E8" s="7">
        <f>'IRA Calculations'!S10</f>
        <v>794313500462.48206</v>
      </c>
      <c r="F8" s="7">
        <f>'IRA Calculations'!T10</f>
        <v>785340007021.25195</v>
      </c>
      <c r="G8" s="7">
        <f>'IRA Calculations'!U10</f>
        <v>774752532719.12683</v>
      </c>
      <c r="H8" s="7">
        <f>'IRA Calculations'!V10</f>
        <v>762077745525.13708</v>
      </c>
      <c r="I8" s="7">
        <f>'IRA Calculations'!W10</f>
        <v>746800290922.95056</v>
      </c>
      <c r="J8" s="7">
        <f>'IRA Calculations'!X10</f>
        <v>729223027802.81921</v>
      </c>
      <c r="K8" s="7">
        <f>'IRA Calculations'!Y10</f>
        <v>708332944812.46692</v>
      </c>
      <c r="L8" s="7">
        <f>'IRA Calculations'!Z10</f>
        <v>684831300120.17041</v>
      </c>
      <c r="M8" s="7">
        <f>'IRA Calculations'!AA10</f>
        <v>658838531077.31799</v>
      </c>
      <c r="N8" s="7">
        <f>'IRA Calculations'!AB10</f>
        <v>630729259962.9292</v>
      </c>
      <c r="O8" s="7">
        <f>'IRA Calculations'!AC10</f>
        <v>600269741007.38354</v>
      </c>
      <c r="P8" s="7">
        <f>'IRA Calculations'!AD10</f>
        <v>567795586572.83105</v>
      </c>
      <c r="Q8" s="7">
        <f>'IRA Calculations'!AE10</f>
        <v>533145999779.74762</v>
      </c>
      <c r="R8" s="7">
        <f>'IRA Calculations'!AF10</f>
        <v>497069371106.62549</v>
      </c>
      <c r="S8" s="7">
        <f>'IRA Calculations'!AG10</f>
        <v>459331180756.30743</v>
      </c>
      <c r="T8" s="7">
        <f>'IRA Calculations'!AH10</f>
        <v>420738151228.62646</v>
      </c>
      <c r="U8" s="7">
        <f>'IRA Calculations'!AI10</f>
        <v>381819720870.58203</v>
      </c>
      <c r="V8" s="7">
        <f>'IRA Calculations'!AJ10</f>
        <v>343399737536.30231</v>
      </c>
      <c r="W8" s="7">
        <f>'IRA Calculations'!AK10</f>
        <v>305096585545.20667</v>
      </c>
      <c r="X8" s="7">
        <f>'IRA Calculations'!AL10</f>
        <v>268497594220.12738</v>
      </c>
      <c r="Y8" s="7">
        <f>'IRA Calculations'!AM10</f>
        <v>234122617429.72565</v>
      </c>
      <c r="Z8" s="7">
        <f>'IRA Calculations'!AN10</f>
        <v>202441916140.63141</v>
      </c>
      <c r="AA8" s="7">
        <f>'IRA Calculations'!AO10</f>
        <v>173894519183.55487</v>
      </c>
      <c r="AB8" s="7">
        <f>'IRA Calculations'!AP10</f>
        <v>148640505215.44971</v>
      </c>
      <c r="AC8" s="7">
        <f>'IRA Calculations'!AQ10</f>
        <v>126853689976.9238</v>
      </c>
      <c r="AD8" s="7">
        <f>'IRA Calculations'!AR10</f>
        <v>108540263350.35133</v>
      </c>
      <c r="AE8" s="7">
        <f>'IRA Calculations'!AS10</f>
        <v>93534476184.52179</v>
      </c>
      <c r="AF8" s="7">
        <f>'IRA Calculations'!AT10</f>
        <v>81557819996.426437</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10753058267442.078</v>
      </c>
      <c r="C10" s="7">
        <f>'IRA Calculations'!Q12</f>
        <v>10753058267442.078</v>
      </c>
      <c r="D10" s="7">
        <f>'IRA Calculations'!R12</f>
        <v>10787878663332.229</v>
      </c>
      <c r="E10" s="7">
        <f>'IRA Calculations'!S12</f>
        <v>10820473092924.182</v>
      </c>
      <c r="F10" s="7">
        <f>'IRA Calculations'!T12</f>
        <v>10853457800433.594</v>
      </c>
      <c r="G10" s="7">
        <f>'IRA Calculations'!U12</f>
        <v>10882746042635.639</v>
      </c>
      <c r="H10" s="7">
        <f>'IRA Calculations'!V12</f>
        <v>10920524434312.885</v>
      </c>
      <c r="I10" s="7">
        <f>'IRA Calculations'!W12</f>
        <v>10961275596184.395</v>
      </c>
      <c r="J10" s="7">
        <f>'IRA Calculations'!X12</f>
        <v>11009994611829.439</v>
      </c>
      <c r="K10" s="7">
        <f>'IRA Calculations'!Y12</f>
        <v>11061698366224.447</v>
      </c>
      <c r="L10" s="7">
        <f>'IRA Calculations'!Z12</f>
        <v>11124789204234.006</v>
      </c>
      <c r="M10" s="7">
        <f>'IRA Calculations'!AA12</f>
        <v>11194199548747.434</v>
      </c>
      <c r="N10" s="7">
        <f>'IRA Calculations'!AB12</f>
        <v>11271708758564.221</v>
      </c>
      <c r="O10" s="7">
        <f>'IRA Calculations'!AC12</f>
        <v>11346085446245.01</v>
      </c>
      <c r="P10" s="7">
        <f>'IRA Calculations'!AD12</f>
        <v>11427688879888.041</v>
      </c>
      <c r="Q10" s="7">
        <f>'IRA Calculations'!AE12</f>
        <v>11506582881948.961</v>
      </c>
      <c r="R10" s="7">
        <f>'IRA Calculations'!AF12</f>
        <v>11587659731816.543</v>
      </c>
      <c r="S10" s="7">
        <f>'IRA Calculations'!AG12</f>
        <v>11661255741093.473</v>
      </c>
      <c r="T10" s="7">
        <f>'IRA Calculations'!AH12</f>
        <v>11736751863198.223</v>
      </c>
      <c r="U10" s="7">
        <f>'IRA Calculations'!AI12</f>
        <v>11809874963578.043</v>
      </c>
      <c r="V10" s="7">
        <f>'IRA Calculations'!AJ12</f>
        <v>11888757172618.111</v>
      </c>
      <c r="W10" s="7">
        <f>'IRA Calculations'!AK12</f>
        <v>11860616526484.875</v>
      </c>
      <c r="X10" s="7">
        <f>'IRA Calculations'!AL12</f>
        <v>11835794299819.715</v>
      </c>
      <c r="Y10" s="7">
        <f>'IRA Calculations'!AM12</f>
        <v>11814502678474.209</v>
      </c>
      <c r="Z10" s="7">
        <f>'IRA Calculations'!AN12</f>
        <v>11796686593813.721</v>
      </c>
      <c r="AA10" s="7">
        <f>'IRA Calculations'!AO12</f>
        <v>11783853037370.375</v>
      </c>
      <c r="AB10" s="7">
        <f>'IRA Calculations'!AP12</f>
        <v>11770332833839.053</v>
      </c>
      <c r="AC10" s="7">
        <f>'IRA Calculations'!AQ12</f>
        <v>11757077343014.213</v>
      </c>
      <c r="AD10" s="7">
        <f>'IRA Calculations'!AR12</f>
        <v>11742968654431.561</v>
      </c>
      <c r="AE10" s="7">
        <f>'IRA Calculations'!AS12</f>
        <v>11727067332875.111</v>
      </c>
      <c r="AF10" s="7">
        <f>'IRA Calculations'!AT12</f>
        <v>11708616453050.783</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14856427396164.637</v>
      </c>
      <c r="C2" s="7">
        <f>'IRA Calculations'!P17</f>
        <v>14856427396164.637</v>
      </c>
      <c r="D2" s="7">
        <f>'IRA Calculations'!Q17</f>
        <v>14856427396164.637</v>
      </c>
      <c r="E2" s="7">
        <f>'IRA Calculations'!R17</f>
        <v>14644355530994.381</v>
      </c>
      <c r="F2" s="7">
        <f>'IRA Calculations'!S17</f>
        <v>15324888690786.016</v>
      </c>
      <c r="G2" s="7">
        <f>'IRA Calculations'!T17</f>
        <v>16008378920093.719</v>
      </c>
      <c r="H2" s="7">
        <f>'IRA Calculations'!U17</f>
        <v>16733577909062.73</v>
      </c>
      <c r="I2" s="7">
        <f>'IRA Calculations'!V17</f>
        <v>17469113955250.699</v>
      </c>
      <c r="J2" s="7">
        <f>'IRA Calculations'!W17</f>
        <v>18250814593789.219</v>
      </c>
      <c r="K2" s="7">
        <f>'IRA Calculations'!X17</f>
        <v>19045025355013.207</v>
      </c>
      <c r="L2" s="7">
        <f>'IRA Calculations'!Y17</f>
        <v>19884099867218.387</v>
      </c>
      <c r="M2" s="7">
        <f>'IRA Calculations'!Z17</f>
        <v>20732047771818.082</v>
      </c>
      <c r="N2" s="7">
        <f>'IRA Calculations'!AA17</f>
        <v>21618504036511.836</v>
      </c>
      <c r="O2" s="7">
        <f>'IRA Calculations'!AB17</f>
        <v>22505916833049.25</v>
      </c>
      <c r="P2" s="7">
        <f>'IRA Calculations'!AC17</f>
        <v>22564517793427.73</v>
      </c>
      <c r="Q2" s="7">
        <f>'IRA Calculations'!AD17</f>
        <v>22614718088501.621</v>
      </c>
      <c r="R2" s="7">
        <f>'IRA Calculations'!AE17</f>
        <v>22685991535580.375</v>
      </c>
      <c r="S2" s="7">
        <f>'IRA Calculations'!AF17</f>
        <v>22744952711697.242</v>
      </c>
      <c r="T2" s="7">
        <f>'IRA Calculations'!AG17</f>
        <v>22806948439313.242</v>
      </c>
      <c r="U2" s="7">
        <f>'IRA Calculations'!AH17</f>
        <v>22887208736956.438</v>
      </c>
      <c r="V2" s="7">
        <f>'IRA Calculations'!AI17</f>
        <v>22953466476362.426</v>
      </c>
      <c r="W2" s="7">
        <f>'IRA Calculations'!AJ17</f>
        <v>23036932296157.016</v>
      </c>
      <c r="X2" s="7">
        <f>'IRA Calculations'!AK17</f>
        <v>23107232909868.246</v>
      </c>
      <c r="Y2" s="7">
        <f>'IRA Calculations'!AL17</f>
        <v>23193673840157.918</v>
      </c>
      <c r="Z2" s="7">
        <f>'IRA Calculations'!AM17</f>
        <v>23265124099180.398</v>
      </c>
      <c r="AA2" s="7">
        <f>'IRA Calculations'!AN17</f>
        <v>23337264853151.918</v>
      </c>
      <c r="AB2" s="7">
        <f>'IRA Calculations'!AO17</f>
        <v>23425676818523.309</v>
      </c>
      <c r="AC2" s="7">
        <f>'IRA Calculations'!AP17</f>
        <v>23498884162800.352</v>
      </c>
      <c r="AD2" s="7">
        <f>'IRA Calculations'!AQ17</f>
        <v>23588085710881.727</v>
      </c>
      <c r="AE2" s="7">
        <f>'IRA Calculations'!AR17</f>
        <v>23661899908927.465</v>
      </c>
      <c r="AF2" s="7">
        <f>'IRA Calculations'!AS17</f>
        <v>23735876002918.23</v>
      </c>
      <c r="AG2" s="7">
        <f>'IRA Calculations'!AT17</f>
        <v>23825548006371.785</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10637057595826.053</v>
      </c>
      <c r="C2" s="7">
        <f>'IRA Calculations'!P30</f>
        <v>10637057595826.053</v>
      </c>
      <c r="D2" s="7">
        <f>'IRA Calculations'!Q30</f>
        <v>10637057595826.053</v>
      </c>
      <c r="E2" s="7">
        <f>'IRA Calculations'!R30</f>
        <v>10532403877331.852</v>
      </c>
      <c r="F2" s="7">
        <f>'IRA Calculations'!S30</f>
        <v>10425631539114.182</v>
      </c>
      <c r="G2" s="7">
        <f>'IRA Calculations'!T30</f>
        <v>10326770518588.324</v>
      </c>
      <c r="H2" s="7">
        <f>'IRA Calculations'!U30</f>
        <v>10262122029651.021</v>
      </c>
      <c r="I2" s="7">
        <f>'IRA Calculations'!V30</f>
        <v>10228958723703.896</v>
      </c>
      <c r="J2" s="7">
        <f>'IRA Calculations'!W30</f>
        <v>10207794899067.832</v>
      </c>
      <c r="K2" s="7">
        <f>'IRA Calculations'!X30</f>
        <v>10188170542119.193</v>
      </c>
      <c r="L2" s="7">
        <f>'IRA Calculations'!Y30</f>
        <v>10170374699127.375</v>
      </c>
      <c r="M2" s="7">
        <f>'IRA Calculations'!Z30</f>
        <v>10159606400646.246</v>
      </c>
      <c r="N2" s="7">
        <f>'IRA Calculations'!AA30</f>
        <v>10164261477466.98</v>
      </c>
      <c r="O2" s="7">
        <f>'IRA Calculations'!AB30</f>
        <v>10183128210801.857</v>
      </c>
      <c r="P2" s="7">
        <f>'IRA Calculations'!AC30</f>
        <v>10211248713546.756</v>
      </c>
      <c r="Q2" s="7">
        <f>'IRA Calculations'!AD30</f>
        <v>10240405445248.975</v>
      </c>
      <c r="R2" s="7">
        <f>'IRA Calculations'!AE30</f>
        <v>10267594059333.244</v>
      </c>
      <c r="S2" s="7">
        <f>'IRA Calculations'!AF30</f>
        <v>10274952387420.207</v>
      </c>
      <c r="T2" s="7">
        <f>'IRA Calculations'!AG30</f>
        <v>10275832151752.01</v>
      </c>
      <c r="U2" s="7">
        <f>'IRA Calculations'!AH30</f>
        <v>10272831634092.768</v>
      </c>
      <c r="V2" s="7">
        <f>'IRA Calculations'!AI30</f>
        <v>10267274133472.852</v>
      </c>
      <c r="W2" s="7">
        <f>'IRA Calculations'!AJ30</f>
        <v>10259787929497.168</v>
      </c>
      <c r="X2" s="7">
        <f>'IRA Calculations'!AK30</f>
        <v>10184676859003.682</v>
      </c>
      <c r="Y2" s="7">
        <f>'IRA Calculations'!AL30</f>
        <v>10111839024587.039</v>
      </c>
      <c r="Z2" s="7">
        <f>'IRA Calculations'!AM30</f>
        <v>10042245232259.396</v>
      </c>
      <c r="AA2" s="7">
        <f>'IRA Calculations'!AN30</f>
        <v>9976577265130.207</v>
      </c>
      <c r="AB2" s="7">
        <f>'IRA Calculations'!AO30</f>
        <v>9914718879001.2949</v>
      </c>
      <c r="AC2" s="7">
        <f>'IRA Calculations'!AP30</f>
        <v>9856240639585.7617</v>
      </c>
      <c r="AD2" s="7">
        <f>'IRA Calculations'!AQ30</f>
        <v>9800486520138.5957</v>
      </c>
      <c r="AE2" s="7">
        <f>'IRA Calculations'!AR30</f>
        <v>9746817822231.5195</v>
      </c>
      <c r="AF2" s="7">
        <f>'IRA Calculations'!AS30</f>
        <v>9694818068765.6621</v>
      </c>
      <c r="AG2" s="7">
        <f>'IRA Calculations'!AT30</f>
        <v>9644259457300.8535</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44255553178918.484</v>
      </c>
      <c r="C2" s="7">
        <f>'IRA Calculations'!P43</f>
        <v>44255553178918.484</v>
      </c>
      <c r="D2" s="7">
        <f>'IRA Calculations'!Q43</f>
        <v>44255553178918.484</v>
      </c>
      <c r="E2" s="7">
        <f>'IRA Calculations'!R43</f>
        <v>43992591169183.359</v>
      </c>
      <c r="F2" s="7">
        <f>'IRA Calculations'!S43</f>
        <v>43715231561624.812</v>
      </c>
      <c r="G2" s="7">
        <f>'IRA Calculations'!T43</f>
        <v>43436376696201.172</v>
      </c>
      <c r="H2" s="7">
        <f>'IRA Calculations'!U43</f>
        <v>43175263894114.312</v>
      </c>
      <c r="I2" s="7">
        <f>'IRA Calculations'!V43</f>
        <v>42951774809547.93</v>
      </c>
      <c r="J2" s="7">
        <f>'IRA Calculations'!W43</f>
        <v>42773980876000.07</v>
      </c>
      <c r="K2" s="7">
        <f>'IRA Calculations'!X43</f>
        <v>42641931832216.961</v>
      </c>
      <c r="L2" s="7">
        <f>'IRA Calculations'!Y43</f>
        <v>42554312092401.266</v>
      </c>
      <c r="M2" s="7">
        <f>'IRA Calculations'!Z43</f>
        <v>42522830366868.141</v>
      </c>
      <c r="N2" s="7">
        <f>'IRA Calculations'!AA43</f>
        <v>42553555810889</v>
      </c>
      <c r="O2" s="7">
        <f>'IRA Calculations'!AB43</f>
        <v>42633836868619.008</v>
      </c>
      <c r="P2" s="7">
        <f>'IRA Calculations'!AC43</f>
        <v>42753995698234.797</v>
      </c>
      <c r="Q2" s="7">
        <f>'IRA Calculations'!AD43</f>
        <v>42915094577041.945</v>
      </c>
      <c r="R2" s="7">
        <f>'IRA Calculations'!AE43</f>
        <v>43109522056792.773</v>
      </c>
      <c r="S2" s="7">
        <f>'IRA Calculations'!AF43</f>
        <v>43326542162652.359</v>
      </c>
      <c r="T2" s="7">
        <f>'IRA Calculations'!AG43</f>
        <v>43556393325553.414</v>
      </c>
      <c r="U2" s="7">
        <f>'IRA Calculations'!AH43</f>
        <v>43795567650105.203</v>
      </c>
      <c r="V2" s="7">
        <f>'IRA Calculations'!AI43</f>
        <v>44040361520019.891</v>
      </c>
      <c r="W2" s="7">
        <f>'IRA Calculations'!AJ43</f>
        <v>44287706957609.922</v>
      </c>
      <c r="X2" s="7">
        <f>'IRA Calculations'!AK43</f>
        <v>44245892491235.945</v>
      </c>
      <c r="Y2" s="7">
        <f>'IRA Calculations'!AL43</f>
        <v>44203386707701.992</v>
      </c>
      <c r="Z2" s="7">
        <f>'IRA Calculations'!AM43</f>
        <v>44160221010446.211</v>
      </c>
      <c r="AA2" s="7">
        <f>'IRA Calculations'!AN43</f>
        <v>44116644150702.547</v>
      </c>
      <c r="AB2" s="7">
        <f>'IRA Calculations'!AO43</f>
        <v>44073011124698.844</v>
      </c>
      <c r="AC2" s="7">
        <f>'IRA Calculations'!AP43</f>
        <v>44029547950568.227</v>
      </c>
      <c r="AD2" s="7">
        <f>'IRA Calculations'!AQ43</f>
        <v>43986007225358.359</v>
      </c>
      <c r="AE2" s="7">
        <f>'IRA Calculations'!AR43</f>
        <v>43942445049497.727</v>
      </c>
      <c r="AF2" s="7">
        <f>'IRA Calculations'!AS43</f>
        <v>43898633486893.016</v>
      </c>
      <c r="AG2" s="7">
        <f>'IRA Calculations'!AT43</f>
        <v>43854384439057.977</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51800349209168.703</v>
      </c>
      <c r="C4" s="7">
        <f>'IRA Calculations'!P45</f>
        <v>51800349209168.703</v>
      </c>
      <c r="D4" s="7">
        <f>'IRA Calculations'!Q45</f>
        <v>51800349209168.703</v>
      </c>
      <c r="E4" s="7">
        <f>'IRA Calculations'!R45</f>
        <v>51905418394375.969</v>
      </c>
      <c r="F4" s="7">
        <f>'IRA Calculations'!S45</f>
        <v>52012487960263.156</v>
      </c>
      <c r="G4" s="7">
        <f>'IRA Calculations'!T45</f>
        <v>52131586597054.891</v>
      </c>
      <c r="H4" s="7">
        <f>'IRA Calculations'!U45</f>
        <v>52279737637400.625</v>
      </c>
      <c r="I4" s="7">
        <f>'IRA Calculations'!V45</f>
        <v>52468818775392.391</v>
      </c>
      <c r="J4" s="7">
        <f>'IRA Calculations'!W45</f>
        <v>52695221007662.305</v>
      </c>
      <c r="K4" s="7">
        <f>'IRA Calculations'!X45</f>
        <v>52945082507219.062</v>
      </c>
      <c r="L4" s="7">
        <f>'IRA Calculations'!Y45</f>
        <v>53207972351420.25</v>
      </c>
      <c r="M4" s="7">
        <f>'IRA Calculations'!Z45</f>
        <v>53492236880622.977</v>
      </c>
      <c r="N4" s="7">
        <f>'IRA Calculations'!AA45</f>
        <v>53795020406330.727</v>
      </c>
      <c r="O4" s="7">
        <f>'IRA Calculations'!AB45</f>
        <v>54101165735616.125</v>
      </c>
      <c r="P4" s="7">
        <f>'IRA Calculations'!AC45</f>
        <v>54405436527299.586</v>
      </c>
      <c r="Q4" s="7">
        <f>'IRA Calculations'!AD45</f>
        <v>54717377577455.75</v>
      </c>
      <c r="R4" s="7">
        <f>'IRA Calculations'!AE45</f>
        <v>55036736341866.523</v>
      </c>
      <c r="S4" s="7">
        <f>'IRA Calculations'!AF45</f>
        <v>55358247644832.461</v>
      </c>
      <c r="T4" s="7">
        <f>'IRA Calculations'!AG45</f>
        <v>55678424198027.148</v>
      </c>
      <c r="U4" s="7">
        <f>'IRA Calculations'!AH45</f>
        <v>55999161462212.086</v>
      </c>
      <c r="V4" s="7">
        <f>'IRA Calculations'!AI45</f>
        <v>56319105503482.094</v>
      </c>
      <c r="W4" s="7">
        <f>'IRA Calculations'!AJ45</f>
        <v>56636973455855.688</v>
      </c>
      <c r="X4" s="7">
        <f>'IRA Calculations'!AK45</f>
        <v>56561346329201.156</v>
      </c>
      <c r="Y4" s="7">
        <f>'IRA Calculations'!AL45</f>
        <v>56483597892940.812</v>
      </c>
      <c r="Z4" s="7">
        <f>'IRA Calculations'!AM45</f>
        <v>56405000508741.672</v>
      </c>
      <c r="AA4" s="7">
        <f>'IRA Calculations'!AN45</f>
        <v>56326666378233.523</v>
      </c>
      <c r="AB4" s="7">
        <f>'IRA Calculations'!AO45</f>
        <v>56249321075677.172</v>
      </c>
      <c r="AC4" s="7">
        <f>'IRA Calculations'!AP45</f>
        <v>56173143605199.336</v>
      </c>
      <c r="AD4" s="7">
        <f>'IRA Calculations'!AQ45</f>
        <v>56098811280042.336</v>
      </c>
      <c r="AE4" s="7">
        <f>'IRA Calculations'!AR45</f>
        <v>56026319160585.578</v>
      </c>
      <c r="AF4" s="7">
        <f>'IRA Calculations'!AS45</f>
        <v>55955861707144.766</v>
      </c>
      <c r="AG4" s="7">
        <f>'IRA Calculations'!AT45</f>
        <v>55887411370522.586</v>
      </c>
    </row>
    <row r="5" spans="1:35" x14ac:dyDescent="0.2">
      <c r="A5" s="1" t="s">
        <v>79</v>
      </c>
      <c r="B5" s="7">
        <f>'IRA Calculations'!O46</f>
        <v>5265556211150.1299</v>
      </c>
      <c r="C5" s="7">
        <f>'IRA Calculations'!P46</f>
        <v>5265556211150.1299</v>
      </c>
      <c r="D5" s="7">
        <f>'IRA Calculations'!Q46</f>
        <v>5265556211150.1299</v>
      </c>
      <c r="E5" s="7">
        <f>'IRA Calculations'!R46</f>
        <v>5058047172546.3379</v>
      </c>
      <c r="F5" s="7">
        <f>'IRA Calculations'!S46</f>
        <v>4894905799341.9619</v>
      </c>
      <c r="G5" s="7">
        <f>'IRA Calculations'!T46</f>
        <v>4771266839270.4121</v>
      </c>
      <c r="H5" s="7">
        <f>'IRA Calculations'!U46</f>
        <v>4682565957774.7041</v>
      </c>
      <c r="I5" s="7">
        <f>'IRA Calculations'!V46</f>
        <v>4623743388288.7646</v>
      </c>
      <c r="J5" s="7">
        <f>'IRA Calculations'!W46</f>
        <v>4588959558537.9893</v>
      </c>
      <c r="K5" s="7">
        <f>'IRA Calculations'!X46</f>
        <v>4572147363861.918</v>
      </c>
      <c r="L5" s="7">
        <f>'IRA Calculations'!Y46</f>
        <v>4568288498060.2578</v>
      </c>
      <c r="M5" s="7">
        <f>'IRA Calculations'!Z46</f>
        <v>4574662342470.0303</v>
      </c>
      <c r="N5" s="7">
        <f>'IRA Calculations'!AA46</f>
        <v>4588400236680.3633</v>
      </c>
      <c r="O5" s="7">
        <f>'IRA Calculations'!AB46</f>
        <v>4606332546024.8193</v>
      </c>
      <c r="P5" s="7">
        <f>'IRA Calculations'!AC46</f>
        <v>4626741402644.2266</v>
      </c>
      <c r="Q5" s="7">
        <f>'IRA Calculations'!AD46</f>
        <v>4649519062020.9668</v>
      </c>
      <c r="R5" s="7">
        <f>'IRA Calculations'!AE46</f>
        <v>4673976929963.8789</v>
      </c>
      <c r="S5" s="7">
        <f>'IRA Calculations'!AF46</f>
        <v>4699194780295.1279</v>
      </c>
      <c r="T5" s="7">
        <f>'IRA Calculations'!AG46</f>
        <v>4724615603443.1777</v>
      </c>
      <c r="U5" s="7">
        <f>'IRA Calculations'!AH46</f>
        <v>4750239314771.1104</v>
      </c>
      <c r="V5" s="7">
        <f>'IRA Calculations'!AI46</f>
        <v>4775880054265.4912</v>
      </c>
      <c r="W5" s="7">
        <f>'IRA Calculations'!AJ46</f>
        <v>4801416470469.7314</v>
      </c>
      <c r="X5" s="7">
        <f>'IRA Calculations'!AK46</f>
        <v>4793489878050.0137</v>
      </c>
      <c r="Y5" s="7">
        <f>'IRA Calculations'!AL46</f>
        <v>4785502487559.0527</v>
      </c>
      <c r="Z5" s="7">
        <f>'IRA Calculations'!AM46</f>
        <v>4777575397308.2441</v>
      </c>
      <c r="AA5" s="7">
        <f>'IRA Calculations'!AN46</f>
        <v>4769811813641.9326</v>
      </c>
      <c r="AB5" s="7">
        <f>'IRA Calculations'!AO46</f>
        <v>4762274890250.2852</v>
      </c>
      <c r="AC5" s="7">
        <f>'IRA Calculations'!AP46</f>
        <v>4754968059014.9443</v>
      </c>
      <c r="AD5" s="7">
        <f>'IRA Calculations'!AQ46</f>
        <v>4747956224005.6768</v>
      </c>
      <c r="AE5" s="7">
        <f>'IRA Calculations'!AR46</f>
        <v>4741225829133.1543</v>
      </c>
      <c r="AF5" s="7">
        <f>'IRA Calculations'!AS46</f>
        <v>4734783094923.5049</v>
      </c>
      <c r="AG5" s="7">
        <f>'IRA Calculations'!AT46</f>
        <v>4728611689879.1387</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3629447584419.46</v>
      </c>
      <c r="C10" s="7">
        <f>'IRA Calculations'!P51</f>
        <v>3629447584419.46</v>
      </c>
      <c r="D10" s="7">
        <f>'IRA Calculations'!Q51</f>
        <v>3629447584419.46</v>
      </c>
      <c r="E10" s="7">
        <f>'IRA Calculations'!R51</f>
        <v>3583981823747.0322</v>
      </c>
      <c r="F10" s="7">
        <f>'IRA Calculations'!S51</f>
        <v>3549896026102.0806</v>
      </c>
      <c r="G10" s="7">
        <f>'IRA Calculations'!T51</f>
        <v>3526072019454.1724</v>
      </c>
      <c r="H10" s="7">
        <f>'IRA Calculations'!U51</f>
        <v>3511322214642.2007</v>
      </c>
      <c r="I10" s="7">
        <f>'IRA Calculations'!V51</f>
        <v>3504859260397.4878</v>
      </c>
      <c r="J10" s="7">
        <f>'IRA Calculations'!W51</f>
        <v>3505045814676.7744</v>
      </c>
      <c r="K10" s="7">
        <f>'IRA Calculations'!X51</f>
        <v>3510094183432.2085</v>
      </c>
      <c r="L10" s="7">
        <f>'IRA Calculations'!Y51</f>
        <v>3518422920366.229</v>
      </c>
      <c r="M10" s="7">
        <f>'IRA Calculations'!Z51</f>
        <v>3530192173918.8267</v>
      </c>
      <c r="N10" s="7">
        <f>'IRA Calculations'!AA51</f>
        <v>3544738038564.9785</v>
      </c>
      <c r="O10" s="7">
        <f>'IRA Calculations'!AB51</f>
        <v>3560526473978.0986</v>
      </c>
      <c r="P10" s="7">
        <f>'IRA Calculations'!AC51</f>
        <v>3576675820209.4849</v>
      </c>
      <c r="Q10" s="7">
        <f>'IRA Calculations'!AD51</f>
        <v>3593623353049.6768</v>
      </c>
      <c r="R10" s="7">
        <f>'IRA Calculations'!AE51</f>
        <v>3611226488110.6875</v>
      </c>
      <c r="S10" s="7">
        <f>'IRA Calculations'!AF51</f>
        <v>3629161891567.9033</v>
      </c>
      <c r="T10" s="7">
        <f>'IRA Calculations'!AG51</f>
        <v>3647026881073.5986</v>
      </c>
      <c r="U10" s="7">
        <f>'IRA Calculations'!AH51</f>
        <v>3665008736034.5635</v>
      </c>
      <c r="V10" s="7">
        <f>'IRA Calculations'!AI51</f>
        <v>3683047029135.8936</v>
      </c>
      <c r="W10" s="7">
        <f>'IRA Calculations'!AJ51</f>
        <v>3701061599866.8701</v>
      </c>
      <c r="X10" s="7">
        <f>'IRA Calculations'!AK51</f>
        <v>3697657637826.6646</v>
      </c>
      <c r="Y10" s="7">
        <f>'IRA Calculations'!AL51</f>
        <v>3693959895277.7256</v>
      </c>
      <c r="Z10" s="7">
        <f>'IRA Calculations'!AM51</f>
        <v>3690039279602.3105</v>
      </c>
      <c r="AA10" s="7">
        <f>'IRA Calculations'!AN51</f>
        <v>3685965700553.7798</v>
      </c>
      <c r="AB10" s="7">
        <f>'IRA Calculations'!AO51</f>
        <v>3681789349157.0996</v>
      </c>
      <c r="AC10" s="7">
        <f>'IRA Calculations'!AP51</f>
        <v>3677551245374.8164</v>
      </c>
      <c r="AD10" s="7">
        <f>'IRA Calculations'!AQ51</f>
        <v>3673301048193.3809</v>
      </c>
      <c r="AE10" s="7">
        <f>'IRA Calculations'!AR51</f>
        <v>3669056188001.1299</v>
      </c>
      <c r="AF10" s="7">
        <f>'IRA Calculations'!AS51</f>
        <v>3664849153369.0391</v>
      </c>
      <c r="AG10" s="7">
        <f>'IRA Calculations'!AT51</f>
        <v>3660694647331.0195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54551593163041.828</v>
      </c>
      <c r="C2" s="7">
        <f>'IRA Calculations'!P56</f>
        <v>54551593163041.828</v>
      </c>
      <c r="D2" s="7">
        <f>'IRA Calculations'!Q56</f>
        <v>54551593163041.828</v>
      </c>
      <c r="E2" s="7">
        <f>'IRA Calculations'!R56</f>
        <v>54186047011337.031</v>
      </c>
      <c r="F2" s="7">
        <f>'IRA Calculations'!S56</f>
        <v>53911268303993.883</v>
      </c>
      <c r="G2" s="7">
        <f>'IRA Calculations'!T56</f>
        <v>53694216754159.352</v>
      </c>
      <c r="H2" s="7">
        <f>'IRA Calculations'!U56</f>
        <v>53504277567343.312</v>
      </c>
      <c r="I2" s="7">
        <f>'IRA Calculations'!V56</f>
        <v>53327354262198.305</v>
      </c>
      <c r="J2" s="7">
        <f>'IRA Calculations'!W56</f>
        <v>53264233623784.758</v>
      </c>
      <c r="K2" s="7">
        <f>'IRA Calculations'!X56</f>
        <v>53269622345951.336</v>
      </c>
      <c r="L2" s="7">
        <f>'IRA Calculations'!Y56</f>
        <v>53234759828343.227</v>
      </c>
      <c r="M2" s="7">
        <f>'IRA Calculations'!Z56</f>
        <v>53176747146529.961</v>
      </c>
      <c r="N2" s="7">
        <f>'IRA Calculations'!AA56</f>
        <v>53250679272559.375</v>
      </c>
      <c r="O2" s="7">
        <f>'IRA Calculations'!AB56</f>
        <v>53368168131276.141</v>
      </c>
      <c r="P2" s="7">
        <f>'IRA Calculations'!AC56</f>
        <v>53449247516344.062</v>
      </c>
      <c r="Q2" s="7">
        <f>'IRA Calculations'!AD56</f>
        <v>53547267644102.711</v>
      </c>
      <c r="R2" s="7">
        <f>'IRA Calculations'!AE56</f>
        <v>53652862951300.039</v>
      </c>
      <c r="S2" s="7">
        <f>'IRA Calculations'!AF56</f>
        <v>53742901210514.156</v>
      </c>
      <c r="T2" s="7">
        <f>'IRA Calculations'!AG56</f>
        <v>53810089106043.047</v>
      </c>
      <c r="U2" s="7">
        <f>'IRA Calculations'!AH56</f>
        <v>53884165824508.906</v>
      </c>
      <c r="V2" s="7">
        <f>'IRA Calculations'!AI56</f>
        <v>53904386436136.148</v>
      </c>
      <c r="W2" s="7">
        <f>'IRA Calculations'!AJ56</f>
        <v>53897444534963.062</v>
      </c>
      <c r="X2" s="7">
        <f>'IRA Calculations'!AK56</f>
        <v>53674170385569.289</v>
      </c>
      <c r="Y2" s="7">
        <f>'IRA Calculations'!AL56</f>
        <v>53406361399716.055</v>
      </c>
      <c r="Z2" s="7">
        <f>'IRA Calculations'!AM56</f>
        <v>53075504986809.352</v>
      </c>
      <c r="AA2" s="7">
        <f>'IRA Calculations'!AN56</f>
        <v>52698713204122.844</v>
      </c>
      <c r="AB2" s="7">
        <f>'IRA Calculations'!AO56</f>
        <v>52336504026215.539</v>
      </c>
      <c r="AC2" s="7">
        <f>'IRA Calculations'!AP56</f>
        <v>51917280037334.203</v>
      </c>
      <c r="AD2" s="7">
        <f>'IRA Calculations'!AQ56</f>
        <v>51486840068072.039</v>
      </c>
      <c r="AE2" s="7">
        <f>'IRA Calculations'!AR56</f>
        <v>51017018976050.93</v>
      </c>
      <c r="AF2" s="7">
        <f>'IRA Calculations'!AS56</f>
        <v>50559608673808.93</v>
      </c>
      <c r="AG2" s="7">
        <f>'IRA Calculations'!AT56</f>
        <v>50105903598506.062</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6656132259166.2412</v>
      </c>
      <c r="C2" s="7">
        <f>'IRA Calculations'!P69</f>
        <v>6656132259166.2412</v>
      </c>
      <c r="D2" s="7">
        <f>'IRA Calculations'!Q69</f>
        <v>6656132259166.2412</v>
      </c>
      <c r="E2" s="7">
        <f>'IRA Calculations'!R69</f>
        <v>6735804640722.3193</v>
      </c>
      <c r="F2" s="7">
        <f>'IRA Calculations'!S69</f>
        <v>6816308056585.8789</v>
      </c>
      <c r="G2" s="7">
        <f>'IRA Calculations'!T69</f>
        <v>6892402441306.9902</v>
      </c>
      <c r="H2" s="7">
        <f>'IRA Calculations'!U69</f>
        <v>6965132719772.2637</v>
      </c>
      <c r="I2" s="7">
        <f>'IRA Calculations'!V69</f>
        <v>7036025417360.1191</v>
      </c>
      <c r="J2" s="7">
        <f>'IRA Calculations'!W69</f>
        <v>7104575737587.4971</v>
      </c>
      <c r="K2" s="7">
        <f>'IRA Calculations'!X69</f>
        <v>7172517163850.0303</v>
      </c>
      <c r="L2" s="7">
        <f>'IRA Calculations'!Y69</f>
        <v>7239601109879.0127</v>
      </c>
      <c r="M2" s="7">
        <f>'IRA Calculations'!Z69</f>
        <v>7310339265512.0928</v>
      </c>
      <c r="N2" s="7">
        <f>'IRA Calculations'!AA69</f>
        <v>7384504218237.6211</v>
      </c>
      <c r="O2" s="7">
        <f>'IRA Calculations'!AB69</f>
        <v>7460560428233.0879</v>
      </c>
      <c r="P2" s="7">
        <f>'IRA Calculations'!AC69</f>
        <v>7529933729584.707</v>
      </c>
      <c r="Q2" s="7">
        <f>'IRA Calculations'!AD69</f>
        <v>7603650416003.959</v>
      </c>
      <c r="R2" s="7">
        <f>'IRA Calculations'!AE69</f>
        <v>7679349681019.7842</v>
      </c>
      <c r="S2" s="7">
        <f>'IRA Calculations'!AF69</f>
        <v>7758502714804.3516</v>
      </c>
      <c r="T2" s="7">
        <f>'IRA Calculations'!AG69</f>
        <v>7838696126005.0186</v>
      </c>
      <c r="U2" s="7">
        <f>'IRA Calculations'!AH69</f>
        <v>7923682614107.3691</v>
      </c>
      <c r="V2" s="7">
        <f>'IRA Calculations'!AI69</f>
        <v>8007094443879.751</v>
      </c>
      <c r="W2" s="7">
        <f>'IRA Calculations'!AJ69</f>
        <v>8092872740312.5684</v>
      </c>
      <c r="X2" s="7">
        <f>'IRA Calculations'!AK69</f>
        <v>8114309649505.6299</v>
      </c>
      <c r="Y2" s="7">
        <f>'IRA Calculations'!AL69</f>
        <v>8138269427233.8604</v>
      </c>
      <c r="Z2" s="7">
        <f>'IRA Calculations'!AM69</f>
        <v>8164692375332.1553</v>
      </c>
      <c r="AA2" s="7">
        <f>'IRA Calculations'!AN69</f>
        <v>8194037447176.0947</v>
      </c>
      <c r="AB2" s="7">
        <f>'IRA Calculations'!AO69</f>
        <v>8226219432827.9189</v>
      </c>
      <c r="AC2" s="7">
        <f>'IRA Calculations'!AP69</f>
        <v>8258888413208.3457</v>
      </c>
      <c r="AD2" s="7">
        <f>'IRA Calculations'!AQ69</f>
        <v>8293149262810.1494</v>
      </c>
      <c r="AE2" s="7">
        <f>'IRA Calculations'!AR69</f>
        <v>8327395878425.6074</v>
      </c>
      <c r="AF2" s="7">
        <f>'IRA Calculations'!AS69</f>
        <v>8361445955377.3105</v>
      </c>
      <c r="AG2" s="7">
        <f>'IRA Calculations'!AT69</f>
        <v>8395348619811.8506</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39422476006968.617</v>
      </c>
      <c r="C4" s="7">
        <f>'IRA Calculations'!P71</f>
        <v>39422476006968.617</v>
      </c>
      <c r="D4" s="7">
        <f>'IRA Calculations'!Q71</f>
        <v>39422476006968.617</v>
      </c>
      <c r="E4" s="7">
        <f>'IRA Calculations'!R71</f>
        <v>39487856391841.047</v>
      </c>
      <c r="F4" s="7">
        <f>'IRA Calculations'!S71</f>
        <v>38413827969927.195</v>
      </c>
      <c r="G4" s="7">
        <f>'IRA Calculations'!T71</f>
        <v>37324843711903.773</v>
      </c>
      <c r="H4" s="7">
        <f>'IRA Calculations'!U71</f>
        <v>36223863032701.375</v>
      </c>
      <c r="I4" s="7">
        <f>'IRA Calculations'!V71</f>
        <v>35144802140637.211</v>
      </c>
      <c r="J4" s="7">
        <f>'IRA Calculations'!W71</f>
        <v>34080342088630.617</v>
      </c>
      <c r="K4" s="7">
        <f>'IRA Calculations'!X71</f>
        <v>33050150238761.977</v>
      </c>
      <c r="L4" s="7">
        <f>'IRA Calculations'!Y71</f>
        <v>32048817653139.68</v>
      </c>
      <c r="M4" s="7">
        <f>'IRA Calculations'!Z71</f>
        <v>31107534889257.625</v>
      </c>
      <c r="N4" s="7">
        <f>'IRA Calculations'!AA71</f>
        <v>30224849191575.023</v>
      </c>
      <c r="O4" s="7">
        <f>'IRA Calculations'!AB71</f>
        <v>29394752364967.344</v>
      </c>
      <c r="P4" s="7">
        <f>'IRA Calculations'!AC71</f>
        <v>29711819529551.828</v>
      </c>
      <c r="Q4" s="7">
        <f>'IRA Calculations'!AD71</f>
        <v>30105230135560.977</v>
      </c>
      <c r="R4" s="7">
        <f>'IRA Calculations'!AE71</f>
        <v>30539044260346.266</v>
      </c>
      <c r="S4" s="7">
        <f>'IRA Calculations'!AF71</f>
        <v>31027979388142.867</v>
      </c>
      <c r="T4" s="7">
        <f>'IRA Calculations'!AG71</f>
        <v>31540407185954.109</v>
      </c>
      <c r="U4" s="7">
        <f>'IRA Calculations'!AH71</f>
        <v>32110366555475.258</v>
      </c>
      <c r="V4" s="7">
        <f>'IRA Calculations'!AI71</f>
        <v>32684491004365.484</v>
      </c>
      <c r="W4" s="7">
        <f>'IRA Calculations'!AJ71</f>
        <v>33296005023570.859</v>
      </c>
      <c r="X4" s="7">
        <f>'IRA Calculations'!AK71</f>
        <v>33418021842200.164</v>
      </c>
      <c r="Y4" s="7">
        <f>'IRA Calculations'!AL71</f>
        <v>33548707259692.938</v>
      </c>
      <c r="Z4" s="7">
        <f>'IRA Calculations'!AM71</f>
        <v>33685912967114.102</v>
      </c>
      <c r="AA4" s="7">
        <f>'IRA Calculations'!AN71</f>
        <v>33825967031358.672</v>
      </c>
      <c r="AB4" s="7">
        <f>'IRA Calculations'!AO71</f>
        <v>33971715043072.422</v>
      </c>
      <c r="AC4" s="7">
        <f>'IRA Calculations'!AP71</f>
        <v>34098516571860.25</v>
      </c>
      <c r="AD4" s="7">
        <f>'IRA Calculations'!AQ71</f>
        <v>34207725042879.422</v>
      </c>
      <c r="AE4" s="7">
        <f>'IRA Calculations'!AR71</f>
        <v>34293766641095.281</v>
      </c>
      <c r="AF4" s="7">
        <f>'IRA Calculations'!AS71</f>
        <v>34352961595996.469</v>
      </c>
      <c r="AG4" s="7">
        <f>'IRA Calculations'!AT71</f>
        <v>34382511110679.984</v>
      </c>
    </row>
    <row r="5" spans="1:35" x14ac:dyDescent="0.2">
      <c r="A5" s="1" t="s">
        <v>79</v>
      </c>
      <c r="B5" s="7">
        <f>'IRA Calculations'!O72</f>
        <v>16037200840171.516</v>
      </c>
      <c r="C5" s="7">
        <f>'IRA Calculations'!P72</f>
        <v>16037200840171.516</v>
      </c>
      <c r="D5" s="7">
        <f>'IRA Calculations'!Q72</f>
        <v>16037200840171.516</v>
      </c>
      <c r="E5" s="7">
        <f>'IRA Calculations'!R72</f>
        <v>16066082200378.072</v>
      </c>
      <c r="F5" s="7">
        <f>'IRA Calculations'!S72</f>
        <v>16074125884139.139</v>
      </c>
      <c r="G5" s="7">
        <f>'IRA Calculations'!T72</f>
        <v>16056514266944.945</v>
      </c>
      <c r="H5" s="7">
        <f>'IRA Calculations'!U72</f>
        <v>16004522141397.611</v>
      </c>
      <c r="I5" s="7">
        <f>'IRA Calculations'!V72</f>
        <v>15913079292749.381</v>
      </c>
      <c r="J5" s="7">
        <f>'IRA Calculations'!W72</f>
        <v>15763853279902.164</v>
      </c>
      <c r="K5" s="7">
        <f>'IRA Calculations'!X72</f>
        <v>15548117332516.908</v>
      </c>
      <c r="L5" s="7">
        <f>'IRA Calculations'!Y72</f>
        <v>15252627231421.877</v>
      </c>
      <c r="M5" s="7">
        <f>'IRA Calculations'!Z72</f>
        <v>14883650521766.668</v>
      </c>
      <c r="N5" s="7">
        <f>'IRA Calculations'!AA72</f>
        <v>14445130053437.615</v>
      </c>
      <c r="O5" s="7">
        <f>'IRA Calculations'!AB72</f>
        <v>13943501932506.197</v>
      </c>
      <c r="P5" s="7">
        <f>'IRA Calculations'!AC72</f>
        <v>13384756280804.84</v>
      </c>
      <c r="Q5" s="7">
        <f>'IRA Calculations'!AD72</f>
        <v>12796919936332.869</v>
      </c>
      <c r="R5" s="7">
        <f>'IRA Calculations'!AE72</f>
        <v>12184815104489.844</v>
      </c>
      <c r="S5" s="7">
        <f>'IRA Calculations'!AF72</f>
        <v>11567872120510.68</v>
      </c>
      <c r="T5" s="7">
        <f>'IRA Calculations'!AG72</f>
        <v>10947526490825.461</v>
      </c>
      <c r="U5" s="7">
        <f>'IRA Calculations'!AH72</f>
        <v>10335556878717.66</v>
      </c>
      <c r="V5" s="7">
        <f>'IRA Calculations'!AI72</f>
        <v>9717161963773.1543</v>
      </c>
      <c r="W5" s="7">
        <f>'IRA Calculations'!AJ72</f>
        <v>9098023029673.6992</v>
      </c>
      <c r="X5" s="7">
        <f>'IRA Calculations'!AK72</f>
        <v>8375466852555.1455</v>
      </c>
      <c r="Y5" s="7">
        <f>'IRA Calculations'!AL72</f>
        <v>7664131278218.459</v>
      </c>
      <c r="Z5" s="7">
        <f>'IRA Calculations'!AM72</f>
        <v>6963088545308.6709</v>
      </c>
      <c r="AA5" s="7">
        <f>'IRA Calculations'!AN72</f>
        <v>6274206222181.5244</v>
      </c>
      <c r="AB5" s="7">
        <f>'IRA Calculations'!AO72</f>
        <v>5603987244975.0537</v>
      </c>
      <c r="AC5" s="7">
        <f>'IRA Calculations'!AP72</f>
        <v>4957757185458.3633</v>
      </c>
      <c r="AD5" s="7">
        <f>'IRA Calculations'!AQ72</f>
        <v>4344039568123.793</v>
      </c>
      <c r="AE5" s="7">
        <f>'IRA Calculations'!AR72</f>
        <v>3768241936271.668</v>
      </c>
      <c r="AF5" s="7">
        <f>'IRA Calculations'!AS72</f>
        <v>3233760223152.0654</v>
      </c>
      <c r="AG5" s="7">
        <f>'IRA Calculations'!AT72</f>
        <v>2743519410395.6387</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6775393052981.3037</v>
      </c>
      <c r="C7" s="7">
        <f>'IRA Calculations'!P74</f>
        <v>6775393052981.3037</v>
      </c>
      <c r="D7" s="7">
        <f>'IRA Calculations'!Q74</f>
        <v>6775393052981.3037</v>
      </c>
      <c r="E7" s="7">
        <f>'IRA Calculations'!R74</f>
        <v>6783397032948.5869</v>
      </c>
      <c r="F7" s="7">
        <f>'IRA Calculations'!S74</f>
        <v>6786831037056.7852</v>
      </c>
      <c r="G7" s="7">
        <f>'IRA Calculations'!T74</f>
        <v>6787053646282.2412</v>
      </c>
      <c r="H7" s="7">
        <f>'IRA Calculations'!U74</f>
        <v>6781608903259.5537</v>
      </c>
      <c r="I7" s="7">
        <f>'IRA Calculations'!V74</f>
        <v>6778163125362.8926</v>
      </c>
      <c r="J7" s="7">
        <f>'IRA Calculations'!W74</f>
        <v>6772876520162.165</v>
      </c>
      <c r="K7" s="7">
        <f>'IRA Calculations'!X74</f>
        <v>6767531698100.3574</v>
      </c>
      <c r="L7" s="7">
        <f>'IRA Calculations'!Y74</f>
        <v>6760027876512.8994</v>
      </c>
      <c r="M7" s="7">
        <f>'IRA Calculations'!Z74</f>
        <v>6755045857719.4443</v>
      </c>
      <c r="N7" s="7">
        <f>'IRA Calculations'!AA74</f>
        <v>6751166257668.1357</v>
      </c>
      <c r="O7" s="7">
        <f>'IRA Calculations'!AB74</f>
        <v>6751189378396.0117</v>
      </c>
      <c r="P7" s="7">
        <f>'IRA Calculations'!AC74</f>
        <v>6750207782170.1455</v>
      </c>
      <c r="Q7" s="7">
        <f>'IRA Calculations'!AD74</f>
        <v>6756443096920.8311</v>
      </c>
      <c r="R7" s="7">
        <f>'IRA Calculations'!AE74</f>
        <v>6766796654184.8965</v>
      </c>
      <c r="S7" s="7">
        <f>'IRA Calculations'!AF74</f>
        <v>6785554193786.6699</v>
      </c>
      <c r="T7" s="7">
        <f>'IRA Calculations'!AG74</f>
        <v>6808951483042.46</v>
      </c>
      <c r="U7" s="7">
        <f>'IRA Calculations'!AH74</f>
        <v>6840111991633.7051</v>
      </c>
      <c r="V7" s="7">
        <f>'IRA Calculations'!AI74</f>
        <v>6874485758014.3203</v>
      </c>
      <c r="W7" s="7">
        <f>'IRA Calculations'!AJ74</f>
        <v>6913685448407.5918</v>
      </c>
      <c r="X7" s="7">
        <f>'IRA Calculations'!AK74</f>
        <v>6889444219478.4463</v>
      </c>
      <c r="Y7" s="7">
        <f>'IRA Calculations'!AL74</f>
        <v>6866181088076.2158</v>
      </c>
      <c r="Z7" s="7">
        <f>'IRA Calculations'!AM74</f>
        <v>6842748452850.084</v>
      </c>
      <c r="AA7" s="7">
        <f>'IRA Calculations'!AN74</f>
        <v>6818566780866.7578</v>
      </c>
      <c r="AB7" s="7">
        <f>'IRA Calculations'!AO74</f>
        <v>6795120096124.0654</v>
      </c>
      <c r="AC7" s="7">
        <f>'IRA Calculations'!AP74</f>
        <v>6770545605747.1719</v>
      </c>
      <c r="AD7" s="7">
        <f>'IRA Calculations'!AQ74</f>
        <v>6746836681267.6113</v>
      </c>
      <c r="AE7" s="7">
        <f>'IRA Calculations'!AR74</f>
        <v>6724260558697.4805</v>
      </c>
      <c r="AF7" s="7">
        <f>'IRA Calculations'!AS74</f>
        <v>6702644753232.3428</v>
      </c>
      <c r="AG7" s="7">
        <f>'IRA Calculations'!AT74</f>
        <v>6681816552551.1025</v>
      </c>
    </row>
    <row r="8" spans="1:35" x14ac:dyDescent="0.2">
      <c r="A8" s="1" t="s">
        <v>344</v>
      </c>
      <c r="B8" s="7">
        <f>'IRA Calculations'!O75</f>
        <v>249588762333.97678</v>
      </c>
      <c r="C8" s="7">
        <f>'IRA Calculations'!P75</f>
        <v>249588762333.97678</v>
      </c>
      <c r="D8" s="7">
        <f>'IRA Calculations'!Q75</f>
        <v>249588762333.97678</v>
      </c>
      <c r="E8" s="7">
        <f>'IRA Calculations'!R75</f>
        <v>247200775093.34772</v>
      </c>
      <c r="F8" s="7">
        <f>'IRA Calculations'!S75</f>
        <v>244631014812.38428</v>
      </c>
      <c r="G8" s="7">
        <f>'IRA Calculations'!T75</f>
        <v>241867377022.4408</v>
      </c>
      <c r="H8" s="7">
        <f>'IRA Calculations'!U75</f>
        <v>238606668773.97101</v>
      </c>
      <c r="I8" s="7">
        <f>'IRA Calculations'!V75</f>
        <v>234703114255.52029</v>
      </c>
      <c r="J8" s="7">
        <f>'IRA Calculations'!W75</f>
        <v>229997995658.25739</v>
      </c>
      <c r="K8" s="7">
        <f>'IRA Calculations'!X75</f>
        <v>224584586831.39188</v>
      </c>
      <c r="L8" s="7">
        <f>'IRA Calculations'!Y75</f>
        <v>218150902651.94717</v>
      </c>
      <c r="M8" s="7">
        <f>'IRA Calculations'!Z75</f>
        <v>210912915147.6568</v>
      </c>
      <c r="N8" s="7">
        <f>'IRA Calculations'!AA75</f>
        <v>202907716362.75052</v>
      </c>
      <c r="O8" s="7">
        <f>'IRA Calculations'!AB75</f>
        <v>194250681685.20111</v>
      </c>
      <c r="P8" s="7">
        <f>'IRA Calculations'!AC75</f>
        <v>184869822580.51044</v>
      </c>
      <c r="Q8" s="7">
        <f>'IRA Calculations'!AD75</f>
        <v>174868500243.8345</v>
      </c>
      <c r="R8" s="7">
        <f>'IRA Calculations'!AE75</f>
        <v>164197192787.66449</v>
      </c>
      <c r="S8" s="7">
        <f>'IRA Calculations'!AF75</f>
        <v>153086387950.30887</v>
      </c>
      <c r="T8" s="7">
        <f>'IRA Calculations'!AG75</f>
        <v>141463858813.88348</v>
      </c>
      <c r="U8" s="7">
        <f>'IRA Calculations'!AH75</f>
        <v>129578058090.9398</v>
      </c>
      <c r="V8" s="7">
        <f>'IRA Calculations'!AI75</f>
        <v>117592041099.09692</v>
      </c>
      <c r="W8" s="7">
        <f>'IRA Calculations'!AJ75</f>
        <v>105759534781.79599</v>
      </c>
      <c r="X8" s="7">
        <f>'IRA Calculations'!AK75</f>
        <v>93963009937.840759</v>
      </c>
      <c r="Y8" s="7">
        <f>'IRA Calculations'!AL75</f>
        <v>82691328940.664154</v>
      </c>
      <c r="Z8" s="7">
        <f>'IRA Calculations'!AM75</f>
        <v>72104595300.241379</v>
      </c>
      <c r="AA8" s="7">
        <f>'IRA Calculations'!AN75</f>
        <v>62347639008.038475</v>
      </c>
      <c r="AB8" s="7">
        <f>'IRA Calculations'!AO75</f>
        <v>53555671247.455948</v>
      </c>
      <c r="AC8" s="7">
        <f>'IRA Calculations'!AP75</f>
        <v>45777992709.313698</v>
      </c>
      <c r="AD8" s="7">
        <f>'IRA Calculations'!AQ75</f>
        <v>39068134802.797791</v>
      </c>
      <c r="AE8" s="7">
        <f>'IRA Calculations'!AR75</f>
        <v>33428003874.968792</v>
      </c>
      <c r="AF8" s="7">
        <f>'IRA Calculations'!AS75</f>
        <v>28806552848.015083</v>
      </c>
      <c r="AG8" s="7">
        <f>'IRA Calculations'!AT75</f>
        <v>25118007260.351143</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3311704452674.4795</v>
      </c>
      <c r="C10" s="7">
        <f>'IRA Calculations'!P77</f>
        <v>3311704452674.4795</v>
      </c>
      <c r="D10" s="7">
        <f>'IRA Calculations'!Q77</f>
        <v>3311704452674.4795</v>
      </c>
      <c r="E10" s="7">
        <f>'IRA Calculations'!R77</f>
        <v>3322428365560.0303</v>
      </c>
      <c r="F10" s="7">
        <f>'IRA Calculations'!S77</f>
        <v>3332466729988.7695</v>
      </c>
      <c r="G10" s="7">
        <f>'IRA Calculations'!T77</f>
        <v>3342625291396.3486</v>
      </c>
      <c r="H10" s="7">
        <f>'IRA Calculations'!U77</f>
        <v>3351645423129.96</v>
      </c>
      <c r="I10" s="7">
        <f>'IRA Calculations'!V77</f>
        <v>3363280333387.1865</v>
      </c>
      <c r="J10" s="7">
        <f>'IRA Calculations'!W77</f>
        <v>3375830791207.187</v>
      </c>
      <c r="K10" s="7">
        <f>'IRA Calculations'!X77</f>
        <v>3390835172010.1929</v>
      </c>
      <c r="L10" s="7">
        <f>'IRA Calculations'!Y77</f>
        <v>3406758786426.7886</v>
      </c>
      <c r="M10" s="7">
        <f>'IRA Calculations'!Z77</f>
        <v>3426189371099.7871</v>
      </c>
      <c r="N10" s="7">
        <f>'IRA Calculations'!AA77</f>
        <v>3447566224202.3853</v>
      </c>
      <c r="O10" s="7">
        <f>'IRA Calculations'!AB77</f>
        <v>3471437348945.6343</v>
      </c>
      <c r="P10" s="7">
        <f>'IRA Calculations'!AC77</f>
        <v>3494343726056.3613</v>
      </c>
      <c r="Q10" s="7">
        <f>'IRA Calculations'!AD77</f>
        <v>3519475781312.4365</v>
      </c>
      <c r="R10" s="7">
        <f>'IRA Calculations'!AE77</f>
        <v>3543773391482.144</v>
      </c>
      <c r="S10" s="7">
        <f>'IRA Calculations'!AF77</f>
        <v>3568743270565.5918</v>
      </c>
      <c r="T10" s="7">
        <f>'IRA Calculations'!AG77</f>
        <v>3591409215970.1133</v>
      </c>
      <c r="U10" s="7">
        <f>'IRA Calculations'!AH77</f>
        <v>3614660354159.4194</v>
      </c>
      <c r="V10" s="7">
        <f>'IRA Calculations'!AI77</f>
        <v>3637180654068.3701</v>
      </c>
      <c r="W10" s="7">
        <f>'IRA Calculations'!AJ77</f>
        <v>3661474632248.1177</v>
      </c>
      <c r="X10" s="7">
        <f>'IRA Calculations'!AK77</f>
        <v>3652807934757.7168</v>
      </c>
      <c r="Y10" s="7">
        <f>'IRA Calculations'!AL77</f>
        <v>3645163237172.3608</v>
      </c>
      <c r="Z10" s="7">
        <f>'IRA Calculations'!AM77</f>
        <v>3638605888047.9668</v>
      </c>
      <c r="AA10" s="7">
        <f>'IRA Calculations'!AN77</f>
        <v>3633118927461.3208</v>
      </c>
      <c r="AB10" s="7">
        <f>'IRA Calculations'!AO77</f>
        <v>3629166475520.6709</v>
      </c>
      <c r="AC10" s="7">
        <f>'IRA Calculations'!AP77</f>
        <v>3625002551442.3169</v>
      </c>
      <c r="AD10" s="7">
        <f>'IRA Calculations'!AQ77</f>
        <v>3620920153031.0737</v>
      </c>
      <c r="AE10" s="7">
        <f>'IRA Calculations'!AR77</f>
        <v>3616574988554.2812</v>
      </c>
      <c r="AF10" s="7">
        <f>'IRA Calculations'!AS77</f>
        <v>3611677732713.9268</v>
      </c>
      <c r="AG10" s="7">
        <f>'IRA Calculations'!AT77</f>
        <v>3605995269237.001</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4569952011309.4248</v>
      </c>
      <c r="C2" s="7">
        <f>'IRA Calculations'!P82</f>
        <v>4569952011309.4248</v>
      </c>
      <c r="D2" s="7">
        <f>'IRA Calculations'!Q82</f>
        <v>4569952011309.4248</v>
      </c>
      <c r="E2" s="7">
        <f>'IRA Calculations'!R82</f>
        <v>4503869909557.2197</v>
      </c>
      <c r="F2" s="7">
        <f>'IRA Calculations'!S82</f>
        <v>4712674806229.7275</v>
      </c>
      <c r="G2" s="7">
        <f>'IRA Calculations'!T82</f>
        <v>4922403978133.4834</v>
      </c>
      <c r="H2" s="7">
        <f>'IRA Calculations'!U82</f>
        <v>5145215815734.7285</v>
      </c>
      <c r="I2" s="7">
        <f>'IRA Calculations'!V82</f>
        <v>5371143732399.6943</v>
      </c>
      <c r="J2" s="7">
        <f>'IRA Calculations'!W82</f>
        <v>5611381040929.4863</v>
      </c>
      <c r="K2" s="7">
        <f>'IRA Calculations'!X82</f>
        <v>5855606003506.8506</v>
      </c>
      <c r="L2" s="7">
        <f>'IRA Calculations'!Y82</f>
        <v>6113534651103.9766</v>
      </c>
      <c r="M2" s="7">
        <f>'IRA Calculations'!Z82</f>
        <v>6374391548650.4219</v>
      </c>
      <c r="N2" s="7">
        <f>'IRA Calculations'!AA82</f>
        <v>6646940940208.3779</v>
      </c>
      <c r="O2" s="7">
        <f>'IRA Calculations'!AB82</f>
        <v>6919935229252.3506</v>
      </c>
      <c r="P2" s="7">
        <f>'IRA Calculations'!AC82</f>
        <v>6937516740680.7725</v>
      </c>
      <c r="Q2" s="7">
        <f>'IRA Calculations'!AD82</f>
        <v>6952568804755.3594</v>
      </c>
      <c r="R2" s="7">
        <f>'IRA Calculations'!AE82</f>
        <v>6974353299823.5527</v>
      </c>
      <c r="S2" s="7">
        <f>'IRA Calculations'!AF82</f>
        <v>6992055138935.1396</v>
      </c>
      <c r="T2" s="7">
        <f>'IRA Calculations'!AG82</f>
        <v>7010693588258.5615</v>
      </c>
      <c r="U2" s="7">
        <f>'IRA Calculations'!AH82</f>
        <v>7035002938351.2539</v>
      </c>
      <c r="V2" s="7">
        <f>'IRA Calculations'!AI82</f>
        <v>7054768176834.6045</v>
      </c>
      <c r="W2" s="7">
        <f>'IRA Calculations'!AJ82</f>
        <v>7079887453809.7246</v>
      </c>
      <c r="X2" s="7">
        <f>'IRA Calculations'!AK82</f>
        <v>7101063322435.0225</v>
      </c>
      <c r="Y2" s="7">
        <f>'IRA Calculations'!AL82</f>
        <v>7127111473429.2969</v>
      </c>
      <c r="Z2" s="7">
        <f>'IRA Calculations'!AM82</f>
        <v>7148478458361.833</v>
      </c>
      <c r="AA2" s="7">
        <f>'IRA Calculations'!AN82</f>
        <v>7170316571835.5693</v>
      </c>
      <c r="AB2" s="7">
        <f>'IRA Calculations'!AO82</f>
        <v>7196884409604.1172</v>
      </c>
      <c r="AC2" s="7">
        <f>'IRA Calculations'!AP82</f>
        <v>7218577755447.333</v>
      </c>
      <c r="AD2" s="7">
        <f>'IRA Calculations'!AQ82</f>
        <v>7245570128215.6494</v>
      </c>
      <c r="AE2" s="7">
        <f>'IRA Calculations'!AR82</f>
        <v>7267569650105.0918</v>
      </c>
      <c r="AF2" s="7">
        <f>'IRA Calculations'!AS82</f>
        <v>7289752465144.0254</v>
      </c>
      <c r="AG2" s="7">
        <f>'IRA Calculations'!AT82</f>
        <v>7317369461698.0684</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3272041215441.1318</v>
      </c>
      <c r="C2" s="7">
        <f>'IRA Calculations'!P95</f>
        <v>3272041215441.1318</v>
      </c>
      <c r="D2" s="7">
        <f>'IRA Calculations'!Q95</f>
        <v>3272041215441.1318</v>
      </c>
      <c r="E2" s="7">
        <f>'IRA Calculations'!R95</f>
        <v>3239259834804.9043</v>
      </c>
      <c r="F2" s="7">
        <f>'IRA Calculations'!S95</f>
        <v>3205814771540.9302</v>
      </c>
      <c r="G2" s="7">
        <f>'IRA Calculations'!T95</f>
        <v>3174815930465.1113</v>
      </c>
      <c r="H2" s="7">
        <f>'IRA Calculations'!U95</f>
        <v>3154523690046.6865</v>
      </c>
      <c r="I2" s="7">
        <f>'IRA Calculations'!V95</f>
        <v>3143879856781.0952</v>
      </c>
      <c r="J2" s="7">
        <f>'IRA Calculations'!W95</f>
        <v>3136997267231.041</v>
      </c>
      <c r="K2" s="7">
        <f>'IRA Calculations'!X95</f>
        <v>3130685324210.9106</v>
      </c>
      <c r="L2" s="7">
        <f>'IRA Calculations'!Y95</f>
        <v>3124855358865.6533</v>
      </c>
      <c r="M2" s="7">
        <f>'IRA Calculations'!Z95</f>
        <v>3121329655925.1479</v>
      </c>
      <c r="N2" s="7">
        <f>'IRA Calculations'!AA95</f>
        <v>3122434276596.7666</v>
      </c>
      <c r="O2" s="7">
        <f>'IRA Calculations'!AB95</f>
        <v>3128023391804.6372</v>
      </c>
      <c r="P2" s="7">
        <f>'IRA Calculations'!AC95</f>
        <v>3136350026398.7358</v>
      </c>
      <c r="Q2" s="7">
        <f>'IRA Calculations'!AD95</f>
        <v>3145037160831.2349</v>
      </c>
      <c r="R2" s="7">
        <f>'IRA Calculations'!AE95</f>
        <v>3153291689919.8125</v>
      </c>
      <c r="S2" s="7">
        <f>'IRA Calculations'!AF95</f>
        <v>3155230755845.7056</v>
      </c>
      <c r="T2" s="7">
        <f>'IRA Calculations'!AG95</f>
        <v>3155176024527.8955</v>
      </c>
      <c r="U2" s="7">
        <f>'IRA Calculations'!AH95</f>
        <v>3153959056293.98</v>
      </c>
      <c r="V2" s="7">
        <f>'IRA Calculations'!AI95</f>
        <v>3151788746852.394</v>
      </c>
      <c r="W2" s="7">
        <f>'IRA Calculations'!AJ95</f>
        <v>3149063338978.0771</v>
      </c>
      <c r="X2" s="7">
        <f>'IRA Calculations'!AK95</f>
        <v>3125590572706.8901</v>
      </c>
      <c r="Y2" s="7">
        <f>'IRA Calculations'!AL95</f>
        <v>3102747331578.2925</v>
      </c>
      <c r="Z2" s="7">
        <f>'IRA Calculations'!AM95</f>
        <v>3080857095185.6777</v>
      </c>
      <c r="AA2" s="7">
        <f>'IRA Calculations'!AN95</f>
        <v>3060360989219.8477</v>
      </c>
      <c r="AB2" s="7">
        <f>'IRA Calculations'!AO95</f>
        <v>3040836634994.415</v>
      </c>
      <c r="AC2" s="7">
        <f>'IRA Calculations'!AP95</f>
        <v>3022215961187.8516</v>
      </c>
      <c r="AD2" s="7">
        <f>'IRA Calculations'!AQ95</f>
        <v>3004701438967.7881</v>
      </c>
      <c r="AE2" s="7">
        <f>'IRA Calculations'!AR95</f>
        <v>2987647399959.835</v>
      </c>
      <c r="AF2" s="7">
        <f>'IRA Calculations'!AS95</f>
        <v>2971202895548.354</v>
      </c>
      <c r="AG2" s="7">
        <f>'IRA Calculations'!AT95</f>
        <v>2955631959862.457</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13613350563260.041</v>
      </c>
      <c r="C2" s="7">
        <f>'IRA Calculations'!P108</f>
        <v>13613350563260.041</v>
      </c>
      <c r="D2" s="7">
        <f>'IRA Calculations'!Q108</f>
        <v>13613350563260.041</v>
      </c>
      <c r="E2" s="7">
        <f>'IRA Calculations'!R108</f>
        <v>13530074350593.953</v>
      </c>
      <c r="F2" s="7">
        <f>'IRA Calculations'!S108</f>
        <v>13442317420802.029</v>
      </c>
      <c r="G2" s="7">
        <f>'IRA Calculations'!T108</f>
        <v>13354140387585.965</v>
      </c>
      <c r="H2" s="7">
        <f>'IRA Calculations'!U108</f>
        <v>13272134373824.318</v>
      </c>
      <c r="I2" s="7">
        <f>'IRA Calculations'!V108</f>
        <v>13201514540890.188</v>
      </c>
      <c r="J2" s="7">
        <f>'IRA Calculations'!W108</f>
        <v>13145241019472.75</v>
      </c>
      <c r="K2" s="7">
        <f>'IRA Calculations'!X108</f>
        <v>13103457504567.236</v>
      </c>
      <c r="L2" s="7">
        <f>'IRA Calculations'!Y108</f>
        <v>13075019549622.279</v>
      </c>
      <c r="M2" s="7">
        <f>'IRA Calculations'!Z108</f>
        <v>13064453059210.471</v>
      </c>
      <c r="N2" s="7">
        <f>'IRA Calculations'!AA108</f>
        <v>13072546843386.4</v>
      </c>
      <c r="O2" s="7">
        <f>'IRA Calculations'!AB108</f>
        <v>13096350408416.893</v>
      </c>
      <c r="P2" s="7">
        <f>'IRA Calculations'!AC108</f>
        <v>13131967650628.238</v>
      </c>
      <c r="Q2" s="7">
        <f>'IRA Calculations'!AD108</f>
        <v>13180365619852.629</v>
      </c>
      <c r="R2" s="7">
        <f>'IRA Calculations'!AE108</f>
        <v>13239750040740.475</v>
      </c>
      <c r="S2" s="7">
        <f>'IRA Calculations'!AF108</f>
        <v>13305226386041.199</v>
      </c>
      <c r="T2" s="7">
        <f>'IRA Calculations'!AG108</f>
        <v>13374660476655.271</v>
      </c>
      <c r="U2" s="7">
        <f>'IRA Calculations'!AH108</f>
        <v>13447102377402.957</v>
      </c>
      <c r="V2" s="7">
        <f>'IRA Calculations'!AI108</f>
        <v>13520584966687.084</v>
      </c>
      <c r="W2" s="7">
        <f>'IRA Calculations'!AJ108</f>
        <v>13595015224534.506</v>
      </c>
      <c r="X2" s="7">
        <f>'IRA Calculations'!AK108</f>
        <v>13580721823532.693</v>
      </c>
      <c r="Y2" s="7">
        <f>'IRA Calculations'!AL108</f>
        <v>13565921857859.389</v>
      </c>
      <c r="Z2" s="7">
        <f>'IRA Calculations'!AM108</f>
        <v>13550726901476.533</v>
      </c>
      <c r="AA2" s="7">
        <f>'IRA Calculations'!AN108</f>
        <v>13536175271929.32</v>
      </c>
      <c r="AB2" s="7">
        <f>'IRA Calculations'!AO108</f>
        <v>13520767939549.379</v>
      </c>
      <c r="AC2" s="7">
        <f>'IRA Calculations'!AP108</f>
        <v>13504841554885.008</v>
      </c>
      <c r="AD2" s="7">
        <f>'IRA Calculations'!AQ108</f>
        <v>13490002902132.139</v>
      </c>
      <c r="AE2" s="7">
        <f>'IRA Calculations'!AR108</f>
        <v>13474401343736.418</v>
      </c>
      <c r="AF2" s="7">
        <f>'IRA Calculations'!AS108</f>
        <v>13459120460301.498</v>
      </c>
      <c r="AG2" s="7">
        <f>'IRA Calculations'!AT108</f>
        <v>13445492730859.578</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15953363485949.416</v>
      </c>
      <c r="C4" s="7">
        <f>'IRA Calculations'!P110</f>
        <v>15953363485949.416</v>
      </c>
      <c r="D4" s="7">
        <f>'IRA Calculations'!Q110</f>
        <v>15953363485949.416</v>
      </c>
      <c r="E4" s="7">
        <f>'IRA Calculations'!R110</f>
        <v>15985722474419.08</v>
      </c>
      <c r="F4" s="7">
        <f>'IRA Calculations'!S110</f>
        <v>16018697535957.443</v>
      </c>
      <c r="G4" s="7">
        <f>'IRA Calculations'!T110</f>
        <v>16055377285658.5</v>
      </c>
      <c r="H4" s="7">
        <f>'IRA Calculations'!U110</f>
        <v>16101004533998.338</v>
      </c>
      <c r="I4" s="7">
        <f>'IRA Calculations'!V110</f>
        <v>16159237348424.725</v>
      </c>
      <c r="J4" s="7">
        <f>'IRA Calculations'!W110</f>
        <v>16228964235609.357</v>
      </c>
      <c r="K4" s="7">
        <f>'IRA Calculations'!X110</f>
        <v>16305916058993.354</v>
      </c>
      <c r="L4" s="7">
        <f>'IRA Calculations'!Y110</f>
        <v>16386880324781.812</v>
      </c>
      <c r="M4" s="7">
        <f>'IRA Calculations'!Z110</f>
        <v>16474427521466.168</v>
      </c>
      <c r="N4" s="7">
        <f>'IRA Calculations'!AA110</f>
        <v>16567678160060.668</v>
      </c>
      <c r="O4" s="7">
        <f>'IRA Calculations'!AB110</f>
        <v>16661964159907.771</v>
      </c>
      <c r="P4" s="7">
        <f>'IRA Calculations'!AC110</f>
        <v>16755672843574.805</v>
      </c>
      <c r="Q4" s="7">
        <f>'IRA Calculations'!AD110</f>
        <v>16851743797444.922</v>
      </c>
      <c r="R4" s="7">
        <f>'IRA Calculations'!AE110</f>
        <v>16950099243476.684</v>
      </c>
      <c r="S4" s="7">
        <f>'IRA Calculations'!AF110</f>
        <v>17049117623842.137</v>
      </c>
      <c r="T4" s="7">
        <f>'IRA Calculations'!AG110</f>
        <v>17147724930757.535</v>
      </c>
      <c r="U4" s="7">
        <f>'IRA Calculations'!AH110</f>
        <v>17246504924273.98</v>
      </c>
      <c r="V4" s="7">
        <f>'IRA Calculations'!AI110</f>
        <v>17345040622651.871</v>
      </c>
      <c r="W4" s="7">
        <f>'IRA Calculations'!AJ110</f>
        <v>17442936931502.484</v>
      </c>
      <c r="X4" s="7">
        <f>'IRA Calculations'!AK110</f>
        <v>17419645446805.23</v>
      </c>
      <c r="Y4" s="7">
        <f>'IRA Calculations'!AL110</f>
        <v>17395700645600.957</v>
      </c>
      <c r="Z4" s="7">
        <f>'IRA Calculations'!AM110</f>
        <v>17371494387181.529</v>
      </c>
      <c r="AA4" s="7">
        <f>'IRA Calculations'!AN110</f>
        <v>17347369205084.666</v>
      </c>
      <c r="AB4" s="7">
        <f>'IRA Calculations'!AO110</f>
        <v>17323548560157.551</v>
      </c>
      <c r="AC4" s="7">
        <f>'IRA Calculations'!AP110</f>
        <v>17300087581717.699</v>
      </c>
      <c r="AD4" s="7">
        <f>'IRA Calculations'!AQ110</f>
        <v>17277194867284.502</v>
      </c>
      <c r="AE4" s="7">
        <f>'IRA Calculations'!AR110</f>
        <v>17254868895563.912</v>
      </c>
      <c r="AF4" s="7">
        <f>'IRA Calculations'!AS110</f>
        <v>17233169556038.287</v>
      </c>
      <c r="AG4" s="7">
        <f>'IRA Calculations'!AT110</f>
        <v>17212088364163.311</v>
      </c>
    </row>
    <row r="5" spans="1:35" x14ac:dyDescent="0.2">
      <c r="A5" s="1" t="s">
        <v>79</v>
      </c>
      <c r="B5" s="7">
        <f>'IRA Calculations'!O111</f>
        <v>1621675017150.4243</v>
      </c>
      <c r="C5" s="7">
        <f>'IRA Calculations'!P111</f>
        <v>1621675017150.4243</v>
      </c>
      <c r="D5" s="7">
        <f>'IRA Calculations'!Q111</f>
        <v>1621675017150.4243</v>
      </c>
      <c r="E5" s="7">
        <f>'IRA Calculations'!R111</f>
        <v>1557766816336.978</v>
      </c>
      <c r="F5" s="7">
        <f>'IRA Calculations'!S111</f>
        <v>1507522876555.4741</v>
      </c>
      <c r="G5" s="7">
        <f>'IRA Calculations'!T111</f>
        <v>1469444807562.5127</v>
      </c>
      <c r="H5" s="7">
        <f>'IRA Calculations'!U111</f>
        <v>1442126895123.137</v>
      </c>
      <c r="I5" s="7">
        <f>'IRA Calculations'!V111</f>
        <v>1424010842885.7783</v>
      </c>
      <c r="J5" s="7">
        <f>'IRA Calculations'!W111</f>
        <v>1413298191563.5498</v>
      </c>
      <c r="K5" s="7">
        <f>'IRA Calculations'!X111</f>
        <v>1408120406920.0354</v>
      </c>
      <c r="L5" s="7">
        <f>'IRA Calculations'!Y111</f>
        <v>1406931961480.6274</v>
      </c>
      <c r="M5" s="7">
        <f>'IRA Calculations'!Z111</f>
        <v>1408894964785.1299</v>
      </c>
      <c r="N5" s="7">
        <f>'IRA Calculations'!AA111</f>
        <v>1413125932784.6694</v>
      </c>
      <c r="O5" s="7">
        <f>'IRA Calculations'!AB111</f>
        <v>1418648688007.0215</v>
      </c>
      <c r="P5" s="7">
        <f>'IRA Calculations'!AC111</f>
        <v>1424934165092.6548</v>
      </c>
      <c r="Q5" s="7">
        <f>'IRA Calculations'!AD111</f>
        <v>1431949181109.8047</v>
      </c>
      <c r="R5" s="7">
        <f>'IRA Calculations'!AE111</f>
        <v>1439481664255.991</v>
      </c>
      <c r="S5" s="7">
        <f>'IRA Calculations'!AF111</f>
        <v>1447248205192.697</v>
      </c>
      <c r="T5" s="7">
        <f>'IRA Calculations'!AG111</f>
        <v>1455077257274.0889</v>
      </c>
      <c r="U5" s="7">
        <f>'IRA Calculations'!AH111</f>
        <v>1462968794433.8652</v>
      </c>
      <c r="V5" s="7">
        <f>'IRA Calculations'!AI111</f>
        <v>1470865575892.8208</v>
      </c>
      <c r="W5" s="7">
        <f>'IRA Calculations'!AJ111</f>
        <v>1478730228082.5134</v>
      </c>
      <c r="X5" s="7">
        <f>'IRA Calculations'!AK111</f>
        <v>1476289012685.1787</v>
      </c>
      <c r="Y5" s="7">
        <f>'IRA Calculations'!AL111</f>
        <v>1473829072824.6968</v>
      </c>
      <c r="Z5" s="7">
        <f>'IRA Calculations'!AM111</f>
        <v>1471387704106.3816</v>
      </c>
      <c r="AA5" s="7">
        <f>'IRA Calculations'!AN111</f>
        <v>1468996691804.8599</v>
      </c>
      <c r="AB5" s="7">
        <f>'IRA Calculations'!AO111</f>
        <v>1466675485861.8809</v>
      </c>
      <c r="AC5" s="7">
        <f>'IRA Calculations'!AP111</f>
        <v>1464425143221.1938</v>
      </c>
      <c r="AD5" s="7">
        <f>'IRA Calculations'!AQ111</f>
        <v>1462265652902.8052</v>
      </c>
      <c r="AE5" s="7">
        <f>'IRA Calculations'!AR111</f>
        <v>1460192839930.6038</v>
      </c>
      <c r="AF5" s="7">
        <f>'IRA Calculations'!AS111</f>
        <v>1458208620089.2498</v>
      </c>
      <c r="AG5" s="7">
        <f>'IRA Calculations'!AT111</f>
        <v>1456307963638.1853</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1117789695463.9844</v>
      </c>
      <c r="C10" s="7">
        <f>'IRA Calculations'!P116</f>
        <v>1117789695463.9844</v>
      </c>
      <c r="D10" s="7">
        <f>'IRA Calculations'!Q116</f>
        <v>1117789695463.9844</v>
      </c>
      <c r="E10" s="7">
        <f>'IRA Calculations'!R116</f>
        <v>1103787245340.655</v>
      </c>
      <c r="F10" s="7">
        <f>'IRA Calculations'!S116</f>
        <v>1093289572490.1758</v>
      </c>
      <c r="G10" s="7">
        <f>'IRA Calculations'!T116</f>
        <v>1085952304623.2927</v>
      </c>
      <c r="H10" s="7">
        <f>'IRA Calculations'!U116</f>
        <v>1081409690507.6617</v>
      </c>
      <c r="I10" s="7">
        <f>'IRA Calculations'!V116</f>
        <v>1079419243342.0909</v>
      </c>
      <c r="J10" s="7">
        <f>'IRA Calculations'!W116</f>
        <v>1079476697939.8447</v>
      </c>
      <c r="K10" s="7">
        <f>'IRA Calculations'!X116</f>
        <v>1081031484017.4702</v>
      </c>
      <c r="L10" s="7">
        <f>'IRA Calculations'!Y116</f>
        <v>1083596551043.3845</v>
      </c>
      <c r="M10" s="7">
        <f>'IRA Calculations'!Z116</f>
        <v>1087221221200.0416</v>
      </c>
      <c r="N10" s="7">
        <f>'IRA Calculations'!AA116</f>
        <v>1091701026248.8541</v>
      </c>
      <c r="O10" s="7">
        <f>'IRA Calculations'!AB116</f>
        <v>1096563515650.2839</v>
      </c>
      <c r="P10" s="7">
        <f>'IRA Calculations'!AC116</f>
        <v>1101537157612.6077</v>
      </c>
      <c r="Q10" s="7">
        <f>'IRA Calculations'!AD116</f>
        <v>1106756623421.5715</v>
      </c>
      <c r="R10" s="7">
        <f>'IRA Calculations'!AE116</f>
        <v>1112178000234.8162</v>
      </c>
      <c r="S10" s="7">
        <f>'IRA Calculations'!AF116</f>
        <v>1117701708375.561</v>
      </c>
      <c r="T10" s="7">
        <f>'IRA Calculations'!AG116</f>
        <v>1123203730574.4111</v>
      </c>
      <c r="U10" s="7">
        <f>'IRA Calculations'!AH116</f>
        <v>1128741744752.3757</v>
      </c>
      <c r="V10" s="7">
        <f>'IRA Calculations'!AI116</f>
        <v>1134297140631.0715</v>
      </c>
      <c r="W10" s="7">
        <f>'IRA Calculations'!AJ116</f>
        <v>1139845230543.6343</v>
      </c>
      <c r="X10" s="7">
        <f>'IRA Calculations'!AK116</f>
        <v>1138796885415.6797</v>
      </c>
      <c r="Y10" s="7">
        <f>'IRA Calculations'!AL116</f>
        <v>1137658062379.5168</v>
      </c>
      <c r="Z10" s="7">
        <f>'IRA Calculations'!AM116</f>
        <v>1136450599342.8096</v>
      </c>
      <c r="AA10" s="7">
        <f>'IRA Calculations'!AN116</f>
        <v>1135196026965.5552</v>
      </c>
      <c r="AB10" s="7">
        <f>'IRA Calculations'!AO116</f>
        <v>1133909802974.9165</v>
      </c>
      <c r="AC10" s="7">
        <f>'IRA Calculations'!AP116</f>
        <v>1132604560613.3848</v>
      </c>
      <c r="AD10" s="7">
        <f>'IRA Calculations'!AQ116</f>
        <v>1131295593752.0107</v>
      </c>
      <c r="AE10" s="7">
        <f>'IRA Calculations'!AR116</f>
        <v>1129988270565.4321</v>
      </c>
      <c r="AF10" s="7">
        <f>'IRA Calculations'!AS116</f>
        <v>1128692596815.9617</v>
      </c>
      <c r="AG10" s="7">
        <f>'IRA Calculations'!AT116</f>
        <v>1127413100713.3105</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16780492122886.543</v>
      </c>
      <c r="C2" s="7">
        <f>'IRA Calculations'!P121</f>
        <v>16780492122886.543</v>
      </c>
      <c r="D2" s="7">
        <f>'IRA Calculations'!Q121</f>
        <v>16780492122886.543</v>
      </c>
      <c r="E2" s="7">
        <f>'IRA Calculations'!R121</f>
        <v>16665089557227.258</v>
      </c>
      <c r="F2" s="7">
        <f>'IRA Calculations'!S121</f>
        <v>16577583949089.094</v>
      </c>
      <c r="G2" s="7">
        <f>'IRA Calculations'!T121</f>
        <v>16507906833205.182</v>
      </c>
      <c r="H2" s="7">
        <f>'IRA Calculations'!U121</f>
        <v>16447451031894.783</v>
      </c>
      <c r="I2" s="7">
        <f>'IRA Calculations'!V121</f>
        <v>16390755957194.154</v>
      </c>
      <c r="J2" s="7">
        <f>'IRA Calculations'!W121</f>
        <v>16369446367818.795</v>
      </c>
      <c r="K2" s="7">
        <f>'IRA Calculations'!X121</f>
        <v>16369731169153.65</v>
      </c>
      <c r="L2" s="7">
        <f>'IRA Calculations'!Y121</f>
        <v>16357203231081.266</v>
      </c>
      <c r="M2" s="7">
        <f>'IRA Calculations'!Z121</f>
        <v>16338263197449.455</v>
      </c>
      <c r="N2" s="7">
        <f>'IRA Calculations'!AA121</f>
        <v>16359345194066.564</v>
      </c>
      <c r="O2" s="7">
        <f>'IRA Calculations'!AB121</f>
        <v>16394393616711.922</v>
      </c>
      <c r="P2" s="7">
        <f>'IRA Calculations'!AC121</f>
        <v>16417652097262.201</v>
      </c>
      <c r="Q2" s="7">
        <f>'IRA Calculations'!AD121</f>
        <v>16446340086570.221</v>
      </c>
      <c r="R2" s="7">
        <f>'IRA Calculations'!AE121</f>
        <v>16478251010614.596</v>
      </c>
      <c r="S2" s="7">
        <f>'IRA Calculations'!AF121</f>
        <v>16504303102882.506</v>
      </c>
      <c r="T2" s="7">
        <f>'IRA Calculations'!AG121</f>
        <v>16523325261531.256</v>
      </c>
      <c r="U2" s="7">
        <f>'IRA Calculations'!AH121</f>
        <v>16544637260307.666</v>
      </c>
      <c r="V2" s="7">
        <f>'IRA Calculations'!AI121</f>
        <v>16548512230353.076</v>
      </c>
      <c r="W2" s="7">
        <f>'IRA Calculations'!AJ121</f>
        <v>16544221240950.555</v>
      </c>
      <c r="X2" s="7">
        <f>'IRA Calculations'!AK121</f>
        <v>16473712956952.895</v>
      </c>
      <c r="Y2" s="7">
        <f>'IRA Calculations'!AL121</f>
        <v>16389126954107.807</v>
      </c>
      <c r="Z2" s="7">
        <f>'IRA Calculations'!AM121</f>
        <v>16284887373340.09</v>
      </c>
      <c r="AA2" s="7">
        <f>'IRA Calculations'!AN121</f>
        <v>16167449798982.201</v>
      </c>
      <c r="AB2" s="7">
        <f>'IRA Calculations'!AO121</f>
        <v>16053469885339.645</v>
      </c>
      <c r="AC2" s="7">
        <f>'IRA Calculations'!AP121</f>
        <v>15921226378850.721</v>
      </c>
      <c r="AD2" s="7">
        <f>'IRA Calculations'!AQ121</f>
        <v>15786898831136.561</v>
      </c>
      <c r="AE2" s="7">
        <f>'IRA Calculations'!AR121</f>
        <v>15639510515285.256</v>
      </c>
      <c r="AF2" s="7">
        <f>'IRA Calculations'!AS121</f>
        <v>15496434402873.992</v>
      </c>
      <c r="AG2" s="7">
        <f>'IRA Calculations'!AT121</f>
        <v>15356703260280.738</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2973002073880.2783</v>
      </c>
      <c r="C2" s="7">
        <f>'IRA Calculations'!P134</f>
        <v>2973002073880.2783</v>
      </c>
      <c r="D2" s="7">
        <f>'IRA Calculations'!Q134</f>
        <v>2973002073880.2783</v>
      </c>
      <c r="E2" s="7">
        <f>'IRA Calculations'!R134</f>
        <v>2978273079180.8574</v>
      </c>
      <c r="F2" s="7">
        <f>'IRA Calculations'!S134</f>
        <v>2982686486627.2256</v>
      </c>
      <c r="G2" s="7">
        <f>'IRA Calculations'!T134</f>
        <v>2986407885566.4253</v>
      </c>
      <c r="H2" s="7">
        <f>'IRA Calculations'!U134</f>
        <v>2989950250472.585</v>
      </c>
      <c r="I2" s="7">
        <f>'IRA Calculations'!V134</f>
        <v>2993311017555.9697</v>
      </c>
      <c r="J2" s="7">
        <f>'IRA Calculations'!W134</f>
        <v>2996786439096.9707</v>
      </c>
      <c r="K2" s="7">
        <f>'IRA Calculations'!X134</f>
        <v>3000087882033.1621</v>
      </c>
      <c r="L2" s="7">
        <f>'IRA Calculations'!Y134</f>
        <v>3002877556348.7485</v>
      </c>
      <c r="M2" s="7">
        <f>'IRA Calculations'!Z134</f>
        <v>3004549349323.7637</v>
      </c>
      <c r="N2" s="7">
        <f>'IRA Calculations'!AA134</f>
        <v>3004796587042.1934</v>
      </c>
      <c r="O2" s="7">
        <f>'IRA Calculations'!AB134</f>
        <v>3003482557775.7969</v>
      </c>
      <c r="P2" s="7">
        <f>'IRA Calculations'!AC134</f>
        <v>2999898801862.4883</v>
      </c>
      <c r="Q2" s="7">
        <f>'IRA Calculations'!AD134</f>
        <v>2994432692980.7358</v>
      </c>
      <c r="R2" s="7">
        <f>'IRA Calculations'!AE134</f>
        <v>2986904081539.4775</v>
      </c>
      <c r="S2" s="7">
        <f>'IRA Calculations'!AF134</f>
        <v>2977802927118.1924</v>
      </c>
      <c r="T2" s="7">
        <f>'IRA Calculations'!AG134</f>
        <v>2967464996930.6377</v>
      </c>
      <c r="U2" s="7">
        <f>'IRA Calculations'!AH134</f>
        <v>2956707305824.3188</v>
      </c>
      <c r="V2" s="7">
        <f>'IRA Calculations'!AI134</f>
        <v>2945855011250.1245</v>
      </c>
      <c r="W2" s="7">
        <f>'IRA Calculations'!AJ134</f>
        <v>2934952812373.0376</v>
      </c>
      <c r="X2" s="7">
        <f>'IRA Calculations'!AK134</f>
        <v>2924442696067.6816</v>
      </c>
      <c r="Y2" s="7">
        <f>'IRA Calculations'!AL134</f>
        <v>2914140483919.8013</v>
      </c>
      <c r="Z2" s="7">
        <f>'IRA Calculations'!AM134</f>
        <v>2904499323357.6553</v>
      </c>
      <c r="AA2" s="7">
        <f>'IRA Calculations'!AN134</f>
        <v>2895385865882.5669</v>
      </c>
      <c r="AB2" s="7">
        <f>'IRA Calculations'!AO134</f>
        <v>2886793914126.0107</v>
      </c>
      <c r="AC2" s="7">
        <f>'IRA Calculations'!AP134</f>
        <v>2878390882289.3896</v>
      </c>
      <c r="AD2" s="7">
        <f>'IRA Calculations'!AQ134</f>
        <v>2870327863992.2842</v>
      </c>
      <c r="AE2" s="7">
        <f>'IRA Calculations'!AR134</f>
        <v>2862367605460.9258</v>
      </c>
      <c r="AF2" s="7">
        <f>'IRA Calculations'!AS134</f>
        <v>2854474489081.7778</v>
      </c>
      <c r="AG2" s="7">
        <f>'IRA Calculations'!AT134</f>
        <v>2846704107765.9629</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82924001125975.734</v>
      </c>
      <c r="C4" s="7">
        <f>'IRA Calculations'!P136</f>
        <v>82924001125975.734</v>
      </c>
      <c r="D4" s="7">
        <f>'IRA Calculations'!Q136</f>
        <v>82924001125975.734</v>
      </c>
      <c r="E4" s="7">
        <f>'IRA Calculations'!R136</f>
        <v>82076177007242.625</v>
      </c>
      <c r="F4" s="7">
        <f>'IRA Calculations'!S136</f>
        <v>81125085368655.875</v>
      </c>
      <c r="G4" s="7">
        <f>'IRA Calculations'!T136</f>
        <v>80164269687060.656</v>
      </c>
      <c r="H4" s="7">
        <f>'IRA Calculations'!U136</f>
        <v>79210389997990.016</v>
      </c>
      <c r="I4" s="7">
        <f>'IRA Calculations'!V136</f>
        <v>78271510715707.094</v>
      </c>
      <c r="J4" s="7">
        <f>'IRA Calculations'!W136</f>
        <v>77365499391147.078</v>
      </c>
      <c r="K4" s="7">
        <f>'IRA Calculations'!X136</f>
        <v>76499978296337.141</v>
      </c>
      <c r="L4" s="7">
        <f>'IRA Calculations'!Y136</f>
        <v>75683307929353.375</v>
      </c>
      <c r="M4" s="7">
        <f>'IRA Calculations'!Z136</f>
        <v>74918011483871.766</v>
      </c>
      <c r="N4" s="7">
        <f>'IRA Calculations'!AA136</f>
        <v>74210242940270.922</v>
      </c>
      <c r="O4" s="7">
        <f>'IRA Calculations'!AB136</f>
        <v>73569284383531.297</v>
      </c>
      <c r="P4" s="7">
        <f>'IRA Calculations'!AC136</f>
        <v>73071272077250.828</v>
      </c>
      <c r="Q4" s="7">
        <f>'IRA Calculations'!AD136</f>
        <v>72638787286327.703</v>
      </c>
      <c r="R4" s="7">
        <f>'IRA Calculations'!AE136</f>
        <v>72258507623278.688</v>
      </c>
      <c r="S4" s="7">
        <f>'IRA Calculations'!AF136</f>
        <v>71928391030443.891</v>
      </c>
      <c r="T4" s="7">
        <f>'IRA Calculations'!AG136</f>
        <v>71640314266537.469</v>
      </c>
      <c r="U4" s="7">
        <f>'IRA Calculations'!AH136</f>
        <v>71397667210665.578</v>
      </c>
      <c r="V4" s="7">
        <f>'IRA Calculations'!AI136</f>
        <v>71193403732507.656</v>
      </c>
      <c r="W4" s="7">
        <f>'IRA Calculations'!AJ136</f>
        <v>71015875716245.016</v>
      </c>
      <c r="X4" s="7">
        <f>'IRA Calculations'!AK136</f>
        <v>70863664412544.375</v>
      </c>
      <c r="Y4" s="7">
        <f>'IRA Calculations'!AL136</f>
        <v>70723360631823.016</v>
      </c>
      <c r="Z4" s="7">
        <f>'IRA Calculations'!AM136</f>
        <v>70599410231937.062</v>
      </c>
      <c r="AA4" s="7">
        <f>'IRA Calculations'!AN136</f>
        <v>70483593590369.859</v>
      </c>
      <c r="AB4" s="7">
        <f>'IRA Calculations'!AO136</f>
        <v>70372857183806.562</v>
      </c>
      <c r="AC4" s="7">
        <f>'IRA Calculations'!AP136</f>
        <v>70257791072250.93</v>
      </c>
      <c r="AD4" s="7">
        <f>'IRA Calculations'!AQ136</f>
        <v>70142267053895.852</v>
      </c>
      <c r="AE4" s="7">
        <f>'IRA Calculations'!AR136</f>
        <v>70021127758385.07</v>
      </c>
      <c r="AF4" s="7">
        <f>'IRA Calculations'!AS136</f>
        <v>69894461398654.039</v>
      </c>
      <c r="AG4" s="7">
        <f>'IRA Calculations'!AT136</f>
        <v>69764564318226.758</v>
      </c>
    </row>
    <row r="5" spans="1:35" x14ac:dyDescent="0.2">
      <c r="A5" s="1" t="s">
        <v>79</v>
      </c>
      <c r="B5" s="7">
        <f>'IRA Calculations'!O137</f>
        <v>27244695694253.848</v>
      </c>
      <c r="C5" s="7">
        <f>'IRA Calculations'!P137</f>
        <v>27244695694253.848</v>
      </c>
      <c r="D5" s="7">
        <f>'IRA Calculations'!Q137</f>
        <v>27244695694253.848</v>
      </c>
      <c r="E5" s="7">
        <f>'IRA Calculations'!R137</f>
        <v>27500299536706.645</v>
      </c>
      <c r="F5" s="7">
        <f>'IRA Calculations'!S137</f>
        <v>27744886189728.73</v>
      </c>
      <c r="G5" s="7">
        <f>'IRA Calculations'!T137</f>
        <v>27977956285084.824</v>
      </c>
      <c r="H5" s="7">
        <f>'IRA Calculations'!U137</f>
        <v>28202096687620.219</v>
      </c>
      <c r="I5" s="7">
        <f>'IRA Calculations'!V137</f>
        <v>28415410236361.551</v>
      </c>
      <c r="J5" s="7">
        <f>'IRA Calculations'!W137</f>
        <v>28618913499958.219</v>
      </c>
      <c r="K5" s="7">
        <f>'IRA Calculations'!X137</f>
        <v>28809537985658.969</v>
      </c>
      <c r="L5" s="7">
        <f>'IRA Calculations'!Y137</f>
        <v>28985302909618.613</v>
      </c>
      <c r="M5" s="7">
        <f>'IRA Calculations'!Z137</f>
        <v>29143465309087.43</v>
      </c>
      <c r="N5" s="7">
        <f>'IRA Calculations'!AA137</f>
        <v>29283577254272.43</v>
      </c>
      <c r="O5" s="7">
        <f>'IRA Calculations'!AB137</f>
        <v>29408269319626.75</v>
      </c>
      <c r="P5" s="7">
        <f>'IRA Calculations'!AC137</f>
        <v>29513532139553.02</v>
      </c>
      <c r="Q5" s="7">
        <f>'IRA Calculations'!AD137</f>
        <v>29602695930687.668</v>
      </c>
      <c r="R5" s="7">
        <f>'IRA Calculations'!AE137</f>
        <v>29673209300873.418</v>
      </c>
      <c r="S5" s="7">
        <f>'IRA Calculations'!AF137</f>
        <v>29725252287553.453</v>
      </c>
      <c r="T5" s="7">
        <f>'IRA Calculations'!AG137</f>
        <v>29755725831121.434</v>
      </c>
      <c r="U5" s="7">
        <f>'IRA Calculations'!AH137</f>
        <v>29766676509251.848</v>
      </c>
      <c r="V5" s="7">
        <f>'IRA Calculations'!AI137</f>
        <v>29757516753908.453</v>
      </c>
      <c r="W5" s="7">
        <f>'IRA Calculations'!AJ137</f>
        <v>29727652691934.332</v>
      </c>
      <c r="X5" s="7">
        <f>'IRA Calculations'!AK137</f>
        <v>29680918173640.367</v>
      </c>
      <c r="Y5" s="7">
        <f>'IRA Calculations'!AL137</f>
        <v>29618072981564.742</v>
      </c>
      <c r="Z5" s="7">
        <f>'IRA Calculations'!AM137</f>
        <v>29546362822695.609</v>
      </c>
      <c r="AA5" s="7">
        <f>'IRA Calculations'!AN137</f>
        <v>29468217450175.023</v>
      </c>
      <c r="AB5" s="7">
        <f>'IRA Calculations'!AO137</f>
        <v>29386987138789.883</v>
      </c>
      <c r="AC5" s="7">
        <f>'IRA Calculations'!AP137</f>
        <v>29302401447652.254</v>
      </c>
      <c r="AD5" s="7">
        <f>'IRA Calculations'!AQ137</f>
        <v>29217885770444.094</v>
      </c>
      <c r="AE5" s="7">
        <f>'IRA Calculations'!AR137</f>
        <v>29132651456834.777</v>
      </c>
      <c r="AF5" s="7">
        <f>'IRA Calculations'!AS137</f>
        <v>29046948390102.094</v>
      </c>
      <c r="AG5" s="7">
        <f>'IRA Calculations'!AT137</f>
        <v>28961353198572.246</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7249000000000</v>
      </c>
      <c r="C7" s="7">
        <f>'IRA Calculations'!P139</f>
        <v>7249000000000</v>
      </c>
      <c r="D7" s="7">
        <f>'IRA Calculations'!Q139</f>
        <v>7249000000000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166000000000</v>
      </c>
      <c r="C8" s="7">
        <f>'IRA Calculations'!P140</f>
        <v>166000000000</v>
      </c>
      <c r="D8" s="7">
        <f>'IRA Calculations'!Q140</f>
        <v>166000000000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3000000000</v>
      </c>
      <c r="C9" s="7">
        <f>'IRA Calculations'!P141</f>
        <v>3000000000</v>
      </c>
      <c r="D9" s="7">
        <f>'IRA Calculations'!Q141</f>
        <v>3000000000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8367000000000</v>
      </c>
      <c r="C10" s="7">
        <f>'IRA Calculations'!P142</f>
        <v>8367000000000</v>
      </c>
      <c r="D10" s="7">
        <f>'IRA Calculations'!Q142</f>
        <v>8367000000000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25529854781561.957</v>
      </c>
      <c r="C2" s="7">
        <f>'IRA Calculations'!P147</f>
        <v>25529854781561.957</v>
      </c>
      <c r="D2" s="7">
        <f>'IRA Calculations'!Q147</f>
        <v>25529854781561.957</v>
      </c>
      <c r="E2" s="7">
        <f>'IRA Calculations'!R147</f>
        <v>25496619772347.211</v>
      </c>
      <c r="F2" s="7">
        <f>'IRA Calculations'!S147</f>
        <v>25335560739628.172</v>
      </c>
      <c r="G2" s="7">
        <f>'IRA Calculations'!T147</f>
        <v>25160801759049.535</v>
      </c>
      <c r="H2" s="7">
        <f>'IRA Calculations'!U147</f>
        <v>24974383866916.297</v>
      </c>
      <c r="I2" s="7">
        <f>'IRA Calculations'!V147</f>
        <v>24775607528924.059</v>
      </c>
      <c r="J2" s="7">
        <f>'IRA Calculations'!W147</f>
        <v>24570807678195.934</v>
      </c>
      <c r="K2" s="7">
        <f>'IRA Calculations'!X147</f>
        <v>24355203973649.875</v>
      </c>
      <c r="L2" s="7">
        <f>'IRA Calculations'!Y147</f>
        <v>24134902804034.418</v>
      </c>
      <c r="M2" s="7">
        <f>'IRA Calculations'!Z147</f>
        <v>23900451437228.262</v>
      </c>
      <c r="N2" s="7">
        <f>'IRA Calculations'!AA147</f>
        <v>23680683035316.922</v>
      </c>
      <c r="O2" s="7">
        <f>'IRA Calculations'!AB147</f>
        <v>23459878691102.68</v>
      </c>
      <c r="P2" s="7">
        <f>'IRA Calculations'!AC147</f>
        <v>23365349227921.07</v>
      </c>
      <c r="Q2" s="7">
        <f>'IRA Calculations'!AD147</f>
        <v>23280481744854.781</v>
      </c>
      <c r="R2" s="7">
        <f>'IRA Calculations'!AE147</f>
        <v>23205728934317.184</v>
      </c>
      <c r="S2" s="7">
        <f>'IRA Calculations'!AF147</f>
        <v>23141300329366.473</v>
      </c>
      <c r="T2" s="7">
        <f>'IRA Calculations'!AG147</f>
        <v>23092925368156</v>
      </c>
      <c r="U2" s="7">
        <f>'IRA Calculations'!AH147</f>
        <v>23059121308574.82</v>
      </c>
      <c r="V2" s="7">
        <f>'IRA Calculations'!AI147</f>
        <v>23046442837819.547</v>
      </c>
      <c r="W2" s="7">
        <f>'IRA Calculations'!AJ147</f>
        <v>23059195928398.719</v>
      </c>
      <c r="X2" s="7">
        <f>'IRA Calculations'!AK147</f>
        <v>23086992670361.051</v>
      </c>
      <c r="Y2" s="7">
        <f>'IRA Calculations'!AL147</f>
        <v>23136150743250.535</v>
      </c>
      <c r="Z2" s="7">
        <f>'IRA Calculations'!AM147</f>
        <v>23209104181901.449</v>
      </c>
      <c r="AA2" s="7">
        <f>'IRA Calculations'!AN147</f>
        <v>23304595398081.211</v>
      </c>
      <c r="AB2" s="7">
        <f>'IRA Calculations'!AO147</f>
        <v>23419986032000.738</v>
      </c>
      <c r="AC2" s="7">
        <f>'IRA Calculations'!AP147</f>
        <v>23560137133510.387</v>
      </c>
      <c r="AD2" s="7">
        <f>'IRA Calculations'!AQ147</f>
        <v>23721240218278.57</v>
      </c>
      <c r="AE2" s="7">
        <f>'IRA Calculations'!AR147</f>
        <v>23898780330457.445</v>
      </c>
      <c r="AF2" s="7">
        <f>'IRA Calculations'!AS147</f>
        <v>24097570431450.691</v>
      </c>
      <c r="AG2" s="7">
        <f>'IRA Calculations'!AT147</f>
        <v>24313806823060.992</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807291143417.6311</v>
      </c>
      <c r="C4" s="7">
        <f>'IRA Calculations'!P149</f>
        <v>807291143417.6311</v>
      </c>
      <c r="D4" s="7">
        <f>'IRA Calculations'!Q149</f>
        <v>807291143417.6311</v>
      </c>
      <c r="E4" s="7">
        <f>'IRA Calculations'!R149</f>
        <v>826058390777.94434</v>
      </c>
      <c r="F4" s="7">
        <f>'IRA Calculations'!S149</f>
        <v>844337205012.94043</v>
      </c>
      <c r="G4" s="7">
        <f>'IRA Calculations'!T149</f>
        <v>862066122352.9082</v>
      </c>
      <c r="H4" s="7">
        <f>'IRA Calculations'!U149</f>
        <v>879106962464.50146</v>
      </c>
      <c r="I4" s="7">
        <f>'IRA Calculations'!V149</f>
        <v>895273532741.05823</v>
      </c>
      <c r="J4" s="7">
        <f>'IRA Calculations'!W149</f>
        <v>910719234803.43176</v>
      </c>
      <c r="K4" s="7">
        <f>'IRA Calculations'!X149</f>
        <v>925323139195.72144</v>
      </c>
      <c r="L4" s="7">
        <f>'IRA Calculations'!Y149</f>
        <v>939062824676.65735</v>
      </c>
      <c r="M4" s="7">
        <f>'IRA Calculations'!Z149</f>
        <v>952009410159.87915</v>
      </c>
      <c r="N4" s="7">
        <f>'IRA Calculations'!AA149</f>
        <v>964254066814.776</v>
      </c>
      <c r="O4" s="7">
        <f>'IRA Calculations'!AB149</f>
        <v>975602692035.02258</v>
      </c>
      <c r="P4" s="7">
        <f>'IRA Calculations'!AC149</f>
        <v>986152429015.60461</v>
      </c>
      <c r="Q4" s="7">
        <f>'IRA Calculations'!AD149</f>
        <v>995932665278.03735</v>
      </c>
      <c r="R4" s="7">
        <f>'IRA Calculations'!AE149</f>
        <v>1004653172195.0831</v>
      </c>
      <c r="S4" s="7">
        <f>'IRA Calculations'!AF149</f>
        <v>1012423036079.884</v>
      </c>
      <c r="T4" s="7">
        <f>'IRA Calculations'!AG149</f>
        <v>1019108087377.4012</v>
      </c>
      <c r="U4" s="7">
        <f>'IRA Calculations'!AH149</f>
        <v>1024777228803.3309</v>
      </c>
      <c r="V4" s="7">
        <f>'IRA Calculations'!AI149</f>
        <v>1029309520293.9076</v>
      </c>
      <c r="W4" s="7">
        <f>'IRA Calculations'!AJ149</f>
        <v>1032741509890.8108</v>
      </c>
      <c r="X4" s="7">
        <f>'IRA Calculations'!AK149</f>
        <v>1035089374978.6082</v>
      </c>
      <c r="Y4" s="7">
        <f>'IRA Calculations'!AL149</f>
        <v>1036438380316.4537</v>
      </c>
      <c r="Z4" s="7">
        <f>'IRA Calculations'!AM149</f>
        <v>1037043348640.1478</v>
      </c>
      <c r="AA4" s="7">
        <f>'IRA Calculations'!AN149</f>
        <v>1036967375061.696</v>
      </c>
      <c r="AB4" s="7">
        <f>'IRA Calculations'!AO149</f>
        <v>1036427278368.1031</v>
      </c>
      <c r="AC4" s="7">
        <f>'IRA Calculations'!AP149</f>
        <v>1035527311176.1393</v>
      </c>
      <c r="AD4" s="7">
        <f>'IRA Calculations'!AQ149</f>
        <v>1034594896605.7644</v>
      </c>
      <c r="AE4" s="7">
        <f>'IRA Calculations'!AR149</f>
        <v>1033721356187.7238</v>
      </c>
      <c r="AF4" s="7">
        <f>'IRA Calculations'!AS149</f>
        <v>1033037718544.5497</v>
      </c>
      <c r="AG4" s="7">
        <f>'IRA Calculations'!AT149</f>
        <v>1032741803670.6188</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15089039945133.266</v>
      </c>
      <c r="C2" s="7">
        <f>'IRA Calculations'!P160</f>
        <v>15089039945133.266</v>
      </c>
      <c r="D2" s="7">
        <f>'IRA Calculations'!Q160</f>
        <v>15089039945133.266</v>
      </c>
      <c r="E2" s="7">
        <f>'IRA Calculations'!R160</f>
        <v>14805300272524.512</v>
      </c>
      <c r="F2" s="7">
        <f>'IRA Calculations'!S160</f>
        <v>14396370945149.869</v>
      </c>
      <c r="G2" s="7">
        <f>'IRA Calculations'!T160</f>
        <v>13957930328841.982</v>
      </c>
      <c r="H2" s="7">
        <f>'IRA Calculations'!U160</f>
        <v>13531173623615.99</v>
      </c>
      <c r="I2" s="7">
        <f>'IRA Calculations'!V160</f>
        <v>13111527950875.537</v>
      </c>
      <c r="J2" s="7">
        <f>'IRA Calculations'!W160</f>
        <v>12706086636246.633</v>
      </c>
      <c r="K2" s="7">
        <f>'IRA Calculations'!X160</f>
        <v>12321592725601.787</v>
      </c>
      <c r="L2" s="7">
        <f>'IRA Calculations'!Y160</f>
        <v>11967019957670.736</v>
      </c>
      <c r="M2" s="7">
        <f>'IRA Calculations'!Z160</f>
        <v>11647296784326.932</v>
      </c>
      <c r="N2" s="7">
        <f>'IRA Calculations'!AA160</f>
        <v>11370654731226.518</v>
      </c>
      <c r="O2" s="7">
        <f>'IRA Calculations'!AB160</f>
        <v>11133423795367.436</v>
      </c>
      <c r="P2" s="7">
        <f>'IRA Calculations'!AC160</f>
        <v>10926075477879.92</v>
      </c>
      <c r="Q2" s="7">
        <f>'IRA Calculations'!AD160</f>
        <v>10740942277662.637</v>
      </c>
      <c r="R2" s="7">
        <f>'IRA Calculations'!AE160</f>
        <v>10569565326912.896</v>
      </c>
      <c r="S2" s="7">
        <f>'IRA Calculations'!AF160</f>
        <v>10409164841149.83</v>
      </c>
      <c r="T2" s="7">
        <f>'IRA Calculations'!AG160</f>
        <v>10261447663967.074</v>
      </c>
      <c r="U2" s="7">
        <f>'IRA Calculations'!AH160</f>
        <v>10130744258780.217</v>
      </c>
      <c r="V2" s="7">
        <f>'IRA Calculations'!AI160</f>
        <v>10012169690864.781</v>
      </c>
      <c r="W2" s="7">
        <f>'IRA Calculations'!AJ160</f>
        <v>9900512190787.8027</v>
      </c>
      <c r="X2" s="7">
        <f>'IRA Calculations'!AK160</f>
        <v>9803028184050.1211</v>
      </c>
      <c r="Y2" s="7">
        <f>'IRA Calculations'!AL160</f>
        <v>9720554318685.9922</v>
      </c>
      <c r="Z2" s="7">
        <f>'IRA Calculations'!AM160</f>
        <v>9654030846682.0508</v>
      </c>
      <c r="AA2" s="7">
        <f>'IRA Calculations'!AN160</f>
        <v>9598920236245.8594</v>
      </c>
      <c r="AB2" s="7">
        <f>'IRA Calculations'!AO160</f>
        <v>9555474815878.7363</v>
      </c>
      <c r="AC2" s="7">
        <f>'IRA Calculations'!AP160</f>
        <v>9522530013115.1738</v>
      </c>
      <c r="AD2" s="7">
        <f>'IRA Calculations'!AQ160</f>
        <v>9501248884379.748</v>
      </c>
      <c r="AE2" s="7">
        <f>'IRA Calculations'!AR160</f>
        <v>9491342804521.7812</v>
      </c>
      <c r="AF2" s="7">
        <f>'IRA Calculations'!AS160</f>
        <v>9493221245321.4238</v>
      </c>
      <c r="AG2" s="7">
        <f>'IRA Calculations'!AT160</f>
        <v>9508345048429.9277</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20747496349765.812</v>
      </c>
      <c r="C2" s="7">
        <f>'IRA Calculations'!P173</f>
        <v>20747496349765.812</v>
      </c>
      <c r="D2" s="7">
        <f>'IRA Calculations'!Q173</f>
        <v>20747496349765.812</v>
      </c>
      <c r="E2" s="7">
        <f>'IRA Calculations'!R173</f>
        <v>20948725782235.16</v>
      </c>
      <c r="F2" s="7">
        <f>'IRA Calculations'!S173</f>
        <v>21109252619282.039</v>
      </c>
      <c r="G2" s="7">
        <f>'IRA Calculations'!T173</f>
        <v>21212992221732.785</v>
      </c>
      <c r="H2" s="7">
        <f>'IRA Calculations'!U173</f>
        <v>21247448288968.875</v>
      </c>
      <c r="I2" s="7">
        <f>'IRA Calculations'!V173</f>
        <v>21209102030143.23</v>
      </c>
      <c r="J2" s="7">
        <f>'IRA Calculations'!W173</f>
        <v>21111630534976.027</v>
      </c>
      <c r="K2" s="7">
        <f>'IRA Calculations'!X173</f>
        <v>20978066884397.855</v>
      </c>
      <c r="L2" s="7">
        <f>'IRA Calculations'!Y173</f>
        <v>20831915077411.734</v>
      </c>
      <c r="M2" s="7">
        <f>'IRA Calculations'!Z173</f>
        <v>20688567956880.898</v>
      </c>
      <c r="N2" s="7">
        <f>'IRA Calculations'!AA173</f>
        <v>20567108354362.449</v>
      </c>
      <c r="O2" s="7">
        <f>'IRA Calculations'!AB173</f>
        <v>20471343014473.648</v>
      </c>
      <c r="P2" s="7">
        <f>'IRA Calculations'!AC173</f>
        <v>20400733028472.016</v>
      </c>
      <c r="Q2" s="7">
        <f>'IRA Calculations'!AD173</f>
        <v>20352260867589.23</v>
      </c>
      <c r="R2" s="7">
        <f>'IRA Calculations'!AE173</f>
        <v>20322096531367.395</v>
      </c>
      <c r="S2" s="7">
        <f>'IRA Calculations'!AF173</f>
        <v>20307643164325.977</v>
      </c>
      <c r="T2" s="7">
        <f>'IRA Calculations'!AG173</f>
        <v>20304846372523.215</v>
      </c>
      <c r="U2" s="7">
        <f>'IRA Calculations'!AH173</f>
        <v>20313023791682.555</v>
      </c>
      <c r="V2" s="7">
        <f>'IRA Calculations'!AI173</f>
        <v>20328822926368.727</v>
      </c>
      <c r="W2" s="7">
        <f>'IRA Calculations'!AJ173</f>
        <v>20348383938081.523</v>
      </c>
      <c r="X2" s="7">
        <f>'IRA Calculations'!AK173</f>
        <v>20374440007657.785</v>
      </c>
      <c r="Y2" s="7">
        <f>'IRA Calculations'!AL173</f>
        <v>20409487538231.492</v>
      </c>
      <c r="Z2" s="7">
        <f>'IRA Calculations'!AM173</f>
        <v>20450189983058.422</v>
      </c>
      <c r="AA2" s="7">
        <f>'IRA Calculations'!AN173</f>
        <v>20498729615428.867</v>
      </c>
      <c r="AB2" s="7">
        <f>'IRA Calculations'!AO173</f>
        <v>20554760328490.066</v>
      </c>
      <c r="AC2" s="7">
        <f>'IRA Calculations'!AP173</f>
        <v>20618850452535.801</v>
      </c>
      <c r="AD2" s="7">
        <f>'IRA Calculations'!AQ173</f>
        <v>20688407079377.449</v>
      </c>
      <c r="AE2" s="7">
        <f>'IRA Calculations'!AR173</f>
        <v>20766300075748.164</v>
      </c>
      <c r="AF2" s="7">
        <f>'IRA Calculations'!AS173</f>
        <v>20848944288712.141</v>
      </c>
      <c r="AG2" s="7">
        <f>'IRA Calculations'!AT173</f>
        <v>20938024702382.375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48599888089880.867</v>
      </c>
      <c r="C4" s="7">
        <f>'IRA Calculations'!P175</f>
        <v>48599888089880.867</v>
      </c>
      <c r="D4" s="7">
        <f>'IRA Calculations'!Q175</f>
        <v>48599888089880.867</v>
      </c>
      <c r="E4" s="7">
        <f>'IRA Calculations'!R175</f>
        <v>48757902193802.031</v>
      </c>
      <c r="F4" s="7">
        <f>'IRA Calculations'!S175</f>
        <v>48901557019543.094</v>
      </c>
      <c r="G4" s="7">
        <f>'IRA Calculations'!T175</f>
        <v>49047957219539.781</v>
      </c>
      <c r="H4" s="7">
        <f>'IRA Calculations'!U175</f>
        <v>49204158866361.547</v>
      </c>
      <c r="I4" s="7">
        <f>'IRA Calculations'!V175</f>
        <v>49375672994682.391</v>
      </c>
      <c r="J4" s="7">
        <f>'IRA Calculations'!W175</f>
        <v>49578586706306.703</v>
      </c>
      <c r="K4" s="7">
        <f>'IRA Calculations'!X175</f>
        <v>49812973582691.375</v>
      </c>
      <c r="L4" s="7">
        <f>'IRA Calculations'!Y175</f>
        <v>50078938674039.078</v>
      </c>
      <c r="M4" s="7">
        <f>'IRA Calculations'!Z175</f>
        <v>50360677248714.625</v>
      </c>
      <c r="N4" s="7">
        <f>'IRA Calculations'!AA175</f>
        <v>50655729142600.281</v>
      </c>
      <c r="O4" s="7">
        <f>'IRA Calculations'!AB175</f>
        <v>50959521131789</v>
      </c>
      <c r="P4" s="7">
        <f>'IRA Calculations'!AC175</f>
        <v>51268186390051.812</v>
      </c>
      <c r="Q4" s="7">
        <f>'IRA Calculations'!AD175</f>
        <v>51577028979100.711</v>
      </c>
      <c r="R4" s="7">
        <f>'IRA Calculations'!AE175</f>
        <v>51879493068715.273</v>
      </c>
      <c r="S4" s="7">
        <f>'IRA Calculations'!AF175</f>
        <v>52180639414373.797</v>
      </c>
      <c r="T4" s="7">
        <f>'IRA Calculations'!AG175</f>
        <v>52479562528328.336</v>
      </c>
      <c r="U4" s="7">
        <f>'IRA Calculations'!AH175</f>
        <v>52782227074927.586</v>
      </c>
      <c r="V4" s="7">
        <f>'IRA Calculations'!AI175</f>
        <v>53083090700358.141</v>
      </c>
      <c r="W4" s="7">
        <f>'IRA Calculations'!AJ175</f>
        <v>53388968621189.633</v>
      </c>
      <c r="X4" s="7">
        <f>'IRA Calculations'!AK175</f>
        <v>53691036481876.078</v>
      </c>
      <c r="Y4" s="7">
        <f>'IRA Calculations'!AL175</f>
        <v>53993663686188.266</v>
      </c>
      <c r="Z4" s="7">
        <f>'IRA Calculations'!AM175</f>
        <v>54302360742476.445</v>
      </c>
      <c r="AA4" s="7">
        <f>'IRA Calculations'!AN175</f>
        <v>54614157023410.422</v>
      </c>
      <c r="AB4" s="7">
        <f>'IRA Calculations'!AO175</f>
        <v>54929352699470.727</v>
      </c>
      <c r="AC4" s="7">
        <f>'IRA Calculations'!AP175</f>
        <v>55251279965115.102</v>
      </c>
      <c r="AD4" s="7">
        <f>'IRA Calculations'!AQ175</f>
        <v>55569616950682.539</v>
      </c>
      <c r="AE4" s="7">
        <f>'IRA Calculations'!AR175</f>
        <v>55893603417623.016</v>
      </c>
      <c r="AF4" s="7">
        <f>'IRA Calculations'!AS175</f>
        <v>56218044474706.508</v>
      </c>
      <c r="AG4" s="7">
        <f>'IRA Calculations'!AT175</f>
        <v>56544365783000.273</v>
      </c>
    </row>
    <row r="5" spans="1:35" x14ac:dyDescent="0.2">
      <c r="A5" s="1" t="s">
        <v>79</v>
      </c>
      <c r="B5" s="7">
        <f>'IRA Calculations'!O176</f>
        <v>366740643755.57416</v>
      </c>
      <c r="C5" s="7">
        <f>'IRA Calculations'!P176</f>
        <v>366740643755.57416</v>
      </c>
      <c r="D5" s="7">
        <f>'IRA Calculations'!Q176</f>
        <v>366740643755.57416</v>
      </c>
      <c r="E5" s="7">
        <f>'IRA Calculations'!R176</f>
        <v>352152007572.84924</v>
      </c>
      <c r="F5" s="7">
        <f>'IRA Calculations'!S176</f>
        <v>337616022951.16449</v>
      </c>
      <c r="G5" s="7">
        <f>'IRA Calculations'!T176</f>
        <v>323382975484.59937</v>
      </c>
      <c r="H5" s="7">
        <f>'IRA Calculations'!U176</f>
        <v>309718025633.31665</v>
      </c>
      <c r="I5" s="7">
        <f>'IRA Calculations'!V176</f>
        <v>296898378317.50366</v>
      </c>
      <c r="J5" s="7">
        <f>'IRA Calculations'!W176</f>
        <v>285285915903.38855</v>
      </c>
      <c r="K5" s="7">
        <f>'IRA Calculations'!X176</f>
        <v>275080639493.34094</v>
      </c>
      <c r="L5" s="7">
        <f>'IRA Calculations'!Y176</f>
        <v>266477355411.79202</v>
      </c>
      <c r="M5" s="7">
        <f>'IRA Calculations'!Z176</f>
        <v>259465896610.64813</v>
      </c>
      <c r="N5" s="7">
        <f>'IRA Calculations'!AA176</f>
        <v>253965713994.8074</v>
      </c>
      <c r="O5" s="7">
        <f>'IRA Calculations'!AB176</f>
        <v>249747217214.63959</v>
      </c>
      <c r="P5" s="7">
        <f>'IRA Calculations'!AC176</f>
        <v>246485982879.19186</v>
      </c>
      <c r="Q5" s="7">
        <f>'IRA Calculations'!AD176</f>
        <v>243890322711.8251</v>
      </c>
      <c r="R5" s="7">
        <f>'IRA Calculations'!AE176</f>
        <v>241633174537.02463</v>
      </c>
      <c r="S5" s="7">
        <f>'IRA Calculations'!AF176</f>
        <v>239545721131.32407</v>
      </c>
      <c r="T5" s="7">
        <f>'IRA Calculations'!AG176</f>
        <v>237511461694.77756</v>
      </c>
      <c r="U5" s="7">
        <f>'IRA Calculations'!AH176</f>
        <v>235505607866.22006</v>
      </c>
      <c r="V5" s="7">
        <f>'IRA Calculations'!AI176</f>
        <v>233471104446.91962</v>
      </c>
      <c r="W5" s="7">
        <f>'IRA Calculations'!AJ176</f>
        <v>231420684816.93549</v>
      </c>
      <c r="X5" s="7">
        <f>'IRA Calculations'!AK176</f>
        <v>229312090603.07477</v>
      </c>
      <c r="Y5" s="7">
        <f>'IRA Calculations'!AL176</f>
        <v>227172251166.82935</v>
      </c>
      <c r="Z5" s="7">
        <f>'IRA Calculations'!AM176</f>
        <v>225013979418.83746</v>
      </c>
      <c r="AA5" s="7">
        <f>'IRA Calculations'!AN176</f>
        <v>222832107983.88394</v>
      </c>
      <c r="AB5" s="7">
        <f>'IRA Calculations'!AO176</f>
        <v>220625949400.74268</v>
      </c>
      <c r="AC5" s="7">
        <f>'IRA Calculations'!AP176</f>
        <v>218392540752.73419</v>
      </c>
      <c r="AD5" s="7">
        <f>'IRA Calculations'!AQ176</f>
        <v>216121571372.23868</v>
      </c>
      <c r="AE5" s="7">
        <f>'IRA Calculations'!AR176</f>
        <v>213833127193.31949</v>
      </c>
      <c r="AF5" s="7">
        <f>'IRA Calculations'!AS176</f>
        <v>211518452348.02554</v>
      </c>
      <c r="AG5" s="7">
        <f>'IRA Calculations'!AT176</f>
        <v>209187346917.50153</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61863606849658.695</v>
      </c>
      <c r="C2" s="7">
        <f>'IRA Calculations'!P186</f>
        <v>61863606849658.695</v>
      </c>
      <c r="D2" s="7">
        <f>'IRA Calculations'!Q186</f>
        <v>61863606849658.695</v>
      </c>
      <c r="E2" s="7">
        <f>'IRA Calculations'!R186</f>
        <v>62475272784047.188</v>
      </c>
      <c r="F2" s="7">
        <f>'IRA Calculations'!S186</f>
        <v>63185193850614.219</v>
      </c>
      <c r="G2" s="7">
        <f>'IRA Calculations'!T186</f>
        <v>64010363776434.539</v>
      </c>
      <c r="H2" s="7">
        <f>'IRA Calculations'!U186</f>
        <v>64857560603272.008</v>
      </c>
      <c r="I2" s="7">
        <f>'IRA Calculations'!V186</f>
        <v>65763667213296.68</v>
      </c>
      <c r="J2" s="7">
        <f>'IRA Calculations'!W186</f>
        <v>66709362712987.391</v>
      </c>
      <c r="K2" s="7">
        <f>'IRA Calculations'!X186</f>
        <v>67679601700666.312</v>
      </c>
      <c r="L2" s="7">
        <f>'IRA Calculations'!Y186</f>
        <v>68691188482883.539</v>
      </c>
      <c r="M2" s="7">
        <f>'IRA Calculations'!Z186</f>
        <v>69729591799386.414</v>
      </c>
      <c r="N2" s="7">
        <f>'IRA Calculations'!AA186</f>
        <v>70789670235931.219</v>
      </c>
      <c r="O2" s="7">
        <f>'IRA Calculations'!AB186</f>
        <v>71899755691002.438</v>
      </c>
      <c r="P2" s="7">
        <f>'IRA Calculations'!AC186</f>
        <v>73034817595260.828</v>
      </c>
      <c r="Q2" s="7">
        <f>'IRA Calculations'!AD186</f>
        <v>74210307251508.875</v>
      </c>
      <c r="R2" s="7">
        <f>'IRA Calculations'!AE186</f>
        <v>75420027902581.188</v>
      </c>
      <c r="S2" s="7">
        <f>'IRA Calculations'!AF186</f>
        <v>76642547969109.375</v>
      </c>
      <c r="T2" s="7">
        <f>'IRA Calculations'!AG186</f>
        <v>77918836404582.328</v>
      </c>
      <c r="U2" s="7">
        <f>'IRA Calculations'!AH186</f>
        <v>79203486403218.156</v>
      </c>
      <c r="V2" s="7">
        <f>'IRA Calculations'!AI186</f>
        <v>80527941772119.031</v>
      </c>
      <c r="W2" s="7">
        <f>'IRA Calculations'!AJ186</f>
        <v>81888982362365.812</v>
      </c>
      <c r="X2" s="7">
        <f>'IRA Calculations'!AK186</f>
        <v>83291478987450.594</v>
      </c>
      <c r="Y2" s="7">
        <f>'IRA Calculations'!AL186</f>
        <v>84722821652443</v>
      </c>
      <c r="Z2" s="7">
        <f>'IRA Calculations'!AM186</f>
        <v>86199056981792.812</v>
      </c>
      <c r="AA2" s="7">
        <f>'IRA Calculations'!AN186</f>
        <v>87700133459955.656</v>
      </c>
      <c r="AB2" s="7">
        <f>'IRA Calculations'!AO186</f>
        <v>89216336520021.359</v>
      </c>
      <c r="AC2" s="7">
        <f>'IRA Calculations'!AP186</f>
        <v>90788553935253.359</v>
      </c>
      <c r="AD2" s="7">
        <f>'IRA Calculations'!AQ186</f>
        <v>92358714784788.656</v>
      </c>
      <c r="AE2" s="7">
        <f>'IRA Calculations'!AR186</f>
        <v>93978584992024.734</v>
      </c>
      <c r="AF2" s="7">
        <f>'IRA Calculations'!AS186</f>
        <v>95635419261655.734</v>
      </c>
      <c r="AG2" s="7">
        <f>'IRA Calculations'!AT186</f>
        <v>97338445079242.719</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28067819640725.762</v>
      </c>
      <c r="C4" s="7">
        <f>'IRA Calculations'!P188</f>
        <v>28067819640725.762</v>
      </c>
      <c r="D4" s="7">
        <f>'IRA Calculations'!Q188</f>
        <v>28067819640725.762</v>
      </c>
      <c r="E4" s="7">
        <f>'IRA Calculations'!R188</f>
        <v>27971031830750.559</v>
      </c>
      <c r="F4" s="7">
        <f>'IRA Calculations'!S188</f>
        <v>27940019403304.41</v>
      </c>
      <c r="G4" s="7">
        <f>'IRA Calculations'!T188</f>
        <v>27898723271048.328</v>
      </c>
      <c r="H4" s="7">
        <f>'IRA Calculations'!U188</f>
        <v>27842183058721.137</v>
      </c>
      <c r="I4" s="7">
        <f>'IRA Calculations'!V188</f>
        <v>27784876609565.07</v>
      </c>
      <c r="J4" s="7">
        <f>'IRA Calculations'!W188</f>
        <v>27656511776585.531</v>
      </c>
      <c r="K4" s="7">
        <f>'IRA Calculations'!X188</f>
        <v>27547907788142.531</v>
      </c>
      <c r="L4" s="7">
        <f>'IRA Calculations'!Y188</f>
        <v>27469549990316.906</v>
      </c>
      <c r="M4" s="7">
        <f>'IRA Calculations'!Z188</f>
        <v>27434464409200.836</v>
      </c>
      <c r="N4" s="7">
        <f>'IRA Calculations'!AA188</f>
        <v>27412767808464.773</v>
      </c>
      <c r="O4" s="7">
        <f>'IRA Calculations'!AB188</f>
        <v>27406153974783.086</v>
      </c>
      <c r="P4" s="7">
        <f>'IRA Calculations'!AC188</f>
        <v>27417647527217.621</v>
      </c>
      <c r="Q4" s="7">
        <f>'IRA Calculations'!AD188</f>
        <v>27415510129747.422</v>
      </c>
      <c r="R4" s="7">
        <f>'IRA Calculations'!AE188</f>
        <v>27367438850793.023</v>
      </c>
      <c r="S4" s="7">
        <f>'IRA Calculations'!AF188</f>
        <v>27327755848703.305</v>
      </c>
      <c r="T4" s="7">
        <f>'IRA Calculations'!AG188</f>
        <v>27299324429523.082</v>
      </c>
      <c r="U4" s="7">
        <f>'IRA Calculations'!AH188</f>
        <v>27291178122183.441</v>
      </c>
      <c r="V4" s="7">
        <f>'IRA Calculations'!AI188</f>
        <v>27283999692943.664</v>
      </c>
      <c r="W4" s="7">
        <f>'IRA Calculations'!AJ188</f>
        <v>27299405086031.398</v>
      </c>
      <c r="X4" s="7">
        <f>'IRA Calculations'!AK188</f>
        <v>27312229470853.105</v>
      </c>
      <c r="Y4" s="7">
        <f>'IRA Calculations'!AL188</f>
        <v>27306502858762.863</v>
      </c>
      <c r="Z4" s="7">
        <f>'IRA Calculations'!AM188</f>
        <v>27280168508798.785</v>
      </c>
      <c r="AA4" s="7">
        <f>'IRA Calculations'!AN188</f>
        <v>27245849164511.797</v>
      </c>
      <c r="AB4" s="7">
        <f>'IRA Calculations'!AO188</f>
        <v>27207053384013.426</v>
      </c>
      <c r="AC4" s="7">
        <f>'IRA Calculations'!AP188</f>
        <v>27171806489880.832</v>
      </c>
      <c r="AD4" s="7">
        <f>'IRA Calculations'!AQ188</f>
        <v>27145472139916.754</v>
      </c>
      <c r="AE4" s="7">
        <f>'IRA Calculations'!AR188</f>
        <v>27109418680701.027</v>
      </c>
      <c r="AF4" s="7">
        <f>'IRA Calculations'!AS188</f>
        <v>27084374834869.965</v>
      </c>
      <c r="AG4" s="7">
        <f>'IRA Calculations'!AT188</f>
        <v>27056588667756.25</v>
      </c>
    </row>
    <row r="5" spans="1:35" x14ac:dyDescent="0.2">
      <c r="A5" s="1" t="s">
        <v>79</v>
      </c>
      <c r="B5" s="7">
        <f>'IRA Calculations'!O189</f>
        <v>5670563661990.5801</v>
      </c>
      <c r="C5" s="7">
        <f>'IRA Calculations'!P189</f>
        <v>5670563661990.5801</v>
      </c>
      <c r="D5" s="7">
        <f>'IRA Calculations'!Q189</f>
        <v>5670563661990.5801</v>
      </c>
      <c r="E5" s="7">
        <f>'IRA Calculations'!R189</f>
        <v>5676879742133.499</v>
      </c>
      <c r="F5" s="7">
        <f>'IRA Calculations'!S189</f>
        <v>5675308903548.7266</v>
      </c>
      <c r="G5" s="7">
        <f>'IRA Calculations'!T189</f>
        <v>5668763742778.8691</v>
      </c>
      <c r="H5" s="7">
        <f>'IRA Calculations'!U189</f>
        <v>5650928179680.9893</v>
      </c>
      <c r="I5" s="7">
        <f>'IRA Calculations'!V189</f>
        <v>5634041664894.7383</v>
      </c>
      <c r="J5" s="7">
        <f>'IRA Calculations'!W189</f>
        <v>5623602133466.8057</v>
      </c>
      <c r="K5" s="7">
        <f>'IRA Calculations'!X189</f>
        <v>5624911165620.7803</v>
      </c>
      <c r="L5" s="7">
        <f>'IRA Calculations'!Y189</f>
        <v>5624747536601.5322</v>
      </c>
      <c r="M5" s="7">
        <f>'IRA Calculations'!Z189</f>
        <v>5615355230896.7773</v>
      </c>
      <c r="N5" s="7">
        <f>'IRA Calculations'!AA189</f>
        <v>5602395812572.4512</v>
      </c>
      <c r="O5" s="7">
        <f>'IRA Calculations'!AB189</f>
        <v>5587832829859.5039</v>
      </c>
      <c r="P5" s="7">
        <f>'IRA Calculations'!AC189</f>
        <v>5587505571821.0078</v>
      </c>
      <c r="Q5" s="7">
        <f>'IRA Calculations'!AD189</f>
        <v>5587047410567.1133</v>
      </c>
      <c r="R5" s="7">
        <f>'IRA Calculations'!AE189</f>
        <v>5588749152367.2842</v>
      </c>
      <c r="S5" s="7">
        <f>'IRA Calculations'!AF189</f>
        <v>5580240443366.46</v>
      </c>
      <c r="T5" s="7">
        <f>'IRA Calculations'!AG189</f>
        <v>5579749556308.7246</v>
      </c>
      <c r="U5" s="7">
        <f>'IRA Calculations'!AH189</f>
        <v>5583513023751.3926</v>
      </c>
      <c r="V5" s="7">
        <f>'IRA Calculations'!AI189</f>
        <v>5584658426886.1191</v>
      </c>
      <c r="W5" s="7">
        <f>'IRA Calculations'!AJ189</f>
        <v>5586196539667.0332</v>
      </c>
      <c r="X5" s="7">
        <f>'IRA Calculations'!AK189</f>
        <v>5591989006948.3672</v>
      </c>
      <c r="Y5" s="7">
        <f>'IRA Calculations'!AL189</f>
        <v>5602919425434.0361</v>
      </c>
      <c r="Z5" s="7">
        <f>'IRA Calculations'!AM189</f>
        <v>5615191601877.5283</v>
      </c>
      <c r="AA5" s="7">
        <f>'IRA Calculations'!AN189</f>
        <v>5626580181617.0908</v>
      </c>
      <c r="AB5" s="7">
        <f>'IRA Calculations'!AO189</f>
        <v>5635383422852.5615</v>
      </c>
      <c r="AC5" s="7">
        <f>'IRA Calculations'!AP189</f>
        <v>5640357745037.6562</v>
      </c>
      <c r="AD5" s="7">
        <f>'IRA Calculations'!AQ189</f>
        <v>5641601325583.9316</v>
      </c>
      <c r="AE5" s="7">
        <f>'IRA Calculations'!AR189</f>
        <v>5645364793026.5996</v>
      </c>
      <c r="AF5" s="7">
        <f>'IRA Calculations'!AS189</f>
        <v>5650044582977.0566</v>
      </c>
      <c r="AG5" s="7">
        <f>'IRA Calculations'!AT189</f>
        <v>5651811776384.917</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2023-12-15T19:17:29Z</dcterms:modified>
</cp:coreProperties>
</file>