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Pennsylvania\PA-eps\InputData\elec\EIaE\"/>
    </mc:Choice>
  </mc:AlternateContent>
  <xr:revisionPtr revIDLastSave="0" documentId="13_ncr:1_{20680477-0056-4038-8333-7230AE5DFE74}" xr6:coauthVersionLast="47" xr6:coauthVersionMax="47" xr10:uidLastSave="{00000000-0000-0000-0000-000000000000}"/>
  <bookViews>
    <workbookView xWindow="10575" yWindow="115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26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R43" i="2" l="1"/>
  <c r="C43" i="4" s="1"/>
  <c r="D43" i="4" s="1"/>
  <c r="R44" i="2"/>
  <c r="C44" i="4" s="1"/>
  <c r="D44" i="4" s="1"/>
  <c r="R36" i="2"/>
  <c r="C30" i="4" s="1"/>
  <c r="D30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<sst xmlns="http://schemas.openxmlformats.org/spreadsheetml/2006/main" count="54856" uniqueCount="4506">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</sst>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117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PA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PA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976.87990000000002</v>
      </c>
      <c r="R11" s="1">
        <f t="shared" si="3"/>
        <v>3.8927068846525574E-2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6649.2247171700001</v>
      </c>
      <c r="R23" s="1">
        <f t="shared" si="3"/>
        <v>0.26496074731530062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8384.0433269999994</v>
      </c>
      <c r="R33" s="1">
        <f t="shared" si="3"/>
        <v>0.33409043609391731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846.50997150000001</v>
      </c>
      <c r="R35" s="1">
        <f t="shared" si="3"/>
        <v>3.3732040079697517E-2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5745.9633079999994</v>
      </c>
      <c r="R38" s="1">
        <f t="shared" si="5"/>
        <v>0.22896725511511273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2492.509978</v>
      </c>
      <c r="R51" s="1">
        <f t="shared" si="5"/>
        <v>9.9322452549446397E-2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25095.131201669996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>
        <f t="shared" si="12"/>
        <v>2707.8327319999999</v>
      </c>
      <c r="M272" s="1" t="str">
        <f t="shared" si="13"/>
        <v>OH</v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>
        <f t="shared" si="12"/>
        <v>1397.2615760000001</v>
      </c>
      <c r="M274" s="1" t="str">
        <f t="shared" si="13"/>
        <v>OH</v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>
        <f t="shared" si="12"/>
        <v>1640.8689999999999</v>
      </c>
      <c r="M277" s="1" t="str">
        <f t="shared" si="13"/>
        <v>OH</v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>
        <f t="shared" si="12"/>
        <v>2196.172</v>
      </c>
      <c r="M281" s="1" t="str">
        <f t="shared" si="13"/>
        <v>WV</v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>
        <f t="shared" si="12"/>
        <v>296.33797800000002</v>
      </c>
      <c r="M285" s="1" t="str">
        <f t="shared" si="13"/>
        <v>WV</v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>
        <f t="shared" si="12"/>
        <v>379.93170300000003</v>
      </c>
      <c r="M289" s="1" t="str">
        <f t="shared" si="13"/>
        <v>MD</v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>
        <f t="shared" si="12"/>
        <v>59.903014169999999</v>
      </c>
      <c r="M291" s="1" t="str">
        <f t="shared" si="13"/>
        <v>MD</v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>
        <f t="shared" si="12"/>
        <v>6209.39</v>
      </c>
      <c r="M293" s="1" t="str">
        <f t="shared" si="13"/>
        <v>MD</v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>
        <f t="shared" si="12"/>
        <v>976.87990000000002</v>
      </c>
      <c r="M294" s="1" t="str">
        <f t="shared" si="13"/>
        <v>DE</v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>
        <f t="shared" si="12"/>
        <v>8384.0433269999994</v>
      </c>
      <c r="M295" s="1" t="str">
        <f t="shared" si="13"/>
        <v>NJ</v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>
        <f t="shared" si="12"/>
        <v>846.50997150000001</v>
      </c>
      <c r="M296" s="1" t="str">
        <f t="shared" si="13"/>
        <v>NY</v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25095.131201669999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3.8927068846525574E-2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0.26496074731530062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0.33409043609391731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3.3732040079697517E-2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0.22896725511511273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9.9322452549446397E-2</v>
      </c>
      <c r="D52" s="1">
        <f t="shared" si="2"/>
        <v>9.9322452549446397E-2</v>
      </c>
      <c r="E52" s="1">
        <f t="shared" si="3"/>
        <v>1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1.0000000000000002</v>
      </c>
      <c r="D54" s="70">
        <f>SUM(D3:D53)</f>
        <v>9.9322452549446397E-2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0.79634864567575447</v>
      </c>
      <c r="C60" s="1">
        <f>SUMIFS('ReEDs Generation Data'!H$729:H$1448,'ReEDs Generation Data'!$E$729:$E$1448,Calculations!$A60)</f>
        <v>0.67443556915414415</v>
      </c>
      <c r="D60" s="1">
        <f>SUMIFS('ReEDs Generation Data'!I$729:I$1448,'ReEDs Generation Data'!$E$729:$E$1448,Calculations!$A60)</f>
        <v>0.65922589090189099</v>
      </c>
      <c r="E60" s="1">
        <f>SUMIFS('ReEDs Generation Data'!J$729:J$1448,'ReEDs Generation Data'!$E$729:$E$1448,Calculations!$A60)</f>
        <v>0.64252650626040286</v>
      </c>
      <c r="F60" s="1">
        <f>SUMIFS('ReEDs Generation Data'!K$729:K$1448,'ReEDs Generation Data'!$E$729:$E$1448,Calculations!$A60)</f>
        <v>0.63607316154659643</v>
      </c>
      <c r="G60" s="1">
        <f>SUMIFS('ReEDs Generation Data'!L$729:L$1448,'ReEDs Generation Data'!$E$729:$E$1448,Calculations!$A60)</f>
        <v>0.62938309396142467</v>
      </c>
      <c r="H60" s="1">
        <f>SUMIFS('ReEDs Generation Data'!M$729:M$1448,'ReEDs Generation Data'!$E$729:$E$1448,Calculations!$A60)</f>
        <v>0.6417005556005867</v>
      </c>
      <c r="I60" s="1">
        <f>SUMIFS('ReEDs Generation Data'!N$729:N$1448,'ReEDs Generation Data'!$E$729:$E$1448,Calculations!$A60)</f>
        <v>0.65322403692823172</v>
      </c>
      <c r="J60" s="1">
        <f>SUMIFS('ReEDs Generation Data'!O$729:O$1448,'ReEDs Generation Data'!$E$729:$E$1448,Calculations!$A60)</f>
        <v>0.65316447283918688</v>
      </c>
      <c r="K60" s="1">
        <f>SUMIFS('ReEDs Generation Data'!P$729:P$1448,'ReEDs Generation Data'!$E$729:$E$1448,Calculations!$A60)</f>
        <v>0.65310490248521413</v>
      </c>
      <c r="L60" s="1">
        <f>SUMIFS('ReEDs Generation Data'!Q$729:Q$1448,'ReEDs Generation Data'!$E$729:$E$1448,Calculations!$A60)</f>
        <v>0.65278703914326142</v>
      </c>
      <c r="M60" s="1">
        <f>SUMIFS('ReEDs Generation Data'!R$729:R$1448,'ReEDs Generation Data'!$E$729:$E$1448,Calculations!$A60)</f>
        <v>0.65247648929881297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0.10300383041264444</v>
      </c>
      <c r="C61" s="1">
        <f>SUMIFS('ReEDs Generation Data'!H$729:H$1448,'ReEDs Generation Data'!$E$729:$E$1448,Calculations!$A61)</f>
        <v>0.21553785629231412</v>
      </c>
      <c r="D61" s="1">
        <f>SUMIFS('ReEDs Generation Data'!I$729:I$1448,'ReEDs Generation Data'!$E$729:$E$1448,Calculations!$A61)</f>
        <v>0.22560045583369992</v>
      </c>
      <c r="E61" s="1">
        <f>SUMIFS('ReEDs Generation Data'!J$729:J$1448,'ReEDs Generation Data'!$E$729:$E$1448,Calculations!$A61)</f>
        <v>0.23664863301719596</v>
      </c>
      <c r="F61" s="1">
        <f>SUMIFS('ReEDs Generation Data'!K$729:K$1448,'ReEDs Generation Data'!$E$729:$E$1448,Calculations!$A61)</f>
        <v>0.24091085523454867</v>
      </c>
      <c r="G61" s="1">
        <f>SUMIFS('ReEDs Generation Data'!L$729:L$1448,'ReEDs Generation Data'!$E$729:$E$1448,Calculations!$A61)</f>
        <v>0.24532942513305506</v>
      </c>
      <c r="H61" s="1">
        <f>SUMIFS('ReEDs Generation Data'!M$729:M$1448,'ReEDs Generation Data'!$E$729:$E$1448,Calculations!$A61)</f>
        <v>0.23715916384503977</v>
      </c>
      <c r="I61" s="1">
        <f>SUMIFS('ReEDs Generation Data'!N$729:N$1448,'ReEDs Generation Data'!$E$729:$E$1448,Calculations!$A61)</f>
        <v>0.22951555543345892</v>
      </c>
      <c r="J61" s="1">
        <f>SUMIFS('ReEDs Generation Data'!O$729:O$1448,'ReEDs Generation Data'!$E$729:$E$1448,Calculations!$A61)</f>
        <v>0.22952762497801718</v>
      </c>
      <c r="K61" s="1">
        <f>SUMIFS('ReEDs Generation Data'!P$729:P$1448,'ReEDs Generation Data'!$E$729:$E$1448,Calculations!$A61)</f>
        <v>0.22953969579204558</v>
      </c>
      <c r="L61" s="1">
        <f>SUMIFS('ReEDs Generation Data'!Q$729:Q$1448,'ReEDs Generation Data'!$E$729:$E$1448,Calculations!$A61)</f>
        <v>0.22686830373882333</v>
      </c>
      <c r="M61" s="1">
        <f>SUMIFS('ReEDs Generation Data'!R$729:R$1448,'ReEDs Generation Data'!$E$729:$E$1448,Calculations!$A61)</f>
        <v>0.22425837589532721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4.3810293208867777E-2</v>
      </c>
      <c r="C63" s="1">
        <f>SUMIFS('ReEDs Generation Data'!H$729:H$1448,'ReEDs Generation Data'!$E$729:$E$1448,Calculations!$A63)</f>
        <v>5.0548439008865971E-2</v>
      </c>
      <c r="D63" s="1">
        <f>SUMIFS('ReEDs Generation Data'!I$729:I$1448,'ReEDs Generation Data'!$E$729:$E$1448,Calculations!$A63)</f>
        <v>5.2908343240717234E-2</v>
      </c>
      <c r="E63" s="1">
        <f>SUMIFS('ReEDs Generation Data'!J$729:J$1448,'ReEDs Generation Data'!$E$729:$E$1448,Calculations!$A63)</f>
        <v>5.5499387431867102E-2</v>
      </c>
      <c r="F63" s="1">
        <f>SUMIFS('ReEDs Generation Data'!K$729:K$1448,'ReEDs Generation Data'!$E$729:$E$1448,Calculations!$A63)</f>
        <v>5.64989736925001E-2</v>
      </c>
      <c r="G63" s="1">
        <f>SUMIFS('ReEDs Generation Data'!L$729:L$1448,'ReEDs Generation Data'!$E$729:$E$1448,Calculations!$A63)</f>
        <v>5.753522697469917E-2</v>
      </c>
      <c r="H63" s="1">
        <f>SUMIFS('ReEDs Generation Data'!M$729:M$1448,'ReEDs Generation Data'!$E$729:$E$1448,Calculations!$A63)</f>
        <v>5.5619118308184293E-2</v>
      </c>
      <c r="I63" s="1">
        <f>SUMIFS('ReEDs Generation Data'!N$729:N$1448,'ReEDs Generation Data'!$E$729:$E$1448,Calculations!$A63)</f>
        <v>5.3826521498292819E-2</v>
      </c>
      <c r="J63" s="1">
        <f>SUMIFS('ReEDs Generation Data'!O$729:O$1448,'ReEDs Generation Data'!$E$729:$E$1448,Calculations!$A63)</f>
        <v>5.3829352075934554E-2</v>
      </c>
      <c r="K63" s="1">
        <f>SUMIFS('ReEDs Generation Data'!P$729:P$1448,'ReEDs Generation Data'!$E$729:$E$1448,Calculations!$A63)</f>
        <v>5.3832182951295375E-2</v>
      </c>
      <c r="L63" s="1">
        <f>SUMIFS('ReEDs Generation Data'!Q$729:Q$1448,'ReEDs Generation Data'!$E$729:$E$1448,Calculations!$A63)</f>
        <v>5.3205681878147747E-2</v>
      </c>
      <c r="M63" s="1">
        <f>SUMIFS('ReEDs Generation Data'!R$729:R$1448,'ReEDs Generation Data'!$E$729:$E$1448,Calculations!$A63)</f>
        <v>5.2593595534319672E-2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5.3974844881749216E-2</v>
      </c>
      <c r="C64" s="1">
        <f>SUMIFS('ReEDs Generation Data'!H$729:H$1448,'ReEDs Generation Data'!$E$729:$E$1448,Calculations!$A64)</f>
        <v>5.6471794849360768E-2</v>
      </c>
      <c r="D64" s="1">
        <f>SUMIFS('ReEDs Generation Data'!I$729:I$1448,'ReEDs Generation Data'!$E$729:$E$1448,Calculations!$A64)</f>
        <v>5.9108236849515682E-2</v>
      </c>
      <c r="E64" s="1">
        <f>SUMIFS('ReEDs Generation Data'!J$729:J$1448,'ReEDs Generation Data'!$E$729:$E$1448,Calculations!$A64)</f>
        <v>6.2002904199828499E-2</v>
      </c>
      <c r="F64" s="1">
        <f>SUMIFS('ReEDs Generation Data'!K$729:K$1448,'ReEDs Generation Data'!$E$729:$E$1448,Calculations!$A64)</f>
        <v>6.3119623753419576E-2</v>
      </c>
      <c r="G64" s="1">
        <f>SUMIFS('ReEDs Generation Data'!L$729:L$1448,'ReEDs Generation Data'!$E$729:$E$1448,Calculations!$A64)</f>
        <v>6.4277307035272416E-2</v>
      </c>
      <c r="H64" s="1">
        <f>SUMIFS('ReEDs Generation Data'!M$729:M$1448,'ReEDs Generation Data'!$E$729:$E$1448,Calculations!$A64)</f>
        <v>6.2136665352835276E-2</v>
      </c>
      <c r="I64" s="1">
        <f>SUMIFS('ReEDs Generation Data'!N$729:N$1448,'ReEDs Generation Data'!$E$729:$E$1448,Calculations!$A64)</f>
        <v>6.0134008865697176E-2</v>
      </c>
      <c r="J64" s="1">
        <f>SUMIFS('ReEDs Generation Data'!O$729:O$1448,'ReEDs Generation Data'!$E$729:$E$1448,Calculations!$A64)</f>
        <v>6.0137171135453145E-2</v>
      </c>
      <c r="K64" s="1">
        <f>SUMIFS('ReEDs Generation Data'!P$729:P$1448,'ReEDs Generation Data'!$E$729:$E$1448,Calculations!$A64)</f>
        <v>6.0140333737815452E-2</v>
      </c>
      <c r="L64" s="1">
        <f>SUMIFS('ReEDs Generation Data'!Q$729:Q$1448,'ReEDs Generation Data'!$E$729:$E$1448,Calculations!$A64)</f>
        <v>6.3726656696805994E-2</v>
      </c>
      <c r="M64" s="1">
        <f>SUMIFS('ReEDs Generation Data'!R$729:R$1448,'ReEDs Generation Data'!$E$729:$E$1448,Calculations!$A64)</f>
        <v>6.7230464434479317E-2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1.8299049652147996E-3</v>
      </c>
      <c r="C65" s="1">
        <f>SUMIFS('ReEDs Generation Data'!H$729:H$1448,'ReEDs Generation Data'!$E$729:$E$1448,Calculations!$A65)</f>
        <v>1.9260958664387032E-3</v>
      </c>
      <c r="D65" s="1">
        <f>SUMIFS('ReEDs Generation Data'!I$729:I$1448,'ReEDs Generation Data'!$E$729:$E$1448,Calculations!$A65)</f>
        <v>2.0263960393162952E-3</v>
      </c>
      <c r="E65" s="1">
        <f>SUMIFS('ReEDs Generation Data'!J$729:J$1448,'ReEDs Generation Data'!$E$729:$E$1448,Calculations!$A65)</f>
        <v>2.1365200760455078E-3</v>
      </c>
      <c r="F65" s="1">
        <f>SUMIFS('ReEDs Generation Data'!K$729:K$1448,'ReEDs Generation Data'!$E$729:$E$1448,Calculations!$A65)</f>
        <v>2.1899751116993445E-3</v>
      </c>
      <c r="G65" s="1">
        <f>SUMIFS('ReEDs Generation Data'!L$729:L$1448,'ReEDs Generation Data'!$E$729:$E$1448,Calculations!$A65)</f>
        <v>2.2453909955784195E-3</v>
      </c>
      <c r="H65" s="1">
        <f>SUMIFS('ReEDs Generation Data'!M$729:M$1448,'ReEDs Generation Data'!$E$729:$E$1448,Calculations!$A65)</f>
        <v>2.1958891713917514E-3</v>
      </c>
      <c r="I65" s="1">
        <f>SUMIFS('ReEDs Generation Data'!N$729:N$1448,'ReEDs Generation Data'!$E$729:$E$1448,Calculations!$A65)</f>
        <v>2.1495782216676791E-3</v>
      </c>
      <c r="J65" s="1">
        <f>SUMIFS('ReEDs Generation Data'!O$729:O$1448,'ReEDs Generation Data'!$E$729:$E$1448,Calculations!$A65)</f>
        <v>2.1910194279297331E-3</v>
      </c>
      <c r="K65" s="1">
        <f>SUMIFS('ReEDs Generation Data'!P$729:P$1448,'ReEDs Generation Data'!$E$729:$E$1448,Calculations!$A65)</f>
        <v>2.2324649929620572E-3</v>
      </c>
      <c r="L65" s="1">
        <f>SUMIFS('ReEDs Generation Data'!Q$729:Q$1448,'ReEDs Generation Data'!$E$729:$E$1448,Calculations!$A65)</f>
        <v>2.2752871362028497E-3</v>
      </c>
      <c r="M65" s="1">
        <f>SUMIFS('ReEDs Generation Data'!R$729:R$1448,'ReEDs Generation Data'!$E$729:$E$1448,Calculations!$A65)</f>
        <v>2.3171240144055534E-3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7.7254708130390821E-4</v>
      </c>
      <c r="C70" s="1">
        <f>SUMIFS('ReEDs Generation Data'!H$729:H$1448,'ReEDs Generation Data'!$E$729:$E$1448,Calculations!$A70)</f>
        <v>8.082861633497458E-4</v>
      </c>
      <c r="D70" s="1">
        <f>SUMIFS('ReEDs Generation Data'!I$729:I$1448,'ReEDs Generation Data'!$E$729:$E$1448,Calculations!$A70)</f>
        <v>8.4602180810627978E-4</v>
      </c>
      <c r="E70" s="1">
        <f>SUMIFS('ReEDs Generation Data'!J$729:J$1448,'ReEDs Generation Data'!$E$729:$E$1448,Calculations!$A70)</f>
        <v>8.8745345682577519E-4</v>
      </c>
      <c r="F70" s="1">
        <f>SUMIFS('ReEDs Generation Data'!K$729:K$1448,'ReEDs Generation Data'!$E$729:$E$1448,Calculations!$A70)</f>
        <v>9.0343716986194731E-4</v>
      </c>
      <c r="G70" s="1">
        <f>SUMIFS('ReEDs Generation Data'!L$729:L$1448,'ReEDs Generation Data'!$E$729:$E$1448,Calculations!$A70)</f>
        <v>9.200072006314505E-4</v>
      </c>
      <c r="H70" s="1">
        <f>SUMIFS('ReEDs Generation Data'!M$729:M$1448,'ReEDs Generation Data'!$E$729:$E$1448,Calculations!$A70)</f>
        <v>8.8936799291334753E-4</v>
      </c>
      <c r="I70" s="1">
        <f>SUMIFS('ReEDs Generation Data'!N$729:N$1448,'ReEDs Generation Data'!$E$729:$E$1448,Calculations!$A70)</f>
        <v>8.6070378040134423E-4</v>
      </c>
      <c r="J70" s="1">
        <f>SUMIFS('ReEDs Generation Data'!O$729:O$1448,'ReEDs Generation Data'!$E$729:$E$1448,Calculations!$A70)</f>
        <v>8.6074904226871257E-4</v>
      </c>
      <c r="K70" s="1">
        <f>SUMIFS('ReEDs Generation Data'!P$729:P$1448,'ReEDs Generation Data'!$E$729:$E$1448,Calculations!$A70)</f>
        <v>8.6079430889670716E-4</v>
      </c>
      <c r="L70" s="1">
        <f>SUMIFS('ReEDs Generation Data'!Q$729:Q$1448,'ReEDs Generation Data'!$E$729:$E$1448,Calculations!$A70)</f>
        <v>8.5077635070297981E-4</v>
      </c>
      <c r="M70" s="1">
        <f>SUMIFS('ReEDs Generation Data'!R$729:R$1448,'ReEDs Generation Data'!$E$729:$E$1448,Calculations!$A70)</f>
        <v>8.4098888877156793E-4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2.5993377446548985E-4</v>
      </c>
      <c r="C73" s="1">
        <f>SUMIFS('ReEDs Generation Data'!H$729:H$1448,'ReEDs Generation Data'!$E$729:$E$1448,Calculations!$A73)</f>
        <v>2.7195866552640361E-4</v>
      </c>
      <c r="D73" s="1">
        <f>SUMIFS('ReEDs Generation Data'!I$729:I$1448,'ReEDs Generation Data'!$E$729:$E$1448,Calculations!$A73)</f>
        <v>2.8465532675370312E-4</v>
      </c>
      <c r="E73" s="1">
        <f>SUMIFS('ReEDs Generation Data'!J$729:J$1448,'ReEDs Generation Data'!$E$729:$E$1448,Calculations!$A73)</f>
        <v>2.9859555783426063E-4</v>
      </c>
      <c r="F73" s="1">
        <f>SUMIFS('ReEDs Generation Data'!K$729:K$1448,'ReEDs Generation Data'!$E$729:$E$1448,Calculations!$A73)</f>
        <v>3.0397349137386203E-4</v>
      </c>
      <c r="G73" s="1">
        <f>SUMIFS('ReEDs Generation Data'!L$729:L$1448,'ReEDs Generation Data'!$E$729:$E$1448,Calculations!$A73)</f>
        <v>3.0954869933873681E-4</v>
      </c>
      <c r="H73" s="1">
        <f>SUMIFS('ReEDs Generation Data'!M$729:M$1448,'ReEDs Generation Data'!$E$729:$E$1448,Calculations!$A73)</f>
        <v>2.9923972904872322E-4</v>
      </c>
      <c r="I73" s="1">
        <f>SUMIFS('ReEDs Generation Data'!N$729:N$1448,'ReEDs Generation Data'!$E$729:$E$1448,Calculations!$A73)</f>
        <v>2.895952722503745E-4</v>
      </c>
      <c r="J73" s="1">
        <f>SUMIFS('ReEDs Generation Data'!O$729:O$1448,'ReEDs Generation Data'!$E$729:$E$1448,Calculations!$A73)</f>
        <v>2.8961050120963037E-4</v>
      </c>
      <c r="K73" s="1">
        <f>SUMIFS('ReEDs Generation Data'!P$729:P$1448,'ReEDs Generation Data'!$E$729:$E$1448,Calculations!$A73)</f>
        <v>2.8962573177066246E-4</v>
      </c>
      <c r="L73" s="1">
        <f>SUMIFS('ReEDs Generation Data'!Q$729:Q$1448,'ReEDs Generation Data'!$E$729:$E$1448,Calculations!$A73)</f>
        <v>2.8625505605554878E-4</v>
      </c>
      <c r="M73" s="1">
        <f>SUMIFS('ReEDs Generation Data'!R$729:R$1448,'ReEDs Generation Data'!$E$729:$E$1448,Calculations!$A73)</f>
        <v>2.8296193388366092E-4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0.90793724086689376</v>
      </c>
      <c r="G1420" s="44">
        <f>G694/SUMIFS(G$3:G$722,$B$3:$B$722,$B1420)*SUMIFS(Calculations!$E$3:$E$53,Calculations!$A$3:$A$53,$B1420)</f>
        <v>0.79634864567575447</v>
      </c>
      <c r="H1420" s="44">
        <f>H694/SUMIFS(H$3:H$722,$B$3:$B$722,$B1420)*SUMIFS(Calculations!$E$3:$E$53,Calculations!$A$3:$A$53,$B1420)</f>
        <v>0.67443556915414415</v>
      </c>
      <c r="I1420" s="44">
        <f>I694/SUMIFS(I$3:I$722,$B$3:$B$722,$B1420)*SUMIFS(Calculations!$E$3:$E$53,Calculations!$A$3:$A$53,$B1420)</f>
        <v>0.65922589090189099</v>
      </c>
      <c r="J1420" s="44">
        <f>J694/SUMIFS(J$3:J$722,$B$3:$B$722,$B1420)*SUMIFS(Calculations!$E$3:$E$53,Calculations!$A$3:$A$53,$B1420)</f>
        <v>0.64252650626040286</v>
      </c>
      <c r="K1420" s="44">
        <f>K694/SUMIFS(K$3:K$722,$B$3:$B$722,$B1420)*SUMIFS(Calculations!$E$3:$E$53,Calculations!$A$3:$A$53,$B1420)</f>
        <v>0.63607316154659643</v>
      </c>
      <c r="L1420" s="44">
        <f>L694/SUMIFS(L$3:L$722,$B$3:$B$722,$B1420)*SUMIFS(Calculations!$E$3:$E$53,Calculations!$A$3:$A$53,$B1420)</f>
        <v>0.62938309396142467</v>
      </c>
      <c r="M1420" s="44">
        <f>M694/SUMIFS(M$3:M$722,$B$3:$B$722,$B1420)*SUMIFS(Calculations!$E$3:$E$53,Calculations!$A$3:$A$53,$B1420)</f>
        <v>0.6417005556005867</v>
      </c>
      <c r="N1420" s="44">
        <f>N694/SUMIFS(N$3:N$722,$B$3:$B$722,$B1420)*SUMIFS(Calculations!$E$3:$E$53,Calculations!$A$3:$A$53,$B1420)</f>
        <v>0.65322403692823172</v>
      </c>
      <c r="O1420" s="44">
        <f>O694/SUMIFS(O$3:O$722,$B$3:$B$722,$B1420)*SUMIFS(Calculations!$E$3:$E$53,Calculations!$A$3:$A$53,$B1420)</f>
        <v>0.65316447283918688</v>
      </c>
      <c r="P1420" s="44">
        <f>P694/SUMIFS(P$3:P$722,$B$3:$B$722,$B1420)*SUMIFS(Calculations!$E$3:$E$53,Calculations!$A$3:$A$53,$B1420)</f>
        <v>0.65310490248521413</v>
      </c>
      <c r="Q1420" s="44">
        <f>Q694/SUMIFS(Q$3:Q$722,$B$3:$B$722,$B1420)*SUMIFS(Calculations!$E$3:$E$53,Calculations!$A$3:$A$53,$B1420)</f>
        <v>0.65278703914326142</v>
      </c>
      <c r="R1420" s="44">
        <f>R694/SUMIFS(R$3:R$722,$B$3:$B$722,$B1420)*SUMIFS(Calculations!$E$3:$E$53,Calculations!$A$3:$A$53,$B1420)</f>
        <v>0.65247648929881297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3.764278234401322E-2</v>
      </c>
      <c r="G1423" s="44">
        <f>G697/SUMIFS(G$3:G$722,$B$3:$B$722,$B1423)*SUMIFS(Calculations!$E$3:$E$53,Calculations!$A$3:$A$53,$B1423)</f>
        <v>4.3810293208867777E-2</v>
      </c>
      <c r="H1423" s="44">
        <f>H697/SUMIFS(H$3:H$722,$B$3:$B$722,$B1423)*SUMIFS(Calculations!$E$3:$E$53,Calculations!$A$3:$A$53,$B1423)</f>
        <v>5.0548439008865971E-2</v>
      </c>
      <c r="I1423" s="44">
        <f>I697/SUMIFS(I$3:I$722,$B$3:$B$722,$B1423)*SUMIFS(Calculations!$E$3:$E$53,Calculations!$A$3:$A$53,$B1423)</f>
        <v>5.2908343240717234E-2</v>
      </c>
      <c r="J1423" s="44">
        <f>J697/SUMIFS(J$3:J$722,$B$3:$B$722,$B1423)*SUMIFS(Calculations!$E$3:$E$53,Calculations!$A$3:$A$53,$B1423)</f>
        <v>5.5499387431867102E-2</v>
      </c>
      <c r="K1423" s="44">
        <f>K697/SUMIFS(K$3:K$722,$B$3:$B$722,$B1423)*SUMIFS(Calculations!$E$3:$E$53,Calculations!$A$3:$A$53,$B1423)</f>
        <v>5.64989736925001E-2</v>
      </c>
      <c r="L1423" s="44">
        <f>L697/SUMIFS(L$3:L$722,$B$3:$B$722,$B1423)*SUMIFS(Calculations!$E$3:$E$53,Calculations!$A$3:$A$53,$B1423)</f>
        <v>5.753522697469917E-2</v>
      </c>
      <c r="M1423" s="44">
        <f>M697/SUMIFS(M$3:M$722,$B$3:$B$722,$B1423)*SUMIFS(Calculations!$E$3:$E$53,Calculations!$A$3:$A$53,$B1423)</f>
        <v>5.5619118308184293E-2</v>
      </c>
      <c r="N1423" s="44">
        <f>N697/SUMIFS(N$3:N$722,$B$3:$B$722,$B1423)*SUMIFS(Calculations!$E$3:$E$53,Calculations!$A$3:$A$53,$B1423)</f>
        <v>5.3826521498292819E-2</v>
      </c>
      <c r="O1423" s="44">
        <f>O697/SUMIFS(O$3:O$722,$B$3:$B$722,$B1423)*SUMIFS(Calculations!$E$3:$E$53,Calculations!$A$3:$A$53,$B1423)</f>
        <v>5.3829352075934554E-2</v>
      </c>
      <c r="P1423" s="44">
        <f>P697/SUMIFS(P$3:P$722,$B$3:$B$722,$B1423)*SUMIFS(Calculations!$E$3:$E$53,Calculations!$A$3:$A$53,$B1423)</f>
        <v>5.3832182951295375E-2</v>
      </c>
      <c r="Q1423" s="44">
        <f>Q697/SUMIFS(Q$3:Q$722,$B$3:$B$722,$B1423)*SUMIFS(Calculations!$E$3:$E$53,Calculations!$A$3:$A$53,$B1423)</f>
        <v>5.3205681878147747E-2</v>
      </c>
      <c r="R1423" s="44">
        <f>R697/SUMIFS(R$3:R$722,$B$3:$B$722,$B1423)*SUMIFS(Calculations!$E$3:$E$53,Calculations!$A$3:$A$53,$B1423)</f>
        <v>5.2593595534319672E-2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5.1689354702203573E-2</v>
      </c>
      <c r="G1425" s="44">
        <f>G699/SUMIFS(G$3:G$722,$B$3:$B$722,$B1425)*SUMIFS(Calculations!$E$3:$E$53,Calculations!$A$3:$A$53,$B1425)</f>
        <v>5.3974844881749216E-2</v>
      </c>
      <c r="H1425" s="44">
        <f>H699/SUMIFS(H$3:H$722,$B$3:$B$722,$B1425)*SUMIFS(Calculations!$E$3:$E$53,Calculations!$A$3:$A$53,$B1425)</f>
        <v>5.6471794849360768E-2</v>
      </c>
      <c r="I1425" s="44">
        <f>I699/SUMIFS(I$3:I$722,$B$3:$B$722,$B1425)*SUMIFS(Calculations!$E$3:$E$53,Calculations!$A$3:$A$53,$B1425)</f>
        <v>5.9108236849515682E-2</v>
      </c>
      <c r="J1425" s="44">
        <f>J699/SUMIFS(J$3:J$722,$B$3:$B$722,$B1425)*SUMIFS(Calculations!$E$3:$E$53,Calculations!$A$3:$A$53,$B1425)</f>
        <v>6.2002904199828499E-2</v>
      </c>
      <c r="K1425" s="44">
        <f>K699/SUMIFS(K$3:K$722,$B$3:$B$722,$B1425)*SUMIFS(Calculations!$E$3:$E$53,Calculations!$A$3:$A$53,$B1425)</f>
        <v>6.3119623753419576E-2</v>
      </c>
      <c r="L1425" s="44">
        <f>L699/SUMIFS(L$3:L$722,$B$3:$B$722,$B1425)*SUMIFS(Calculations!$E$3:$E$53,Calculations!$A$3:$A$53,$B1425)</f>
        <v>6.4277307035272416E-2</v>
      </c>
      <c r="M1425" s="44">
        <f>M699/SUMIFS(M$3:M$722,$B$3:$B$722,$B1425)*SUMIFS(Calculations!$E$3:$E$53,Calculations!$A$3:$A$53,$B1425)</f>
        <v>6.2136665352835276E-2</v>
      </c>
      <c r="N1425" s="44">
        <f>N699/SUMIFS(N$3:N$722,$B$3:$B$722,$B1425)*SUMIFS(Calculations!$E$3:$E$53,Calculations!$A$3:$A$53,$B1425)</f>
        <v>6.0134008865697176E-2</v>
      </c>
      <c r="O1425" s="44">
        <f>O699/SUMIFS(O$3:O$722,$B$3:$B$722,$B1425)*SUMIFS(Calculations!$E$3:$E$53,Calculations!$A$3:$A$53,$B1425)</f>
        <v>6.0137171135453145E-2</v>
      </c>
      <c r="P1425" s="44">
        <f>P699/SUMIFS(P$3:P$722,$B$3:$B$722,$B1425)*SUMIFS(Calculations!$E$3:$E$53,Calculations!$A$3:$A$53,$B1425)</f>
        <v>6.0140333737815452E-2</v>
      </c>
      <c r="Q1425" s="44">
        <f>Q699/SUMIFS(Q$3:Q$722,$B$3:$B$722,$B1425)*SUMIFS(Calculations!$E$3:$E$53,Calculations!$A$3:$A$53,$B1425)</f>
        <v>6.3726656696805994E-2</v>
      </c>
      <c r="R1425" s="44">
        <f>R699/SUMIFS(R$3:R$722,$B$3:$B$722,$B1425)*SUMIFS(Calculations!$E$3:$E$53,Calculations!$A$3:$A$53,$B1425)</f>
        <v>6.7230464434479317E-2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0.10300383041264444</v>
      </c>
      <c r="H1426" s="44">
        <f>H700/SUMIFS(H$3:H$722,$B$3:$B$722,$B1426)*SUMIFS(Calculations!$E$3:$E$53,Calculations!$A$3:$A$53,$B1426)</f>
        <v>0.21553785629231412</v>
      </c>
      <c r="I1426" s="44">
        <f>I700/SUMIFS(I$3:I$722,$B$3:$B$722,$B1426)*SUMIFS(Calculations!$E$3:$E$53,Calculations!$A$3:$A$53,$B1426)</f>
        <v>0.22560045583369992</v>
      </c>
      <c r="J1426" s="44">
        <f>J700/SUMIFS(J$3:J$722,$B$3:$B$722,$B1426)*SUMIFS(Calculations!$E$3:$E$53,Calculations!$A$3:$A$53,$B1426)</f>
        <v>0.23664863301719596</v>
      </c>
      <c r="K1426" s="44">
        <f>K700/SUMIFS(K$3:K$722,$B$3:$B$722,$B1426)*SUMIFS(Calculations!$E$3:$E$53,Calculations!$A$3:$A$53,$B1426)</f>
        <v>0.24091085523454867</v>
      </c>
      <c r="L1426" s="44">
        <f>L700/SUMIFS(L$3:L$722,$B$3:$B$722,$B1426)*SUMIFS(Calculations!$E$3:$E$53,Calculations!$A$3:$A$53,$B1426)</f>
        <v>0.24532942513305506</v>
      </c>
      <c r="M1426" s="44">
        <f>M700/SUMIFS(M$3:M$722,$B$3:$B$722,$B1426)*SUMIFS(Calculations!$E$3:$E$53,Calculations!$A$3:$A$53,$B1426)</f>
        <v>0.23715916384503977</v>
      </c>
      <c r="N1426" s="44">
        <f>N700/SUMIFS(N$3:N$722,$B$3:$B$722,$B1426)*SUMIFS(Calculations!$E$3:$E$53,Calculations!$A$3:$A$53,$B1426)</f>
        <v>0.22951555543345892</v>
      </c>
      <c r="O1426" s="44">
        <f>O700/SUMIFS(O$3:O$722,$B$3:$B$722,$B1426)*SUMIFS(Calculations!$E$3:$E$53,Calculations!$A$3:$A$53,$B1426)</f>
        <v>0.22952762497801718</v>
      </c>
      <c r="P1426" s="44">
        <f>P700/SUMIFS(P$3:P$722,$B$3:$B$722,$B1426)*SUMIFS(Calculations!$E$3:$E$53,Calculations!$A$3:$A$53,$B1426)</f>
        <v>0.22953969579204558</v>
      </c>
      <c r="Q1426" s="44">
        <f>Q700/SUMIFS(Q$3:Q$722,$B$3:$B$722,$B1426)*SUMIFS(Calculations!$E$3:$E$53,Calculations!$A$3:$A$53,$B1426)</f>
        <v>0.22686830373882333</v>
      </c>
      <c r="R1426" s="44">
        <f>R700/SUMIFS(R$3:R$722,$B$3:$B$722,$B1426)*SUMIFS(Calculations!$E$3:$E$53,Calculations!$A$3:$A$53,$B1426)</f>
        <v>0.22425837589532721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7.3983464328903291E-4</v>
      </c>
      <c r="G1427" s="44">
        <f>G701/SUMIFS(G$3:G$722,$B$3:$B$722,$B1427)*SUMIFS(Calculations!$E$3:$E$53,Calculations!$A$3:$A$53,$B1427)</f>
        <v>7.7254708130390821E-4</v>
      </c>
      <c r="H1427" s="44">
        <f>H701/SUMIFS(H$3:H$722,$B$3:$B$722,$B1427)*SUMIFS(Calculations!$E$3:$E$53,Calculations!$A$3:$A$53,$B1427)</f>
        <v>8.082861633497458E-4</v>
      </c>
      <c r="I1427" s="44">
        <f>I701/SUMIFS(I$3:I$722,$B$3:$B$722,$B1427)*SUMIFS(Calculations!$E$3:$E$53,Calculations!$A$3:$A$53,$B1427)</f>
        <v>8.4602180810627978E-4</v>
      </c>
      <c r="J1427" s="44">
        <f>J701/SUMIFS(J$3:J$722,$B$3:$B$722,$B1427)*SUMIFS(Calculations!$E$3:$E$53,Calculations!$A$3:$A$53,$B1427)</f>
        <v>8.8745345682577519E-4</v>
      </c>
      <c r="K1427" s="44">
        <f>K701/SUMIFS(K$3:K$722,$B$3:$B$722,$B1427)*SUMIFS(Calculations!$E$3:$E$53,Calculations!$A$3:$A$53,$B1427)</f>
        <v>9.0343716986194731E-4</v>
      </c>
      <c r="L1427" s="44">
        <f>L701/SUMIFS(L$3:L$722,$B$3:$B$722,$B1427)*SUMIFS(Calculations!$E$3:$E$53,Calculations!$A$3:$A$53,$B1427)</f>
        <v>9.200072006314505E-4</v>
      </c>
      <c r="M1427" s="44">
        <f>M701/SUMIFS(M$3:M$722,$B$3:$B$722,$B1427)*SUMIFS(Calculations!$E$3:$E$53,Calculations!$A$3:$A$53,$B1427)</f>
        <v>8.8936799291334753E-4</v>
      </c>
      <c r="N1427" s="44">
        <f>N701/SUMIFS(N$3:N$722,$B$3:$B$722,$B1427)*SUMIFS(Calculations!$E$3:$E$53,Calculations!$A$3:$A$53,$B1427)</f>
        <v>8.6070378040134423E-4</v>
      </c>
      <c r="O1427" s="44">
        <f>O701/SUMIFS(O$3:O$722,$B$3:$B$722,$B1427)*SUMIFS(Calculations!$E$3:$E$53,Calculations!$A$3:$A$53,$B1427)</f>
        <v>8.6074904226871257E-4</v>
      </c>
      <c r="P1427" s="44">
        <f>P701/SUMIFS(P$3:P$722,$B$3:$B$722,$B1427)*SUMIFS(Calculations!$E$3:$E$53,Calculations!$A$3:$A$53,$B1427)</f>
        <v>8.6079430889670716E-4</v>
      </c>
      <c r="Q1427" s="44">
        <f>Q701/SUMIFS(Q$3:Q$722,$B$3:$B$722,$B1427)*SUMIFS(Calculations!$E$3:$E$53,Calculations!$A$3:$A$53,$B1427)</f>
        <v>8.5077635070297981E-4</v>
      </c>
      <c r="R1427" s="44">
        <f>R701/SUMIFS(R$3:R$722,$B$3:$B$722,$B1427)*SUMIFS(Calculations!$E$3:$E$53,Calculations!$A$3:$A$53,$B1427)</f>
        <v>8.4098888877156793E-4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2.4892723817669383E-4</v>
      </c>
      <c r="G1430" s="44">
        <f>G704/SUMIFS(G$3:G$722,$B$3:$B$722,$B1430)*SUMIFS(Calculations!$E$3:$E$53,Calculations!$A$3:$A$53,$B1430)</f>
        <v>2.5993377446548985E-4</v>
      </c>
      <c r="H1430" s="44">
        <f>H704/SUMIFS(H$3:H$722,$B$3:$B$722,$B1430)*SUMIFS(Calculations!$E$3:$E$53,Calculations!$A$3:$A$53,$B1430)</f>
        <v>2.7195866552640361E-4</v>
      </c>
      <c r="I1430" s="44">
        <f>I704/SUMIFS(I$3:I$722,$B$3:$B$722,$B1430)*SUMIFS(Calculations!$E$3:$E$53,Calculations!$A$3:$A$53,$B1430)</f>
        <v>2.8465532675370312E-4</v>
      </c>
      <c r="J1430" s="44">
        <f>J704/SUMIFS(J$3:J$722,$B$3:$B$722,$B1430)*SUMIFS(Calculations!$E$3:$E$53,Calculations!$A$3:$A$53,$B1430)</f>
        <v>2.9859555783426063E-4</v>
      </c>
      <c r="K1430" s="44">
        <f>K704/SUMIFS(K$3:K$722,$B$3:$B$722,$B1430)*SUMIFS(Calculations!$E$3:$E$53,Calculations!$A$3:$A$53,$B1430)</f>
        <v>3.0397349137386203E-4</v>
      </c>
      <c r="L1430" s="44">
        <f>L704/SUMIFS(L$3:L$722,$B$3:$B$722,$B1430)*SUMIFS(Calculations!$E$3:$E$53,Calculations!$A$3:$A$53,$B1430)</f>
        <v>3.0954869933873681E-4</v>
      </c>
      <c r="M1430" s="44">
        <f>M704/SUMIFS(M$3:M$722,$B$3:$B$722,$B1430)*SUMIFS(Calculations!$E$3:$E$53,Calculations!$A$3:$A$53,$B1430)</f>
        <v>2.9923972904872322E-4</v>
      </c>
      <c r="N1430" s="44">
        <f>N704/SUMIFS(N$3:N$722,$B$3:$B$722,$B1430)*SUMIFS(Calculations!$E$3:$E$53,Calculations!$A$3:$A$53,$B1430)</f>
        <v>2.895952722503745E-4</v>
      </c>
      <c r="O1430" s="44">
        <f>O704/SUMIFS(O$3:O$722,$B$3:$B$722,$B1430)*SUMIFS(Calculations!$E$3:$E$53,Calculations!$A$3:$A$53,$B1430)</f>
        <v>2.8961050120963037E-4</v>
      </c>
      <c r="P1430" s="44">
        <f>P704/SUMIFS(P$3:P$722,$B$3:$B$722,$B1430)*SUMIFS(Calculations!$E$3:$E$53,Calculations!$A$3:$A$53,$B1430)</f>
        <v>2.8962573177066246E-4</v>
      </c>
      <c r="Q1430" s="44">
        <f>Q704/SUMIFS(Q$3:Q$722,$B$3:$B$722,$B1430)*SUMIFS(Calculations!$E$3:$E$53,Calculations!$A$3:$A$53,$B1430)</f>
        <v>2.8625505605554878E-4</v>
      </c>
      <c r="R1430" s="44">
        <f>R704/SUMIFS(R$3:R$722,$B$3:$B$722,$B1430)*SUMIFS(Calculations!$E$3:$E$53,Calculations!$A$3:$A$53,$B1430)</f>
        <v>2.8296193388366092E-4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1.7418602054236508E-3</v>
      </c>
      <c r="G1431" s="44">
        <f>G705/SUMIFS(G$3:G$722,$B$3:$B$722,$B1431)*SUMIFS(Calculations!$E$3:$E$53,Calculations!$A$3:$A$53,$B1431)</f>
        <v>1.8299049652147996E-3</v>
      </c>
      <c r="H1431" s="44">
        <f>H705/SUMIFS(H$3:H$722,$B$3:$B$722,$B1431)*SUMIFS(Calculations!$E$3:$E$53,Calculations!$A$3:$A$53,$B1431)</f>
        <v>1.9260958664387032E-3</v>
      </c>
      <c r="I1431" s="44">
        <f>I705/SUMIFS(I$3:I$722,$B$3:$B$722,$B1431)*SUMIFS(Calculations!$E$3:$E$53,Calculations!$A$3:$A$53,$B1431)</f>
        <v>2.0263960393162952E-3</v>
      </c>
      <c r="J1431" s="44">
        <f>J705/SUMIFS(J$3:J$722,$B$3:$B$722,$B1431)*SUMIFS(Calculations!$E$3:$E$53,Calculations!$A$3:$A$53,$B1431)</f>
        <v>2.1365200760455078E-3</v>
      </c>
      <c r="K1431" s="44">
        <f>K705/SUMIFS(K$3:K$722,$B$3:$B$722,$B1431)*SUMIFS(Calculations!$E$3:$E$53,Calculations!$A$3:$A$53,$B1431)</f>
        <v>2.1899751116993445E-3</v>
      </c>
      <c r="L1431" s="44">
        <f>L705/SUMIFS(L$3:L$722,$B$3:$B$722,$B1431)*SUMIFS(Calculations!$E$3:$E$53,Calculations!$A$3:$A$53,$B1431)</f>
        <v>2.2453909955784195E-3</v>
      </c>
      <c r="M1431" s="44">
        <f>M705/SUMIFS(M$3:M$722,$B$3:$B$722,$B1431)*SUMIFS(Calculations!$E$3:$E$53,Calculations!$A$3:$A$53,$B1431)</f>
        <v>2.1958891713917514E-3</v>
      </c>
      <c r="N1431" s="44">
        <f>N705/SUMIFS(N$3:N$722,$B$3:$B$722,$B1431)*SUMIFS(Calculations!$E$3:$E$53,Calculations!$A$3:$A$53,$B1431)</f>
        <v>2.1495782216676791E-3</v>
      </c>
      <c r="O1431" s="44">
        <f>O705/SUMIFS(O$3:O$722,$B$3:$B$722,$B1431)*SUMIFS(Calculations!$E$3:$E$53,Calculations!$A$3:$A$53,$B1431)</f>
        <v>2.1910194279297331E-3</v>
      </c>
      <c r="P1431" s="44">
        <f>P705/SUMIFS(P$3:P$722,$B$3:$B$722,$B1431)*SUMIFS(Calculations!$E$3:$E$53,Calculations!$A$3:$A$53,$B1431)</f>
        <v>2.2324649929620572E-3</v>
      </c>
      <c r="Q1431" s="44">
        <f>Q705/SUMIFS(Q$3:Q$722,$B$3:$B$722,$B1431)*SUMIFS(Calculations!$E$3:$E$53,Calculations!$A$3:$A$53,$B1431)</f>
        <v>2.2752871362028497E-3</v>
      </c>
      <c r="R1431" s="44">
        <f>R705/SUMIFS(R$3:R$722,$B$3:$B$722,$B1431)*SUMIFS(Calculations!$E$3:$E$53,Calculations!$A$3:$A$53,$B1431)</f>
        <v>2.3171240144055534E-3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0.99999999999999978</v>
      </c>
      <c r="I1449" s="70">
        <f t="shared" si="312"/>
        <v>1.0000000000000002</v>
      </c>
      <c r="J1449" s="70">
        <f t="shared" si="312"/>
        <v>0.99999999999999989</v>
      </c>
      <c r="K1449" s="70">
        <f t="shared" si="312"/>
        <v>1</v>
      </c>
      <c r="L1449" s="70">
        <f t="shared" si="312"/>
        <v>1</v>
      </c>
      <c r="M1449" s="70">
        <f t="shared" si="312"/>
        <v>1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0.99999999999999978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PA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PA</v>
      </c>
      <c r="C7" s="1">
        <f t="shared" ref="C7:AE7" si="3">SUMIFS(C$20:C$119,$B$20:$B$119,$B$7,$A$20:$A$119,$A$7)</f>
        <v>47068059</v>
      </c>
      <c r="D7" s="1">
        <f t="shared" si="3"/>
        <v>42458225</v>
      </c>
      <c r="E7" s="1">
        <f t="shared" si="3"/>
        <v>48542382</v>
      </c>
      <c r="F7" s="1">
        <f t="shared" si="3"/>
        <v>46031503</v>
      </c>
      <c r="G7" s="1">
        <f t="shared" si="3"/>
        <v>46214573</v>
      </c>
      <c r="H7" s="1">
        <f t="shared" si="3"/>
        <v>43352789</v>
      </c>
      <c r="I7" s="1">
        <f t="shared" si="3"/>
        <v>48713174</v>
      </c>
      <c r="J7" s="1">
        <f t="shared" si="3"/>
        <v>50027029</v>
      </c>
      <c r="K7" s="1">
        <f t="shared" si="3"/>
        <v>45589687</v>
      </c>
      <c r="L7" s="1">
        <f t="shared" si="3"/>
        <v>49598244</v>
      </c>
      <c r="M7" s="1">
        <f t="shared" si="3"/>
        <v>51628652</v>
      </c>
      <c r="N7" s="1">
        <f t="shared" si="3"/>
        <v>46888935</v>
      </c>
      <c r="O7" s="1">
        <f t="shared" si="3"/>
        <v>48592359</v>
      </c>
      <c r="P7" s="1">
        <f t="shared" si="3"/>
        <v>49974683</v>
      </c>
      <c r="Q7" s="1">
        <f t="shared" si="3"/>
        <v>53374292</v>
      </c>
      <c r="R7" s="1">
        <f t="shared" si="3"/>
        <v>52545952</v>
      </c>
      <c r="S7" s="1">
        <f t="shared" si="3"/>
        <v>56097982</v>
      </c>
      <c r="T7" s="1">
        <f t="shared" si="3"/>
        <v>60243848</v>
      </c>
      <c r="U7" s="1">
        <f t="shared" si="3"/>
        <v>56477855</v>
      </c>
      <c r="V7" s="1">
        <f t="shared" si="3"/>
        <v>62615453</v>
      </c>
      <c r="W7" s="1">
        <f t="shared" si="3"/>
        <v>67915553</v>
      </c>
      <c r="X7" s="1">
        <f t="shared" si="3"/>
        <v>65984204</v>
      </c>
      <c r="Y7" s="1">
        <f t="shared" si="3"/>
        <v>66039758</v>
      </c>
      <c r="Z7" s="1">
        <f t="shared" si="3"/>
        <v>66729936</v>
      </c>
      <c r="AA7" s="1">
        <f t="shared" si="3"/>
        <v>60534177</v>
      </c>
      <c r="AB7" s="1">
        <f t="shared" si="3"/>
        <v>54898407</v>
      </c>
      <c r="AC7" s="1">
        <f t="shared" si="3"/>
        <v>55732372</v>
      </c>
      <c r="AD7" s="1">
        <f t="shared" si="3"/>
        <v>56609468</v>
      </c>
      <c r="AE7" s="1">
        <f t="shared" si="3"/>
        <v>52562189</v>
      </c>
      <c r="AF7" s="48">
        <f>AVERAGE(U7:AE7)</f>
        <v>60554488.363636367</v>
      </c>
      <c r="AG7" s="48">
        <f t="shared" ref="AG7:BK7" si="4">AF7</f>
        <v>60554488.363636367</v>
      </c>
      <c r="AH7" s="48">
        <f t="shared" si="4"/>
        <v>60554488.363636367</v>
      </c>
      <c r="AI7" s="48">
        <f t="shared" si="4"/>
        <v>60554488.363636367</v>
      </c>
      <c r="AJ7" s="48">
        <f t="shared" si="4"/>
        <v>60554488.363636367</v>
      </c>
      <c r="AK7" s="48">
        <f t="shared" si="4"/>
        <v>60554488.363636367</v>
      </c>
      <c r="AL7" s="48">
        <f t="shared" si="4"/>
        <v>60554488.363636367</v>
      </c>
      <c r="AM7" s="48">
        <f t="shared" si="4"/>
        <v>60554488.363636367</v>
      </c>
      <c r="AN7" s="48">
        <f t="shared" si="4"/>
        <v>60554488.363636367</v>
      </c>
      <c r="AO7" s="48">
        <f t="shared" si="4"/>
        <v>60554488.363636367</v>
      </c>
      <c r="AP7" s="48">
        <f t="shared" si="4"/>
        <v>60554488.363636367</v>
      </c>
      <c r="AQ7" s="48">
        <f t="shared" si="4"/>
        <v>60554488.363636367</v>
      </c>
      <c r="AR7" s="48">
        <f t="shared" si="4"/>
        <v>60554488.363636367</v>
      </c>
      <c r="AS7" s="48">
        <f t="shared" si="4"/>
        <v>60554488.363636367</v>
      </c>
      <c r="AT7" s="48">
        <f t="shared" si="4"/>
        <v>60554488.363636367</v>
      </c>
      <c r="AU7" s="48">
        <f t="shared" si="4"/>
        <v>60554488.363636367</v>
      </c>
      <c r="AV7" s="48">
        <f t="shared" si="4"/>
        <v>60554488.363636367</v>
      </c>
      <c r="AW7" s="48">
        <f t="shared" si="4"/>
        <v>60554488.363636367</v>
      </c>
      <c r="AX7" s="48">
        <f t="shared" si="4"/>
        <v>60554488.363636367</v>
      </c>
      <c r="AY7" s="48">
        <f t="shared" si="4"/>
        <v>60554488.363636367</v>
      </c>
      <c r="AZ7" s="48">
        <f t="shared" si="4"/>
        <v>60554488.363636367</v>
      </c>
      <c r="BA7" s="48">
        <f t="shared" si="4"/>
        <v>60554488.363636367</v>
      </c>
      <c r="BB7" s="48">
        <f t="shared" si="4"/>
        <v>60554488.363636367</v>
      </c>
      <c r="BC7" s="48">
        <f t="shared" si="4"/>
        <v>60554488.363636367</v>
      </c>
      <c r="BD7" s="48">
        <f t="shared" si="4"/>
        <v>60554488.363636367</v>
      </c>
      <c r="BE7" s="48">
        <f t="shared" si="4"/>
        <v>60554488.363636367</v>
      </c>
      <c r="BF7" s="48">
        <f t="shared" si="4"/>
        <v>60554488.363636367</v>
      </c>
      <c r="BG7" s="48">
        <f t="shared" si="4"/>
        <v>60554488.363636367</v>
      </c>
      <c r="BH7" s="48">
        <f t="shared" si="4"/>
        <v>60554488.363636367</v>
      </c>
      <c r="BI7" s="48">
        <f t="shared" si="4"/>
        <v>60554488.363636367</v>
      </c>
      <c r="BJ7" s="48">
        <f t="shared" si="4"/>
        <v>60554488.363636367</v>
      </c>
      <c r="BK7" s="48">
        <f t="shared" si="4"/>
        <v>60554488.363636367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PA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141341</v>
      </c>
      <c r="H10" s="29">
        <f t="shared" si="6"/>
        <v>22625</v>
      </c>
      <c r="I10" s="29">
        <f t="shared" si="6"/>
        <v>207183</v>
      </c>
      <c r="J10" s="29">
        <f t="shared" si="6"/>
        <v>113818</v>
      </c>
      <c r="K10" s="29">
        <f t="shared" si="6"/>
        <v>10965</v>
      </c>
      <c r="L10" s="29">
        <f t="shared" si="6"/>
        <v>13350</v>
      </c>
      <c r="M10" s="29">
        <f t="shared" si="6"/>
        <v>0</v>
      </c>
      <c r="N10" s="29">
        <f t="shared" si="6"/>
        <v>0</v>
      </c>
      <c r="O10" s="29">
        <f t="shared" si="6"/>
        <v>380</v>
      </c>
      <c r="P10" s="29">
        <f t="shared" si="6"/>
        <v>17906</v>
      </c>
      <c r="Q10" s="29">
        <f t="shared" si="6"/>
        <v>86274</v>
      </c>
      <c r="R10" s="29">
        <f t="shared" si="6"/>
        <v>30410</v>
      </c>
      <c r="S10" s="29">
        <f t="shared" si="6"/>
        <v>31796</v>
      </c>
      <c r="T10" s="29">
        <f t="shared" si="6"/>
        <v>157589</v>
      </c>
      <c r="U10" s="29">
        <f t="shared" si="6"/>
        <v>888943</v>
      </c>
      <c r="V10" s="29">
        <f t="shared" si="6"/>
        <v>616423</v>
      </c>
      <c r="W10" s="29">
        <f t="shared" si="6"/>
        <v>768676</v>
      </c>
      <c r="X10" s="29">
        <f t="shared" si="6"/>
        <v>666640</v>
      </c>
      <c r="Y10" s="29">
        <f t="shared" si="6"/>
        <v>1360342</v>
      </c>
      <c r="Z10" s="29">
        <f t="shared" si="6"/>
        <v>1141975</v>
      </c>
      <c r="AA10" s="29">
        <f t="shared" si="6"/>
        <v>577901</v>
      </c>
      <c r="AB10" s="29">
        <f t="shared" si="6"/>
        <v>566656</v>
      </c>
      <c r="AC10" s="29">
        <f t="shared" si="6"/>
        <v>314066</v>
      </c>
      <c r="AD10" s="29">
        <f t="shared" si="6"/>
        <v>33402</v>
      </c>
      <c r="AE10" s="29">
        <f t="shared" si="6"/>
        <v>56343</v>
      </c>
      <c r="AF10" s="35">
        <f t="shared" ref="AF10:BK10" si="7">AE10</f>
        <v>56343</v>
      </c>
      <c r="AG10" s="35">
        <f t="shared" si="7"/>
        <v>56343</v>
      </c>
      <c r="AH10" s="35">
        <f t="shared" si="7"/>
        <v>56343</v>
      </c>
      <c r="AI10" s="35">
        <f t="shared" si="7"/>
        <v>56343</v>
      </c>
      <c r="AJ10" s="35">
        <f t="shared" si="7"/>
        <v>56343</v>
      </c>
      <c r="AK10" s="35">
        <f t="shared" si="7"/>
        <v>56343</v>
      </c>
      <c r="AL10" s="35">
        <f t="shared" si="7"/>
        <v>56343</v>
      </c>
      <c r="AM10" s="35">
        <f t="shared" si="7"/>
        <v>56343</v>
      </c>
      <c r="AN10" s="35">
        <f t="shared" si="7"/>
        <v>56343</v>
      </c>
      <c r="AO10" s="35">
        <f t="shared" si="7"/>
        <v>56343</v>
      </c>
      <c r="AP10" s="35">
        <f t="shared" si="7"/>
        <v>56343</v>
      </c>
      <c r="AQ10" s="35">
        <f t="shared" si="7"/>
        <v>56343</v>
      </c>
      <c r="AR10" s="35">
        <f t="shared" si="7"/>
        <v>56343</v>
      </c>
      <c r="AS10" s="35">
        <f t="shared" si="7"/>
        <v>56343</v>
      </c>
      <c r="AT10" s="35">
        <f t="shared" si="7"/>
        <v>56343</v>
      </c>
      <c r="AU10" s="35">
        <f t="shared" si="7"/>
        <v>56343</v>
      </c>
      <c r="AV10" s="35">
        <f t="shared" si="7"/>
        <v>56343</v>
      </c>
      <c r="AW10" s="35">
        <f t="shared" si="7"/>
        <v>56343</v>
      </c>
      <c r="AX10" s="35">
        <f t="shared" si="7"/>
        <v>56343</v>
      </c>
      <c r="AY10" s="35">
        <f t="shared" si="7"/>
        <v>56343</v>
      </c>
      <c r="AZ10" s="35">
        <f t="shared" si="7"/>
        <v>56343</v>
      </c>
      <c r="BA10" s="35">
        <f t="shared" si="7"/>
        <v>56343</v>
      </c>
      <c r="BB10" s="35">
        <f t="shared" si="7"/>
        <v>56343</v>
      </c>
      <c r="BC10" s="35">
        <f t="shared" si="7"/>
        <v>56343</v>
      </c>
      <c r="BD10" s="35">
        <f t="shared" si="7"/>
        <v>56343</v>
      </c>
      <c r="BE10" s="35">
        <f t="shared" si="7"/>
        <v>56343</v>
      </c>
      <c r="BF10" s="35">
        <f t="shared" si="7"/>
        <v>56343</v>
      </c>
      <c r="BG10" s="35">
        <f t="shared" si="7"/>
        <v>56343</v>
      </c>
      <c r="BH10" s="35">
        <f t="shared" si="7"/>
        <v>56343</v>
      </c>
      <c r="BI10" s="35">
        <f t="shared" si="7"/>
        <v>56343</v>
      </c>
      <c r="BJ10" s="35">
        <f t="shared" si="7"/>
        <v>56343</v>
      </c>
      <c r="BK10" s="35">
        <f t="shared" si="7"/>
        <v>56343</v>
      </c>
    </row>
    <row r="11" spans="1:63">
      <c r="A11" s="1" t="s">
        <v>546</v>
      </c>
      <c r="B11" s="29" t="str">
        <f>About!B2</f>
        <v>PA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6900</v>
      </c>
      <c r="I11" s="29">
        <f t="shared" si="8"/>
        <v>7850</v>
      </c>
      <c r="J11" s="29">
        <f t="shared" si="8"/>
        <v>500</v>
      </c>
      <c r="K11" s="29">
        <f t="shared" si="8"/>
        <v>174823</v>
      </c>
      <c r="L11" s="29">
        <f t="shared" si="8"/>
        <v>29760</v>
      </c>
      <c r="M11" s="29">
        <f t="shared" si="8"/>
        <v>0</v>
      </c>
      <c r="N11" s="29">
        <f t="shared" si="8"/>
        <v>0</v>
      </c>
      <c r="O11" s="29">
        <f t="shared" si="8"/>
        <v>96160</v>
      </c>
      <c r="P11" s="29">
        <f t="shared" si="8"/>
        <v>102811</v>
      </c>
      <c r="Q11" s="29">
        <f t="shared" si="8"/>
        <v>262799</v>
      </c>
      <c r="R11" s="29">
        <f t="shared" si="8"/>
        <v>316538</v>
      </c>
      <c r="S11" s="29">
        <f t="shared" si="8"/>
        <v>126611</v>
      </c>
      <c r="T11" s="29">
        <f t="shared" si="8"/>
        <v>95607</v>
      </c>
      <c r="U11" s="29">
        <f t="shared" si="8"/>
        <v>356263</v>
      </c>
      <c r="V11" s="29">
        <f t="shared" si="8"/>
        <v>445954</v>
      </c>
      <c r="W11" s="29">
        <f t="shared" si="8"/>
        <v>347966</v>
      </c>
      <c r="X11" s="29">
        <f t="shared" si="8"/>
        <v>231396</v>
      </c>
      <c r="Y11" s="29">
        <f t="shared" si="8"/>
        <v>20874</v>
      </c>
      <c r="Z11" s="29">
        <f t="shared" si="8"/>
        <v>33312</v>
      </c>
      <c r="AA11" s="29">
        <f t="shared" si="8"/>
        <v>23640</v>
      </c>
      <c r="AB11" s="29">
        <f t="shared" si="8"/>
        <v>30907</v>
      </c>
      <c r="AC11" s="29">
        <f t="shared" si="8"/>
        <v>4943</v>
      </c>
      <c r="AD11" s="29">
        <f t="shared" si="8"/>
        <v>1047</v>
      </c>
      <c r="AE11" s="29">
        <f t="shared" si="8"/>
        <v>12341</v>
      </c>
      <c r="AF11" s="35">
        <f>AVERAGE(W11:AE11)</f>
        <v>78491.777777777781</v>
      </c>
      <c r="AG11" s="35">
        <f t="shared" ref="AG11:BK11" si="9">AF11</f>
        <v>78491.777777777781</v>
      </c>
      <c r="AH11" s="35">
        <f t="shared" si="9"/>
        <v>78491.777777777781</v>
      </c>
      <c r="AI11" s="35">
        <f t="shared" si="9"/>
        <v>78491.777777777781</v>
      </c>
      <c r="AJ11" s="35">
        <f t="shared" si="9"/>
        <v>78491.777777777781</v>
      </c>
      <c r="AK11" s="35">
        <f t="shared" si="9"/>
        <v>78491.777777777781</v>
      </c>
      <c r="AL11" s="35">
        <f t="shared" si="9"/>
        <v>78491.777777777781</v>
      </c>
      <c r="AM11" s="35">
        <f t="shared" si="9"/>
        <v>78491.777777777781</v>
      </c>
      <c r="AN11" s="35">
        <f t="shared" si="9"/>
        <v>78491.777777777781</v>
      </c>
      <c r="AO11" s="35">
        <f t="shared" si="9"/>
        <v>78491.777777777781</v>
      </c>
      <c r="AP11" s="35">
        <f t="shared" si="9"/>
        <v>78491.777777777781</v>
      </c>
      <c r="AQ11" s="35">
        <f t="shared" si="9"/>
        <v>78491.777777777781</v>
      </c>
      <c r="AR11" s="35">
        <f t="shared" si="9"/>
        <v>78491.777777777781</v>
      </c>
      <c r="AS11" s="35">
        <f t="shared" si="9"/>
        <v>78491.777777777781</v>
      </c>
      <c r="AT11" s="35">
        <f t="shared" si="9"/>
        <v>78491.777777777781</v>
      </c>
      <c r="AU11" s="35">
        <f t="shared" si="9"/>
        <v>78491.777777777781</v>
      </c>
      <c r="AV11" s="35">
        <f t="shared" si="9"/>
        <v>78491.777777777781</v>
      </c>
      <c r="AW11" s="35">
        <f t="shared" si="9"/>
        <v>78491.777777777781</v>
      </c>
      <c r="AX11" s="35">
        <f t="shared" si="9"/>
        <v>78491.777777777781</v>
      </c>
      <c r="AY11" s="35">
        <f t="shared" si="9"/>
        <v>78491.777777777781</v>
      </c>
      <c r="AZ11" s="35">
        <f t="shared" si="9"/>
        <v>78491.777777777781</v>
      </c>
      <c r="BA11" s="35">
        <f t="shared" si="9"/>
        <v>78491.777777777781</v>
      </c>
      <c r="BB11" s="35">
        <f t="shared" si="9"/>
        <v>78491.777777777781</v>
      </c>
      <c r="BC11" s="35">
        <f t="shared" si="9"/>
        <v>78491.777777777781</v>
      </c>
      <c r="BD11" s="35">
        <f t="shared" si="9"/>
        <v>78491.777777777781</v>
      </c>
      <c r="BE11" s="35">
        <f t="shared" si="9"/>
        <v>78491.777777777781</v>
      </c>
      <c r="BF11" s="35">
        <f t="shared" si="9"/>
        <v>78491.777777777781</v>
      </c>
      <c r="BG11" s="35">
        <f t="shared" si="9"/>
        <v>78491.777777777781</v>
      </c>
      <c r="BH11" s="35">
        <f t="shared" si="9"/>
        <v>78491.777777777781</v>
      </c>
      <c r="BI11" s="35">
        <f t="shared" si="9"/>
        <v>78491.777777777781</v>
      </c>
      <c r="BJ11" s="35">
        <f t="shared" si="9"/>
        <v>78491.777777777781</v>
      </c>
      <c r="BK11" s="35">
        <f t="shared" si="9"/>
        <v>78491.777777777781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PA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141341</v>
      </c>
      <c r="H14" s="29">
        <f t="shared" si="11"/>
        <v>15725</v>
      </c>
      <c r="I14" s="29">
        <f t="shared" si="11"/>
        <v>199333</v>
      </c>
      <c r="J14" s="29">
        <f t="shared" si="11"/>
        <v>113318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61982</v>
      </c>
      <c r="U14" s="29">
        <f t="shared" si="11"/>
        <v>532680</v>
      </c>
      <c r="V14" s="29">
        <f t="shared" si="11"/>
        <v>170469</v>
      </c>
      <c r="W14" s="29">
        <f t="shared" si="11"/>
        <v>420710</v>
      </c>
      <c r="X14" s="29">
        <f t="shared" si="11"/>
        <v>435244</v>
      </c>
      <c r="Y14" s="29">
        <f t="shared" si="11"/>
        <v>1339468</v>
      </c>
      <c r="Z14" s="29">
        <f t="shared" si="11"/>
        <v>1108663</v>
      </c>
      <c r="AA14" s="29">
        <f t="shared" si="11"/>
        <v>554261</v>
      </c>
      <c r="AB14" s="29">
        <f t="shared" si="11"/>
        <v>535749</v>
      </c>
      <c r="AC14" s="29">
        <f t="shared" si="11"/>
        <v>309123</v>
      </c>
      <c r="AD14" s="29">
        <f t="shared" si="11"/>
        <v>32355</v>
      </c>
      <c r="AE14" s="29">
        <f t="shared" si="11"/>
        <v>44002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PA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163858</v>
      </c>
      <c r="L15" s="29">
        <f t="shared" si="13"/>
        <v>16410</v>
      </c>
      <c r="M15" s="29">
        <f t="shared" si="13"/>
        <v>0</v>
      </c>
      <c r="N15" s="29">
        <f t="shared" si="13"/>
        <v>0</v>
      </c>
      <c r="O15" s="29">
        <f t="shared" si="13"/>
        <v>95780</v>
      </c>
      <c r="P15" s="29">
        <f t="shared" si="13"/>
        <v>84905</v>
      </c>
      <c r="Q15" s="29">
        <f t="shared" si="13"/>
        <v>176525</v>
      </c>
      <c r="R15" s="29">
        <f t="shared" si="13"/>
        <v>286128</v>
      </c>
      <c r="S15" s="29">
        <f t="shared" si="13"/>
        <v>94815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22148.777777777781</v>
      </c>
      <c r="AG15" s="29">
        <f t="shared" si="13"/>
        <v>22148.777777777781</v>
      </c>
      <c r="AH15" s="29">
        <f t="shared" si="13"/>
        <v>22148.777777777781</v>
      </c>
      <c r="AI15" s="29">
        <f t="shared" ref="AI15:BK15" si="14">IF(AI11&gt;AI10,AI11-AI10,0)</f>
        <v>22148.777777777781</v>
      </c>
      <c r="AJ15" s="29">
        <f t="shared" si="14"/>
        <v>22148.777777777781</v>
      </c>
      <c r="AK15" s="29">
        <f t="shared" si="14"/>
        <v>22148.777777777781</v>
      </c>
      <c r="AL15" s="29">
        <f t="shared" si="14"/>
        <v>22148.777777777781</v>
      </c>
      <c r="AM15" s="29">
        <f t="shared" si="14"/>
        <v>22148.777777777781</v>
      </c>
      <c r="AN15" s="29">
        <f t="shared" si="14"/>
        <v>22148.777777777781</v>
      </c>
      <c r="AO15" s="29">
        <f t="shared" si="14"/>
        <v>22148.777777777781</v>
      </c>
      <c r="AP15" s="29">
        <f t="shared" si="14"/>
        <v>22148.777777777781</v>
      </c>
      <c r="AQ15" s="29">
        <f t="shared" si="14"/>
        <v>22148.777777777781</v>
      </c>
      <c r="AR15" s="29">
        <f t="shared" si="14"/>
        <v>22148.777777777781</v>
      </c>
      <c r="AS15" s="29">
        <f t="shared" si="14"/>
        <v>22148.777777777781</v>
      </c>
      <c r="AT15" s="29">
        <f t="shared" si="14"/>
        <v>22148.777777777781</v>
      </c>
      <c r="AU15" s="29">
        <f t="shared" si="14"/>
        <v>22148.777777777781</v>
      </c>
      <c r="AV15" s="29">
        <f t="shared" si="14"/>
        <v>22148.777777777781</v>
      </c>
      <c r="AW15" s="29">
        <f t="shared" si="14"/>
        <v>22148.777777777781</v>
      </c>
      <c r="AX15" s="29">
        <f t="shared" si="14"/>
        <v>22148.777777777781</v>
      </c>
      <c r="AY15" s="29">
        <f t="shared" si="14"/>
        <v>22148.777777777781</v>
      </c>
      <c r="AZ15" s="29">
        <f t="shared" si="14"/>
        <v>22148.777777777781</v>
      </c>
      <c r="BA15" s="29">
        <f t="shared" si="14"/>
        <v>22148.777777777781</v>
      </c>
      <c r="BB15" s="29">
        <f t="shared" si="14"/>
        <v>22148.777777777781</v>
      </c>
      <c r="BC15" s="29">
        <f t="shared" si="14"/>
        <v>22148.777777777781</v>
      </c>
      <c r="BD15" s="29">
        <f t="shared" si="14"/>
        <v>22148.777777777781</v>
      </c>
      <c r="BE15" s="29">
        <f t="shared" si="14"/>
        <v>22148.777777777781</v>
      </c>
      <c r="BF15" s="29">
        <f t="shared" si="14"/>
        <v>22148.777777777781</v>
      </c>
      <c r="BG15" s="29">
        <f t="shared" si="14"/>
        <v>22148.777777777781</v>
      </c>
      <c r="BH15" s="29">
        <f t="shared" si="14"/>
        <v>22148.777777777781</v>
      </c>
      <c r="BI15" s="29">
        <f t="shared" si="14"/>
        <v>22148.777777777781</v>
      </c>
      <c r="BJ15" s="29">
        <f t="shared" si="14"/>
        <v>22148.777777777781</v>
      </c>
      <c r="BK15" s="29">
        <f t="shared" si="14"/>
        <v>22148.777777777781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150126669.20000002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228333170.63699999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-34.300000000000004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-78206501.436999977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-78206501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4662.1176222040531</v>
      </c>
      <c r="C15" s="154">
        <f t="shared" ref="C15:C30" si="1">B15/SUM($B$15:$B$30)</f>
        <v>8.2745285522674544E-2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5200.3253401305492</v>
      </c>
      <c r="C16" s="15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8232.6488573965071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34453.981615594159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2642.4970871923274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287.0670893985677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324.74337861594609</v>
      </c>
      <c r="C22" s="15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324.74337861594609</v>
      </c>
      <c r="C23" s="15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214.87563085195634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78206501.436999977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9592620</v>
      </c>
      <c r="C5" s="111">
        <v>28602200</v>
      </c>
      <c r="D5" s="111">
        <v>19993900</v>
      </c>
      <c r="E5" s="111">
        <v>21676900</v>
      </c>
      <c r="F5" s="111">
        <v>24800000</v>
      </c>
      <c r="G5" s="111">
        <v>30833800</v>
      </c>
      <c r="H5" s="111">
        <v>29264000</v>
      </c>
      <c r="I5" s="111">
        <v>27480000</v>
      </c>
      <c r="J5" s="111">
        <v>31349500</v>
      </c>
      <c r="K5" s="111">
        <v>34721600</v>
      </c>
      <c r="L5" s="111">
        <v>37022300</v>
      </c>
      <c r="M5" s="111">
        <v>38420500</v>
      </c>
      <c r="N5" s="111">
        <v>40824900</v>
      </c>
      <c r="O5" s="111">
        <v>43184900</v>
      </c>
      <c r="P5" s="111">
        <v>44256700</v>
      </c>
      <c r="Q5" s="111">
        <v>45306800</v>
      </c>
      <c r="R5" s="111">
        <v>46523900</v>
      </c>
      <c r="S5" s="111">
        <v>46869500</v>
      </c>
      <c r="T5" s="111">
        <v>46571200</v>
      </c>
      <c r="U5" s="111">
        <v>46805900</v>
      </c>
      <c r="V5" s="111">
        <v>47192100</v>
      </c>
      <c r="W5" s="111">
        <v>47940400</v>
      </c>
      <c r="X5" s="111">
        <v>49070300</v>
      </c>
      <c r="Y5" s="111">
        <v>49409100</v>
      </c>
      <c r="Z5" s="111">
        <v>50710700</v>
      </c>
      <c r="AA5" s="111">
        <v>50848100</v>
      </c>
      <c r="AB5" s="111">
        <v>51140500</v>
      </c>
      <c r="AC5" s="111">
        <v>51927900</v>
      </c>
      <c r="AD5" s="111">
        <v>51992000</v>
      </c>
      <c r="AE5" s="111">
        <v>51475900</v>
      </c>
      <c r="AF5" s="111">
        <v>52585900</v>
      </c>
    </row>
    <row r="6" spans="1:32" s="107" customFormat="1" ht="15.75" customHeight="1">
      <c r="A6" s="108" t="s">
        <v>4491</v>
      </c>
      <c r="B6" s="111">
        <v>44687200</v>
      </c>
      <c r="C6" s="111">
        <v>29505300</v>
      </c>
      <c r="D6" s="111">
        <v>40899100</v>
      </c>
      <c r="E6" s="111">
        <v>40303400</v>
      </c>
      <c r="F6" s="111">
        <v>38436000</v>
      </c>
      <c r="G6" s="111">
        <v>34108200</v>
      </c>
      <c r="H6" s="111">
        <v>36493000</v>
      </c>
      <c r="I6" s="111">
        <v>39121100</v>
      </c>
      <c r="J6" s="111">
        <v>36067000</v>
      </c>
      <c r="K6" s="111">
        <v>33821300</v>
      </c>
      <c r="L6" s="111">
        <v>33032500</v>
      </c>
      <c r="M6" s="111">
        <v>33297400</v>
      </c>
      <c r="N6" s="111">
        <v>32419400</v>
      </c>
      <c r="O6" s="111">
        <v>31694600</v>
      </c>
      <c r="P6" s="111">
        <v>32497100</v>
      </c>
      <c r="Q6" s="111">
        <v>33385200</v>
      </c>
      <c r="R6" s="111">
        <v>34072000</v>
      </c>
      <c r="S6" s="111">
        <v>35865800</v>
      </c>
      <c r="T6" s="111">
        <v>38475300</v>
      </c>
      <c r="U6" s="111">
        <v>40469900</v>
      </c>
      <c r="V6" s="111">
        <v>41988300</v>
      </c>
      <c r="W6" s="111">
        <v>43049400</v>
      </c>
      <c r="X6" s="111">
        <v>44049900</v>
      </c>
      <c r="Y6" s="111">
        <v>45757500</v>
      </c>
      <c r="Z6" s="111">
        <v>46025300</v>
      </c>
      <c r="AA6" s="111">
        <v>47352200</v>
      </c>
      <c r="AB6" s="111">
        <v>48491000</v>
      </c>
      <c r="AC6" s="111">
        <v>49046300</v>
      </c>
      <c r="AD6" s="111">
        <v>50368900</v>
      </c>
      <c r="AE6" s="111">
        <v>52240500</v>
      </c>
      <c r="AF6" s="111">
        <v>52615600</v>
      </c>
    </row>
    <row r="7" spans="1:32" s="107" customFormat="1" ht="15.75" customHeight="1">
      <c r="A7" s="108" t="s">
        <v>4492</v>
      </c>
      <c r="B7" s="111">
        <v>78302300</v>
      </c>
      <c r="C7" s="111">
        <v>78302300</v>
      </c>
      <c r="D7" s="111">
        <v>78302300</v>
      </c>
      <c r="E7" s="111">
        <v>78302300</v>
      </c>
      <c r="F7" s="111">
        <v>78302300</v>
      </c>
      <c r="G7" s="111">
        <v>78302300</v>
      </c>
      <c r="H7" s="111">
        <v>78302300</v>
      </c>
      <c r="I7" s="111">
        <v>78302300</v>
      </c>
      <c r="J7" s="111">
        <v>78302300</v>
      </c>
      <c r="K7" s="111">
        <v>78302300</v>
      </c>
      <c r="L7" s="111">
        <v>78302300</v>
      </c>
      <c r="M7" s="111">
        <v>78302300</v>
      </c>
      <c r="N7" s="111">
        <v>78302300</v>
      </c>
      <c r="O7" s="111">
        <v>78302300</v>
      </c>
      <c r="P7" s="111">
        <v>78302300</v>
      </c>
      <c r="Q7" s="111">
        <v>78302300</v>
      </c>
      <c r="R7" s="111">
        <v>78302300</v>
      </c>
      <c r="S7" s="111">
        <v>78302300</v>
      </c>
      <c r="T7" s="111">
        <v>78302300</v>
      </c>
      <c r="U7" s="111">
        <v>78302300</v>
      </c>
      <c r="V7" s="111">
        <v>78302300</v>
      </c>
      <c r="W7" s="111">
        <v>78302300</v>
      </c>
      <c r="X7" s="111">
        <v>78302300</v>
      </c>
      <c r="Y7" s="111">
        <v>78302300</v>
      </c>
      <c r="Z7" s="111">
        <v>78302300</v>
      </c>
      <c r="AA7" s="111">
        <v>78302300</v>
      </c>
      <c r="AB7" s="111">
        <v>78302300</v>
      </c>
      <c r="AC7" s="111">
        <v>78302300</v>
      </c>
      <c r="AD7" s="111">
        <v>78302300</v>
      </c>
      <c r="AE7" s="111">
        <v>78302300</v>
      </c>
      <c r="AF7" s="111">
        <v>78302300</v>
      </c>
    </row>
    <row r="8" spans="1:32" s="107" customFormat="1" ht="15.75" customHeight="1">
      <c r="A8" s="108" t="s">
        <v>4493</v>
      </c>
      <c r="B8" s="111">
        <v>3506820</v>
      </c>
      <c r="C8" s="111">
        <v>3506820</v>
      </c>
      <c r="D8" s="111">
        <v>3506820</v>
      </c>
      <c r="E8" s="111">
        <v>3506820</v>
      </c>
      <c r="F8" s="111">
        <v>3506820</v>
      </c>
      <c r="G8" s="111">
        <v>3506820</v>
      </c>
      <c r="H8" s="111">
        <v>3506820</v>
      </c>
      <c r="I8" s="111">
        <v>3506820</v>
      </c>
      <c r="J8" s="111">
        <v>3506820</v>
      </c>
      <c r="K8" s="111">
        <v>3506820</v>
      </c>
      <c r="L8" s="111">
        <v>3506820</v>
      </c>
      <c r="M8" s="111">
        <v>3506820</v>
      </c>
      <c r="N8" s="111">
        <v>3506820</v>
      </c>
      <c r="O8" s="111">
        <v>3506820</v>
      </c>
      <c r="P8" s="111">
        <v>3506820</v>
      </c>
      <c r="Q8" s="111">
        <v>3506820</v>
      </c>
      <c r="R8" s="111">
        <v>3506820</v>
      </c>
      <c r="S8" s="111">
        <v>3506820</v>
      </c>
      <c r="T8" s="111">
        <v>3506820</v>
      </c>
      <c r="U8" s="111">
        <v>3506820</v>
      </c>
      <c r="V8" s="111">
        <v>3506820</v>
      </c>
      <c r="W8" s="111">
        <v>3506820</v>
      </c>
      <c r="X8" s="111">
        <v>3506820</v>
      </c>
      <c r="Y8" s="111">
        <v>3506820</v>
      </c>
      <c r="Z8" s="111">
        <v>3506820</v>
      </c>
      <c r="AA8" s="111">
        <v>3506820</v>
      </c>
      <c r="AB8" s="111">
        <v>3506820</v>
      </c>
      <c r="AC8" s="111">
        <v>3506820</v>
      </c>
      <c r="AD8" s="111">
        <v>3506820</v>
      </c>
      <c r="AE8" s="111">
        <v>3506820</v>
      </c>
      <c r="AF8" s="111">
        <v>3506820</v>
      </c>
    </row>
    <row r="9" spans="1:32" s="107" customFormat="1" ht="15.75" customHeight="1">
      <c r="A9" s="108" t="s">
        <v>4494</v>
      </c>
      <c r="B9" s="111">
        <v>3453190</v>
      </c>
      <c r="C9" s="111">
        <v>3754190</v>
      </c>
      <c r="D9" s="111">
        <v>3759620</v>
      </c>
      <c r="E9" s="111">
        <v>3759790</v>
      </c>
      <c r="F9" s="111">
        <v>3759970</v>
      </c>
      <c r="G9" s="111">
        <v>3758920</v>
      </c>
      <c r="H9" s="111">
        <v>3758570</v>
      </c>
      <c r="I9" s="111">
        <v>3758220</v>
      </c>
      <c r="J9" s="111">
        <v>3758570</v>
      </c>
      <c r="K9" s="111">
        <v>3756110</v>
      </c>
      <c r="L9" s="111">
        <v>3754360</v>
      </c>
      <c r="M9" s="111">
        <v>3752610</v>
      </c>
      <c r="N9" s="111">
        <v>3751210</v>
      </c>
      <c r="O9" s="111">
        <v>3747530</v>
      </c>
      <c r="P9" s="111">
        <v>3744550</v>
      </c>
      <c r="Q9" s="111">
        <v>3742270</v>
      </c>
      <c r="R9" s="111">
        <v>3741750</v>
      </c>
      <c r="S9" s="111">
        <v>3741050</v>
      </c>
      <c r="T9" s="111">
        <v>3740350</v>
      </c>
      <c r="U9" s="111">
        <v>3739820</v>
      </c>
      <c r="V9" s="111">
        <v>3739120</v>
      </c>
      <c r="W9" s="111">
        <v>3740700</v>
      </c>
      <c r="X9" s="111">
        <v>3742620</v>
      </c>
      <c r="Y9" s="111">
        <v>3744370</v>
      </c>
      <c r="Z9" s="111">
        <v>3745950</v>
      </c>
      <c r="AA9" s="111">
        <v>3747700</v>
      </c>
      <c r="AB9" s="111">
        <v>3748230</v>
      </c>
      <c r="AC9" s="111">
        <v>3748230</v>
      </c>
      <c r="AD9" s="111">
        <v>3748580</v>
      </c>
      <c r="AE9" s="111">
        <v>3748580</v>
      </c>
      <c r="AF9" s="111">
        <v>3748930</v>
      </c>
    </row>
    <row r="10" spans="1:32" s="107" customFormat="1" ht="15.75" customHeight="1">
      <c r="A10" s="108" t="s">
        <v>4495</v>
      </c>
      <c r="B10" s="111">
        <v>246438</v>
      </c>
      <c r="C10" s="111">
        <v>249373</v>
      </c>
      <c r="D10" s="111">
        <v>248684</v>
      </c>
      <c r="E10" s="111">
        <v>247993</v>
      </c>
      <c r="F10" s="111">
        <v>247300</v>
      </c>
      <c r="G10" s="111">
        <v>246608</v>
      </c>
      <c r="H10" s="111">
        <v>245920</v>
      </c>
      <c r="I10" s="111">
        <v>245232</v>
      </c>
      <c r="J10" s="111">
        <v>244546</v>
      </c>
      <c r="K10" s="111">
        <v>243861</v>
      </c>
      <c r="L10" s="111">
        <v>243178</v>
      </c>
      <c r="M10" s="111">
        <v>240134</v>
      </c>
      <c r="N10" s="111">
        <v>237092</v>
      </c>
      <c r="O10" s="111">
        <v>237995</v>
      </c>
      <c r="P10" s="111">
        <v>238901</v>
      </c>
      <c r="Q10" s="111">
        <v>239809</v>
      </c>
      <c r="R10" s="111">
        <v>239144</v>
      </c>
      <c r="S10" s="111">
        <v>238874</v>
      </c>
      <c r="T10" s="111">
        <v>238214</v>
      </c>
      <c r="U10" s="111">
        <v>237555</v>
      </c>
      <c r="V10" s="111">
        <v>236900</v>
      </c>
      <c r="W10" s="111">
        <v>237824</v>
      </c>
      <c r="X10" s="111">
        <v>239146</v>
      </c>
      <c r="Y10" s="111">
        <v>240473</v>
      </c>
      <c r="Z10" s="111">
        <v>242591</v>
      </c>
      <c r="AA10" s="111">
        <v>245504</v>
      </c>
      <c r="AB10" s="111">
        <v>249603</v>
      </c>
      <c r="AC10" s="111">
        <v>249764</v>
      </c>
      <c r="AD10" s="111">
        <v>249537</v>
      </c>
      <c r="AE10" s="111">
        <v>249708</v>
      </c>
      <c r="AF10" s="111">
        <v>249489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86062.3</v>
      </c>
      <c r="C12" s="111">
        <v>321690</v>
      </c>
      <c r="D12" s="111">
        <v>228007</v>
      </c>
      <c r="E12" s="111">
        <v>196689</v>
      </c>
      <c r="F12" s="111">
        <v>201954</v>
      </c>
      <c r="G12" s="111">
        <v>197628</v>
      </c>
      <c r="H12" s="111">
        <v>175206</v>
      </c>
      <c r="I12" s="111">
        <v>152948</v>
      </c>
      <c r="J12" s="111">
        <v>158597</v>
      </c>
      <c r="K12" s="111">
        <v>178652</v>
      </c>
      <c r="L12" s="111">
        <v>193355</v>
      </c>
      <c r="M12" s="111">
        <v>205880</v>
      </c>
      <c r="N12" s="111">
        <v>208086</v>
      </c>
      <c r="O12" s="111">
        <v>217200</v>
      </c>
      <c r="P12" s="111">
        <v>220836</v>
      </c>
      <c r="Q12" s="111">
        <v>218646</v>
      </c>
      <c r="R12" s="111">
        <v>221060</v>
      </c>
      <c r="S12" s="111">
        <v>222566</v>
      </c>
      <c r="T12" s="111">
        <v>228139</v>
      </c>
      <c r="U12" s="111">
        <v>227801</v>
      </c>
      <c r="V12" s="111">
        <v>229978</v>
      </c>
      <c r="W12" s="111">
        <v>235494</v>
      </c>
      <c r="X12" s="111">
        <v>241561</v>
      </c>
      <c r="Y12" s="111">
        <v>243944</v>
      </c>
      <c r="Z12" s="111">
        <v>253669</v>
      </c>
      <c r="AA12" s="111">
        <v>250392</v>
      </c>
      <c r="AB12" s="111">
        <v>250893</v>
      </c>
      <c r="AC12" s="111">
        <v>256408</v>
      </c>
      <c r="AD12" s="111">
        <v>247418</v>
      </c>
      <c r="AE12" s="111">
        <v>240139</v>
      </c>
      <c r="AF12" s="111">
        <v>249927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13568.9</v>
      </c>
      <c r="C14" s="111">
        <v>13568.9</v>
      </c>
      <c r="D14" s="111">
        <v>13568.9</v>
      </c>
      <c r="E14" s="111">
        <v>13568.9</v>
      </c>
      <c r="F14" s="111">
        <v>13568.9</v>
      </c>
      <c r="G14" s="111">
        <v>13568.9</v>
      </c>
      <c r="H14" s="111">
        <v>13568.9</v>
      </c>
      <c r="I14" s="111">
        <v>13568.9</v>
      </c>
      <c r="J14" s="111">
        <v>13568.9</v>
      </c>
      <c r="K14" s="111">
        <v>13568.9</v>
      </c>
      <c r="L14" s="111">
        <v>13568.9</v>
      </c>
      <c r="M14" s="111">
        <v>13568.9</v>
      </c>
      <c r="N14" s="111">
        <v>13568.9</v>
      </c>
      <c r="O14" s="111">
        <v>13568.9</v>
      </c>
      <c r="P14" s="111">
        <v>13568.9</v>
      </c>
      <c r="Q14" s="111">
        <v>13568.9</v>
      </c>
      <c r="R14" s="111">
        <v>13568.9</v>
      </c>
      <c r="S14" s="111">
        <v>13568.9</v>
      </c>
      <c r="T14" s="111">
        <v>13568.9</v>
      </c>
      <c r="U14" s="111">
        <v>13568.9</v>
      </c>
      <c r="V14" s="111">
        <v>13568.9</v>
      </c>
      <c r="W14" s="111">
        <v>13568.9</v>
      </c>
      <c r="X14" s="111">
        <v>13568.9</v>
      </c>
      <c r="Y14" s="111">
        <v>13568.9</v>
      </c>
      <c r="Z14" s="111">
        <v>13568.9</v>
      </c>
      <c r="AA14" s="111">
        <v>13568.9</v>
      </c>
      <c r="AB14" s="111">
        <v>13568.9</v>
      </c>
      <c r="AC14" s="111">
        <v>13568.9</v>
      </c>
      <c r="AD14" s="111">
        <v>13568.9</v>
      </c>
      <c r="AE14" s="111">
        <v>13568.9</v>
      </c>
      <c r="AF14" s="111">
        <v>13568.9</v>
      </c>
    </row>
    <row r="15" spans="1:32" s="107" customFormat="1" ht="15.75" customHeight="1">
      <c r="A15" s="108" t="s">
        <v>4500</v>
      </c>
      <c r="B15" s="111">
        <v>8686110</v>
      </c>
      <c r="C15" s="111">
        <v>8686110</v>
      </c>
      <c r="D15" s="111">
        <v>8686110</v>
      </c>
      <c r="E15" s="111">
        <v>8686110</v>
      </c>
      <c r="F15" s="111">
        <v>8686110</v>
      </c>
      <c r="G15" s="111">
        <v>8686110</v>
      </c>
      <c r="H15" s="111">
        <v>8686110</v>
      </c>
      <c r="I15" s="111">
        <v>8686110</v>
      </c>
      <c r="J15" s="111">
        <v>8686110</v>
      </c>
      <c r="K15" s="111">
        <v>8686110</v>
      </c>
      <c r="L15" s="111">
        <v>8686110</v>
      </c>
      <c r="M15" s="111">
        <v>8686110</v>
      </c>
      <c r="N15" s="111">
        <v>8686110</v>
      </c>
      <c r="O15" s="111">
        <v>8686110</v>
      </c>
      <c r="P15" s="111">
        <v>8686110</v>
      </c>
      <c r="Q15" s="111">
        <v>8686110</v>
      </c>
      <c r="R15" s="111">
        <v>8686110</v>
      </c>
      <c r="S15" s="111">
        <v>8686110</v>
      </c>
      <c r="T15" s="111">
        <v>8686110</v>
      </c>
      <c r="U15" s="111">
        <v>8686110</v>
      </c>
      <c r="V15" s="111">
        <v>8686110</v>
      </c>
      <c r="W15" s="111">
        <v>8686110</v>
      </c>
      <c r="X15" s="111">
        <v>8686110</v>
      </c>
      <c r="Y15" s="111">
        <v>8686110</v>
      </c>
      <c r="Z15" s="111">
        <v>8686110</v>
      </c>
      <c r="AA15" s="111">
        <v>8686110</v>
      </c>
      <c r="AB15" s="111">
        <v>8686110</v>
      </c>
      <c r="AC15" s="111">
        <v>8686110</v>
      </c>
      <c r="AD15" s="111">
        <v>8686110</v>
      </c>
      <c r="AE15" s="111">
        <v>8686110</v>
      </c>
      <c r="AF15" s="111">
        <v>8686110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1552360</v>
      </c>
      <c r="C20" s="111">
        <v>1552360</v>
      </c>
      <c r="D20" s="111">
        <v>1552360</v>
      </c>
      <c r="E20" s="111">
        <v>1552360</v>
      </c>
      <c r="F20" s="111">
        <v>1552360</v>
      </c>
      <c r="G20" s="111">
        <v>1552360</v>
      </c>
      <c r="H20" s="111">
        <v>1552360</v>
      </c>
      <c r="I20" s="111">
        <v>1552360</v>
      </c>
      <c r="J20" s="111">
        <v>1552360</v>
      </c>
      <c r="K20" s="111">
        <v>1552360</v>
      </c>
      <c r="L20" s="111">
        <v>1552360</v>
      </c>
      <c r="M20" s="111">
        <v>1552360</v>
      </c>
      <c r="N20" s="111">
        <v>1552360</v>
      </c>
      <c r="O20" s="111">
        <v>1552360</v>
      </c>
      <c r="P20" s="111">
        <v>1552360</v>
      </c>
      <c r="Q20" s="111">
        <v>1552360</v>
      </c>
      <c r="R20" s="111">
        <v>1552360</v>
      </c>
      <c r="S20" s="111">
        <v>1552360</v>
      </c>
      <c r="T20" s="111">
        <v>1552360</v>
      </c>
      <c r="U20" s="111">
        <v>1552360</v>
      </c>
      <c r="V20" s="111">
        <v>1552360</v>
      </c>
      <c r="W20" s="111">
        <v>1552360</v>
      </c>
      <c r="X20" s="111">
        <v>1552360</v>
      </c>
      <c r="Y20" s="111">
        <v>1552360</v>
      </c>
      <c r="Z20" s="111">
        <v>1552360</v>
      </c>
      <c r="AA20" s="111">
        <v>1552360</v>
      </c>
      <c r="AB20" s="111">
        <v>1552360</v>
      </c>
      <c r="AC20" s="111">
        <v>1552360</v>
      </c>
      <c r="AD20" s="111">
        <v>1552360</v>
      </c>
      <c r="AE20" s="111">
        <v>1552360</v>
      </c>
      <c r="AF20" s="111">
        <v>1552360</v>
      </c>
    </row>
    <row r="21" spans="1:32" ht="15">
      <c r="A21" s="112" t="s">
        <v>484</v>
      </c>
      <c r="B21" s="113">
        <f t="shared" ref="B21:AF21" si="0">SUM(B5:B20)</f>
        <v>150126669.20000002</v>
      </c>
      <c r="C21" s="113">
        <f t="shared" si="0"/>
        <v>154493911.90000001</v>
      </c>
      <c r="D21" s="113">
        <f t="shared" si="0"/>
        <v>157190469.90000001</v>
      </c>
      <c r="E21" s="113">
        <f t="shared" si="0"/>
        <v>158245930.90000001</v>
      </c>
      <c r="F21" s="113">
        <f t="shared" si="0"/>
        <v>159506382.90000001</v>
      </c>
      <c r="G21" s="113">
        <f t="shared" si="0"/>
        <v>161206314.90000001</v>
      </c>
      <c r="H21" s="113">
        <f t="shared" si="0"/>
        <v>161997854.90000001</v>
      </c>
      <c r="I21" s="113">
        <f t="shared" si="0"/>
        <v>162818658.90000001</v>
      </c>
      <c r="J21" s="113">
        <f t="shared" si="0"/>
        <v>163639371.90000001</v>
      </c>
      <c r="K21" s="113">
        <f t="shared" si="0"/>
        <v>164782681.90000001</v>
      </c>
      <c r="L21" s="113">
        <f t="shared" si="0"/>
        <v>166306851.90000001</v>
      </c>
      <c r="M21" s="113">
        <f t="shared" si="0"/>
        <v>167977682.90000001</v>
      </c>
      <c r="N21" s="113">
        <f t="shared" si="0"/>
        <v>169501846.90000001</v>
      </c>
      <c r="O21" s="113">
        <f t="shared" si="0"/>
        <v>171143383.90000001</v>
      </c>
      <c r="P21" s="113">
        <f t="shared" si="0"/>
        <v>173019245.90000001</v>
      </c>
      <c r="Q21" s="113">
        <f t="shared" si="0"/>
        <v>174953883.90000001</v>
      </c>
      <c r="R21" s="113">
        <f t="shared" si="0"/>
        <v>176859012.90000001</v>
      </c>
      <c r="S21" s="113">
        <f t="shared" si="0"/>
        <v>178998948.90000001</v>
      </c>
      <c r="T21" s="113">
        <f t="shared" si="0"/>
        <v>181314361.90000001</v>
      </c>
      <c r="U21" s="113">
        <f t="shared" si="0"/>
        <v>183542134.90000001</v>
      </c>
      <c r="V21" s="113">
        <f t="shared" si="0"/>
        <v>185447556.90000001</v>
      </c>
      <c r="W21" s="113">
        <f t="shared" si="0"/>
        <v>187264976.90000001</v>
      </c>
      <c r="X21" s="113">
        <f t="shared" si="0"/>
        <v>189404685.90000001</v>
      </c>
      <c r="Y21" s="113">
        <f t="shared" si="0"/>
        <v>191456545.90000001</v>
      </c>
      <c r="Z21" s="113">
        <f t="shared" si="0"/>
        <v>193039368.90000001</v>
      </c>
      <c r="AA21" s="113">
        <f t="shared" si="0"/>
        <v>194505054.90000001</v>
      </c>
      <c r="AB21" s="113">
        <f t="shared" si="0"/>
        <v>195941384.90000001</v>
      </c>
      <c r="AC21" s="113">
        <f t="shared" si="0"/>
        <v>197289760.90000001</v>
      </c>
      <c r="AD21" s="113">
        <f t="shared" si="0"/>
        <v>198667593.90000001</v>
      </c>
      <c r="AE21" s="113">
        <f t="shared" si="0"/>
        <v>200015985.90000001</v>
      </c>
      <c r="AF21" s="113">
        <f t="shared" si="0"/>
        <v>201511004.90000001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6" sqref="B16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B2" sqref="B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78206501.436999977</v>
      </c>
      <c r="C2" s="1">
        <f>B2</f>
        <v>78206501.436999977</v>
      </c>
      <c r="D2" s="1">
        <f t="shared" ref="D2:AG2" si="0">C2</f>
        <v>78206501.436999977</v>
      </c>
      <c r="E2" s="1">
        <f t="shared" si="0"/>
        <v>78206501.436999977</v>
      </c>
      <c r="F2" s="1">
        <f t="shared" si="0"/>
        <v>78206501.436999977</v>
      </c>
      <c r="G2" s="1">
        <f t="shared" si="0"/>
        <v>78206501.436999977</v>
      </c>
      <c r="H2" s="1">
        <f t="shared" si="0"/>
        <v>78206501.436999977</v>
      </c>
      <c r="I2" s="1">
        <f t="shared" si="0"/>
        <v>78206501.436999977</v>
      </c>
      <c r="J2" s="1">
        <f t="shared" si="0"/>
        <v>78206501.436999977</v>
      </c>
      <c r="K2" s="1">
        <f t="shared" si="0"/>
        <v>78206501.436999977</v>
      </c>
      <c r="L2" s="1">
        <f t="shared" si="0"/>
        <v>78206501.436999977</v>
      </c>
      <c r="M2" s="1">
        <f t="shared" si="0"/>
        <v>78206501.436999977</v>
      </c>
      <c r="N2" s="1">
        <f t="shared" si="0"/>
        <v>78206501.436999977</v>
      </c>
      <c r="O2" s="1">
        <f t="shared" si="0"/>
        <v>78206501.436999977</v>
      </c>
      <c r="P2" s="1">
        <f t="shared" si="0"/>
        <v>78206501.436999977</v>
      </c>
      <c r="Q2" s="1">
        <f t="shared" si="0"/>
        <v>78206501.436999977</v>
      </c>
      <c r="R2" s="1">
        <f t="shared" si="0"/>
        <v>78206501.436999977</v>
      </c>
      <c r="S2" s="1">
        <f t="shared" si="0"/>
        <v>78206501.436999977</v>
      </c>
      <c r="T2" s="1">
        <f t="shared" si="0"/>
        <v>78206501.436999977</v>
      </c>
      <c r="U2" s="1">
        <f t="shared" si="0"/>
        <v>78206501.436999977</v>
      </c>
      <c r="V2" s="1">
        <f t="shared" si="0"/>
        <v>78206501.436999977</v>
      </c>
      <c r="W2" s="1">
        <f t="shared" si="0"/>
        <v>78206501.436999977</v>
      </c>
      <c r="X2" s="1">
        <f t="shared" si="0"/>
        <v>78206501.436999977</v>
      </c>
      <c r="Y2" s="1">
        <f t="shared" si="0"/>
        <v>78206501.436999977</v>
      </c>
      <c r="Z2" s="1">
        <f t="shared" si="0"/>
        <v>78206501.436999977</v>
      </c>
      <c r="AA2" s="1">
        <f t="shared" si="0"/>
        <v>78206501.436999977</v>
      </c>
      <c r="AB2" s="1">
        <f t="shared" si="0"/>
        <v>78206501.436999977</v>
      </c>
      <c r="AC2" s="1">
        <f t="shared" si="0"/>
        <v>78206501.436999977</v>
      </c>
      <c r="AD2" s="1">
        <f t="shared" si="0"/>
        <v>78206501.436999977</v>
      </c>
      <c r="AE2" s="1">
        <f t="shared" si="0"/>
        <v>78206501.436999977</v>
      </c>
      <c r="AF2" s="1">
        <f t="shared" si="0"/>
        <v>78206501.436999977</v>
      </c>
      <c r="AG2" s="1">
        <f t="shared" si="0"/>
        <v>78206501.436999977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53.875282752752035</v>
      </c>
      <c r="C2" s="66">
        <f>SUMIFS('State Generation Costs Calcs'!C105:C155,'State Generation Costs Calcs'!$A$105:$A$155,About!$B$2)*About!$A$52</f>
        <v>51.19075301181789</v>
      </c>
      <c r="D2" s="66">
        <f>SUMIFS('State Generation Costs Calcs'!D105:D155,'State Generation Costs Calcs'!$A$105:$A$155,About!$B$2)*About!$A$52</f>
        <v>50.729060931950279</v>
      </c>
      <c r="E2" s="66">
        <f>SUMIFS('State Generation Costs Calcs'!E105:E155,'State Generation Costs Calcs'!$A$105:$A$155,About!$B$2)*About!$A$52</f>
        <v>49.993728357008827</v>
      </c>
      <c r="F2" s="66">
        <f>SUMIFS('State Generation Costs Calcs'!F105:F155,'State Generation Costs Calcs'!$A$105:$A$155,About!$B$2)*About!$A$52</f>
        <v>49.349469992276816</v>
      </c>
      <c r="G2" s="66">
        <f>SUMIFS('State Generation Costs Calcs'!G105:G155,'State Generation Costs Calcs'!$A$105:$A$155,About!$B$2)*About!$A$52</f>
        <v>49.434332699155682</v>
      </c>
      <c r="H2" s="66">
        <f>SUMIFS('State Generation Costs Calcs'!H105:H155,'State Generation Costs Calcs'!$A$105:$A$155,About!$B$2)*About!$A$52</f>
        <v>49.855208034669786</v>
      </c>
      <c r="I2" s="66">
        <f>SUMIFS('State Generation Costs Calcs'!I105:I155,'State Generation Costs Calcs'!$A$105:$A$155,About!$B$2)*About!$A$52</f>
        <v>50.223420717447411</v>
      </c>
      <c r="J2" s="66">
        <f>SUMIFS('State Generation Costs Calcs'!J105:J155,'State Generation Costs Calcs'!$A$105:$A$155,About!$B$2)*About!$A$52</f>
        <v>50.344809784059294</v>
      </c>
      <c r="K2" s="66">
        <f>SUMIFS('State Generation Costs Calcs'!K105:K155,'State Generation Costs Calcs'!$A$105:$A$155,About!$B$2)*About!$A$52</f>
        <v>49.66137946174954</v>
      </c>
      <c r="L2" s="66">
        <f>SUMIFS('State Generation Costs Calcs'!L105:L155,'State Generation Costs Calcs'!$A$105:$A$155,About!$B$2)*About!$A$52</f>
        <v>48.916001380530858</v>
      </c>
      <c r="M2" s="66">
        <f>SUMIFS('State Generation Costs Calcs'!M105:M155,'State Generation Costs Calcs'!$A$105:$A$155,About!$B$2)*About!$A$52</f>
        <v>48.359488883206566</v>
      </c>
      <c r="N2" s="66">
        <f>SUMIFS('State Generation Costs Calcs'!N105:N155,'State Generation Costs Calcs'!$A$105:$A$155,About!$B$2)*About!$A$52</f>
        <v>47.596276674787475</v>
      </c>
      <c r="O2" s="66">
        <f>SUMIFS('State Generation Costs Calcs'!O105:O155,'State Generation Costs Calcs'!$A$105:$A$155,About!$B$2)*About!$A$52</f>
        <v>46.876561408926513</v>
      </c>
      <c r="P2" s="66">
        <f>SUMIFS('State Generation Costs Calcs'!P105:P155,'State Generation Costs Calcs'!$A$105:$A$155,About!$B$2)*About!$A$52</f>
        <v>46.882905126565937</v>
      </c>
      <c r="Q2" s="66">
        <f>SUMIFS('State Generation Costs Calcs'!Q105:Q155,'State Generation Costs Calcs'!$A$105:$A$155,About!$B$2)*About!$A$52</f>
        <v>46.667778126765917</v>
      </c>
      <c r="R2" s="66">
        <f>SUMIFS('State Generation Costs Calcs'!R105:R155,'State Generation Costs Calcs'!$A$105:$A$155,About!$B$2)*About!$A$52</f>
        <v>45.947088059235575</v>
      </c>
      <c r="S2" s="66">
        <f>SUMIFS('State Generation Costs Calcs'!S105:S155,'State Generation Costs Calcs'!$A$105:$A$155,About!$B$2)*About!$A$52</f>
        <v>45.560823577650986</v>
      </c>
      <c r="T2" s="66">
        <f>SUMIFS('State Generation Costs Calcs'!T105:T155,'State Generation Costs Calcs'!$A$105:$A$155,About!$B$2)*About!$A$52</f>
        <v>45.18638680676419</v>
      </c>
      <c r="U2" s="66">
        <f>SUMIFS('State Generation Costs Calcs'!U105:U155,'State Generation Costs Calcs'!$A$105:$A$155,About!$B$2)*About!$A$52</f>
        <v>45.259529542551384</v>
      </c>
      <c r="V2" s="66">
        <f>SUMIFS('State Generation Costs Calcs'!V105:V155,'State Generation Costs Calcs'!$A$105:$A$155,About!$B$2)*About!$A$52</f>
        <v>44.927588863314973</v>
      </c>
      <c r="W2" s="66">
        <f>SUMIFS('State Generation Costs Calcs'!W105:W155,'State Generation Costs Calcs'!$A$105:$A$155,About!$B$2)*About!$A$52</f>
        <v>44.3502787329979</v>
      </c>
      <c r="X2" s="66">
        <f>SUMIFS('State Generation Costs Calcs'!X105:X155,'State Generation Costs Calcs'!$A$105:$A$155,About!$B$2)*About!$A$52</f>
        <v>44.073946945913058</v>
      </c>
      <c r="Y2" s="66">
        <f>SUMIFS('State Generation Costs Calcs'!Y105:Y155,'State Generation Costs Calcs'!$A$105:$A$155,About!$B$2)*About!$A$52</f>
        <v>43.792708801306802</v>
      </c>
      <c r="Z2" s="66">
        <f>SUMIFS('State Generation Costs Calcs'!Z105:Z155,'State Generation Costs Calcs'!$A$105:$A$155,About!$B$2)*About!$A$52</f>
        <v>43.488350417364146</v>
      </c>
      <c r="AA2" s="66">
        <f>SUMIFS('State Generation Costs Calcs'!AA105:AA155,'State Generation Costs Calcs'!$A$105:$A$155,About!$B$2)*About!$A$52</f>
        <v>43.447706435647824</v>
      </c>
      <c r="AB2" s="66">
        <f>SUMIFS('State Generation Costs Calcs'!AB105:AB155,'State Generation Costs Calcs'!$A$105:$A$155,About!$B$2)*About!$A$52</f>
        <v>43.257933846603429</v>
      </c>
      <c r="AC2" s="66">
        <f>SUMIFS('State Generation Costs Calcs'!AC105:AC155,'State Generation Costs Calcs'!$A$105:$A$155,About!$B$2)*About!$A$52</f>
        <v>43.048837317615302</v>
      </c>
      <c r="AD2" s="66">
        <f>SUMIFS('State Generation Costs Calcs'!AD105:AD155,'State Generation Costs Calcs'!$A$105:$A$155,About!$B$2)*About!$A$52</f>
        <v>43.187593773211773</v>
      </c>
      <c r="AE2" s="66">
        <f>SUMIFS('State Generation Costs Calcs'!AE105:AE155,'State Generation Costs Calcs'!$A$105:$A$155,About!$B$2)*About!$A$52</f>
        <v>43.108046591161717</v>
      </c>
      <c r="AF2" s="66">
        <f>SUMIFS('State Generation Costs Calcs'!AF105:AF155,'State Generation Costs Calcs'!$A$105:$A$155,About!$B$2)*About!$A$52</f>
        <v>42.974899314964645</v>
      </c>
      <c r="AG2" s="66">
        <f>SUMIFS('State Generation Costs Calcs'!AG105:AG155,'State Generation Costs Calcs'!$A$105:$A$155,About!$B$2)*About!$A$52</f>
        <v>43.019106180326567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53.875282752752035</v>
      </c>
      <c r="C2" s="67">
        <f>SUMIFS('State Generation Costs Calcs'!C105:C155,'State Generation Costs Calcs'!$A$105:$A$155,About!$B$2)*About!$A$52</f>
        <v>51.19075301181789</v>
      </c>
      <c r="D2" s="67">
        <f>SUMIFS('State Generation Costs Calcs'!D105:D155,'State Generation Costs Calcs'!$A$105:$A$155,About!$B$2)*About!$A$52</f>
        <v>50.729060931950279</v>
      </c>
      <c r="E2" s="67">
        <f>SUMIFS('State Generation Costs Calcs'!E105:E155,'State Generation Costs Calcs'!$A$105:$A$155,About!$B$2)*About!$A$52</f>
        <v>49.993728357008827</v>
      </c>
      <c r="F2" s="67">
        <f>SUMIFS('State Generation Costs Calcs'!F105:F155,'State Generation Costs Calcs'!$A$105:$A$155,About!$B$2)*About!$A$52</f>
        <v>49.349469992276816</v>
      </c>
      <c r="G2" s="67">
        <f>SUMIFS('State Generation Costs Calcs'!G105:G155,'State Generation Costs Calcs'!$A$105:$A$155,About!$B$2)*About!$A$52</f>
        <v>49.434332699155682</v>
      </c>
      <c r="H2" s="67">
        <f>SUMIFS('State Generation Costs Calcs'!H105:H155,'State Generation Costs Calcs'!$A$105:$A$155,About!$B$2)*About!$A$52</f>
        <v>49.855208034669786</v>
      </c>
      <c r="I2" s="67">
        <f>SUMIFS('State Generation Costs Calcs'!I105:I155,'State Generation Costs Calcs'!$A$105:$A$155,About!$B$2)*About!$A$52</f>
        <v>50.223420717447411</v>
      </c>
      <c r="J2" s="67">
        <f>SUMIFS('State Generation Costs Calcs'!J105:J155,'State Generation Costs Calcs'!$A$105:$A$155,About!$B$2)*About!$A$52</f>
        <v>50.344809784059294</v>
      </c>
      <c r="K2" s="67">
        <f>SUMIFS('State Generation Costs Calcs'!K105:K155,'State Generation Costs Calcs'!$A$105:$A$155,About!$B$2)*About!$A$52</f>
        <v>49.66137946174954</v>
      </c>
      <c r="L2" s="67">
        <f>SUMIFS('State Generation Costs Calcs'!L105:L155,'State Generation Costs Calcs'!$A$105:$A$155,About!$B$2)*About!$A$52</f>
        <v>48.916001380530858</v>
      </c>
      <c r="M2" s="67">
        <f>SUMIFS('State Generation Costs Calcs'!M105:M155,'State Generation Costs Calcs'!$A$105:$A$155,About!$B$2)*About!$A$52</f>
        <v>48.359488883206566</v>
      </c>
      <c r="N2" s="67">
        <f>SUMIFS('State Generation Costs Calcs'!N105:N155,'State Generation Costs Calcs'!$A$105:$A$155,About!$B$2)*About!$A$52</f>
        <v>47.596276674787475</v>
      </c>
      <c r="O2" s="67">
        <f>SUMIFS('State Generation Costs Calcs'!O105:O155,'State Generation Costs Calcs'!$A$105:$A$155,About!$B$2)*About!$A$52</f>
        <v>46.876561408926513</v>
      </c>
      <c r="P2" s="67">
        <f>SUMIFS('State Generation Costs Calcs'!P105:P155,'State Generation Costs Calcs'!$A$105:$A$155,About!$B$2)*About!$A$52</f>
        <v>46.882905126565937</v>
      </c>
      <c r="Q2" s="67">
        <f>SUMIFS('State Generation Costs Calcs'!Q105:Q155,'State Generation Costs Calcs'!$A$105:$A$155,About!$B$2)*About!$A$52</f>
        <v>46.667778126765917</v>
      </c>
      <c r="R2" s="67">
        <f>SUMIFS('State Generation Costs Calcs'!R105:R155,'State Generation Costs Calcs'!$A$105:$A$155,About!$B$2)*About!$A$52</f>
        <v>45.947088059235575</v>
      </c>
      <c r="S2" s="67">
        <f>SUMIFS('State Generation Costs Calcs'!S105:S155,'State Generation Costs Calcs'!$A$105:$A$155,About!$B$2)*About!$A$52</f>
        <v>45.560823577650986</v>
      </c>
      <c r="T2" s="67">
        <f>SUMIFS('State Generation Costs Calcs'!T105:T155,'State Generation Costs Calcs'!$A$105:$A$155,About!$B$2)*About!$A$52</f>
        <v>45.18638680676419</v>
      </c>
      <c r="U2" s="67">
        <f>SUMIFS('State Generation Costs Calcs'!U105:U155,'State Generation Costs Calcs'!$A$105:$A$155,About!$B$2)*About!$A$52</f>
        <v>45.259529542551384</v>
      </c>
      <c r="V2" s="67">
        <f>SUMIFS('State Generation Costs Calcs'!V105:V155,'State Generation Costs Calcs'!$A$105:$A$155,About!$B$2)*About!$A$52</f>
        <v>44.927588863314973</v>
      </c>
      <c r="W2" s="67">
        <f>SUMIFS('State Generation Costs Calcs'!W105:W155,'State Generation Costs Calcs'!$A$105:$A$155,About!$B$2)*About!$A$52</f>
        <v>44.3502787329979</v>
      </c>
      <c r="X2" s="67">
        <f>SUMIFS('State Generation Costs Calcs'!X105:X155,'State Generation Costs Calcs'!$A$105:$A$155,About!$B$2)*About!$A$52</f>
        <v>44.073946945913058</v>
      </c>
      <c r="Y2" s="67">
        <f>SUMIFS('State Generation Costs Calcs'!Y105:Y155,'State Generation Costs Calcs'!$A$105:$A$155,About!$B$2)*About!$A$52</f>
        <v>43.792708801306802</v>
      </c>
      <c r="Z2" s="67">
        <f>SUMIFS('State Generation Costs Calcs'!Z105:Z155,'State Generation Costs Calcs'!$A$105:$A$155,About!$B$2)*About!$A$52</f>
        <v>43.488350417364146</v>
      </c>
      <c r="AA2" s="67">
        <f>SUMIFS('State Generation Costs Calcs'!AA105:AA155,'State Generation Costs Calcs'!$A$105:$A$155,About!$B$2)*About!$A$52</f>
        <v>43.447706435647824</v>
      </c>
      <c r="AB2" s="67">
        <f>SUMIFS('State Generation Costs Calcs'!AB105:AB155,'State Generation Costs Calcs'!$A$105:$A$155,About!$B$2)*About!$A$52</f>
        <v>43.257933846603429</v>
      </c>
      <c r="AC2" s="67">
        <f>SUMIFS('State Generation Costs Calcs'!AC105:AC155,'State Generation Costs Calcs'!$A$105:$A$155,About!$B$2)*About!$A$52</f>
        <v>43.048837317615302</v>
      </c>
      <c r="AD2" s="67">
        <f>SUMIFS('State Generation Costs Calcs'!AD105:AD155,'State Generation Costs Calcs'!$A$105:$A$155,About!$B$2)*About!$A$52</f>
        <v>43.187593773211773</v>
      </c>
      <c r="AE2" s="67">
        <f>SUMIFS('State Generation Costs Calcs'!AE105:AE155,'State Generation Costs Calcs'!$A$105:$A$155,About!$B$2)*About!$A$52</f>
        <v>43.108046591161717</v>
      </c>
      <c r="AF2" s="67">
        <f>SUMIFS('State Generation Costs Calcs'!AF105:AF155,'State Generation Costs Calcs'!$A$105:$A$155,About!$B$2)*About!$A$52</f>
        <v>42.974899314964645</v>
      </c>
      <c r="AG2" s="67">
        <f>SUMIFS('State Generation Costs Calcs'!AG105:AG155,'State Generation Costs Calcs'!$A$105:$A$155,About!$B$2)*About!$A$52</f>
        <v>43.019106180326567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2021-07-27T21:15:16Z</dcterms:modified>
</cp:coreProperties>
</file>