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PA\trans\BCDTRtSY\"/>
    </mc:Choice>
  </mc:AlternateContent>
  <xr:revisionPtr revIDLastSave="0" documentId="8_{EC6B8F06-C07E-4F00-B8C7-3B1CB994B2E4}"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11" i="61"/>
  <c r="F7" i="61"/>
  <c r="E11" i="61"/>
  <c r="E7" i="61"/>
  <c r="F10" i="61"/>
  <c r="F6" i="61"/>
  <c r="E10" i="61"/>
  <c r="E6" i="61"/>
  <c r="E3" i="61"/>
  <c r="F5" i="61"/>
  <c r="E9" i="61"/>
  <c r="F12" i="61"/>
  <c r="F8" i="61"/>
  <c r="F4" i="61"/>
  <c r="G4" i="61" s="1"/>
  <c r="F9" i="61"/>
  <c r="F3" i="61"/>
  <c r="G3" i="61" s="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G10" i="61" l="1"/>
  <c r="G7" i="61"/>
  <c r="G11" i="61"/>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D4" i="62" l="1"/>
  <c r="D4" i="63"/>
  <c r="D2" i="62"/>
  <c r="D2" i="63"/>
  <c r="D3" i="62"/>
  <c r="D3" i="63"/>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K3" i="63" l="1"/>
  <c r="K3" i="24" s="1"/>
  <c r="S3" i="63"/>
  <c r="S3" i="24" s="1"/>
  <c r="AA3" i="63"/>
  <c r="AA3" i="24" s="1"/>
  <c r="V3" i="63"/>
  <c r="V3" i="24" s="1"/>
  <c r="Q3" i="63"/>
  <c r="Q3" i="24" s="1"/>
  <c r="J3" i="63"/>
  <c r="J3" i="24" s="1"/>
  <c r="Z3" i="63"/>
  <c r="Z3" i="24" s="1"/>
  <c r="L3" i="63"/>
  <c r="L3" i="24" s="1"/>
  <c r="T3" i="63"/>
  <c r="T3" i="24" s="1"/>
  <c r="AB3" i="63"/>
  <c r="AB3" i="24" s="1"/>
  <c r="F3" i="63"/>
  <c r="F3" i="24" s="1"/>
  <c r="N3" i="63"/>
  <c r="N3" i="24" s="1"/>
  <c r="AD3" i="63"/>
  <c r="AD3" i="24" s="1"/>
  <c r="I3" i="63"/>
  <c r="I3" i="24" s="1"/>
  <c r="Y3" i="63"/>
  <c r="Y3" i="24" s="1"/>
  <c r="R3" i="63"/>
  <c r="R3" i="24" s="1"/>
  <c r="E3" i="63"/>
  <c r="E3" i="24" s="1"/>
  <c r="M3" i="63"/>
  <c r="M3" i="24" s="1"/>
  <c r="U3" i="63"/>
  <c r="U3" i="24" s="1"/>
  <c r="AC3" i="63"/>
  <c r="AC3" i="24" s="1"/>
  <c r="G3" i="63"/>
  <c r="G3" i="24" s="1"/>
  <c r="O3" i="63"/>
  <c r="O3" i="24" s="1"/>
  <c r="W3" i="63"/>
  <c r="W3" i="24" s="1"/>
  <c r="AE3" i="63"/>
  <c r="AE3" i="24" s="1"/>
  <c r="H3" i="63"/>
  <c r="H3" i="24" s="1"/>
  <c r="P3" i="63"/>
  <c r="P3" i="24" s="1"/>
  <c r="X3" i="63"/>
  <c r="X3" i="24" s="1"/>
  <c r="AF3" i="63"/>
  <c r="AF3" i="24" s="1"/>
  <c r="D3" i="24"/>
  <c r="D3" i="23"/>
  <c r="K3" i="62"/>
  <c r="K3" i="23" s="1"/>
  <c r="S3" i="62"/>
  <c r="S3" i="23" s="1"/>
  <c r="AA3" i="62"/>
  <c r="AA3" i="23" s="1"/>
  <c r="N3" i="62"/>
  <c r="N3" i="23" s="1"/>
  <c r="AD3" i="62"/>
  <c r="AD3" i="23" s="1"/>
  <c r="J3" i="62"/>
  <c r="J3" i="23" s="1"/>
  <c r="L3" i="62"/>
  <c r="L3" i="23" s="1"/>
  <c r="T3" i="62"/>
  <c r="T3" i="23" s="1"/>
  <c r="AB3" i="62"/>
  <c r="AB3" i="23" s="1"/>
  <c r="V3" i="62"/>
  <c r="V3" i="23" s="1"/>
  <c r="M3" i="62"/>
  <c r="M3" i="23" s="1"/>
  <c r="U3" i="62"/>
  <c r="U3" i="23" s="1"/>
  <c r="AC3" i="62"/>
  <c r="AC3" i="23" s="1"/>
  <c r="F3" i="62"/>
  <c r="F3" i="23" s="1"/>
  <c r="G3" i="62"/>
  <c r="G3" i="23" s="1"/>
  <c r="O3" i="62"/>
  <c r="O3" i="23" s="1"/>
  <c r="W3" i="62"/>
  <c r="W3" i="23" s="1"/>
  <c r="AE3" i="62"/>
  <c r="AE3" i="23" s="1"/>
  <c r="I3" i="62"/>
  <c r="I3" i="23" s="1"/>
  <c r="Y3" i="62"/>
  <c r="Y3" i="23" s="1"/>
  <c r="R3" i="62"/>
  <c r="R3" i="23" s="1"/>
  <c r="H3" i="62"/>
  <c r="H3" i="23" s="1"/>
  <c r="P3" i="62"/>
  <c r="P3" i="23" s="1"/>
  <c r="X3" i="62"/>
  <c r="X3" i="23" s="1"/>
  <c r="AF3" i="62"/>
  <c r="AF3" i="23" s="1"/>
  <c r="Q3" i="62"/>
  <c r="Q3" i="23" s="1"/>
  <c r="E3" i="62"/>
  <c r="E3" i="23" s="1"/>
  <c r="Z3" i="62"/>
  <c r="Z3" i="23" s="1"/>
  <c r="G2" i="62"/>
  <c r="G2" i="23" s="1"/>
  <c r="O2" i="62"/>
  <c r="O2" i="23" s="1"/>
  <c r="W2" i="62"/>
  <c r="W2" i="23" s="1"/>
  <c r="AE2" i="62"/>
  <c r="AE2" i="23" s="1"/>
  <c r="J2" i="62"/>
  <c r="J2" i="23" s="1"/>
  <c r="R2" i="62"/>
  <c r="R2" i="23" s="1"/>
  <c r="H2" i="62"/>
  <c r="H2" i="23" s="1"/>
  <c r="P2" i="62"/>
  <c r="P2" i="23" s="1"/>
  <c r="X2" i="62"/>
  <c r="X2" i="23" s="1"/>
  <c r="AF2" i="62"/>
  <c r="AF2" i="23" s="1"/>
  <c r="Z2" i="62"/>
  <c r="Z2" i="23" s="1"/>
  <c r="N2" i="62"/>
  <c r="N2" i="23" s="1"/>
  <c r="D2" i="23"/>
  <c r="I2" i="62"/>
  <c r="I2" i="23" s="1"/>
  <c r="Q2" i="62"/>
  <c r="Q2" i="23" s="1"/>
  <c r="Y2" i="62"/>
  <c r="Y2" i="23" s="1"/>
  <c r="E2" i="62"/>
  <c r="E2" i="23" s="1"/>
  <c r="F2" i="62"/>
  <c r="F2" i="23" s="1"/>
  <c r="K2" i="62"/>
  <c r="K2" i="23" s="1"/>
  <c r="S2" i="62"/>
  <c r="S2" i="23" s="1"/>
  <c r="AA2" i="62"/>
  <c r="AA2" i="23" s="1"/>
  <c r="M2" i="62"/>
  <c r="M2" i="23" s="1"/>
  <c r="AC2" i="62"/>
  <c r="AC2" i="23" s="1"/>
  <c r="V2" i="62"/>
  <c r="V2" i="23" s="1"/>
  <c r="L2" i="62"/>
  <c r="L2" i="23" s="1"/>
  <c r="T2" i="62"/>
  <c r="T2" i="23" s="1"/>
  <c r="AB2" i="62"/>
  <c r="AB2" i="23" s="1"/>
  <c r="U2" i="62"/>
  <c r="U2" i="23" s="1"/>
  <c r="AD2" i="62"/>
  <c r="AD2" i="23" s="1"/>
  <c r="AF4" i="63"/>
  <c r="AF4" i="24" s="1"/>
  <c r="D4" i="24"/>
  <c r="Y4" i="63"/>
  <c r="Y4" i="24" s="1"/>
  <c r="K4" i="63"/>
  <c r="K4" i="24" s="1"/>
  <c r="S4" i="63"/>
  <c r="S4" i="24" s="1"/>
  <c r="Q4" i="63"/>
  <c r="Q4" i="24" s="1"/>
  <c r="AA4" i="63"/>
  <c r="AA4" i="24" s="1"/>
  <c r="E4" i="63"/>
  <c r="E4" i="24" s="1"/>
  <c r="I4" i="63"/>
  <c r="I4" i="24" s="1"/>
  <c r="J4" i="63"/>
  <c r="J4" i="24" s="1"/>
  <c r="AC4" i="63"/>
  <c r="AC4" i="24" s="1"/>
  <c r="AE4" i="63"/>
  <c r="AE4" i="24" s="1"/>
  <c r="F4" i="63"/>
  <c r="F4" i="24" s="1"/>
  <c r="N4" i="63"/>
  <c r="N4" i="24" s="1"/>
  <c r="P4" i="63"/>
  <c r="P4" i="24" s="1"/>
  <c r="L4" i="63"/>
  <c r="L4" i="24" s="1"/>
  <c r="X4" i="63"/>
  <c r="X4" i="24" s="1"/>
  <c r="AB4" i="63"/>
  <c r="AB4" i="24" s="1"/>
  <c r="U4" i="63"/>
  <c r="U4" i="24" s="1"/>
  <c r="R4" i="63"/>
  <c r="R4" i="24" s="1"/>
  <c r="H4" i="63"/>
  <c r="H4" i="24" s="1"/>
  <c r="V4" i="63"/>
  <c r="V4" i="24" s="1"/>
  <c r="Z4" i="63"/>
  <c r="Z4" i="24" s="1"/>
  <c r="T4" i="63"/>
  <c r="T4" i="24" s="1"/>
  <c r="AD4" i="63"/>
  <c r="AD4" i="24" s="1"/>
  <c r="G4" i="63"/>
  <c r="G4" i="24" s="1"/>
  <c r="M4" i="63"/>
  <c r="M4" i="24" s="1"/>
  <c r="O4" i="63"/>
  <c r="O4" i="24" s="1"/>
  <c r="W4" i="63"/>
  <c r="W4" i="24" s="1"/>
  <c r="H2" i="63"/>
  <c r="H2" i="24" s="1"/>
  <c r="P2" i="63"/>
  <c r="P2" i="24" s="1"/>
  <c r="X2" i="63"/>
  <c r="X2" i="24" s="1"/>
  <c r="AF2" i="63"/>
  <c r="AF2" i="24" s="1"/>
  <c r="AA2" i="63"/>
  <c r="AA2" i="24" s="1"/>
  <c r="F2" i="63"/>
  <c r="F2" i="24" s="1"/>
  <c r="O2" i="63"/>
  <c r="O2" i="24" s="1"/>
  <c r="D2" i="24"/>
  <c r="I2" i="63"/>
  <c r="I2" i="24" s="1"/>
  <c r="Q2" i="63"/>
  <c r="Q2" i="24" s="1"/>
  <c r="Y2" i="63"/>
  <c r="Y2" i="24" s="1"/>
  <c r="E2" i="63"/>
  <c r="E2" i="24" s="1"/>
  <c r="S2" i="63"/>
  <c r="S2" i="24" s="1"/>
  <c r="N2" i="63"/>
  <c r="N2" i="24" s="1"/>
  <c r="AE2" i="63"/>
  <c r="AE2" i="24" s="1"/>
  <c r="J2" i="63"/>
  <c r="J2" i="24" s="1"/>
  <c r="R2" i="63"/>
  <c r="R2" i="24" s="1"/>
  <c r="Z2" i="63"/>
  <c r="Z2" i="24" s="1"/>
  <c r="K2" i="63"/>
  <c r="K2" i="24" s="1"/>
  <c r="L2" i="63"/>
  <c r="L2" i="24" s="1"/>
  <c r="T2" i="63"/>
  <c r="T2" i="24" s="1"/>
  <c r="AB2" i="63"/>
  <c r="AB2" i="24" s="1"/>
  <c r="AD2" i="63"/>
  <c r="AD2" i="24" s="1"/>
  <c r="G2" i="63"/>
  <c r="G2" i="24" s="1"/>
  <c r="M2" i="63"/>
  <c r="M2" i="24" s="1"/>
  <c r="U2" i="63"/>
  <c r="U2" i="24" s="1"/>
  <c r="AC2" i="63"/>
  <c r="AC2" i="24" s="1"/>
  <c r="V2" i="63"/>
  <c r="V2" i="24" s="1"/>
  <c r="W2" i="63"/>
  <c r="W2" i="24" s="1"/>
  <c r="F4" i="62"/>
  <c r="F4" i="23" s="1"/>
  <c r="G4" i="62"/>
  <c r="G4" i="23" s="1"/>
  <c r="O4" i="62"/>
  <c r="O4" i="23" s="1"/>
  <c r="W4" i="62"/>
  <c r="W4" i="23" s="1"/>
  <c r="AE4" i="62"/>
  <c r="AE4" i="23" s="1"/>
  <c r="Z4" i="62"/>
  <c r="Z4" i="23" s="1"/>
  <c r="N4" i="62"/>
  <c r="N4" i="23" s="1"/>
  <c r="H4" i="62"/>
  <c r="H4" i="23" s="1"/>
  <c r="P4" i="62"/>
  <c r="P4" i="23" s="1"/>
  <c r="X4" i="62"/>
  <c r="X4" i="23" s="1"/>
  <c r="AF4" i="62"/>
  <c r="AF4" i="23" s="1"/>
  <c r="D4" i="23"/>
  <c r="R4" i="62"/>
  <c r="R4" i="23" s="1"/>
  <c r="AD4" i="62"/>
  <c r="AD4" i="23" s="1"/>
  <c r="I4" i="62"/>
  <c r="I4" i="23" s="1"/>
  <c r="Q4" i="62"/>
  <c r="Q4" i="23" s="1"/>
  <c r="Y4" i="62"/>
  <c r="Y4" i="23" s="1"/>
  <c r="E4" i="62"/>
  <c r="E4" i="23" s="1"/>
  <c r="J4" i="62"/>
  <c r="J4" i="23" s="1"/>
  <c r="K4" i="62"/>
  <c r="K4" i="23" s="1"/>
  <c r="S4" i="62"/>
  <c r="S4" i="23" s="1"/>
  <c r="AA4" i="62"/>
  <c r="AA4" i="23" s="1"/>
  <c r="U4" i="62"/>
  <c r="U4" i="23" s="1"/>
  <c r="V4" i="62"/>
  <c r="V4" i="23" s="1"/>
  <c r="L4" i="62"/>
  <c r="L4" i="23" s="1"/>
  <c r="T4" i="62"/>
  <c r="T4" i="23" s="1"/>
  <c r="AB4" i="62"/>
  <c r="AB4" i="23" s="1"/>
  <c r="M4" i="62"/>
  <c r="M4" i="23" s="1"/>
  <c r="AC4" i="62"/>
  <c r="AC4" i="23"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<sst xmlns="http://schemas.openxmlformats.org/spreadsheetml/2006/main" count="53128" uniqueCount="4272">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</sst>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4252</v>
      </c>
      <c r="C1" s="104">
        <v>45660</v>
      </c>
      <c r="E1" s="106" t="s">
        <v>3851</v>
      </c>
      <c r="F1" s="106" t="s">
        <v>3851</v>
      </c>
    </row>
    <row r="2" spans="1:6">
      <c r="B2" t="str">
        <f>LOOKUP(B1,E2:F51,F2:F51)</f>
        <v>PA</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PA</v>
      </c>
    </row>
    <row r="2" spans="1:8">
      <c r="E2">
        <v>2021</v>
      </c>
      <c r="F2">
        <v>2022</v>
      </c>
      <c r="G2" t="s">
        <v>4265</v>
      </c>
      <c r="H2" t="s">
        <v>4266</v>
      </c>
    </row>
    <row r="3" spans="1:8">
      <c r="A3" t="s">
        <v>4105</v>
      </c>
      <c r="C3" t="s">
        <v>4195</v>
      </c>
      <c r="D3" t="s">
        <v>4196</v>
      </c>
      <c r="E3" s="107">
        <f>SUMIFS('SEDS 2022'!F:F,'SEDS 2022'!$C:$C,$A3,'SEDS 2022'!$B:$B,$A$1)</f>
        <v>846502</v>
      </c>
      <c r="F3" s="107">
        <f>SUMIFS('SEDS 2022'!G:G,'SEDS 2022'!$C:$C,$A3,'SEDS 2022'!$B:$B,$A$1)</f>
        <v>849521</v>
      </c>
      <c r="G3" s="82">
        <f>F3/E3</f>
        <v>1.003566441662276</v>
      </c>
    </row>
    <row r="4" spans="1:8">
      <c r="A4" t="s">
        <v>3864</v>
      </c>
      <c r="C4" t="s">
        <v>4197</v>
      </c>
      <c r="D4" t="s">
        <v>4198</v>
      </c>
      <c r="E4" s="107">
        <f>SUMIFS('SEDS 2022'!F:F,'SEDS 2022'!$C:$C,$A4,'SEDS 2022'!$B:$B,$A$1)</f>
        <v>6416</v>
      </c>
      <c r="F4" s="107">
        <f>SUMIFS('SEDS 2022'!G:G,'SEDS 2022'!$C:$C,$A4,'SEDS 2022'!$B:$B,$A$1)</f>
        <v>6589</v>
      </c>
      <c r="G4" s="82">
        <f t="shared" ref="G4:G12" si="0">F4/E4</f>
        <v>1.0269638403990025</v>
      </c>
    </row>
    <row r="5" spans="1:8">
      <c r="A5" t="s">
        <v>3909</v>
      </c>
      <c r="C5" t="s">
        <v>4199</v>
      </c>
      <c r="D5" t="s">
        <v>4200</v>
      </c>
      <c r="E5" s="107">
        <f>SUMIFS('SEDS 2022'!F:F,'SEDS 2022'!$C:$C,$A5,'SEDS 2022'!$B:$B,$A$1)</f>
        <v>36432</v>
      </c>
      <c r="F5" s="107">
        <f>SUMIFS('SEDS 2022'!G:G,'SEDS 2022'!$C:$C,$A5,'SEDS 2022'!$B:$B,$A$1)</f>
        <v>35898</v>
      </c>
      <c r="G5" s="82">
        <f t="shared" si="0"/>
        <v>0.98534255599472986</v>
      </c>
    </row>
    <row r="6" spans="1:8">
      <c r="A6" t="s">
        <v>3916</v>
      </c>
      <c r="C6" t="s">
        <v>4201</v>
      </c>
      <c r="D6" t="s">
        <v>4202</v>
      </c>
      <c r="E6" s="107">
        <f>SUMIFS('SEDS 2022'!F:F,'SEDS 2022'!$C:$C,$A6,'SEDS 2022'!$B:$B,$A$1)</f>
        <v>1389</v>
      </c>
      <c r="F6" s="107">
        <f>SUMIFS('SEDS 2022'!G:G,'SEDS 2022'!$C:$C,$A6,'SEDS 2022'!$B:$B,$A$1)</f>
        <v>1807</v>
      </c>
      <c r="G6" s="82">
        <f t="shared" si="0"/>
        <v>1.30093592512599</v>
      </c>
    </row>
    <row r="7" spans="1:8">
      <c r="A7" t="s">
        <v>4070</v>
      </c>
      <c r="C7" t="s">
        <v>4203</v>
      </c>
      <c r="D7" t="s">
        <v>4204</v>
      </c>
      <c r="E7" s="107">
        <f>SUMIFS('SEDS 2022'!F:F,'SEDS 2022'!$C:$C,$A7,'SEDS 2022'!$B:$B,$A$1)</f>
        <v>1440</v>
      </c>
      <c r="F7" s="107">
        <f>SUMIFS('SEDS 2022'!G:G,'SEDS 2022'!$C:$C,$A7,'SEDS 2022'!$B:$B,$A$1)</f>
        <v>1475</v>
      </c>
      <c r="G7" s="82">
        <f t="shared" si="0"/>
        <v>1.0243055555555556</v>
      </c>
    </row>
    <row r="8" spans="1:8">
      <c r="A8" t="s">
        <v>3973</v>
      </c>
      <c r="B8" t="s">
        <v>3859</v>
      </c>
      <c r="C8" t="s">
        <v>4205</v>
      </c>
      <c r="D8" t="s">
        <v>4206</v>
      </c>
      <c r="E8" s="107">
        <f>SUMIFS('SEDS 2022'!F:F,'SEDS 2022'!$C:$C,$A8,'SEDS 2022'!$B:$B,$A$1)</f>
        <v>52689</v>
      </c>
      <c r="F8" s="107">
        <f>SUMIFS('SEDS 2022'!G:G,'SEDS 2022'!$C:$C,$A8,'SEDS 2022'!$B:$B,$A$1)</f>
        <v>56665</v>
      </c>
      <c r="G8" s="82">
        <f t="shared" si="0"/>
        <v>1.0754616713165936</v>
      </c>
      <c r="H8" t="s">
        <v>122</v>
      </c>
    </row>
    <row r="9" spans="1:8">
      <c r="A9" t="s">
        <v>4055</v>
      </c>
      <c r="C9" t="s">
        <v>4207</v>
      </c>
      <c r="D9" t="s">
        <v>4208</v>
      </c>
      <c r="E9" s="107">
        <f>SUMIFS('SEDS 2022'!F:F,'SEDS 2022'!$C:$C,$A9,'SEDS 2022'!$B:$B,$A$1)</f>
        <v>398</v>
      </c>
      <c r="F9" s="107">
        <f>SUMIFS('SEDS 2022'!G:G,'SEDS 2022'!$C:$C,$A9,'SEDS 2022'!$B:$B,$A$1)</f>
        <v>631</v>
      </c>
      <c r="G9" s="82">
        <f t="shared" si="0"/>
        <v>1.585427135678392</v>
      </c>
    </row>
    <row r="10" spans="1:8">
      <c r="A10" t="s">
        <v>4004</v>
      </c>
      <c r="C10" t="s">
        <v>4209</v>
      </c>
      <c r="D10" t="s">
        <v>4210</v>
      </c>
      <c r="E10" s="107">
        <f>SUMIFS('SEDS 2022'!F:F,'SEDS 2022'!$C:$C,$A10,'SEDS 2022'!$B:$B,$A$1)</f>
        <v>55405</v>
      </c>
      <c r="F10" s="107">
        <f>SUMIFS('SEDS 2022'!G:G,'SEDS 2022'!$C:$C,$A10,'SEDS 2022'!$B:$B,$A$1)</f>
        <v>60044</v>
      </c>
      <c r="G10" s="82">
        <f t="shared" si="0"/>
        <v>1.0837289053334536</v>
      </c>
    </row>
    <row r="11" spans="1:8">
      <c r="A11" t="s">
        <v>3892</v>
      </c>
      <c r="C11" t="s">
        <v>4211</v>
      </c>
      <c r="D11" t="s">
        <v>4212</v>
      </c>
      <c r="E11" s="107">
        <f>SUMIFS('SEDS 2022'!F:F,'SEDS 2022'!$C:$C,$A11,'SEDS 2022'!$B:$B,$A$1)</f>
        <v>207527</v>
      </c>
      <c r="F11" s="107">
        <f>SUMIFS('SEDS 2022'!G:G,'SEDS 2022'!$C:$C,$A11,'SEDS 2022'!$B:$B,$A$1)</f>
        <v>210817</v>
      </c>
      <c r="G11" s="82">
        <f t="shared" si="0"/>
        <v>1.0158533588400545</v>
      </c>
      <c r="H11" t="s">
        <v>124</v>
      </c>
    </row>
    <row r="12" spans="1:8">
      <c r="A12" t="s">
        <v>3993</v>
      </c>
      <c r="C12" t="s">
        <v>4213</v>
      </c>
      <c r="D12" t="s">
        <v>4214</v>
      </c>
      <c r="E12" s="107">
        <f>SUMIFS('SEDS 2022'!F:F,'SEDS 2022'!$C:$C,$A12,'SEDS 2022'!$B:$B,$A$1)</f>
        <v>519615</v>
      </c>
      <c r="F12" s="107">
        <f>SUMIFS('SEDS 2022'!G:G,'SEDS 2022'!$C:$C,$A12,'SEDS 2022'!$B:$B,$A$1)</f>
        <v>509622</v>
      </c>
      <c r="G12" s="82">
        <f t="shared" si="0"/>
        <v>0.98076845356658293</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0.98076845356658293</v>
      </c>
      <c r="E2">
        <f>$D$2*INDEX('AEO 2023 Table 7'!18:18,MATCH(E$1,'AEO 2023 Table 7'!1:1,0))/INDEX('AEO 2023 Table 7'!18:18,MATCH($D$1,'AEO 2023 Table 7'!1:1,0))</f>
        <v>1.0007959674885429</v>
      </c>
      <c r="F2">
        <f>$D$2*INDEX('AEO 2023 Table 7'!18:18,MATCH(F$1,'AEO 2023 Table 7'!1:1,0))/INDEX('AEO 2023 Table 7'!18:18,MATCH($D$1,'AEO 2023 Table 7'!1:1,0))</f>
        <v>1.0080906658385018</v>
      </c>
      <c r="G2">
        <f>$D$2*INDEX('AEO 2023 Table 7'!18:18,MATCH(G$1,'AEO 2023 Table 7'!1:1,0))/INDEX('AEO 2023 Table 7'!18:18,MATCH($D$1,'AEO 2023 Table 7'!1:1,0))</f>
        <v>1.0118344819150811</v>
      </c>
      <c r="H2">
        <f>$D$2*INDEX('AEO 2023 Table 7'!18:18,MATCH(H$1,'AEO 2023 Table 7'!1:1,0))/INDEX('AEO 2023 Table 7'!18:18,MATCH($D$1,'AEO 2023 Table 7'!1:1,0))</f>
        <v>1.0190361239618921</v>
      </c>
      <c r="I2">
        <f>$D$2*INDEX('AEO 2023 Table 7'!18:18,MATCH(I$1,'AEO 2023 Table 7'!1:1,0))/INDEX('AEO 2023 Table 7'!18:18,MATCH($D$1,'AEO 2023 Table 7'!1:1,0))</f>
        <v>1.0285896936597994</v>
      </c>
      <c r="J2">
        <f>$D$2*INDEX('AEO 2023 Table 7'!18:18,MATCH(J$1,'AEO 2023 Table 7'!1:1,0))/INDEX('AEO 2023 Table 7'!18:18,MATCH($D$1,'AEO 2023 Table 7'!1:1,0))</f>
        <v>1.0374283708775405</v>
      </c>
      <c r="K2">
        <f>$D$2*INDEX('AEO 2023 Table 7'!18:18,MATCH(K$1,'AEO 2023 Table 7'!1:1,0))/INDEX('AEO 2023 Table 7'!18:18,MATCH($D$1,'AEO 2023 Table 7'!1:1,0))</f>
        <v>1.044332316574802</v>
      </c>
      <c r="L2">
        <f>$D$2*INDEX('AEO 2023 Table 7'!18:18,MATCH(L$1,'AEO 2023 Table 7'!1:1,0))/INDEX('AEO 2023 Table 7'!18:18,MATCH($D$1,'AEO 2023 Table 7'!1:1,0))</f>
        <v>1.0495996479284515</v>
      </c>
      <c r="M2">
        <f>$D$2*INDEX('AEO 2023 Table 7'!18:18,MATCH(M$1,'AEO 2023 Table 7'!1:1,0))/INDEX('AEO 2023 Table 7'!18:18,MATCH($D$1,'AEO 2023 Table 7'!1:1,0))</f>
        <v>1.0540602091602196</v>
      </c>
      <c r="N2">
        <f>$D$2*INDEX('AEO 2023 Table 7'!18:18,MATCH(N$1,'AEO 2023 Table 7'!1:1,0))/INDEX('AEO 2023 Table 7'!18:18,MATCH($D$1,'AEO 2023 Table 7'!1:1,0))</f>
        <v>1.0578121099504791</v>
      </c>
      <c r="O2">
        <f>$D$2*INDEX('AEO 2023 Table 7'!18:18,MATCH(O$1,'AEO 2023 Table 7'!1:1,0))/INDEX('AEO 2023 Table 7'!18:18,MATCH($D$1,'AEO 2023 Table 7'!1:1,0))</f>
        <v>1.063230352740056</v>
      </c>
      <c r="P2">
        <f>$D$2*INDEX('AEO 2023 Table 7'!18:18,MATCH(P$1,'AEO 2023 Table 7'!1:1,0))/INDEX('AEO 2023 Table 7'!18:18,MATCH($D$1,'AEO 2023 Table 7'!1:1,0))</f>
        <v>1.0701494568442929</v>
      </c>
      <c r="Q2">
        <f>$D$2*INDEX('AEO 2023 Table 7'!18:18,MATCH(Q$1,'AEO 2023 Table 7'!1:1,0))/INDEX('AEO 2023 Table 7'!18:18,MATCH($D$1,'AEO 2023 Table 7'!1:1,0))</f>
        <v>1.0764685363894038</v>
      </c>
      <c r="R2">
        <f>$D$2*INDEX('AEO 2023 Table 7'!18:18,MATCH(R$1,'AEO 2023 Table 7'!1:1,0))/INDEX('AEO 2023 Table 7'!18:18,MATCH($D$1,'AEO 2023 Table 7'!1:1,0))</f>
        <v>1.0816023885613837</v>
      </c>
      <c r="S2">
        <f>$D$2*INDEX('AEO 2023 Table 7'!18:18,MATCH(S$1,'AEO 2023 Table 7'!1:1,0))/INDEX('AEO 2023 Table 7'!18:18,MATCH($D$1,'AEO 2023 Table 7'!1:1,0))</f>
        <v>1.0875687799746336</v>
      </c>
      <c r="T2">
        <f>$D$2*INDEX('AEO 2023 Table 7'!18:18,MATCH(T$1,'AEO 2023 Table 7'!1:1,0))/INDEX('AEO 2023 Table 7'!18:18,MATCH($D$1,'AEO 2023 Table 7'!1:1,0))</f>
        <v>1.094301265789912</v>
      </c>
      <c r="U2">
        <f>$D$2*INDEX('AEO 2023 Table 7'!18:18,MATCH(U$1,'AEO 2023 Table 7'!1:1,0))/INDEX('AEO 2023 Table 7'!18:18,MATCH($D$1,'AEO 2023 Table 7'!1:1,0))</f>
        <v>1.1010845326997338</v>
      </c>
      <c r="V2">
        <f>$D$2*INDEX('AEO 2023 Table 7'!18:18,MATCH(V$1,'AEO 2023 Table 7'!1:1,0))/INDEX('AEO 2023 Table 7'!18:18,MATCH($D$1,'AEO 2023 Table 7'!1:1,0))</f>
        <v>1.1088327231915871</v>
      </c>
      <c r="W2">
        <f>$D$2*INDEX('AEO 2023 Table 7'!18:18,MATCH(W$1,'AEO 2023 Table 7'!1:1,0))/INDEX('AEO 2023 Table 7'!18:18,MATCH($D$1,'AEO 2023 Table 7'!1:1,0))</f>
        <v>1.1167724163288162</v>
      </c>
      <c r="X2">
        <f>$D$2*INDEX('AEO 2023 Table 7'!18:18,MATCH(X$1,'AEO 2023 Table 7'!1:1,0))/INDEX('AEO 2023 Table 7'!18:18,MATCH($D$1,'AEO 2023 Table 7'!1:1,0))</f>
        <v>1.1250524183759349</v>
      </c>
      <c r="Y2">
        <f>$D$2*INDEX('AEO 2023 Table 7'!18:18,MATCH(Y$1,'AEO 2023 Table 7'!1:1,0))/INDEX('AEO 2023 Table 7'!18:18,MATCH($D$1,'AEO 2023 Table 7'!1:1,0))</f>
        <v>1.1330939261986426</v>
      </c>
      <c r="Z2">
        <f>$D$2*INDEX('AEO 2023 Table 7'!18:18,MATCH(Z$1,'AEO 2023 Table 7'!1:1,0))/INDEX('AEO 2023 Table 7'!18:18,MATCH($D$1,'AEO 2023 Table 7'!1:1,0))</f>
        <v>1.141421340307174</v>
      </c>
      <c r="AA2">
        <f>$D$2*INDEX('AEO 2023 Table 7'!18:18,MATCH(AA$1,'AEO 2023 Table 7'!1:1,0))/INDEX('AEO 2023 Table 7'!18:18,MATCH($D$1,'AEO 2023 Table 7'!1:1,0))</f>
        <v>1.1502739972704585</v>
      </c>
      <c r="AB2">
        <f>$D$2*INDEX('AEO 2023 Table 7'!18:18,MATCH(AB$1,'AEO 2023 Table 7'!1:1,0))/INDEX('AEO 2023 Table 7'!18:18,MATCH($D$1,'AEO 2023 Table 7'!1:1,0))</f>
        <v>1.1605598075373253</v>
      </c>
      <c r="AC2">
        <f>$D$2*INDEX('AEO 2023 Table 7'!18:18,MATCH(AC$1,'AEO 2023 Table 7'!1:1,0))/INDEX('AEO 2023 Table 7'!18:18,MATCH($D$1,'AEO 2023 Table 7'!1:1,0))</f>
        <v>1.1716022801552399</v>
      </c>
      <c r="AD2">
        <f>$D$2*INDEX('AEO 2023 Table 7'!18:18,MATCH(AD$1,'AEO 2023 Table 7'!1:1,0))/INDEX('AEO 2023 Table 7'!18:18,MATCH($D$1,'AEO 2023 Table 7'!1:1,0))</f>
        <v>1.1829948303958793</v>
      </c>
      <c r="AE2">
        <f>$D$2*INDEX('AEO 2023 Table 7'!18:18,MATCH(AE$1,'AEO 2023 Table 7'!1:1,0))/INDEX('AEO 2023 Table 7'!18:18,MATCH($D$1,'AEO 2023 Table 7'!1:1,0))</f>
        <v>1.1945372813970003</v>
      </c>
      <c r="AF2">
        <f>$D$2*INDEX('AEO 2023 Table 7'!18:18,MATCH(AF$1,'AEO 2023 Table 7'!1:1,0))/INDEX('AEO 2023 Table 7'!18:18,MATCH($D$1,'AEO 2023 Table 7'!1:1,0))</f>
        <v>1.2071338389472681</v>
      </c>
    </row>
    <row r="3" spans="1:32">
      <c r="A3" t="s">
        <v>124</v>
      </c>
      <c r="B3">
        <f>INDEX('AEO 2021 Table 7'!22:22,MATCH(B$1,'AEO 2021 Table 7'!1:1,0))/INDEX('AEO 2021 Table 7'!22:22,MATCH(B$1,'AEO 2021 Table 7'!1:1,0))</f>
        <v>1</v>
      </c>
      <c r="C3">
        <v>1</v>
      </c>
      <c r="D3" s="108">
        <f>'seds growth'!G11</f>
        <v>1.0158533588400545</v>
      </c>
      <c r="E3">
        <f>$D$3*INDEX('AEO 2023 Table 7'!22:22,MATCH(E$1,'AEO 2023 Table 7'!1:1,0))/INDEX('AEO 2023 Table 7'!22:22,MATCH($D$1,'AEO 2023 Table 7'!1:1,0))</f>
        <v>1.0819061207080309</v>
      </c>
      <c r="F3">
        <f>$D$3*INDEX('AEO 2023 Table 7'!22:22,MATCH(F$1,'AEO 2023 Table 7'!1:1,0))/INDEX('AEO 2023 Table 7'!22:22,MATCH($D$1,'AEO 2023 Table 7'!1:1,0))</f>
        <v>1.1194544342516946</v>
      </c>
      <c r="G3">
        <f>$D$3*INDEX('AEO 2023 Table 7'!22:22,MATCH(G$1,'AEO 2023 Table 7'!1:1,0))/INDEX('AEO 2023 Table 7'!22:22,MATCH($D$1,'AEO 2023 Table 7'!1:1,0))</f>
        <v>1.1427449138911354</v>
      </c>
      <c r="H3">
        <f>$D$3*INDEX('AEO 2023 Table 7'!22:22,MATCH(H$1,'AEO 2023 Table 7'!1:1,0))/INDEX('AEO 2023 Table 7'!22:22,MATCH($D$1,'AEO 2023 Table 7'!1:1,0))</f>
        <v>1.1597375520501596</v>
      </c>
      <c r="I3">
        <f>$D$3*INDEX('AEO 2023 Table 7'!22:22,MATCH(I$1,'AEO 2023 Table 7'!1:1,0))/INDEX('AEO 2023 Table 7'!22:22,MATCH($D$1,'AEO 2023 Table 7'!1:1,0))</f>
        <v>1.1724863306032975</v>
      </c>
      <c r="J3">
        <f>$D$3*INDEX('AEO 2023 Table 7'!22:22,MATCH(J$1,'AEO 2023 Table 7'!1:1,0))/INDEX('AEO 2023 Table 7'!22:22,MATCH($D$1,'AEO 2023 Table 7'!1:1,0))</f>
        <v>1.182222231897845</v>
      </c>
      <c r="K3">
        <f>$D$3*INDEX('AEO 2023 Table 7'!22:22,MATCH(K$1,'AEO 2023 Table 7'!1:1,0))/INDEX('AEO 2023 Table 7'!22:22,MATCH($D$1,'AEO 2023 Table 7'!1:1,0))</f>
        <v>1.1894991094152103</v>
      </c>
      <c r="L3">
        <f>$D$3*INDEX('AEO 2023 Table 7'!22:22,MATCH(L$1,'AEO 2023 Table 7'!1:1,0))/INDEX('AEO 2023 Table 7'!22:22,MATCH($D$1,'AEO 2023 Table 7'!1:1,0))</f>
        <v>1.1948552031441775</v>
      </c>
      <c r="M3">
        <f>$D$3*INDEX('AEO 2023 Table 7'!22:22,MATCH(M$1,'AEO 2023 Table 7'!1:1,0))/INDEX('AEO 2023 Table 7'!22:22,MATCH($D$1,'AEO 2023 Table 7'!1:1,0))</f>
        <v>1.1985361781049573</v>
      </c>
      <c r="N3">
        <f>$D$3*INDEX('AEO 2023 Table 7'!22:22,MATCH(N$1,'AEO 2023 Table 7'!1:1,0))/INDEX('AEO 2023 Table 7'!22:22,MATCH($D$1,'AEO 2023 Table 7'!1:1,0))</f>
        <v>1.201497033544964</v>
      </c>
      <c r="O3">
        <f>$D$3*INDEX('AEO 2023 Table 7'!22:22,MATCH(O$1,'AEO 2023 Table 7'!1:1,0))/INDEX('AEO 2023 Table 7'!22:22,MATCH($D$1,'AEO 2023 Table 7'!1:1,0))</f>
        <v>1.2041299824830323</v>
      </c>
      <c r="P3">
        <f>$D$3*INDEX('AEO 2023 Table 7'!22:22,MATCH(P$1,'AEO 2023 Table 7'!1:1,0))/INDEX('AEO 2023 Table 7'!22:22,MATCH($D$1,'AEO 2023 Table 7'!1:1,0))</f>
        <v>1.2067010100576934</v>
      </c>
      <c r="Q3">
        <f>$D$3*INDEX('AEO 2023 Table 7'!22:22,MATCH(Q$1,'AEO 2023 Table 7'!1:1,0))/INDEX('AEO 2023 Table 7'!22:22,MATCH($D$1,'AEO 2023 Table 7'!1:1,0))</f>
        <v>1.2087682550066028</v>
      </c>
      <c r="R3">
        <f>$D$3*INDEX('AEO 2023 Table 7'!22:22,MATCH(R$1,'AEO 2023 Table 7'!1:1,0))/INDEX('AEO 2023 Table 7'!22:22,MATCH($D$1,'AEO 2023 Table 7'!1:1,0))</f>
        <v>1.2105429365653542</v>
      </c>
      <c r="S3">
        <f>$D$3*INDEX('AEO 2023 Table 7'!22:22,MATCH(S$1,'AEO 2023 Table 7'!1:1,0))/INDEX('AEO 2023 Table 7'!22:22,MATCH($D$1,'AEO 2023 Table 7'!1:1,0))</f>
        <v>1.2120871381951641</v>
      </c>
      <c r="T3">
        <f>$D$3*INDEX('AEO 2023 Table 7'!22:22,MATCH(T$1,'AEO 2023 Table 7'!1:1,0))/INDEX('AEO 2023 Table 7'!22:22,MATCH($D$1,'AEO 2023 Table 7'!1:1,0))</f>
        <v>1.2128030200160482</v>
      </c>
      <c r="U3">
        <f>$D$3*INDEX('AEO 2023 Table 7'!22:22,MATCH(U$1,'AEO 2023 Table 7'!1:1,0))/INDEX('AEO 2023 Table 7'!22:22,MATCH($D$1,'AEO 2023 Table 7'!1:1,0))</f>
        <v>1.2130946166085546</v>
      </c>
      <c r="V3">
        <f>$D$3*INDEX('AEO 2023 Table 7'!22:22,MATCH(V$1,'AEO 2023 Table 7'!1:1,0))/INDEX('AEO 2023 Table 7'!22:22,MATCH($D$1,'AEO 2023 Table 7'!1:1,0))</f>
        <v>1.213091258868205</v>
      </c>
      <c r="W3">
        <f>$D$3*INDEX('AEO 2023 Table 7'!22:22,MATCH(W$1,'AEO 2023 Table 7'!1:1,0))/INDEX('AEO 2023 Table 7'!22:22,MATCH($D$1,'AEO 2023 Table 7'!1:1,0))</f>
        <v>1.2127879101844767</v>
      </c>
      <c r="X3">
        <f>$D$3*INDEX('AEO 2023 Table 7'!22:22,MATCH(X$1,'AEO 2023 Table 7'!1:1,0))/INDEX('AEO 2023 Table 7'!22:22,MATCH($D$1,'AEO 2023 Table 7'!1:1,0))</f>
        <v>1.2123286523535981</v>
      </c>
      <c r="Y3">
        <f>$D$3*INDEX('AEO 2023 Table 7'!22:22,MATCH(Y$1,'AEO 2023 Table 7'!1:1,0))/INDEX('AEO 2023 Table 7'!22:22,MATCH($D$1,'AEO 2023 Table 7'!1:1,0))</f>
        <v>1.2114405184527952</v>
      </c>
      <c r="Z3">
        <f>$D$3*INDEX('AEO 2023 Table 7'!22:22,MATCH(Z$1,'AEO 2023 Table 7'!1:1,0))/INDEX('AEO 2023 Table 7'!22:22,MATCH($D$1,'AEO 2023 Table 7'!1:1,0))</f>
        <v>1.2105761492487748</v>
      </c>
      <c r="AA3">
        <f>$D$3*INDEX('AEO 2023 Table 7'!22:22,MATCH(AA$1,'AEO 2023 Table 7'!1:1,0))/INDEX('AEO 2023 Table 7'!22:22,MATCH($D$1,'AEO 2023 Table 7'!1:1,0))</f>
        <v>1.2095449987659219</v>
      </c>
      <c r="AB3">
        <f>$D$3*INDEX('AEO 2023 Table 7'!22:22,MATCH(AB$1,'AEO 2023 Table 7'!1:1,0))/INDEX('AEO 2023 Table 7'!22:22,MATCH($D$1,'AEO 2023 Table 7'!1:1,0))</f>
        <v>1.2088553594226297</v>
      </c>
      <c r="AC3">
        <f>$D$3*INDEX('AEO 2023 Table 7'!22:22,MATCH(AC$1,'AEO 2023 Table 7'!1:1,0))/INDEX('AEO 2023 Table 7'!22:22,MATCH($D$1,'AEO 2023 Table 7'!1:1,0))</f>
        <v>1.2076641431416428</v>
      </c>
      <c r="AD3">
        <f>$D$3*INDEX('AEO 2023 Table 7'!22:22,MATCH(AD$1,'AEO 2023 Table 7'!1:1,0))/INDEX('AEO 2023 Table 7'!22:22,MATCH($D$1,'AEO 2023 Table 7'!1:1,0))</f>
        <v>1.2065732769834401</v>
      </c>
      <c r="AE3">
        <f>$D$3*INDEX('AEO 2023 Table 7'!22:22,MATCH(AE$1,'AEO 2023 Table 7'!1:1,0))/INDEX('AEO 2023 Table 7'!22:22,MATCH($D$1,'AEO 2023 Table 7'!1:1,0))</f>
        <v>1.2052687253872498</v>
      </c>
      <c r="AF3">
        <f>$D$3*INDEX('AEO 2023 Table 7'!22:22,MATCH(AF$1,'AEO 2023 Table 7'!1:1,0))/INDEX('AEO 2023 Table 7'!22:22,MATCH($D$1,'AEO 2023 Table 7'!1:1,0))</f>
        <v>1.2041315745150942</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1.0754616713165936</v>
      </c>
      <c r="E4">
        <f>$D$4*'AEO 2023 Table 7'!G65/'AEO 2023 Table 7'!$F$65*'calibration multiplier'!$E$3</f>
        <v>1.1542600794921003</v>
      </c>
      <c r="F4">
        <f>$D$4*'AEO 2023 Table 7'!H65/'AEO 2023 Table 7'!$F$65*'calibration multiplier'!$E$3</f>
        <v>1.17077298120535</v>
      </c>
      <c r="G4">
        <f>$D$4*'AEO 2023 Table 7'!I65/'AEO 2023 Table 7'!$F$65*'calibration multiplier'!$E$3</f>
        <v>1.1730399319041269</v>
      </c>
      <c r="H4">
        <f>$D$4*'AEO 2023 Table 7'!J65/'AEO 2023 Table 7'!$F$65*'calibration multiplier'!$E$3</f>
        <v>1.1879228392760759</v>
      </c>
      <c r="I4">
        <f>$D$4*'AEO 2023 Table 7'!K65/'AEO 2023 Table 7'!$F$65*'calibration multiplier'!$E$3</f>
        <v>1.2026300080867447</v>
      </c>
      <c r="J4">
        <f>$D$4*'AEO 2023 Table 7'!L65/'AEO 2023 Table 7'!$F$65*'calibration multiplier'!$E$3</f>
        <v>1.2142659728701606</v>
      </c>
      <c r="K4">
        <f>$D$4*'AEO 2023 Table 7'!M65/'AEO 2023 Table 7'!$F$65*'calibration multiplier'!$E$3</f>
        <v>1.222920905158857</v>
      </c>
      <c r="L4">
        <f>$D$4*'AEO 2023 Table 7'!N65/'AEO 2023 Table 7'!$F$65*'calibration multiplier'!$E$3</f>
        <v>1.2289950130738272</v>
      </c>
      <c r="M4">
        <f>$D$4*'AEO 2023 Table 7'!O65/'AEO 2023 Table 7'!$F$65*'calibration multiplier'!$E$3</f>
        <v>1.2350748766185338</v>
      </c>
      <c r="N4">
        <f>$D$4*'AEO 2023 Table 7'!P65/'AEO 2023 Table 7'!$F$65*'calibration multiplier'!$E$3</f>
        <v>1.2447266839775455</v>
      </c>
      <c r="O4">
        <f>$D$4*'AEO 2023 Table 7'!Q65/'AEO 2023 Table 7'!$F$65*'calibration multiplier'!$E$3</f>
        <v>1.2548991839733621</v>
      </c>
      <c r="P4">
        <f>$D$4*'AEO 2023 Table 7'!R65/'AEO 2023 Table 7'!$F$65*'calibration multiplier'!$E$3</f>
        <v>1.2640909246621246</v>
      </c>
      <c r="Q4">
        <f>$D$4*'AEO 2023 Table 7'!S65/'AEO 2023 Table 7'!$F$65*'calibration multiplier'!$E$3</f>
        <v>1.2750346790425962</v>
      </c>
      <c r="R4">
        <f>$D$4*'AEO 2023 Table 7'!T65/'AEO 2023 Table 7'!$F$65*'calibration multiplier'!$E$3</f>
        <v>1.2891939119023756</v>
      </c>
      <c r="S4">
        <f>$D$4*'AEO 2023 Table 7'!U65/'AEO 2023 Table 7'!$F$65*'calibration multiplier'!$E$3</f>
        <v>1.3061039520674254</v>
      </c>
      <c r="T4">
        <f>$D$4*'AEO 2023 Table 7'!V65/'AEO 2023 Table 7'!$F$65*'calibration multiplier'!$E$3</f>
        <v>1.323860837220999</v>
      </c>
      <c r="U4">
        <f>$D$4*'AEO 2023 Table 7'!W65/'AEO 2023 Table 7'!$F$65*'calibration multiplier'!$E$3</f>
        <v>1.3424001043100515</v>
      </c>
      <c r="V4">
        <f>$D$4*'AEO 2023 Table 7'!X65/'AEO 2023 Table 7'!$F$65*'calibration multiplier'!$E$3</f>
        <v>1.3639476472079077</v>
      </c>
      <c r="W4">
        <f>$D$4*'AEO 2023 Table 7'!Y65/'AEO 2023 Table 7'!$F$65*'calibration multiplier'!$E$3</f>
        <v>1.3845754404739141</v>
      </c>
      <c r="X4">
        <f>$D$4*'AEO 2023 Table 7'!Z65/'AEO 2023 Table 7'!$F$65*'calibration multiplier'!$E$3</f>
        <v>1.4055623850354613</v>
      </c>
      <c r="Y4">
        <f>$D$4*'AEO 2023 Table 7'!AA65/'AEO 2023 Table 7'!$F$65*'calibration multiplier'!$E$3</f>
        <v>1.4268685751930448</v>
      </c>
      <c r="Z4">
        <f>$D$4*'AEO 2023 Table 7'!AB65/'AEO 2023 Table 7'!$F$65*'calibration multiplier'!$E$3</f>
        <v>1.4481202787224587</v>
      </c>
      <c r="AA4">
        <f>$D$4*'AEO 2023 Table 7'!AC65/'AEO 2023 Table 7'!$F$65*'calibration multiplier'!$E$3</f>
        <v>1.4688056282858275</v>
      </c>
      <c r="AB4">
        <f>$D$4*'AEO 2023 Table 7'!AD65/'AEO 2023 Table 7'!$F$65*'calibration multiplier'!$E$3</f>
        <v>1.4889560879923756</v>
      </c>
      <c r="AC4">
        <f>$D$4*'AEO 2023 Table 7'!AE65/'AEO 2023 Table 7'!$F$65*'calibration multiplier'!$E$3</f>
        <v>1.510560419770296</v>
      </c>
      <c r="AD4">
        <f>$D$4*'AEO 2023 Table 7'!AF65/'AEO 2023 Table 7'!$F$65*'calibration multiplier'!$E$3</f>
        <v>1.5323803958090005</v>
      </c>
      <c r="AE4">
        <f>$D$4*'AEO 2023 Table 7'!AG65/'AEO 2023 Table 7'!$F$65*'calibration multiplier'!$E$3</f>
        <v>1.553886114464107</v>
      </c>
      <c r="AF4">
        <f>$D$4*'AEO 2023 Table 7'!AH65/'AEO 2023 Table 7'!$F$65*'calibration multiplier'!$E$3</f>
        <v>1.5778705909922837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0.98076845356658293</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0.97867316669924853</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0.97702610057747086</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0.98305791347117422</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0.99322408852466026</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1.0017876796815968</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1.0093982498091496</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1.0164431072424014</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1.0239802418011743</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1.0328028957179216</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1.0452531476611044</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1.0571083738718914</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1.0681682575648432</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1.0802571611963847</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1.0912337404599173</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1.1043820644206148</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1.1175544093617544</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1.1299380806045867</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1.1439176462523406</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1.158489967835888</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1.1733741900673784</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1.1879026702608038</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1.201756822411014</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1.2154302259858429</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1.2305261015825262</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1.2461767584669201</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1.2611808416698385</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1.2771920985358463</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1.2956887330689595</v>
      </c>
    </row>
    <row r="3" spans="1:32">
      <c r="A3" t="s">
        <v>124</v>
      </c>
      <c r="B3">
        <v>1</v>
      </c>
      <c r="C3">
        <v>1</v>
      </c>
      <c r="D3" s="108">
        <f>'seds growth'!G11</f>
        <v>1.0158533588400545</v>
      </c>
      <c r="E3">
        <f>$D$3*INDEX('AEO 2023 Table 49'!50:50,MATCH(E1,'AEO 2023 Table 49'!13:13,0))/INDEX('AEO 2023 Table 49'!50:50,MATCH($D$1,'AEO 2023 Table 49'!13:13,0))</f>
        <v>0.99995536132200202</v>
      </c>
      <c r="F3">
        <f>$D$3*INDEX('AEO 2023 Table 49'!50:50,MATCH(F1,'AEO 2023 Table 49'!13:13,0))/INDEX('AEO 2023 Table 49'!50:50,MATCH($D$1,'AEO 2023 Table 49'!13:13,0))</f>
        <v>0.98746304939626384</v>
      </c>
      <c r="G3">
        <f>$D$3*INDEX('AEO 2023 Table 49'!50:50,MATCH(G1,'AEO 2023 Table 49'!13:13,0))/INDEX('AEO 2023 Table 49'!50:50,MATCH($D$1,'AEO 2023 Table 49'!13:13,0))</f>
        <v>0.98647546393315344</v>
      </c>
      <c r="H3">
        <f>$D$3*INDEX('AEO 2023 Table 49'!50:50,MATCH(H1,'AEO 2023 Table 49'!13:13,0))/INDEX('AEO 2023 Table 49'!50:50,MATCH($D$1,'AEO 2023 Table 49'!13:13,0))</f>
        <v>0.99265437331754425</v>
      </c>
      <c r="I3">
        <f>$D$3*INDEX('AEO 2023 Table 49'!50:50,MATCH(I1,'AEO 2023 Table 49'!13:13,0))/INDEX('AEO 2023 Table 49'!50:50,MATCH($D$1,'AEO 2023 Table 49'!13:13,0))</f>
        <v>0.99705030695819397</v>
      </c>
      <c r="J3">
        <f>$D$3*INDEX('AEO 2023 Table 49'!50:50,MATCH(J1,'AEO 2023 Table 49'!13:13,0))/INDEX('AEO 2023 Table 49'!50:50,MATCH($D$1,'AEO 2023 Table 49'!13:13,0))</f>
        <v>1.0002411653936141</v>
      </c>
      <c r="K3">
        <f>$D$3*INDEX('AEO 2023 Table 49'!50:50,MATCH(K1,'AEO 2023 Table 49'!13:13,0))/INDEX('AEO 2023 Table 49'!50:50,MATCH($D$1,'AEO 2023 Table 49'!13:13,0))</f>
        <v>1.0008805988200637</v>
      </c>
      <c r="L3">
        <f>$D$3*INDEX('AEO 2023 Table 49'!50:50,MATCH(L1,'AEO 2023 Table 49'!13:13,0))/INDEX('AEO 2023 Table 49'!50:50,MATCH($D$1,'AEO 2023 Table 49'!13:13,0))</f>
        <v>1.0011113471498354</v>
      </c>
      <c r="M3">
        <f>$D$3*INDEX('AEO 2023 Table 49'!50:50,MATCH(M1,'AEO 2023 Table 49'!13:13,0))/INDEX('AEO 2023 Table 49'!50:50,MATCH($D$1,'AEO 2023 Table 49'!13:13,0))</f>
        <v>1.0013745953208966</v>
      </c>
      <c r="N3">
        <f>$D$3*INDEX('AEO 2023 Table 49'!50:50,MATCH(N1,'AEO 2023 Table 49'!13:13,0))/INDEX('AEO 2023 Table 49'!50:50,MATCH($D$1,'AEO 2023 Table 49'!13:13,0))</f>
        <v>1.0036342498938111</v>
      </c>
      <c r="O3">
        <f>$D$3*INDEX('AEO 2023 Table 49'!50:50,MATCH(O1,'AEO 2023 Table 49'!13:13,0))/INDEX('AEO 2023 Table 49'!50:50,MATCH($D$1,'AEO 2023 Table 49'!13:13,0))</f>
        <v>1.0036170898037271</v>
      </c>
      <c r="P3">
        <f>$D$3*INDEX('AEO 2023 Table 49'!50:50,MATCH(P1,'AEO 2023 Table 49'!13:13,0))/INDEX('AEO 2023 Table 49'!50:50,MATCH($D$1,'AEO 2023 Table 49'!13:13,0))</f>
        <v>1.0008858207474136</v>
      </c>
      <c r="Q3">
        <f>$D$3*INDEX('AEO 2023 Table 49'!50:50,MATCH(Q1,'AEO 2023 Table 49'!13:13,0))/INDEX('AEO 2023 Table 49'!50:50,MATCH($D$1,'AEO 2023 Table 49'!13:13,0))</f>
        <v>0.99860543604667396</v>
      </c>
      <c r="R3">
        <f>$D$3*INDEX('AEO 2023 Table 49'!50:50,MATCH(R1,'AEO 2023 Table 49'!13:13,0))/INDEX('AEO 2023 Table 49'!50:50,MATCH($D$1,'AEO 2023 Table 49'!13:13,0))</f>
        <v>0.99460135887730983</v>
      </c>
      <c r="S3">
        <f>$D$3*INDEX('AEO 2023 Table 49'!50:50,MATCH(S1,'AEO 2023 Table 49'!13:13,0))/INDEX('AEO 2023 Table 49'!50:50,MATCH($D$1,'AEO 2023 Table 49'!13:13,0))</f>
        <v>0.99382039002767453</v>
      </c>
      <c r="T3">
        <f>$D$3*INDEX('AEO 2023 Table 49'!50:50,MATCH(T1,'AEO 2023 Table 49'!13:13,0))/INDEX('AEO 2023 Table 49'!50:50,MATCH($D$1,'AEO 2023 Table 49'!13:13,0))</f>
        <v>0.99375696072699371</v>
      </c>
      <c r="U3">
        <f>$D$3*INDEX('AEO 2023 Table 49'!50:50,MATCH(U1,'AEO 2023 Table 49'!13:13,0))/INDEX('AEO 2023 Table 49'!50:50,MATCH($D$1,'AEO 2023 Table 49'!13:13,0))</f>
        <v>0.99259152543853457</v>
      </c>
      <c r="V3">
        <f>$D$3*INDEX('AEO 2023 Table 49'!50:50,MATCH(V1,'AEO 2023 Table 49'!13:13,0))/INDEX('AEO 2023 Table 49'!50:50,MATCH($D$1,'AEO 2023 Table 49'!13:13,0))</f>
        <v>0.99249310759445553</v>
      </c>
      <c r="W3">
        <f>$D$3*INDEX('AEO 2023 Table 49'!50:50,MATCH(W1,'AEO 2023 Table 49'!13:13,0))/INDEX('AEO 2023 Table 49'!50:50,MATCH($D$1,'AEO 2023 Table 49'!13:13,0))</f>
        <v>0.99168030183291345</v>
      </c>
      <c r="X3">
        <f>$D$3*INDEX('AEO 2023 Table 49'!50:50,MATCH(X1,'AEO 2023 Table 49'!13:13,0))/INDEX('AEO 2023 Table 49'!50:50,MATCH($D$1,'AEO 2023 Table 49'!13:13,0))</f>
        <v>0.99150924975066035</v>
      </c>
      <c r="Y3">
        <f>$D$3*INDEX('AEO 2023 Table 49'!50:50,MATCH(Y1,'AEO 2023 Table 49'!13:13,0))/INDEX('AEO 2023 Table 49'!50:50,MATCH($D$1,'AEO 2023 Table 49'!13:13,0))</f>
        <v>0.9907347526132767</v>
      </c>
      <c r="Z3">
        <f>$D$3*INDEX('AEO 2023 Table 49'!50:50,MATCH(Z1,'AEO 2023 Table 49'!13:13,0))/INDEX('AEO 2023 Table 49'!50:50,MATCH($D$1,'AEO 2023 Table 49'!13:13,0))</f>
        <v>0.98931451878646115</v>
      </c>
      <c r="AA3">
        <f>$D$3*INDEX('AEO 2023 Table 49'!50:50,MATCH(AA1,'AEO 2023 Table 49'!13:13,0))/INDEX('AEO 2023 Table 49'!50:50,MATCH($D$1,'AEO 2023 Table 49'!13:13,0))</f>
        <v>0.98717583795817609</v>
      </c>
      <c r="AB3">
        <f>$D$3*INDEX('AEO 2023 Table 49'!50:50,MATCH(AB1,'AEO 2023 Table 49'!13:13,0))/INDEX('AEO 2023 Table 49'!50:50,MATCH($D$1,'AEO 2023 Table 49'!13:13,0))</f>
        <v>0.98497671101143147</v>
      </c>
      <c r="AC3">
        <f>$D$3*INDEX('AEO 2023 Table 49'!50:50,MATCH(AC1,'AEO 2023 Table 49'!13:13,0))/INDEX('AEO 2023 Table 49'!50:50,MATCH($D$1,'AEO 2023 Table 49'!13:13,0))</f>
        <v>0.98213756921656559</v>
      </c>
      <c r="AD3">
        <f>$D$3*INDEX('AEO 2023 Table 49'!50:50,MATCH(AD1,'AEO 2023 Table 49'!13:13,0))/INDEX('AEO 2023 Table 49'!50:50,MATCH($D$1,'AEO 2023 Table 49'!13:13,0))</f>
        <v>0.9789142109398562</v>
      </c>
      <c r="AE3">
        <f>$D$3*INDEX('AEO 2023 Table 49'!50:50,MATCH(AE1,'AEO 2023 Table 49'!13:13,0))/INDEX('AEO 2023 Table 49'!50:50,MATCH($D$1,'AEO 2023 Table 49'!13:13,0))</f>
        <v>0.9775465441527722</v>
      </c>
      <c r="AF3">
        <f>$D$3*INDEX('AEO 2023 Table 49'!50:50,MATCH(AF1,'AEO 2023 Table 49'!13:13,0))/INDEX('AEO 2023 Table 49'!50:50,MATCH($D$1,'AEO 2023 Table 49'!13:13,0))</f>
        <v>0.97738519148812508</v>
      </c>
    </row>
    <row r="4" spans="1:32">
      <c r="A4" t="s">
        <v>122</v>
      </c>
      <c r="B4">
        <v>1</v>
      </c>
      <c r="C4">
        <v>1</v>
      </c>
      <c r="D4" s="108">
        <f>'seds growth'!G8</f>
        <v>1.0754616713165936</v>
      </c>
      <c r="E4">
        <f>$D$4*'AEO 2023 Table 7'!G65/'AEO 2023 Table 7'!$F$65</f>
        <v>1.1542600794921003</v>
      </c>
      <c r="F4">
        <f>$D$4*'AEO 2023 Table 7'!H65/'AEO 2023 Table 7'!$F$65</f>
        <v>1.17077298120535</v>
      </c>
      <c r="G4">
        <f>$D$4*'AEO 2023 Table 7'!I65/'AEO 2023 Table 7'!$F$65</f>
        <v>1.1730399319041269</v>
      </c>
      <c r="H4">
        <f>$D$4*'AEO 2023 Table 7'!J65/'AEO 2023 Table 7'!$F$65</f>
        <v>1.1879228392760759</v>
      </c>
      <c r="I4">
        <f>$D$4*'AEO 2023 Table 7'!K65/'AEO 2023 Table 7'!$F$65</f>
        <v>1.2026300080867447</v>
      </c>
      <c r="J4">
        <f>$D$4*'AEO 2023 Table 7'!L65/'AEO 2023 Table 7'!$F$65</f>
        <v>1.2142659728701606</v>
      </c>
      <c r="K4">
        <f>$D$4*'AEO 2023 Table 7'!M65/'AEO 2023 Table 7'!$F$65</f>
        <v>1.222920905158857</v>
      </c>
      <c r="L4">
        <f>$D$4*'AEO 2023 Table 7'!N65/'AEO 2023 Table 7'!$F$65</f>
        <v>1.2289950130738272</v>
      </c>
      <c r="M4">
        <f>$D$4*'AEO 2023 Table 7'!O65/'AEO 2023 Table 7'!$F$65</f>
        <v>1.2350748766185338</v>
      </c>
      <c r="N4">
        <f>$D$4*'AEO 2023 Table 7'!P65/'AEO 2023 Table 7'!$F$65</f>
        <v>1.2447266839775455</v>
      </c>
      <c r="O4">
        <f>$D$4*'AEO 2023 Table 7'!Q65/'AEO 2023 Table 7'!$F$65</f>
        <v>1.2548991839733621</v>
      </c>
      <c r="P4">
        <f>$D$4*'AEO 2023 Table 7'!R65/'AEO 2023 Table 7'!$F$65</f>
        <v>1.2640909246621246</v>
      </c>
      <c r="Q4">
        <f>$D$4*'AEO 2023 Table 7'!S65/'AEO 2023 Table 7'!$F$65</f>
        <v>1.2750346790425962</v>
      </c>
      <c r="R4">
        <f>$D$4*'AEO 2023 Table 7'!T65/'AEO 2023 Table 7'!$F$65</f>
        <v>1.2891939119023756</v>
      </c>
      <c r="S4">
        <f>$D$4*'AEO 2023 Table 7'!U65/'AEO 2023 Table 7'!$F$65</f>
        <v>1.3061039520674254</v>
      </c>
      <c r="T4">
        <f>$D$4*'AEO 2023 Table 7'!V65/'AEO 2023 Table 7'!$F$65</f>
        <v>1.323860837220999</v>
      </c>
      <c r="U4">
        <f>$D$4*'AEO 2023 Table 7'!W65/'AEO 2023 Table 7'!$F$65</f>
        <v>1.3424001043100515</v>
      </c>
      <c r="V4">
        <f>$D$4*'AEO 2023 Table 7'!X65/'AEO 2023 Table 7'!$F$65</f>
        <v>1.3639476472079077</v>
      </c>
      <c r="W4">
        <f>$D$4*'AEO 2023 Table 7'!Y65/'AEO 2023 Table 7'!$F$65</f>
        <v>1.3845754404739141</v>
      </c>
      <c r="X4">
        <f>$D$4*'AEO 2023 Table 7'!Z65/'AEO 2023 Table 7'!$F$65</f>
        <v>1.4055623850354613</v>
      </c>
      <c r="Y4">
        <f>$D$4*'AEO 2023 Table 7'!AA65/'AEO 2023 Table 7'!$F$65</f>
        <v>1.4268685751930448</v>
      </c>
      <c r="Z4">
        <f>$D$4*'AEO 2023 Table 7'!AB65/'AEO 2023 Table 7'!$F$65</f>
        <v>1.4481202787224587</v>
      </c>
      <c r="AA4">
        <f>$D$4*'AEO 2023 Table 7'!AC65/'AEO 2023 Table 7'!$F$65</f>
        <v>1.4688056282858275</v>
      </c>
      <c r="AB4">
        <f>$D$4*'AEO 2023 Table 7'!AD65/'AEO 2023 Table 7'!$F$65</f>
        <v>1.4889560879923756</v>
      </c>
      <c r="AC4">
        <f>$D$4*'AEO 2023 Table 7'!AE65/'AEO 2023 Table 7'!$F$65</f>
        <v>1.510560419770296</v>
      </c>
      <c r="AD4">
        <f>$D$4*'AEO 2023 Table 7'!AF65/'AEO 2023 Table 7'!$F$65</f>
        <v>1.5323803958090005</v>
      </c>
      <c r="AE4">
        <f>$D$4*'AEO 2023 Table 7'!AG65/'AEO 2023 Table 7'!$F$65</f>
        <v>1.553886114464107</v>
      </c>
      <c r="AF4">
        <f>$D$4*'AEO 2023 Table 7'!AH65/'AEO 2023 Table 7'!$F$65</f>
        <v>1.5778705909922837</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0.98076845356658293</v>
      </c>
      <c r="E2" s="108">
        <f>'growth rates from 2022 psgr'!E2</f>
        <v>1.0007959674885429</v>
      </c>
      <c r="F2" s="108">
        <f>'growth rates from 2022 psgr'!F2</f>
        <v>1.0080906658385018</v>
      </c>
      <c r="G2" s="108">
        <f>'growth rates from 2022 psgr'!G2</f>
        <v>1.0118344819150811</v>
      </c>
      <c r="H2" s="108">
        <f>'growth rates from 2022 psgr'!H2</f>
        <v>1.0190361239618921</v>
      </c>
      <c r="I2" s="108">
        <f>'growth rates from 2022 psgr'!I2</f>
        <v>1.0285896936597994</v>
      </c>
      <c r="J2" s="108">
        <f>'growth rates from 2022 psgr'!J2</f>
        <v>1.0374283708775405</v>
      </c>
      <c r="K2" s="108">
        <f>'growth rates from 2022 psgr'!K2</f>
        <v>1.044332316574802</v>
      </c>
      <c r="L2" s="108">
        <f>'growth rates from 2022 psgr'!L2</f>
        <v>1.0495996479284515</v>
      </c>
      <c r="M2" s="108">
        <f>'growth rates from 2022 psgr'!M2</f>
        <v>1.0540602091602196</v>
      </c>
      <c r="N2" s="108">
        <f>'growth rates from 2022 psgr'!N2</f>
        <v>1.0578121099504791</v>
      </c>
      <c r="O2" s="108">
        <f>'growth rates from 2022 psgr'!O2</f>
        <v>1.063230352740056</v>
      </c>
      <c r="P2" s="108">
        <f>'growth rates from 2022 psgr'!P2</f>
        <v>1.0701494568442929</v>
      </c>
      <c r="Q2" s="108">
        <f>'growth rates from 2022 psgr'!Q2</f>
        <v>1.0764685363894038</v>
      </c>
      <c r="R2" s="108">
        <f>'growth rates from 2022 psgr'!R2</f>
        <v>1.0816023885613837</v>
      </c>
      <c r="S2" s="108">
        <f>'growth rates from 2022 psgr'!S2</f>
        <v>1.0875687799746336</v>
      </c>
      <c r="T2" s="108">
        <f>'growth rates from 2022 psgr'!T2</f>
        <v>1.094301265789912</v>
      </c>
      <c r="U2" s="108">
        <f>'growth rates from 2022 psgr'!U2</f>
        <v>1.1010845326997338</v>
      </c>
      <c r="V2" s="108">
        <f>'growth rates from 2022 psgr'!V2</f>
        <v>1.1088327231915871</v>
      </c>
      <c r="W2" s="108">
        <f>'growth rates from 2022 psgr'!W2</f>
        <v>1.1167724163288162</v>
      </c>
      <c r="X2" s="108">
        <f>'growth rates from 2022 psgr'!X2</f>
        <v>1.1250524183759349</v>
      </c>
      <c r="Y2" s="108">
        <f>'growth rates from 2022 psgr'!Y2</f>
        <v>1.1330939261986426</v>
      </c>
      <c r="Z2" s="108">
        <f>'growth rates from 2022 psgr'!Z2</f>
        <v>1.141421340307174</v>
      </c>
      <c r="AA2" s="108">
        <f>'growth rates from 2022 psgr'!AA2</f>
        <v>1.1502739972704585</v>
      </c>
      <c r="AB2" s="108">
        <f>'growth rates from 2022 psgr'!AB2</f>
        <v>1.1605598075373253</v>
      </c>
      <c r="AC2" s="108">
        <f>'growth rates from 2022 psgr'!AC2</f>
        <v>1.1716022801552399</v>
      </c>
      <c r="AD2" s="108">
        <f>'growth rates from 2022 psgr'!AD2</f>
        <v>1.1829948303958793</v>
      </c>
      <c r="AE2" s="108">
        <f>'growth rates from 2022 psgr'!AE2</f>
        <v>1.1945372813970003</v>
      </c>
      <c r="AF2" s="108">
        <f>'growth rates from 2022 psgr'!AF2</f>
        <v>1.2071338389472681</v>
      </c>
    </row>
    <row r="3" spans="1:32">
      <c r="A3" t="s">
        <v>124</v>
      </c>
      <c r="B3">
        <f>INDEX('AEO 2021 Table 7'!22:22,MATCH(B$1,'AEO 2021 Table 7'!1:1,0))/INDEX('AEO 2021 Table 7'!22:22,MATCH(B$1,'AEO 2021 Table 7'!1:1,0))</f>
        <v>1</v>
      </c>
      <c r="C3">
        <v>1</v>
      </c>
      <c r="D3" s="108">
        <f>'growth rates from 2022 psgr'!D3</f>
        <v>1.0158533588400545</v>
      </c>
      <c r="E3" s="108">
        <f>'growth rates from 2022 psgr'!E3</f>
        <v>1.0819061207080309</v>
      </c>
      <c r="F3" s="108">
        <f>'growth rates from 2022 psgr'!F3</f>
        <v>1.1194544342516946</v>
      </c>
      <c r="G3" s="108">
        <f>'growth rates from 2022 psgr'!G3</f>
        <v>1.1427449138911354</v>
      </c>
      <c r="H3" s="108">
        <f>'growth rates from 2022 psgr'!H3</f>
        <v>1.1597375520501596</v>
      </c>
      <c r="I3" s="108">
        <f>'growth rates from 2022 psgr'!I3</f>
        <v>1.1724863306032975</v>
      </c>
      <c r="J3" s="108">
        <f>'growth rates from 2022 psgr'!J3</f>
        <v>1.182222231897845</v>
      </c>
      <c r="K3" s="108">
        <f>'growth rates from 2022 psgr'!K3</f>
        <v>1.1894991094152103</v>
      </c>
      <c r="L3" s="108">
        <f>'growth rates from 2022 psgr'!L3</f>
        <v>1.1948552031441775</v>
      </c>
      <c r="M3" s="108">
        <f>'growth rates from 2022 psgr'!M3</f>
        <v>1.1985361781049573</v>
      </c>
      <c r="N3" s="108">
        <f>'growth rates from 2022 psgr'!N3</f>
        <v>1.201497033544964</v>
      </c>
      <c r="O3" s="108">
        <f>'growth rates from 2022 psgr'!O3</f>
        <v>1.2041299824830323</v>
      </c>
      <c r="P3" s="108">
        <f>'growth rates from 2022 psgr'!P3</f>
        <v>1.2067010100576934</v>
      </c>
      <c r="Q3" s="108">
        <f>'growth rates from 2022 psgr'!Q3</f>
        <v>1.2087682550066028</v>
      </c>
      <c r="R3" s="108">
        <f>'growth rates from 2022 psgr'!R3</f>
        <v>1.2105429365653542</v>
      </c>
      <c r="S3" s="108">
        <f>'growth rates from 2022 psgr'!S3</f>
        <v>1.2120871381951641</v>
      </c>
      <c r="T3" s="108">
        <f>'growth rates from 2022 psgr'!T3</f>
        <v>1.2128030200160482</v>
      </c>
      <c r="U3" s="108">
        <f>'growth rates from 2022 psgr'!U3</f>
        <v>1.2130946166085546</v>
      </c>
      <c r="V3" s="108">
        <f>'growth rates from 2022 psgr'!V3</f>
        <v>1.213091258868205</v>
      </c>
      <c r="W3" s="108">
        <f>'growth rates from 2022 psgr'!W3</f>
        <v>1.2127879101844767</v>
      </c>
      <c r="X3" s="108">
        <f>'growth rates from 2022 psgr'!X3</f>
        <v>1.2123286523535981</v>
      </c>
      <c r="Y3" s="108">
        <f>'growth rates from 2022 psgr'!Y3</f>
        <v>1.2114405184527952</v>
      </c>
      <c r="Z3" s="108">
        <f>'growth rates from 2022 psgr'!Z3</f>
        <v>1.2105761492487748</v>
      </c>
      <c r="AA3" s="108">
        <f>'growth rates from 2022 psgr'!AA3</f>
        <v>1.2095449987659219</v>
      </c>
      <c r="AB3" s="108">
        <f>'growth rates from 2022 psgr'!AB3</f>
        <v>1.2088553594226297</v>
      </c>
      <c r="AC3" s="108">
        <f>'growth rates from 2022 psgr'!AC3</f>
        <v>1.2076641431416428</v>
      </c>
      <c r="AD3" s="108">
        <f>'growth rates from 2022 psgr'!AD3</f>
        <v>1.2065732769834401</v>
      </c>
      <c r="AE3" s="108">
        <f>'growth rates from 2022 psgr'!AE3</f>
        <v>1.2052687253872498</v>
      </c>
      <c r="AF3" s="108">
        <f>'growth rates from 2022 psgr'!AF3</f>
        <v>1.2041315745150942</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1.0754616713165936</v>
      </c>
      <c r="E4" s="108">
        <f>'growth rates from 2022 psgr'!E4</f>
        <v>1.1542600794921003</v>
      </c>
      <c r="F4" s="108">
        <f>'growth rates from 2022 psgr'!F4</f>
        <v>1.17077298120535</v>
      </c>
      <c r="G4" s="108">
        <f>'growth rates from 2022 psgr'!G4</f>
        <v>1.1730399319041269</v>
      </c>
      <c r="H4" s="108">
        <f>'growth rates from 2022 psgr'!H4</f>
        <v>1.1879228392760759</v>
      </c>
      <c r="I4" s="108">
        <f>'growth rates from 2022 psgr'!I4</f>
        <v>1.2026300080867447</v>
      </c>
      <c r="J4" s="108">
        <f>'growth rates from 2022 psgr'!J4</f>
        <v>1.2142659728701606</v>
      </c>
      <c r="K4" s="108">
        <f>'growth rates from 2022 psgr'!K4</f>
        <v>1.222920905158857</v>
      </c>
      <c r="L4" s="108">
        <f>'growth rates from 2022 psgr'!L4</f>
        <v>1.2289950130738272</v>
      </c>
      <c r="M4" s="108">
        <f>'growth rates from 2022 psgr'!M4</f>
        <v>1.2350748766185338</v>
      </c>
      <c r="N4" s="108">
        <f>'growth rates from 2022 psgr'!N4</f>
        <v>1.2447266839775455</v>
      </c>
      <c r="O4" s="108">
        <f>'growth rates from 2022 psgr'!O4</f>
        <v>1.2548991839733621</v>
      </c>
      <c r="P4" s="108">
        <f>'growth rates from 2022 psgr'!P4</f>
        <v>1.2640909246621246</v>
      </c>
      <c r="Q4" s="108">
        <f>'growth rates from 2022 psgr'!Q4</f>
        <v>1.2750346790425962</v>
      </c>
      <c r="R4" s="108">
        <f>'growth rates from 2022 psgr'!R4</f>
        <v>1.2891939119023756</v>
      </c>
      <c r="S4" s="108">
        <f>'growth rates from 2022 psgr'!S4</f>
        <v>1.3061039520674254</v>
      </c>
      <c r="T4" s="108">
        <f>'growth rates from 2022 psgr'!T4</f>
        <v>1.323860837220999</v>
      </c>
      <c r="U4" s="108">
        <f>'growth rates from 2022 psgr'!U4</f>
        <v>1.3424001043100515</v>
      </c>
      <c r="V4" s="108">
        <f>'growth rates from 2022 psgr'!V4</f>
        <v>1.3639476472079077</v>
      </c>
      <c r="W4" s="108">
        <f>'growth rates from 2022 psgr'!W4</f>
        <v>1.3845754404739141</v>
      </c>
      <c r="X4" s="108">
        <f>'growth rates from 2022 psgr'!X4</f>
        <v>1.4055623850354613</v>
      </c>
      <c r="Y4" s="108">
        <f>'growth rates from 2022 psgr'!Y4</f>
        <v>1.4268685751930448</v>
      </c>
      <c r="Z4" s="108">
        <f>'growth rates from 2022 psgr'!Z4</f>
        <v>1.4481202787224587</v>
      </c>
      <c r="AA4" s="108">
        <f>'growth rates from 2022 psgr'!AA4</f>
        <v>1.4688056282858275</v>
      </c>
      <c r="AB4" s="108">
        <f>'growth rates from 2022 psgr'!AB4</f>
        <v>1.4889560879923756</v>
      </c>
      <c r="AC4" s="108">
        <f>'growth rates from 2022 psgr'!AC4</f>
        <v>1.510560419770296</v>
      </c>
      <c r="AD4" s="108">
        <f>'growth rates from 2022 psgr'!AD4</f>
        <v>1.5323803958090005</v>
      </c>
      <c r="AE4" s="108">
        <f>'growth rates from 2022 psgr'!AE4</f>
        <v>1.553886114464107</v>
      </c>
      <c r="AF4" s="108">
        <f>'growth rates from 2022 psgr'!AF4</f>
        <v>1.5778705909922837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0.98076845356658293</v>
      </c>
      <c r="E2" s="108">
        <f>'growth rates from 2022 frgt'!E2</f>
        <v>0.97867316669924853</v>
      </c>
      <c r="F2" s="108">
        <f>'growth rates from 2022 frgt'!F2</f>
        <v>0.97702610057747086</v>
      </c>
      <c r="G2" s="108">
        <f>'growth rates from 2022 frgt'!G2</f>
        <v>0.98305791347117422</v>
      </c>
      <c r="H2" s="108">
        <f>'growth rates from 2022 frgt'!H2</f>
        <v>0.99322408852466026</v>
      </c>
      <c r="I2" s="108">
        <f>'growth rates from 2022 frgt'!I2</f>
        <v>1.0017876796815968</v>
      </c>
      <c r="J2" s="108">
        <f>'growth rates from 2022 frgt'!J2</f>
        <v>1.0093982498091496</v>
      </c>
      <c r="K2" s="108">
        <f>'growth rates from 2022 frgt'!K2</f>
        <v>1.0164431072424014</v>
      </c>
      <c r="L2" s="108">
        <f>'growth rates from 2022 frgt'!L2</f>
        <v>1.0239802418011743</v>
      </c>
      <c r="M2" s="108">
        <f>'growth rates from 2022 frgt'!M2</f>
        <v>1.0328028957179216</v>
      </c>
      <c r="N2" s="108">
        <f>'growth rates from 2022 frgt'!N2</f>
        <v>1.0452531476611044</v>
      </c>
      <c r="O2" s="108">
        <f>'growth rates from 2022 frgt'!O2</f>
        <v>1.0571083738718914</v>
      </c>
      <c r="P2" s="108">
        <f>'growth rates from 2022 frgt'!P2</f>
        <v>1.0681682575648432</v>
      </c>
      <c r="Q2" s="108">
        <f>'growth rates from 2022 frgt'!Q2</f>
        <v>1.0802571611963847</v>
      </c>
      <c r="R2" s="108">
        <f>'growth rates from 2022 frgt'!R2</f>
        <v>1.0912337404599173</v>
      </c>
      <c r="S2" s="108">
        <f>'growth rates from 2022 frgt'!S2</f>
        <v>1.1043820644206148</v>
      </c>
      <c r="T2" s="108">
        <f>'growth rates from 2022 frgt'!T2</f>
        <v>1.1175544093617544</v>
      </c>
      <c r="U2" s="108">
        <f>'growth rates from 2022 frgt'!U2</f>
        <v>1.1299380806045867</v>
      </c>
      <c r="V2" s="108">
        <f>'growth rates from 2022 frgt'!V2</f>
        <v>1.1439176462523406</v>
      </c>
      <c r="W2" s="108">
        <f>'growth rates from 2022 frgt'!W2</f>
        <v>1.158489967835888</v>
      </c>
      <c r="X2" s="108">
        <f>'growth rates from 2022 frgt'!X2</f>
        <v>1.1733741900673784</v>
      </c>
      <c r="Y2" s="108">
        <f>'growth rates from 2022 frgt'!Y2</f>
        <v>1.1879026702608038</v>
      </c>
      <c r="Z2" s="108">
        <f>'growth rates from 2022 frgt'!Z2</f>
        <v>1.201756822411014</v>
      </c>
      <c r="AA2" s="108">
        <f>'growth rates from 2022 frgt'!AA2</f>
        <v>1.2154302259858429</v>
      </c>
      <c r="AB2" s="108">
        <f>'growth rates from 2022 frgt'!AB2</f>
        <v>1.2305261015825262</v>
      </c>
      <c r="AC2" s="108">
        <f>'growth rates from 2022 frgt'!AC2</f>
        <v>1.2461767584669201</v>
      </c>
      <c r="AD2" s="108">
        <f>'growth rates from 2022 frgt'!AD2</f>
        <v>1.2611808416698385</v>
      </c>
      <c r="AE2" s="108">
        <f>'growth rates from 2022 frgt'!AE2</f>
        <v>1.2771920985358463</v>
      </c>
      <c r="AF2" s="108">
        <f>'growth rates from 2022 frgt'!AF2</f>
        <v>1.2956887330689595</v>
      </c>
    </row>
    <row r="3" spans="1:32">
      <c r="A3" t="s">
        <v>124</v>
      </c>
      <c r="B3">
        <v>1</v>
      </c>
      <c r="C3">
        <v>1</v>
      </c>
      <c r="D3" s="108">
        <f>'growth rates from 2022 frgt'!D3</f>
        <v>1.0158533588400545</v>
      </c>
      <c r="E3" s="108">
        <f>'growth rates from 2022 frgt'!E3</f>
        <v>0.99995536132200202</v>
      </c>
      <c r="F3" s="108">
        <f>'growth rates from 2022 frgt'!F3</f>
        <v>0.98746304939626384</v>
      </c>
      <c r="G3" s="108">
        <f>'growth rates from 2022 frgt'!G3</f>
        <v>0.98647546393315344</v>
      </c>
      <c r="H3" s="108">
        <f>'growth rates from 2022 frgt'!H3</f>
        <v>0.99265437331754425</v>
      </c>
      <c r="I3" s="108">
        <f>'growth rates from 2022 frgt'!I3</f>
        <v>0.99705030695819397</v>
      </c>
      <c r="J3" s="108">
        <f>'growth rates from 2022 frgt'!J3</f>
        <v>1.0002411653936141</v>
      </c>
      <c r="K3" s="108">
        <f>'growth rates from 2022 frgt'!K3</f>
        <v>1.0008805988200637</v>
      </c>
      <c r="L3" s="108">
        <f>'growth rates from 2022 frgt'!L3</f>
        <v>1.0011113471498354</v>
      </c>
      <c r="M3" s="108">
        <f>'growth rates from 2022 frgt'!M3</f>
        <v>1.0013745953208966</v>
      </c>
      <c r="N3" s="108">
        <f>'growth rates from 2022 frgt'!N3</f>
        <v>1.0036342498938111</v>
      </c>
      <c r="O3" s="108">
        <f>'growth rates from 2022 frgt'!O3</f>
        <v>1.0036170898037271</v>
      </c>
      <c r="P3" s="108">
        <f>'growth rates from 2022 frgt'!P3</f>
        <v>1.0008858207474136</v>
      </c>
      <c r="Q3" s="108">
        <f>'growth rates from 2022 frgt'!Q3</f>
        <v>0.99860543604667396</v>
      </c>
      <c r="R3" s="108">
        <f>'growth rates from 2022 frgt'!R3</f>
        <v>0.99460135887730983</v>
      </c>
      <c r="S3" s="108">
        <f>'growth rates from 2022 frgt'!S3</f>
        <v>0.99382039002767453</v>
      </c>
      <c r="T3" s="108">
        <f>'growth rates from 2022 frgt'!T3</f>
        <v>0.99375696072699371</v>
      </c>
      <c r="U3" s="108">
        <f>'growth rates from 2022 frgt'!U3</f>
        <v>0.99259152543853457</v>
      </c>
      <c r="V3" s="108">
        <f>'growth rates from 2022 frgt'!V3</f>
        <v>0.99249310759445553</v>
      </c>
      <c r="W3" s="108">
        <f>'growth rates from 2022 frgt'!W3</f>
        <v>0.99168030183291345</v>
      </c>
      <c r="X3" s="108">
        <f>'growth rates from 2022 frgt'!X3</f>
        <v>0.99150924975066035</v>
      </c>
      <c r="Y3" s="108">
        <f>'growth rates from 2022 frgt'!Y3</f>
        <v>0.9907347526132767</v>
      </c>
      <c r="Z3" s="108">
        <f>'growth rates from 2022 frgt'!Z3</f>
        <v>0.98931451878646115</v>
      </c>
      <c r="AA3" s="108">
        <f>'growth rates from 2022 frgt'!AA3</f>
        <v>0.98717583795817609</v>
      </c>
      <c r="AB3" s="108">
        <f>'growth rates from 2022 frgt'!AB3</f>
        <v>0.98497671101143147</v>
      </c>
      <c r="AC3" s="108">
        <f>'growth rates from 2022 frgt'!AC3</f>
        <v>0.98213756921656559</v>
      </c>
      <c r="AD3" s="108">
        <f>'growth rates from 2022 frgt'!AD3</f>
        <v>0.9789142109398562</v>
      </c>
      <c r="AE3" s="108">
        <f>'growth rates from 2022 frgt'!AE3</f>
        <v>0.9775465441527722</v>
      </c>
      <c r="AF3" s="108">
        <f>'growth rates from 2022 frgt'!AF3</f>
        <v>0.97738519148812508</v>
      </c>
    </row>
    <row r="4" spans="1:32">
      <c r="A4" t="s">
        <v>122</v>
      </c>
      <c r="B4">
        <v>1</v>
      </c>
      <c r="C4">
        <v>1</v>
      </c>
      <c r="D4" s="108">
        <f>'growth rates from 2022 frgt'!D4</f>
        <v>1.0754616713165936</v>
      </c>
      <c r="E4" s="108">
        <f>'growth rates from 2022 frgt'!E4</f>
        <v>1.1542600794921003</v>
      </c>
      <c r="F4" s="108">
        <f>'growth rates from 2022 frgt'!F4</f>
        <v>1.17077298120535</v>
      </c>
      <c r="G4" s="108">
        <f>'growth rates from 2022 frgt'!G4</f>
        <v>1.1730399319041269</v>
      </c>
      <c r="H4" s="108">
        <f>'growth rates from 2022 frgt'!H4</f>
        <v>1.1879228392760759</v>
      </c>
      <c r="I4" s="108">
        <f>'growth rates from 2022 frgt'!I4</f>
        <v>1.2026300080867447</v>
      </c>
      <c r="J4" s="108">
        <f>'growth rates from 2022 frgt'!J4</f>
        <v>1.2142659728701606</v>
      </c>
      <c r="K4" s="108">
        <f>'growth rates from 2022 frgt'!K4</f>
        <v>1.222920905158857</v>
      </c>
      <c r="L4" s="108">
        <f>'growth rates from 2022 frgt'!L4</f>
        <v>1.2289950130738272</v>
      </c>
      <c r="M4" s="108">
        <f>'growth rates from 2022 frgt'!M4</f>
        <v>1.2350748766185338</v>
      </c>
      <c r="N4" s="108">
        <f>'growth rates from 2022 frgt'!N4</f>
        <v>1.2447266839775455</v>
      </c>
      <c r="O4" s="108">
        <f>'growth rates from 2022 frgt'!O4</f>
        <v>1.2548991839733621</v>
      </c>
      <c r="P4" s="108">
        <f>'growth rates from 2022 frgt'!P4</f>
        <v>1.2640909246621246</v>
      </c>
      <c r="Q4" s="108">
        <f>'growth rates from 2022 frgt'!Q4</f>
        <v>1.2750346790425962</v>
      </c>
      <c r="R4" s="108">
        <f>'growth rates from 2022 frgt'!R4</f>
        <v>1.2891939119023756</v>
      </c>
      <c r="S4" s="108">
        <f>'growth rates from 2022 frgt'!S4</f>
        <v>1.3061039520674254</v>
      </c>
      <c r="T4" s="108">
        <f>'growth rates from 2022 frgt'!T4</f>
        <v>1.323860837220999</v>
      </c>
      <c r="U4" s="108">
        <f>'growth rates from 2022 frgt'!U4</f>
        <v>1.3424001043100515</v>
      </c>
      <c r="V4" s="108">
        <f>'growth rates from 2022 frgt'!V4</f>
        <v>1.3639476472079077</v>
      </c>
      <c r="W4" s="108">
        <f>'growth rates from 2022 frgt'!W4</f>
        <v>1.3845754404739141</v>
      </c>
      <c r="X4" s="108">
        <f>'growth rates from 2022 frgt'!X4</f>
        <v>1.4055623850354613</v>
      </c>
      <c r="Y4" s="108">
        <f>'growth rates from 2022 frgt'!Y4</f>
        <v>1.4268685751930448</v>
      </c>
      <c r="Z4" s="108">
        <f>'growth rates from 2022 frgt'!Z4</f>
        <v>1.4481202787224587</v>
      </c>
      <c r="AA4" s="108">
        <f>'growth rates from 2022 frgt'!AA4</f>
        <v>1.4688056282858275</v>
      </c>
      <c r="AB4" s="108">
        <f>'growth rates from 2022 frgt'!AB4</f>
        <v>1.4889560879923756</v>
      </c>
      <c r="AC4" s="108">
        <f>'growth rates from 2022 frgt'!AC4</f>
        <v>1.510560419770296</v>
      </c>
      <c r="AD4" s="108">
        <f>'growth rates from 2022 frgt'!AD4</f>
        <v>1.5323803958090005</v>
      </c>
      <c r="AE4" s="108">
        <f>'growth rates from 2022 frgt'!AE4</f>
        <v>1.553886114464107</v>
      </c>
      <c r="AF4" s="108">
        <f>'growth rates from 2022 frgt'!AF4</f>
        <v>1.5778705909922837</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2025-01-03T23:23:03Z</dcterms:modified>
</cp:coreProperties>
</file>