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bldgs/dscf/"/>
    </mc:Choice>
  </mc:AlternateContent>
  <xr:revisionPtr revIDLastSave="0" documentId="13_ncr:1_{767FECFF-ACF7-BB4D-8B34-D8192C73FAB2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About" sheetId="1" r:id="rId1"/>
    <sheet name="Calculations" sheetId="2" r:id="rId2"/>
    <sheet name="Solar - PV Dist. Res 2020" sheetId="3" r:id="rId3"/>
    <sheet name="DSCF" sheetId="4" r:id="rId4"/>
  </sheets>
  <definedNames>
    <definedName name="cities">Calculations!$B$61:$B$65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8" i="2" l="1" a="1"/>
  <c r="C58" i="2" s="1"/>
  <c r="C57" i="2" a="1"/>
  <c r="C57" i="2"/>
  <c r="C56" i="2" a="1"/>
  <c r="C56" i="2" s="1"/>
  <c r="C55" i="2" a="1"/>
  <c r="C55" i="2" s="1"/>
  <c r="C54" i="2" a="1"/>
  <c r="C54" i="2" s="1"/>
  <c r="C53" i="2" a="1"/>
  <c r="C53" i="2" s="1"/>
  <c r="C52" i="2" a="1"/>
  <c r="C52" i="2" s="1"/>
  <c r="C51" i="2" a="1"/>
  <c r="C51" i="2" s="1"/>
  <c r="C50" i="2" a="1"/>
  <c r="C50" i="2" s="1"/>
  <c r="C49" i="2" a="1"/>
  <c r="C49" i="2" s="1"/>
  <c r="C48" i="2" a="1"/>
  <c r="C48" i="2" s="1"/>
  <c r="C47" i="2" a="1"/>
  <c r="C47" i="2" s="1"/>
  <c r="C46" i="2" a="1"/>
  <c r="C46" i="2" s="1"/>
  <c r="C45" i="2" a="1"/>
  <c r="C45" i="2" s="1"/>
  <c r="C44" i="2" a="1"/>
  <c r="C44" i="2" s="1"/>
  <c r="C43" i="2" a="1"/>
  <c r="C43" i="2" s="1"/>
  <c r="C42" i="2" a="1"/>
  <c r="C42" i="2" s="1"/>
  <c r="C41" i="2" a="1"/>
  <c r="C41" i="2" s="1"/>
  <c r="C40" i="2" a="1"/>
  <c r="C40" i="2" s="1"/>
  <c r="C39" i="2" a="1"/>
  <c r="C39" i="2" s="1"/>
  <c r="C38" i="2" a="1"/>
  <c r="C38" i="2" s="1"/>
  <c r="C37" i="2" a="1"/>
  <c r="C37" i="2" s="1"/>
  <c r="C36" i="2" a="1"/>
  <c r="C36" i="2" s="1"/>
  <c r="C35" i="2" a="1"/>
  <c r="C35" i="2" s="1"/>
  <c r="C34" i="2" a="1"/>
  <c r="C34" i="2" s="1"/>
  <c r="C33" i="2" a="1"/>
  <c r="C33" i="2" s="1"/>
  <c r="C32" i="2" a="1"/>
  <c r="C32" i="2" s="1"/>
  <c r="C31" i="2" a="1"/>
  <c r="C31" i="2" s="1"/>
  <c r="C30" i="2" a="1"/>
  <c r="C30" i="2" s="1"/>
  <c r="C29" i="2" a="1"/>
  <c r="C29" i="2" s="1"/>
  <c r="C28" i="2" a="1"/>
  <c r="C28" i="2" s="1"/>
  <c r="C27" i="2" a="1"/>
  <c r="C27" i="2" s="1"/>
  <c r="C26" i="2" a="1"/>
  <c r="C26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4" i="2" a="1"/>
  <c r="C14" i="2" s="1"/>
  <c r="C13" i="2" a="1"/>
  <c r="C13" i="2" s="1"/>
  <c r="C12" i="2" a="1"/>
  <c r="C12" i="2" s="1"/>
  <c r="C11" i="2" a="1"/>
  <c r="C11" i="2" s="1"/>
  <c r="C10" i="2" a="1"/>
  <c r="C10" i="2" s="1"/>
  <c r="C9" i="2" a="1"/>
  <c r="C9" i="2" s="1"/>
  <c r="C8" i="2" a="1"/>
  <c r="C8" i="2" s="1"/>
  <c r="B2" i="2"/>
  <c r="B3" i="2" s="1"/>
  <c r="U3" i="2" l="1"/>
  <c r="U2" i="4" s="1"/>
  <c r="AH3" i="2"/>
  <c r="AH2" i="4" s="1"/>
  <c r="Z3" i="2"/>
  <c r="Z2" i="4" s="1"/>
  <c r="R3" i="2"/>
  <c r="R2" i="4" s="1"/>
  <c r="J3" i="2"/>
  <c r="J2" i="4" s="1"/>
  <c r="AG3" i="2"/>
  <c r="AG2" i="4" s="1"/>
  <c r="Y3" i="2"/>
  <c r="Y2" i="4" s="1"/>
  <c r="Q3" i="2"/>
  <c r="Q2" i="4" s="1"/>
  <c r="I3" i="2"/>
  <c r="I2" i="4" s="1"/>
  <c r="M3" i="2"/>
  <c r="M2" i="4" s="1"/>
  <c r="O3" i="2"/>
  <c r="O2" i="4" s="1"/>
  <c r="AF3" i="2"/>
  <c r="AF2" i="4" s="1"/>
  <c r="X3" i="2"/>
  <c r="X2" i="4" s="1"/>
  <c r="P3" i="2"/>
  <c r="P2" i="4" s="1"/>
  <c r="H3" i="2"/>
  <c r="H2" i="4" s="1"/>
  <c r="AE3" i="2"/>
  <c r="AE2" i="4" s="1"/>
  <c r="W3" i="2"/>
  <c r="W2" i="4" s="1"/>
  <c r="G3" i="2"/>
  <c r="G2" i="4" s="1"/>
  <c r="AC3" i="2"/>
  <c r="AC2" i="4" s="1"/>
  <c r="E3" i="2"/>
  <c r="E2" i="4" s="1"/>
  <c r="AD3" i="2"/>
  <c r="AD2" i="4" s="1"/>
  <c r="V3" i="2"/>
  <c r="V2" i="4" s="1"/>
  <c r="N3" i="2"/>
  <c r="N2" i="4" s="1"/>
  <c r="F3" i="2"/>
  <c r="F2" i="4" s="1"/>
  <c r="AB3" i="2"/>
  <c r="AB2" i="4" s="1"/>
  <c r="T3" i="2"/>
  <c r="T2" i="4" s="1"/>
  <c r="L3" i="2"/>
  <c r="L2" i="4" s="1"/>
  <c r="D3" i="2"/>
  <c r="D2" i="4" s="1"/>
  <c r="AI3" i="2"/>
  <c r="AI2" i="4" s="1"/>
  <c r="AA3" i="2"/>
  <c r="AA2" i="4" s="1"/>
  <c r="S3" i="2"/>
  <c r="S2" i="4" s="1"/>
  <c r="K3" i="2"/>
  <c r="K2" i="4" s="1"/>
  <c r="C3" i="2"/>
  <c r="C2" i="4" s="1"/>
  <c r="B2" i="4" s="1"/>
</calcChain>
</file>

<file path=xl/sharedStrings.xml><?xml version="1.0" encoding="utf-8"?>
<sst xmlns="http://schemas.openxmlformats.org/spreadsheetml/2006/main" count="99" uniqueCount="92">
  <si>
    <t>DSCF Distributed Solar Capacity Factor</t>
  </si>
  <si>
    <t>Pennsylvania</t>
  </si>
  <si>
    <t>Source:</t>
  </si>
  <si>
    <t>NREL</t>
  </si>
  <si>
    <t>Annual Technology Baseline 2020</t>
  </si>
  <si>
    <t>https://atb.nrel.gov/electricity/2020/files/2020-ATB-Data-Mac.xlsm</t>
  </si>
  <si>
    <t>"Solar - PV Dist. Res" tab</t>
  </si>
  <si>
    <t>Source for state data</t>
  </si>
  <si>
    <t xml:space="preserve">Geographic center of state </t>
  </si>
  <si>
    <t xml:space="preserve">Closest to representative city </t>
  </si>
  <si>
    <t>Notes (ATB)</t>
  </si>
  <si>
    <t>We use the "Mid" cases for each city.</t>
  </si>
  <si>
    <t>State</t>
  </si>
  <si>
    <t>Closest Rep City (Latitude)</t>
  </si>
  <si>
    <t>State or federal district</t>
  </si>
  <si>
    <t>Location (N) (Center)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</si>
  <si>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</si>
  <si>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</si>
  <si>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</si>
  <si>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</si>
  <si>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</si>
  <si>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</si>
  <si>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</si>
  <si>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</si>
  <si>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</si>
  <si>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</si>
  <si>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</si>
  <si>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</si>
  <si>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</si>
  <si>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</si>
  <si>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</si>
  <si>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</si>
  <si>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</si>
  <si>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</si>
  <si>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</si>
  <si>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</si>
  <si>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</si>
  <si>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</si>
  <si>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</si>
  <si>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</si>
  <si>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</si>
  <si>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</si>
  <si>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</si>
  <si>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</si>
  <si>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</si>
  <si>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</si>
  <si>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</si>
  <si>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</si>
  <si>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</si>
  <si>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</si>
  <si>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</si>
  <si>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</si>
  <si>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</si>
  <si>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</si>
  <si>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</si>
  <si>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</si>
  <si>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</si>
  <si>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</si>
  <si>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</si>
  <si>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</si>
  <si>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</si>
  <si>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</si>
  <si>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</si>
  <si>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</si>
  <si>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</si>
  <si>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</si>
  <si>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Latitude (N)</t>
  </si>
  <si>
    <t>Seattle</t>
  </si>
  <si>
    <t>Chicago</t>
  </si>
  <si>
    <t>Kansas City</t>
  </si>
  <si>
    <t>Los Angeles</t>
  </si>
  <si>
    <t>Daggett</t>
  </si>
  <si>
    <t>Link</t>
  </si>
  <si>
    <t>Tab</t>
  </si>
  <si>
    <t>Solar - PV Dist. Res</t>
  </si>
  <si>
    <t>Net Capacity Factor (%)</t>
  </si>
  <si>
    <t>Res PV - Seattle - Advanced</t>
  </si>
  <si>
    <t>Res PV - Seattle - Moderate</t>
  </si>
  <si>
    <t>Res PV - Seattle - Conservative</t>
  </si>
  <si>
    <t>Res PV - Chicago - Advanced</t>
  </si>
  <si>
    <t>Res PV - Chicago - Moderate</t>
  </si>
  <si>
    <t>Res PV - Chicago - Conservative</t>
  </si>
  <si>
    <t>Res PV - Kansas City - Advanced</t>
  </si>
  <si>
    <t>Res PV - Kansas City - Moderate</t>
  </si>
  <si>
    <t>Res PV - Kansas City - Conservative</t>
  </si>
  <si>
    <t>Res PV - Los Angeles - Advanced</t>
  </si>
  <si>
    <t>Res PV - Los Angeles - Moderate</t>
  </si>
  <si>
    <t>Res PV - Los Angeles - Conservative</t>
  </si>
  <si>
    <t>Res PV - Daggett, CA - Advanced</t>
  </si>
  <si>
    <t>Res PV - Daggett, CA - Moderate</t>
  </si>
  <si>
    <t>Res PV - Daggett, CA - Conservative</t>
  </si>
  <si>
    <t>Capacity Factor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</si>
</sst>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 style="thin">
        <color theme="0"/>
      </bottom>
      <diagonal/>
    </border>
    <border>
      <left style="thin">
        <color theme="0" tint="-0.14993743705557422"/>
      </left>
      <right/>
      <top/>
      <bottom/>
      <diagonal/>
    </border>
    <border>
      <left/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1"/>
    <xf numFmtId="9" fontId="11" fillId="0" borderId="1"/>
  </cellStyleXfs>
  <cellXfs count="30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wrapText="1"/>
    </xf>
    <xf numFmtId="164" fontId="4" fillId="0" borderId="0" xfId="0" applyNumberFormat="1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4" xfId="0" applyFont="1" applyBorder="1"/>
    <xf numFmtId="0" fontId="8" fillId="0" borderId="7" xfId="0" applyFont="1" applyBorder="1"/>
    <xf numFmtId="0" fontId="10" fillId="0" borderId="1" xfId="0" applyFont="1"/>
    <xf numFmtId="0" fontId="7" fillId="0" borderId="1" xfId="0" applyFont="1" applyAlignment="1">
      <alignment horizontal="center" vertical="top"/>
    </xf>
    <xf numFmtId="0" fontId="12" fillId="0" borderId="1" xfId="0" applyFont="1"/>
    <xf numFmtId="164" fontId="0" fillId="0" borderId="1" xfId="0" applyNumberFormat="1"/>
    <xf numFmtId="0" fontId="10" fillId="0" borderId="0" xfId="0" applyFont="1" applyBorder="1"/>
    <xf numFmtId="0" fontId="7" fillId="0" borderId="1" xfId="0" applyFont="1"/>
    <xf numFmtId="0" fontId="0" fillId="0" borderId="1" xfId="0"/>
    <xf numFmtId="0" fontId="3" fillId="0" borderId="0" xfId="0" applyFont="1" applyBorder="1" applyAlignment="1">
      <alignment horizontal="left"/>
    </xf>
    <xf numFmtId="165" fontId="7" fillId="3" borderId="2" xfId="1" applyNumberFormat="1" applyFont="1" applyFill="1" applyBorder="1"/>
    <xf numFmtId="165" fontId="7" fillId="3" borderId="5" xfId="1" applyNumberFormat="1" applyFont="1" applyFill="1" applyBorder="1"/>
    <xf numFmtId="165" fontId="7" fillId="3" borderId="3" xfId="1" applyNumberFormat="1" applyFont="1" applyFill="1" applyBorder="1"/>
    <xf numFmtId="0" fontId="9" fillId="2" borderId="9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14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H22" sqref="H22"/>
    </sheetView>
  </sheetViews>
  <sheetFormatPr baseColWidth="10" defaultColWidth="12.6640625" defaultRowHeight="15" customHeight="1" x14ac:dyDescent="0.15"/>
  <cols>
    <col min="1" max="1" width="18.33203125" customWidth="1"/>
    <col min="2" max="26" width="7.6640625" customWidth="1"/>
  </cols>
  <sheetData>
    <row r="1" spans="1:3" x14ac:dyDescent="0.2">
      <c r="A1" s="1" t="s">
        <v>0</v>
      </c>
      <c r="B1" s="2" t="s">
        <v>1</v>
      </c>
      <c r="C1" s="29">
        <v>44307</v>
      </c>
    </row>
    <row r="3" spans="1:3" x14ac:dyDescent="0.2">
      <c r="A3" s="1" t="s">
        <v>2</v>
      </c>
      <c r="B3" s="3" t="s">
        <v>3</v>
      </c>
    </row>
    <row r="4" spans="1:3" x14ac:dyDescent="0.2">
      <c r="B4" s="4">
        <v>2020</v>
      </c>
    </row>
    <row r="5" spans="1:3" x14ac:dyDescent="0.2">
      <c r="B5" s="3" t="s">
        <v>4</v>
      </c>
    </row>
    <row r="6" spans="1:3" ht="14" customHeight="1" x14ac:dyDescent="0.15">
      <c r="B6" t="s">
        <v>5</v>
      </c>
    </row>
    <row r="7" spans="1:3" x14ac:dyDescent="0.2">
      <c r="B7" s="3" t="s">
        <v>6</v>
      </c>
    </row>
    <row r="9" spans="1:3" x14ac:dyDescent="0.2">
      <c r="A9" s="1" t="s">
        <v>7</v>
      </c>
      <c r="B9" s="22" t="s">
        <v>8</v>
      </c>
    </row>
    <row r="10" spans="1:3" x14ac:dyDescent="0.2">
      <c r="B10" s="22" t="s">
        <v>9</v>
      </c>
    </row>
    <row r="11" spans="1:3" x14ac:dyDescent="0.2">
      <c r="B11" s="4"/>
    </row>
    <row r="12" spans="1:3" ht="14" customHeight="1" x14ac:dyDescent="0.15">
      <c r="B12" s="5"/>
    </row>
    <row r="14" spans="1:3" x14ac:dyDescent="0.2">
      <c r="A14" s="1" t="s">
        <v>10</v>
      </c>
    </row>
    <row r="15" spans="1:3" x14ac:dyDescent="0.2">
      <c r="A15" s="3" t="s">
        <v>11</v>
      </c>
    </row>
    <row r="18" spans="1:1" x14ac:dyDescent="0.2">
      <c r="A18" s="1"/>
    </row>
    <row r="19" spans="1:1" x14ac:dyDescent="0.2">
      <c r="A19" s="3"/>
    </row>
    <row r="20" spans="1:1" x14ac:dyDescent="0.2">
      <c r="A20" s="3"/>
    </row>
    <row r="21" spans="1:1" ht="15.75" customHeight="1" x14ac:dyDescent="0.2">
      <c r="A21" s="6"/>
    </row>
    <row r="22" spans="1:1" ht="15.75" customHeight="1" x14ac:dyDescent="0.2">
      <c r="A22" s="3"/>
    </row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85"/>
  <sheetViews>
    <sheetView workbookViewId="0">
      <selection activeCell="B6" sqref="B6"/>
    </sheetView>
  </sheetViews>
  <sheetFormatPr baseColWidth="10" defaultColWidth="11" defaultRowHeight="14" x14ac:dyDescent="0.15"/>
  <cols>
    <col min="1" max="1" width="25.33203125" style="21" customWidth="1"/>
    <col min="2" max="2" width="18" style="21" customWidth="1"/>
    <col min="3" max="3" width="21.33203125" style="21" customWidth="1"/>
    <col min="4" max="4" width="11" style="21" customWidth="1"/>
    <col min="5" max="16384" width="11" style="21"/>
  </cols>
  <sheetData>
    <row r="1" spans="1:35" x14ac:dyDescent="0.15">
      <c r="B1" s="15"/>
      <c r="C1" s="16">
        <v>2018</v>
      </c>
      <c r="D1" s="16">
        <v>2019</v>
      </c>
      <c r="E1" s="16">
        <v>2020</v>
      </c>
      <c r="F1" s="16">
        <v>2021</v>
      </c>
      <c r="G1" s="16">
        <v>2022</v>
      </c>
      <c r="H1" s="16">
        <v>2023</v>
      </c>
      <c r="I1" s="16">
        <v>2024</v>
      </c>
      <c r="J1" s="16">
        <v>2025</v>
      </c>
      <c r="K1" s="16">
        <v>2026</v>
      </c>
      <c r="L1" s="16">
        <v>2027</v>
      </c>
      <c r="M1" s="16">
        <v>2028</v>
      </c>
      <c r="N1" s="16">
        <v>2029</v>
      </c>
      <c r="O1" s="16">
        <v>2030</v>
      </c>
      <c r="P1" s="16">
        <v>2031</v>
      </c>
      <c r="Q1" s="16">
        <v>2032</v>
      </c>
      <c r="R1" s="16">
        <v>2033</v>
      </c>
      <c r="S1" s="16">
        <v>2034</v>
      </c>
      <c r="T1" s="16">
        <v>2035</v>
      </c>
      <c r="U1" s="16">
        <v>2036</v>
      </c>
      <c r="V1" s="16">
        <v>2037</v>
      </c>
      <c r="W1" s="16">
        <v>2038</v>
      </c>
      <c r="X1" s="16">
        <v>2039</v>
      </c>
      <c r="Y1" s="16">
        <v>2040</v>
      </c>
      <c r="Z1" s="16">
        <v>2041</v>
      </c>
      <c r="AA1" s="16">
        <v>2042</v>
      </c>
      <c r="AB1" s="16">
        <v>2043</v>
      </c>
      <c r="AC1" s="16">
        <v>2044</v>
      </c>
      <c r="AD1" s="16">
        <v>2045</v>
      </c>
      <c r="AE1" s="16">
        <v>2046</v>
      </c>
      <c r="AF1" s="16">
        <v>2047</v>
      </c>
      <c r="AG1" s="16">
        <v>2048</v>
      </c>
      <c r="AH1" s="16">
        <v>2049</v>
      </c>
      <c r="AI1" s="16">
        <v>2050</v>
      </c>
    </row>
    <row r="2" spans="1:35" x14ac:dyDescent="0.15">
      <c r="A2" s="17" t="s">
        <v>12</v>
      </c>
      <c r="B2" s="21" t="str">
        <f>About!B1</f>
        <v>Pennsylvania</v>
      </c>
    </row>
    <row r="3" spans="1:35" x14ac:dyDescent="0.15">
      <c r="A3" s="17" t="s">
        <v>13</v>
      </c>
      <c r="B3" s="21" t="str">
        <f>LOOKUP(B2,A8:C58,C8:C58)</f>
        <v>Chicago</v>
      </c>
      <c r="C3" s="21">
        <f t="shared" ref="C3:AI3" si="0">SUMIFS(B75:B79,$A75:$A79,$B3)</f>
        <v>0.15435657958147719</v>
      </c>
      <c r="D3" s="21">
        <f t="shared" si="0"/>
        <v>0.15457549428954179</v>
      </c>
      <c r="E3" s="21">
        <f t="shared" si="0"/>
        <v>0.1547944089976063</v>
      </c>
      <c r="F3" s="21">
        <f t="shared" si="0"/>
        <v>0.15501332370567089</v>
      </c>
      <c r="G3" s="21">
        <f t="shared" si="0"/>
        <v>0.15523223841373551</v>
      </c>
      <c r="H3" s="21">
        <f t="shared" si="0"/>
        <v>0.1554511531218</v>
      </c>
      <c r="I3" s="21">
        <f t="shared" si="0"/>
        <v>0.15567006782986459</v>
      </c>
      <c r="J3" s="21">
        <f t="shared" si="0"/>
        <v>0.15588898253792921</v>
      </c>
      <c r="K3" s="21">
        <f t="shared" si="0"/>
        <v>0.15610789724599369</v>
      </c>
      <c r="L3" s="21">
        <f t="shared" si="0"/>
        <v>0.15632681195405829</v>
      </c>
      <c r="M3" s="21">
        <f t="shared" si="0"/>
        <v>0.15654572666212291</v>
      </c>
      <c r="N3" s="21">
        <f t="shared" si="0"/>
        <v>0.15676464137018739</v>
      </c>
      <c r="O3" s="21">
        <f t="shared" si="0"/>
        <v>0.15698355607825201</v>
      </c>
      <c r="P3" s="21">
        <f t="shared" si="0"/>
        <v>0.1571862533870215</v>
      </c>
      <c r="Q3" s="21">
        <f t="shared" si="0"/>
        <v>0.15738895069579101</v>
      </c>
      <c r="R3" s="21">
        <f t="shared" si="0"/>
        <v>0.15759164800456049</v>
      </c>
      <c r="S3" s="21">
        <f t="shared" si="0"/>
        <v>0.15779434531333</v>
      </c>
      <c r="T3" s="21">
        <f t="shared" si="0"/>
        <v>0.15799704262209949</v>
      </c>
      <c r="U3" s="21">
        <f t="shared" si="0"/>
        <v>0.15819973993086911</v>
      </c>
      <c r="V3" s="21">
        <f t="shared" si="0"/>
        <v>0.15840243723963859</v>
      </c>
      <c r="W3" s="21">
        <f t="shared" si="0"/>
        <v>0.15860513454840811</v>
      </c>
      <c r="X3" s="21">
        <f t="shared" si="0"/>
        <v>0.15880783185717759</v>
      </c>
      <c r="Y3" s="21">
        <f t="shared" si="0"/>
        <v>0.1590105291659471</v>
      </c>
      <c r="Z3" s="21">
        <f t="shared" si="0"/>
        <v>0.15921322647471661</v>
      </c>
      <c r="AA3" s="21">
        <f t="shared" si="0"/>
        <v>0.1594159237834861</v>
      </c>
      <c r="AB3" s="21">
        <f t="shared" si="0"/>
        <v>0.15961862109225561</v>
      </c>
      <c r="AC3" s="21">
        <f t="shared" si="0"/>
        <v>0.15982131840102509</v>
      </c>
      <c r="AD3" s="21">
        <f t="shared" si="0"/>
        <v>0.16002401570979469</v>
      </c>
      <c r="AE3" s="21">
        <f t="shared" si="0"/>
        <v>0.1602267130185642</v>
      </c>
      <c r="AF3" s="21">
        <f t="shared" si="0"/>
        <v>0.16042941032733371</v>
      </c>
      <c r="AG3" s="21">
        <f t="shared" si="0"/>
        <v>0.16063210763610319</v>
      </c>
      <c r="AH3" s="21">
        <f t="shared" si="0"/>
        <v>0.16083480494487271</v>
      </c>
      <c r="AI3" s="21">
        <f t="shared" si="0"/>
        <v>0.1610375022536423</v>
      </c>
    </row>
    <row r="4" spans="1:35" x14ac:dyDescent="0.15">
      <c r="F4" s="15"/>
    </row>
    <row r="7" spans="1:35" x14ac:dyDescent="0.15">
      <c r="A7" s="15" t="s">
        <v>14</v>
      </c>
      <c r="B7" s="15" t="s">
        <v>15</v>
      </c>
      <c r="E7" s="15"/>
    </row>
    <row r="8" spans="1:35" x14ac:dyDescent="0.15">
      <c r="A8" s="21" t="s">
        <v>16</v>
      </c>
      <c r="B8" s="21">
        <v>32.779400000000003</v>
      </c>
      <c r="C8" s="21" t="str">
        <f t="array" ref="C8">INDEX(A$61:A$65,MATCH(MIN(ABS(cities-B8)),ABS(cities-B8),0))</f>
        <v>Los Angeles</v>
      </c>
    </row>
    <row r="9" spans="1:35" x14ac:dyDescent="0.15">
      <c r="A9" s="21" t="s">
        <v>17</v>
      </c>
      <c r="B9" s="21">
        <v>64.0685</v>
      </c>
      <c r="C9" s="21" t="str">
        <f t="array" ref="C9">INDEX(A$61:A$65,MATCH(MIN(ABS(cities-B9)),ABS(cities-B9),0))</f>
        <v>Seattle</v>
      </c>
    </row>
    <row r="10" spans="1:35" x14ac:dyDescent="0.15">
      <c r="A10" s="21" t="s">
        <v>18</v>
      </c>
      <c r="B10" s="21">
        <v>34.2744</v>
      </c>
      <c r="C10" s="21" t="str">
        <f t="array" ref="C10">INDEX(A$61:A$65,MATCH(MIN(ABS(cities-B10)),ABS(cities-B10),0))</f>
        <v>Los Angeles</v>
      </c>
    </row>
    <row r="11" spans="1:35" x14ac:dyDescent="0.15">
      <c r="A11" s="21" t="s">
        <v>19</v>
      </c>
      <c r="B11" s="18">
        <v>34.893799999999999</v>
      </c>
      <c r="C11" s="21" t="str">
        <f t="array" ref="C11">INDEX(A$61:A$65,MATCH(MIN(ABS(cities-B11)),ABS(cities-B11),0))</f>
        <v>Daggett</v>
      </c>
    </row>
    <row r="12" spans="1:35" x14ac:dyDescent="0.15">
      <c r="A12" s="21" t="s">
        <v>20</v>
      </c>
      <c r="B12" s="21">
        <v>37.184100000000001</v>
      </c>
      <c r="C12" s="21" t="str">
        <f t="array" ref="C12">INDEX(A$61:A$65,MATCH(MIN(ABS(cities-B12)),ABS(cities-B12),0))</f>
        <v>Kansas City</v>
      </c>
    </row>
    <row r="13" spans="1:35" x14ac:dyDescent="0.15">
      <c r="A13" s="21" t="s">
        <v>21</v>
      </c>
      <c r="B13" s="21">
        <v>38.997199999999999</v>
      </c>
      <c r="C13" s="21" t="str">
        <f t="array" ref="C13">INDEX(A$61:A$65,MATCH(MIN(ABS(cities-B13)),ABS(cities-B13),0))</f>
        <v>Kansas City</v>
      </c>
    </row>
    <row r="14" spans="1:35" x14ac:dyDescent="0.15">
      <c r="A14" s="21" t="s">
        <v>22</v>
      </c>
      <c r="B14" s="21">
        <v>41.621899999999997</v>
      </c>
      <c r="C14" s="21" t="str">
        <f t="array" ref="C14">INDEX(A$61:A$65,MATCH(MIN(ABS(cities-B14)),ABS(cities-B14),0))</f>
        <v>Chicago</v>
      </c>
    </row>
    <row r="15" spans="1:35" x14ac:dyDescent="0.15">
      <c r="A15" s="21" t="s">
        <v>23</v>
      </c>
      <c r="B15" s="21">
        <v>38.989600000000003</v>
      </c>
      <c r="C15" s="21" t="str">
        <f t="array" ref="C15">INDEX(A$61:A$65,MATCH(MIN(ABS(cities-B15)),ABS(cities-B15),0))</f>
        <v>Kansas City</v>
      </c>
    </row>
    <row r="16" spans="1:35" x14ac:dyDescent="0.15">
      <c r="A16" s="21" t="s">
        <v>24</v>
      </c>
      <c r="B16" s="21">
        <v>38.9101</v>
      </c>
      <c r="C16" s="21" t="str">
        <f t="array" ref="C16">INDEX(A$61:A$65,MATCH(MIN(ABS(cities-B16)),ABS(cities-B16),0))</f>
        <v>Kansas City</v>
      </c>
    </row>
    <row r="17" spans="1:3" x14ac:dyDescent="0.15">
      <c r="A17" s="21" t="s">
        <v>25</v>
      </c>
      <c r="B17" s="21">
        <v>28.630500000000001</v>
      </c>
      <c r="C17" s="21" t="str">
        <f t="array" ref="C17">INDEX(A$61:A$65,MATCH(MIN(ABS(cities-B17)),ABS(cities-B17),0))</f>
        <v>Los Angeles</v>
      </c>
    </row>
    <row r="18" spans="1:3" x14ac:dyDescent="0.15">
      <c r="A18" s="21" t="s">
        <v>26</v>
      </c>
      <c r="B18" s="21">
        <v>32.641500000000001</v>
      </c>
      <c r="C18" s="21" t="str">
        <f t="array" ref="C18">INDEX(A$61:A$65,MATCH(MIN(ABS(cities-B18)),ABS(cities-B18),0))</f>
        <v>Los Angeles</v>
      </c>
    </row>
    <row r="19" spans="1:3" x14ac:dyDescent="0.15">
      <c r="A19" s="21" t="s">
        <v>27</v>
      </c>
      <c r="B19" s="21">
        <v>20.2927</v>
      </c>
      <c r="C19" s="21" t="str">
        <f t="array" ref="C19">INDEX(A$61:A$65,MATCH(MIN(ABS(cities-B19)),ABS(cities-B19),0))</f>
        <v>Los Angeles</v>
      </c>
    </row>
    <row r="20" spans="1:3" x14ac:dyDescent="0.15">
      <c r="A20" s="21" t="s">
        <v>28</v>
      </c>
      <c r="B20" s="21">
        <v>44.350900000000003</v>
      </c>
      <c r="C20" s="21" t="str">
        <f t="array" ref="C20">INDEX(A$61:A$65,MATCH(MIN(ABS(cities-B20)),ABS(cities-B20),0))</f>
        <v>Chicago</v>
      </c>
    </row>
    <row r="21" spans="1:3" x14ac:dyDescent="0.15">
      <c r="A21" s="21" t="s">
        <v>29</v>
      </c>
      <c r="B21" s="21">
        <v>40.041699999999999</v>
      </c>
      <c r="C21" s="21" t="str">
        <f t="array" ref="C21">INDEX(A$61:A$65,MATCH(MIN(ABS(cities-B21)),ABS(cities-B21),0))</f>
        <v>Kansas City</v>
      </c>
    </row>
    <row r="22" spans="1:3" x14ac:dyDescent="0.15">
      <c r="A22" s="21" t="s">
        <v>30</v>
      </c>
      <c r="B22" s="21">
        <v>39.894199999999998</v>
      </c>
      <c r="C22" s="21" t="str">
        <f t="array" ref="C22">INDEX(A$61:A$65,MATCH(MIN(ABS(cities-B22)),ABS(cities-B22),0))</f>
        <v>Kansas City</v>
      </c>
    </row>
    <row r="23" spans="1:3" x14ac:dyDescent="0.15">
      <c r="A23" s="21" t="s">
        <v>31</v>
      </c>
      <c r="B23" s="21">
        <v>42.075099999999999</v>
      </c>
      <c r="C23" s="21" t="str">
        <f t="array" ref="C23">INDEX(A$61:A$65,MATCH(MIN(ABS(cities-B23)),ABS(cities-B23),0))</f>
        <v>Chicago</v>
      </c>
    </row>
    <row r="24" spans="1:3" x14ac:dyDescent="0.15">
      <c r="A24" s="21" t="s">
        <v>32</v>
      </c>
      <c r="B24" s="21">
        <v>38.493699999999997</v>
      </c>
      <c r="C24" s="21" t="str">
        <f t="array" ref="C24">INDEX(A$61:A$65,MATCH(MIN(ABS(cities-B24)),ABS(cities-B24),0))</f>
        <v>Kansas City</v>
      </c>
    </row>
    <row r="25" spans="1:3" x14ac:dyDescent="0.15">
      <c r="A25" s="21" t="s">
        <v>33</v>
      </c>
      <c r="B25" s="21">
        <v>37.534700000000001</v>
      </c>
      <c r="C25" s="21" t="str">
        <f t="array" ref="C25">INDEX(A$61:A$65,MATCH(MIN(ABS(cities-B25)),ABS(cities-B25),0))</f>
        <v>Kansas City</v>
      </c>
    </row>
    <row r="26" spans="1:3" x14ac:dyDescent="0.15">
      <c r="A26" s="21" t="s">
        <v>34</v>
      </c>
      <c r="B26" s="21">
        <v>31.068899999999999</v>
      </c>
      <c r="C26" s="21" t="str">
        <f t="array" ref="C26">INDEX(A$61:A$65,MATCH(MIN(ABS(cities-B26)),ABS(cities-B26),0))</f>
        <v>Los Angeles</v>
      </c>
    </row>
    <row r="27" spans="1:3" x14ac:dyDescent="0.15">
      <c r="A27" s="21" t="s">
        <v>35</v>
      </c>
      <c r="B27" s="21">
        <v>45.369500000000002</v>
      </c>
      <c r="C27" s="21" t="str">
        <f t="array" ref="C27">INDEX(A$61:A$65,MATCH(MIN(ABS(cities-B27)),ABS(cities-B27),0))</f>
        <v>Seattle</v>
      </c>
    </row>
    <row r="28" spans="1:3" x14ac:dyDescent="0.15">
      <c r="A28" s="21" t="s">
        <v>36</v>
      </c>
      <c r="B28" s="21">
        <v>39.055</v>
      </c>
      <c r="C28" s="21" t="str">
        <f t="array" ref="C28">INDEX(A$61:A$65,MATCH(MIN(ABS(cities-B28)),ABS(cities-B28),0))</f>
        <v>Kansas City</v>
      </c>
    </row>
    <row r="29" spans="1:3" x14ac:dyDescent="0.15">
      <c r="A29" s="21" t="s">
        <v>37</v>
      </c>
      <c r="B29" s="21">
        <v>42.259599999999999</v>
      </c>
      <c r="C29" s="21" t="str">
        <f t="array" ref="C29">INDEX(A$61:A$65,MATCH(MIN(ABS(cities-B29)),ABS(cities-B29),0))</f>
        <v>Chicago</v>
      </c>
    </row>
    <row r="30" spans="1:3" x14ac:dyDescent="0.15">
      <c r="A30" s="21" t="s">
        <v>38</v>
      </c>
      <c r="B30" s="21">
        <v>44.346699999999998</v>
      </c>
      <c r="C30" s="21" t="str">
        <f t="array" ref="C30">INDEX(A$61:A$65,MATCH(MIN(ABS(cities-B30)),ABS(cities-B30),0))</f>
        <v>Chicago</v>
      </c>
    </row>
    <row r="31" spans="1:3" x14ac:dyDescent="0.15">
      <c r="A31" s="21" t="s">
        <v>39</v>
      </c>
      <c r="B31" s="21">
        <v>46.280700000000003</v>
      </c>
      <c r="C31" s="21" t="str">
        <f t="array" ref="C31">INDEX(A$61:A$65,MATCH(MIN(ABS(cities-B31)),ABS(cities-B31),0))</f>
        <v>Seattle</v>
      </c>
    </row>
    <row r="32" spans="1:3" x14ac:dyDescent="0.15">
      <c r="A32" s="21" t="s">
        <v>40</v>
      </c>
      <c r="B32" s="21">
        <v>32.736400000000003</v>
      </c>
      <c r="C32" s="21" t="str">
        <f t="array" ref="C32">INDEX(A$61:A$65,MATCH(MIN(ABS(cities-B32)),ABS(cities-B32),0))</f>
        <v>Los Angeles</v>
      </c>
    </row>
    <row r="33" spans="1:3" x14ac:dyDescent="0.15">
      <c r="A33" s="21" t="s">
        <v>41</v>
      </c>
      <c r="B33" s="21">
        <v>38.3566</v>
      </c>
      <c r="C33" s="21" t="str">
        <f t="array" ref="C33">INDEX(A$61:A$65,MATCH(MIN(ABS(cities-B33)),ABS(cities-B33),0))</f>
        <v>Kansas City</v>
      </c>
    </row>
    <row r="34" spans="1:3" x14ac:dyDescent="0.15">
      <c r="A34" s="21" t="s">
        <v>42</v>
      </c>
      <c r="B34" s="21">
        <v>47.052700000000002</v>
      </c>
      <c r="C34" s="21" t="str">
        <f t="array" ref="C34">INDEX(A$61:A$65,MATCH(MIN(ABS(cities-B34)),ABS(cities-B34),0))</f>
        <v>Seattle</v>
      </c>
    </row>
    <row r="35" spans="1:3" x14ac:dyDescent="0.15">
      <c r="A35" s="21" t="s">
        <v>43</v>
      </c>
      <c r="B35" s="21">
        <v>41.537799999999997</v>
      </c>
      <c r="C35" s="21" t="str">
        <f t="array" ref="C35">INDEX(A$61:A$65,MATCH(MIN(ABS(cities-B35)),ABS(cities-B35),0))</f>
        <v>Chicago</v>
      </c>
    </row>
    <row r="36" spans="1:3" x14ac:dyDescent="0.15">
      <c r="A36" s="21" t="s">
        <v>44</v>
      </c>
      <c r="B36" s="21">
        <v>39.328899999999997</v>
      </c>
      <c r="C36" s="21" t="str">
        <f t="array" ref="C36">INDEX(A$61:A$65,MATCH(MIN(ABS(cities-B36)),ABS(cities-B36),0))</f>
        <v>Kansas City</v>
      </c>
    </row>
    <row r="37" spans="1:3" x14ac:dyDescent="0.15">
      <c r="A37" s="21" t="s">
        <v>45</v>
      </c>
      <c r="B37" s="21">
        <v>43.680500000000002</v>
      </c>
      <c r="C37" s="21" t="str">
        <f t="array" ref="C37">INDEX(A$61:A$65,MATCH(MIN(ABS(cities-B37)),ABS(cities-B37),0))</f>
        <v>Chicago</v>
      </c>
    </row>
    <row r="38" spans="1:3" x14ac:dyDescent="0.15">
      <c r="A38" s="21" t="s">
        <v>46</v>
      </c>
      <c r="B38" s="21">
        <v>40.1907</v>
      </c>
      <c r="C38" s="21" t="str">
        <f t="array" ref="C38">INDEX(A$61:A$65,MATCH(MIN(ABS(cities-B38)),ABS(cities-B38),0))</f>
        <v>Kansas City</v>
      </c>
    </row>
    <row r="39" spans="1:3" x14ac:dyDescent="0.15">
      <c r="A39" s="21" t="s">
        <v>47</v>
      </c>
      <c r="B39" s="21">
        <v>34.4071</v>
      </c>
      <c r="C39" s="21" t="str">
        <f t="array" ref="C39">INDEX(A$61:A$65,MATCH(MIN(ABS(cities-B39)),ABS(cities-B39),0))</f>
        <v>Los Angeles</v>
      </c>
    </row>
    <row r="40" spans="1:3" x14ac:dyDescent="0.15">
      <c r="A40" s="21" t="s">
        <v>48</v>
      </c>
      <c r="B40" s="21">
        <v>42.953800000000001</v>
      </c>
      <c r="C40" s="21" t="str">
        <f t="array" ref="C40">INDEX(A$61:A$65,MATCH(MIN(ABS(cities-B40)),ABS(cities-B40),0))</f>
        <v>Chicago</v>
      </c>
    </row>
    <row r="41" spans="1:3" x14ac:dyDescent="0.15">
      <c r="A41" s="21" t="s">
        <v>49</v>
      </c>
      <c r="B41" s="21">
        <v>35.555700000000002</v>
      </c>
      <c r="C41" s="21" t="str">
        <f t="array" ref="C41">INDEX(A$61:A$65,MATCH(MIN(ABS(cities-B41)),ABS(cities-B41),0))</f>
        <v>Daggett</v>
      </c>
    </row>
    <row r="42" spans="1:3" x14ac:dyDescent="0.15">
      <c r="A42" s="21" t="s">
        <v>50</v>
      </c>
      <c r="B42" s="21">
        <v>47.450099999999999</v>
      </c>
      <c r="C42" s="21" t="str">
        <f t="array" ref="C42">INDEX(A$61:A$65,MATCH(MIN(ABS(cities-B42)),ABS(cities-B42),0))</f>
        <v>Seattle</v>
      </c>
    </row>
    <row r="43" spans="1:3" x14ac:dyDescent="0.15">
      <c r="A43" s="21" t="s">
        <v>51</v>
      </c>
      <c r="B43" s="21">
        <v>40.286200000000001</v>
      </c>
      <c r="C43" s="21" t="str">
        <f t="array" ref="C43">INDEX(A$61:A$65,MATCH(MIN(ABS(cities-B43)),ABS(cities-B43),0))</f>
        <v>Kansas City</v>
      </c>
    </row>
    <row r="44" spans="1:3" x14ac:dyDescent="0.15">
      <c r="A44" s="21" t="s">
        <v>52</v>
      </c>
      <c r="B44" s="21">
        <v>35.588900000000002</v>
      </c>
      <c r="C44" s="21" t="str">
        <f t="array" ref="C44">INDEX(A$61:A$65,MATCH(MIN(ABS(cities-B44)),ABS(cities-B44),0))</f>
        <v>Daggett</v>
      </c>
    </row>
    <row r="45" spans="1:3" x14ac:dyDescent="0.15">
      <c r="A45" s="21" t="s">
        <v>53</v>
      </c>
      <c r="B45" s="21">
        <v>43.933599999999998</v>
      </c>
      <c r="C45" s="21" t="str">
        <f t="array" ref="C45">INDEX(A$61:A$65,MATCH(MIN(ABS(cities-B45)),ABS(cities-B45),0))</f>
        <v>Chicago</v>
      </c>
    </row>
    <row r="46" spans="1:3" x14ac:dyDescent="0.15">
      <c r="A46" s="21" t="s">
        <v>1</v>
      </c>
      <c r="B46" s="21">
        <v>40.878100000000003</v>
      </c>
      <c r="C46" s="21" t="str">
        <f t="array" ref="C46">INDEX(A$61:A$65,MATCH(MIN(ABS(cities-B46)),ABS(cities-B46),0))</f>
        <v>Chicago</v>
      </c>
    </row>
    <row r="47" spans="1:3" x14ac:dyDescent="0.15">
      <c r="A47" s="21" t="s">
        <v>54</v>
      </c>
      <c r="B47" s="21">
        <v>41.676200000000001</v>
      </c>
      <c r="C47" s="21" t="str">
        <f t="array" ref="C47">INDEX(A$61:A$65,MATCH(MIN(ABS(cities-B47)),ABS(cities-B47),0))</f>
        <v>Chicago</v>
      </c>
    </row>
    <row r="48" spans="1:3" x14ac:dyDescent="0.15">
      <c r="A48" s="21" t="s">
        <v>55</v>
      </c>
      <c r="B48" s="21">
        <v>33.916899999999998</v>
      </c>
      <c r="C48" s="21" t="str">
        <f t="array" ref="C48">INDEX(A$61:A$65,MATCH(MIN(ABS(cities-B48)),ABS(cities-B48),0))</f>
        <v>Los Angeles</v>
      </c>
    </row>
    <row r="49" spans="1:3" x14ac:dyDescent="0.15">
      <c r="A49" s="21" t="s">
        <v>56</v>
      </c>
      <c r="B49" s="21">
        <v>44.444299999999998</v>
      </c>
      <c r="C49" s="21" t="str">
        <f t="array" ref="C49">INDEX(A$61:A$65,MATCH(MIN(ABS(cities-B49)),ABS(cities-B49),0))</f>
        <v>Chicago</v>
      </c>
    </row>
    <row r="50" spans="1:3" x14ac:dyDescent="0.15">
      <c r="A50" s="21" t="s">
        <v>57</v>
      </c>
      <c r="B50" s="21">
        <v>35.857999999999997</v>
      </c>
      <c r="C50" s="21" t="str">
        <f t="array" ref="C50">INDEX(A$61:A$65,MATCH(MIN(ABS(cities-B50)),ABS(cities-B50),0))</f>
        <v>Daggett</v>
      </c>
    </row>
    <row r="51" spans="1:3" x14ac:dyDescent="0.15">
      <c r="A51" s="21" t="s">
        <v>58</v>
      </c>
      <c r="B51" s="21">
        <v>31.4757</v>
      </c>
      <c r="C51" s="21" t="str">
        <f t="array" ref="C51">INDEX(A$61:A$65,MATCH(MIN(ABS(cities-B51)),ABS(cities-B51),0))</f>
        <v>Los Angeles</v>
      </c>
    </row>
    <row r="52" spans="1:3" x14ac:dyDescent="0.15">
      <c r="A52" s="21" t="s">
        <v>59</v>
      </c>
      <c r="B52" s="21">
        <v>39.305500000000002</v>
      </c>
      <c r="C52" s="21" t="str">
        <f t="array" ref="C52">INDEX(A$61:A$65,MATCH(MIN(ABS(cities-B52)),ABS(cities-B52),0))</f>
        <v>Kansas City</v>
      </c>
    </row>
    <row r="53" spans="1:3" x14ac:dyDescent="0.15">
      <c r="A53" s="21" t="s">
        <v>60</v>
      </c>
      <c r="B53" s="21">
        <v>44.0687</v>
      </c>
      <c r="C53" s="21" t="str">
        <f t="array" ref="C53">INDEX(A$61:A$65,MATCH(MIN(ABS(cities-B53)),ABS(cities-B53),0))</f>
        <v>Chicago</v>
      </c>
    </row>
    <row r="54" spans="1:3" x14ac:dyDescent="0.15">
      <c r="A54" s="21" t="s">
        <v>61</v>
      </c>
      <c r="B54" s="21">
        <v>37.521500000000003</v>
      </c>
      <c r="C54" s="21" t="str">
        <f t="array" ref="C54">INDEX(A$61:A$65,MATCH(MIN(ABS(cities-B54)),ABS(cities-B54),0))</f>
        <v>Kansas City</v>
      </c>
    </row>
    <row r="55" spans="1:3" x14ac:dyDescent="0.15">
      <c r="A55" s="21" t="s">
        <v>62</v>
      </c>
      <c r="B55" s="21">
        <v>47.382599999999996</v>
      </c>
      <c r="C55" s="21" t="str">
        <f t="array" ref="C55">INDEX(A$61:A$65,MATCH(MIN(ABS(cities-B55)),ABS(cities-B55),0))</f>
        <v>Seattle</v>
      </c>
    </row>
    <row r="56" spans="1:3" x14ac:dyDescent="0.15">
      <c r="A56" s="21" t="s">
        <v>63</v>
      </c>
      <c r="B56" s="18">
        <v>38.640900000000002</v>
      </c>
      <c r="C56" s="21" t="str">
        <f t="array" ref="C56">INDEX(A$61:A$65,MATCH(MIN(ABS(cities-B56)),ABS(cities-B56),0))</f>
        <v>Kansas City</v>
      </c>
    </row>
    <row r="57" spans="1:3" x14ac:dyDescent="0.15">
      <c r="A57" s="21" t="s">
        <v>64</v>
      </c>
      <c r="B57" s="21">
        <v>44.624299999999998</v>
      </c>
      <c r="C57" s="21" t="str">
        <f t="array" ref="C57">INDEX(A$61:A$65,MATCH(MIN(ABS(cities-B57)),ABS(cities-B57),0))</f>
        <v>Chicago</v>
      </c>
    </row>
    <row r="58" spans="1:3" x14ac:dyDescent="0.15">
      <c r="A58" s="21" t="s">
        <v>65</v>
      </c>
      <c r="B58" s="21">
        <v>42.995699999999999</v>
      </c>
      <c r="C58" s="21" t="str">
        <f t="array" ref="C58">INDEX(A$61:A$65,MATCH(MIN(ABS(cities-B58)),ABS(cities-B58),0))</f>
        <v>Chicago</v>
      </c>
    </row>
    <row r="60" spans="1:3" x14ac:dyDescent="0.15">
      <c r="B60" s="15" t="s">
        <v>66</v>
      </c>
    </row>
    <row r="61" spans="1:3" x14ac:dyDescent="0.15">
      <c r="A61" s="15" t="s">
        <v>67</v>
      </c>
      <c r="B61" s="21">
        <v>47.606200000000001</v>
      </c>
    </row>
    <row r="62" spans="1:3" x14ac:dyDescent="0.15">
      <c r="A62" s="15" t="s">
        <v>68</v>
      </c>
      <c r="B62" s="21">
        <v>41.878100000000003</v>
      </c>
    </row>
    <row r="63" spans="1:3" x14ac:dyDescent="0.15">
      <c r="A63" s="15" t="s">
        <v>69</v>
      </c>
      <c r="B63" s="21">
        <v>39.099699999999999</v>
      </c>
    </row>
    <row r="64" spans="1:3" x14ac:dyDescent="0.15">
      <c r="A64" s="19" t="s">
        <v>70</v>
      </c>
      <c r="B64" s="21">
        <v>34.052199999999999</v>
      </c>
    </row>
    <row r="65" spans="1:34" x14ac:dyDescent="0.15">
      <c r="A65" s="19" t="s">
        <v>71</v>
      </c>
      <c r="B65" s="21">
        <v>34.863999999999997</v>
      </c>
    </row>
    <row r="74" spans="1:34" x14ac:dyDescent="0.15">
      <c r="A74" s="20"/>
      <c r="B74" s="16">
        <v>2018</v>
      </c>
      <c r="C74" s="16">
        <v>2019</v>
      </c>
      <c r="D74" s="16">
        <v>2020</v>
      </c>
      <c r="E74" s="16">
        <v>2021</v>
      </c>
      <c r="F74" s="16">
        <v>2022</v>
      </c>
      <c r="G74" s="16">
        <v>2023</v>
      </c>
      <c r="H74" s="16">
        <v>2024</v>
      </c>
      <c r="I74" s="16">
        <v>2025</v>
      </c>
      <c r="J74" s="16">
        <v>2026</v>
      </c>
      <c r="K74" s="16">
        <v>2027</v>
      </c>
      <c r="L74" s="16">
        <v>2028</v>
      </c>
      <c r="M74" s="16">
        <v>2029</v>
      </c>
      <c r="N74" s="16">
        <v>2030</v>
      </c>
      <c r="O74" s="16">
        <v>2031</v>
      </c>
      <c r="P74" s="16">
        <v>2032</v>
      </c>
      <c r="Q74" s="16">
        <v>2033</v>
      </c>
      <c r="R74" s="16">
        <v>2034</v>
      </c>
      <c r="S74" s="16">
        <v>2035</v>
      </c>
      <c r="T74" s="16">
        <v>2036</v>
      </c>
      <c r="U74" s="16">
        <v>2037</v>
      </c>
      <c r="V74" s="16">
        <v>2038</v>
      </c>
      <c r="W74" s="16">
        <v>2039</v>
      </c>
      <c r="X74" s="16">
        <v>2040</v>
      </c>
      <c r="Y74" s="16">
        <v>2041</v>
      </c>
      <c r="Z74" s="16">
        <v>2042</v>
      </c>
      <c r="AA74" s="16">
        <v>2043</v>
      </c>
      <c r="AB74" s="16">
        <v>2044</v>
      </c>
      <c r="AC74" s="16">
        <v>2045</v>
      </c>
      <c r="AD74" s="16">
        <v>2046</v>
      </c>
      <c r="AE74" s="16">
        <v>2047</v>
      </c>
      <c r="AF74" s="16">
        <v>2048</v>
      </c>
      <c r="AG74" s="16">
        <v>2049</v>
      </c>
      <c r="AH74" s="16">
        <v>2050</v>
      </c>
    </row>
    <row r="75" spans="1:34" x14ac:dyDescent="0.15">
      <c r="A75" s="15" t="s">
        <v>67</v>
      </c>
      <c r="B75" s="23">
        <v>0.13369127721311139</v>
      </c>
      <c r="C75" s="23">
        <v>0.1338808835583753</v>
      </c>
      <c r="D75" s="23">
        <v>0.13407048990363929</v>
      </c>
      <c r="E75" s="23">
        <v>0.1342600962489032</v>
      </c>
      <c r="F75" s="23">
        <v>0.13444970259416711</v>
      </c>
      <c r="G75" s="23">
        <v>0.1346393089394311</v>
      </c>
      <c r="H75" s="23">
        <v>0.13482891528469501</v>
      </c>
      <c r="I75" s="23">
        <v>0.13501852162995889</v>
      </c>
      <c r="J75" s="23">
        <v>0.13520812797522291</v>
      </c>
      <c r="K75" s="23">
        <v>0.1353977343204868</v>
      </c>
      <c r="L75" s="23">
        <v>0.13558734066575079</v>
      </c>
      <c r="M75" s="23">
        <v>0.1357769470110147</v>
      </c>
      <c r="N75" s="23">
        <v>0.13596655335627861</v>
      </c>
      <c r="O75" s="23">
        <v>0.13614211349223479</v>
      </c>
      <c r="P75" s="23">
        <v>0.136317673628191</v>
      </c>
      <c r="Q75" s="23">
        <v>0.13649323376414721</v>
      </c>
      <c r="R75" s="23">
        <v>0.13666879390010339</v>
      </c>
      <c r="S75" s="23">
        <v>0.13684435403605949</v>
      </c>
      <c r="T75" s="23">
        <v>0.1370199141720157</v>
      </c>
      <c r="U75" s="23">
        <v>0.13719547430797191</v>
      </c>
      <c r="V75" s="23">
        <v>0.13737103444392809</v>
      </c>
      <c r="W75" s="23">
        <v>0.1375465945798843</v>
      </c>
      <c r="X75" s="23">
        <v>0.13772215471584051</v>
      </c>
      <c r="Y75" s="23">
        <v>0.13789771485179661</v>
      </c>
      <c r="Z75" s="23">
        <v>0.13807327498775279</v>
      </c>
      <c r="AA75" s="23">
        <v>0.138248835123709</v>
      </c>
      <c r="AB75" s="23">
        <v>0.13842439525966521</v>
      </c>
      <c r="AC75" s="23">
        <v>0.13859995539562139</v>
      </c>
      <c r="AD75" s="23">
        <v>0.13877551553157749</v>
      </c>
      <c r="AE75" s="23">
        <v>0.1389510756675337</v>
      </c>
      <c r="AF75" s="23">
        <v>0.13912663580348991</v>
      </c>
      <c r="AG75" s="23">
        <v>0.13930219593944609</v>
      </c>
      <c r="AH75" s="23">
        <v>0.13947775607540239</v>
      </c>
    </row>
    <row r="76" spans="1:34" x14ac:dyDescent="0.15">
      <c r="A76" s="15" t="s">
        <v>68</v>
      </c>
      <c r="B76" s="23">
        <v>0.15435657958147719</v>
      </c>
      <c r="C76" s="23">
        <v>0.15457549428954179</v>
      </c>
      <c r="D76" s="23">
        <v>0.1547944089976063</v>
      </c>
      <c r="E76" s="23">
        <v>0.15501332370567089</v>
      </c>
      <c r="F76" s="23">
        <v>0.15523223841373551</v>
      </c>
      <c r="G76" s="23">
        <v>0.1554511531218</v>
      </c>
      <c r="H76" s="23">
        <v>0.15567006782986459</v>
      </c>
      <c r="I76" s="23">
        <v>0.15588898253792921</v>
      </c>
      <c r="J76" s="23">
        <v>0.15610789724599369</v>
      </c>
      <c r="K76" s="23">
        <v>0.15632681195405829</v>
      </c>
      <c r="L76" s="23">
        <v>0.15654572666212291</v>
      </c>
      <c r="M76" s="23">
        <v>0.15676464137018739</v>
      </c>
      <c r="N76" s="23">
        <v>0.15698355607825201</v>
      </c>
      <c r="O76" s="23">
        <v>0.1571862533870215</v>
      </c>
      <c r="P76" s="23">
        <v>0.15738895069579101</v>
      </c>
      <c r="Q76" s="23">
        <v>0.15759164800456049</v>
      </c>
      <c r="R76" s="23">
        <v>0.15779434531333</v>
      </c>
      <c r="S76" s="23">
        <v>0.15799704262209949</v>
      </c>
      <c r="T76" s="23">
        <v>0.15819973993086911</v>
      </c>
      <c r="U76" s="23">
        <v>0.15840243723963859</v>
      </c>
      <c r="V76" s="23">
        <v>0.15860513454840811</v>
      </c>
      <c r="W76" s="23">
        <v>0.15880783185717759</v>
      </c>
      <c r="X76" s="23">
        <v>0.1590105291659471</v>
      </c>
      <c r="Y76" s="23">
        <v>0.15921322647471661</v>
      </c>
      <c r="Z76" s="23">
        <v>0.1594159237834861</v>
      </c>
      <c r="AA76" s="23">
        <v>0.15961862109225561</v>
      </c>
      <c r="AB76" s="23">
        <v>0.15982131840102509</v>
      </c>
      <c r="AC76" s="23">
        <v>0.16002401570979469</v>
      </c>
      <c r="AD76" s="23">
        <v>0.1602267130185642</v>
      </c>
      <c r="AE76" s="23">
        <v>0.16042941032733371</v>
      </c>
      <c r="AF76" s="23">
        <v>0.16063210763610319</v>
      </c>
      <c r="AG76" s="23">
        <v>0.16083480494487271</v>
      </c>
      <c r="AH76" s="23">
        <v>0.1610375022536423</v>
      </c>
    </row>
    <row r="77" spans="1:34" x14ac:dyDescent="0.15">
      <c r="A77" s="15" t="s">
        <v>69</v>
      </c>
      <c r="B77" s="23">
        <v>0.16519144698681371</v>
      </c>
      <c r="C77" s="23">
        <v>0.16542572813951831</v>
      </c>
      <c r="D77" s="23">
        <v>0.1656600092922228</v>
      </c>
      <c r="E77" s="23">
        <v>0.16589429044492729</v>
      </c>
      <c r="F77" s="23">
        <v>0.16612857159763189</v>
      </c>
      <c r="G77" s="23">
        <v>0.16636285275033641</v>
      </c>
      <c r="H77" s="23">
        <v>0.16659713390304101</v>
      </c>
      <c r="I77" s="23">
        <v>0.1668314150557455</v>
      </c>
      <c r="J77" s="23">
        <v>0.1670656962084501</v>
      </c>
      <c r="K77" s="23">
        <v>0.16729997736115459</v>
      </c>
      <c r="L77" s="23">
        <v>0.1675342585138592</v>
      </c>
      <c r="M77" s="23">
        <v>0.16776853966656369</v>
      </c>
      <c r="N77" s="23">
        <v>0.16800282081926829</v>
      </c>
      <c r="O77" s="23">
        <v>0.1682197462125801</v>
      </c>
      <c r="P77" s="23">
        <v>0.16843667160589179</v>
      </c>
      <c r="Q77" s="23">
        <v>0.1686535969992036</v>
      </c>
      <c r="R77" s="23">
        <v>0.16887052239251529</v>
      </c>
      <c r="S77" s="23">
        <v>0.1690874477858271</v>
      </c>
      <c r="T77" s="23">
        <v>0.16930437317913891</v>
      </c>
      <c r="U77" s="23">
        <v>0.1695212985724506</v>
      </c>
      <c r="V77" s="23">
        <v>0.16973822396576241</v>
      </c>
      <c r="W77" s="23">
        <v>0.1699551493590741</v>
      </c>
      <c r="X77" s="23">
        <v>0.17017207475238591</v>
      </c>
      <c r="Y77" s="23">
        <v>0.17038900014569761</v>
      </c>
      <c r="Z77" s="23">
        <v>0.17060592553900941</v>
      </c>
      <c r="AA77" s="23">
        <v>0.17082285093232111</v>
      </c>
      <c r="AB77" s="23">
        <v>0.17103977632563289</v>
      </c>
      <c r="AC77" s="23">
        <v>0.17125670171894461</v>
      </c>
      <c r="AD77" s="23">
        <v>0.17147362711225639</v>
      </c>
      <c r="AE77" s="23">
        <v>0.17169055250556811</v>
      </c>
      <c r="AF77" s="23">
        <v>0.17190747789887989</v>
      </c>
      <c r="AG77" s="23">
        <v>0.17212440329219161</v>
      </c>
      <c r="AH77" s="23">
        <v>0.17234132868550339</v>
      </c>
    </row>
    <row r="78" spans="1:34" x14ac:dyDescent="0.15">
      <c r="A78" s="19" t="s">
        <v>70</v>
      </c>
      <c r="B78" s="23">
        <v>0.18996493457887439</v>
      </c>
      <c r="C78" s="23">
        <v>0.19023435048785989</v>
      </c>
      <c r="D78" s="23">
        <v>0.19050376639684541</v>
      </c>
      <c r="E78" s="23">
        <v>0.1907731823058309</v>
      </c>
      <c r="F78" s="23">
        <v>0.19104259821481639</v>
      </c>
      <c r="G78" s="23">
        <v>0.19131201412380189</v>
      </c>
      <c r="H78" s="23">
        <v>0.19158143003278741</v>
      </c>
      <c r="I78" s="23">
        <v>0.19185084594177279</v>
      </c>
      <c r="J78" s="23">
        <v>0.19212026185075831</v>
      </c>
      <c r="K78" s="23">
        <v>0.1923896777597438</v>
      </c>
      <c r="L78" s="23">
        <v>0.1926590936687293</v>
      </c>
      <c r="M78" s="23">
        <v>0.19292850957771479</v>
      </c>
      <c r="N78" s="23">
        <v>0.19319792548670051</v>
      </c>
      <c r="O78" s="23">
        <v>0.19344738282181451</v>
      </c>
      <c r="P78" s="23">
        <v>0.19369684015692859</v>
      </c>
      <c r="Q78" s="23">
        <v>0.19394629749204259</v>
      </c>
      <c r="R78" s="23">
        <v>0.1941957548271567</v>
      </c>
      <c r="S78" s="23">
        <v>0.1944452121622707</v>
      </c>
      <c r="T78" s="23">
        <v>0.19469466949738479</v>
      </c>
      <c r="U78" s="23">
        <v>0.19494412683249879</v>
      </c>
      <c r="V78" s="23">
        <v>0.1951935841676129</v>
      </c>
      <c r="W78" s="23">
        <v>0.19544304150272701</v>
      </c>
      <c r="X78" s="23">
        <v>0.19569249883784101</v>
      </c>
      <c r="Y78" s="23">
        <v>0.1959419561729551</v>
      </c>
      <c r="Z78" s="23">
        <v>0.1961914135080691</v>
      </c>
      <c r="AA78" s="23">
        <v>0.19644087084318321</v>
      </c>
      <c r="AB78" s="23">
        <v>0.19669032817829721</v>
      </c>
      <c r="AC78" s="23">
        <v>0.19693978551341129</v>
      </c>
      <c r="AD78" s="23">
        <v>0.19718924284852529</v>
      </c>
      <c r="AE78" s="23">
        <v>0.1974387001836394</v>
      </c>
      <c r="AF78" s="23">
        <v>0.19768815751875349</v>
      </c>
      <c r="AG78" s="23">
        <v>0.19793761485386749</v>
      </c>
      <c r="AH78" s="23">
        <v>0.19818707218898141</v>
      </c>
    </row>
    <row r="79" spans="1:34" x14ac:dyDescent="0.15">
      <c r="A79" s="19" t="s">
        <v>71</v>
      </c>
      <c r="B79" s="23">
        <v>0.20750952376814</v>
      </c>
      <c r="C79" s="23">
        <v>0.20780382211900711</v>
      </c>
      <c r="D79" s="23">
        <v>0.20809812046987419</v>
      </c>
      <c r="E79" s="23">
        <v>0.2083924188207413</v>
      </c>
      <c r="F79" s="23">
        <v>0.20868671717160839</v>
      </c>
      <c r="G79" s="23">
        <v>0.20898101552247561</v>
      </c>
      <c r="H79" s="23">
        <v>0.20927531387334269</v>
      </c>
      <c r="I79" s="23">
        <v>0.20956961222420981</v>
      </c>
      <c r="J79" s="23">
        <v>0.20986391057507689</v>
      </c>
      <c r="K79" s="23">
        <v>0.210158208925944</v>
      </c>
      <c r="L79" s="23">
        <v>0.21045250727681111</v>
      </c>
      <c r="M79" s="23">
        <v>0.2107468056276782</v>
      </c>
      <c r="N79" s="23">
        <v>0.21104110397854539</v>
      </c>
      <c r="O79" s="23">
        <v>0.21131360044177289</v>
      </c>
      <c r="P79" s="23">
        <v>0.21158609690500041</v>
      </c>
      <c r="Q79" s="23">
        <v>0.2118585933682279</v>
      </c>
      <c r="R79" s="23">
        <v>0.2121310898314554</v>
      </c>
      <c r="S79" s="23">
        <v>0.21240358629468289</v>
      </c>
      <c r="T79" s="23">
        <v>0.21267608275791039</v>
      </c>
      <c r="U79" s="23">
        <v>0.21294857922113791</v>
      </c>
      <c r="V79" s="23">
        <v>0.21322107568436541</v>
      </c>
      <c r="W79" s="23">
        <v>0.2134935721475929</v>
      </c>
      <c r="X79" s="23">
        <v>0.2137660686108204</v>
      </c>
      <c r="Y79" s="23">
        <v>0.21403856507404789</v>
      </c>
      <c r="Z79" s="23">
        <v>0.21431106153727539</v>
      </c>
      <c r="AA79" s="23">
        <v>0.21458355800050291</v>
      </c>
      <c r="AB79" s="23">
        <v>0.21485605446373041</v>
      </c>
      <c r="AC79" s="23">
        <v>0.2151285509269579</v>
      </c>
      <c r="AD79" s="23">
        <v>0.2154010473901854</v>
      </c>
      <c r="AE79" s="23">
        <v>0.21567354385341289</v>
      </c>
      <c r="AF79" s="23">
        <v>0.21594604031664039</v>
      </c>
      <c r="AG79" s="23">
        <v>0.21621853677986791</v>
      </c>
      <c r="AH79" s="23">
        <v>0.21649103324309529</v>
      </c>
    </row>
    <row r="84" hidden="1" x14ac:dyDescent="0.15"/>
    <row r="85" hidden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3"/>
  <sheetViews>
    <sheetView workbookViewId="0">
      <selection activeCell="B1" sqref="B1"/>
    </sheetView>
  </sheetViews>
  <sheetFormatPr baseColWidth="10" defaultRowHeight="14" x14ac:dyDescent="0.15"/>
  <sheetData>
    <row r="1" spans="1:35" x14ac:dyDescent="0.15">
      <c r="A1" s="19" t="s">
        <v>72</v>
      </c>
      <c r="B1" t="s">
        <v>5</v>
      </c>
    </row>
    <row r="2" spans="1:35" x14ac:dyDescent="0.15">
      <c r="A2" s="19" t="s">
        <v>73</v>
      </c>
      <c r="B2" t="s">
        <v>74</v>
      </c>
    </row>
    <row r="7" spans="1:35" x14ac:dyDescent="0.15">
      <c r="A7" s="10"/>
      <c r="B7" s="10"/>
      <c r="C7" s="12">
        <v>2018</v>
      </c>
      <c r="D7" s="12">
        <v>2019</v>
      </c>
      <c r="E7" s="12">
        <v>2020</v>
      </c>
      <c r="F7" s="12">
        <v>2021</v>
      </c>
      <c r="G7" s="12">
        <v>2022</v>
      </c>
      <c r="H7" s="12">
        <v>2023</v>
      </c>
      <c r="I7" s="12">
        <v>2024</v>
      </c>
      <c r="J7" s="12">
        <v>2025</v>
      </c>
      <c r="K7" s="12">
        <v>2026</v>
      </c>
      <c r="L7" s="12">
        <v>2027</v>
      </c>
      <c r="M7" s="12">
        <v>2028</v>
      </c>
      <c r="N7" s="12">
        <v>2029</v>
      </c>
      <c r="O7" s="12">
        <v>2030</v>
      </c>
      <c r="P7" s="12">
        <v>2031</v>
      </c>
      <c r="Q7" s="12">
        <v>2032</v>
      </c>
      <c r="R7" s="12">
        <v>2033</v>
      </c>
      <c r="S7" s="12">
        <v>2034</v>
      </c>
      <c r="T7" s="12">
        <v>2035</v>
      </c>
      <c r="U7" s="12">
        <v>2036</v>
      </c>
      <c r="V7" s="12">
        <v>2037</v>
      </c>
      <c r="W7" s="12">
        <v>2038</v>
      </c>
      <c r="X7" s="12">
        <v>2039</v>
      </c>
      <c r="Y7" s="12">
        <v>2040</v>
      </c>
      <c r="Z7" s="12">
        <v>2041</v>
      </c>
      <c r="AA7" s="12">
        <v>2042</v>
      </c>
      <c r="AB7" s="12">
        <v>2043</v>
      </c>
      <c r="AC7" s="12">
        <v>2044</v>
      </c>
      <c r="AD7" s="12">
        <v>2045</v>
      </c>
      <c r="AE7" s="12">
        <v>2046</v>
      </c>
      <c r="AF7" s="12">
        <v>2047</v>
      </c>
      <c r="AG7" s="12">
        <v>2048</v>
      </c>
      <c r="AH7" s="12">
        <v>2049</v>
      </c>
      <c r="AI7" s="12">
        <v>2050</v>
      </c>
    </row>
    <row r="8" spans="1:35" x14ac:dyDescent="0.15">
      <c r="A8" s="26" t="s">
        <v>75</v>
      </c>
      <c r="B8" s="13" t="s">
        <v>76</v>
      </c>
      <c r="C8" s="24">
        <v>0.13369127721311139</v>
      </c>
      <c r="D8" s="24">
        <v>0.13417348378496899</v>
      </c>
      <c r="E8" s="24">
        <v>0.13465569035682659</v>
      </c>
      <c r="F8" s="24">
        <v>0.13513789692868419</v>
      </c>
      <c r="G8" s="24">
        <v>0.13562010350054179</v>
      </c>
      <c r="H8" s="24">
        <v>0.1361023100723994</v>
      </c>
      <c r="I8" s="24">
        <v>0.136584516644257</v>
      </c>
      <c r="J8" s="24">
        <v>0.1370667232161146</v>
      </c>
      <c r="K8" s="24">
        <v>0.1375489297879722</v>
      </c>
      <c r="L8" s="24">
        <v>0.1380311363598298</v>
      </c>
      <c r="M8" s="24">
        <v>0.13851334293168741</v>
      </c>
      <c r="N8" s="24">
        <v>0.13899554950354501</v>
      </c>
      <c r="O8" s="24">
        <v>0.13947775607540239</v>
      </c>
      <c r="P8" s="24">
        <v>0.13947775607540239</v>
      </c>
      <c r="Q8" s="24">
        <v>0.13947775607540239</v>
      </c>
      <c r="R8" s="24">
        <v>0.13947775607540239</v>
      </c>
      <c r="S8" s="24">
        <v>0.13947775607540239</v>
      </c>
      <c r="T8" s="24">
        <v>0.13947775607540239</v>
      </c>
      <c r="U8" s="24">
        <v>0.13947775607540239</v>
      </c>
      <c r="V8" s="24">
        <v>0.13947775607540239</v>
      </c>
      <c r="W8" s="24">
        <v>0.13947775607540239</v>
      </c>
      <c r="X8" s="24">
        <v>0.13947775607540239</v>
      </c>
      <c r="Y8" s="24">
        <v>0.13947775607540239</v>
      </c>
      <c r="Z8" s="24">
        <v>0.13947775607540239</v>
      </c>
      <c r="AA8" s="24">
        <v>0.13947775607540239</v>
      </c>
      <c r="AB8" s="24">
        <v>0.13947775607540239</v>
      </c>
      <c r="AC8" s="24">
        <v>0.13947775607540239</v>
      </c>
      <c r="AD8" s="24">
        <v>0.13947775607540239</v>
      </c>
      <c r="AE8" s="24">
        <v>0.13947775607540239</v>
      </c>
      <c r="AF8" s="24">
        <v>0.13947775607540239</v>
      </c>
      <c r="AG8" s="24">
        <v>0.13947775607540239</v>
      </c>
      <c r="AH8" s="24">
        <v>0.13947775607540239</v>
      </c>
      <c r="AI8" s="24">
        <v>0.13947775607540239</v>
      </c>
    </row>
    <row r="9" spans="1:35" x14ac:dyDescent="0.15">
      <c r="A9" s="27"/>
      <c r="B9" s="11" t="s">
        <v>77</v>
      </c>
      <c r="C9" s="23">
        <v>0.13369127721311139</v>
      </c>
      <c r="D9" s="23">
        <v>0.1338808835583753</v>
      </c>
      <c r="E9" s="23">
        <v>0.13407048990363929</v>
      </c>
      <c r="F9" s="23">
        <v>0.1342600962489032</v>
      </c>
      <c r="G9" s="23">
        <v>0.13444970259416711</v>
      </c>
      <c r="H9" s="23">
        <v>0.1346393089394311</v>
      </c>
      <c r="I9" s="23">
        <v>0.13482891528469501</v>
      </c>
      <c r="J9" s="23">
        <v>0.13501852162995889</v>
      </c>
      <c r="K9" s="23">
        <v>0.13520812797522291</v>
      </c>
      <c r="L9" s="23">
        <v>0.1353977343204868</v>
      </c>
      <c r="M9" s="23">
        <v>0.13558734066575079</v>
      </c>
      <c r="N9" s="23">
        <v>0.1357769470110147</v>
      </c>
      <c r="O9" s="23">
        <v>0.13596655335627861</v>
      </c>
      <c r="P9" s="23">
        <v>0.13614211349223479</v>
      </c>
      <c r="Q9" s="23">
        <v>0.136317673628191</v>
      </c>
      <c r="R9" s="23">
        <v>0.13649323376414721</v>
      </c>
      <c r="S9" s="23">
        <v>0.13666879390010339</v>
      </c>
      <c r="T9" s="23">
        <v>0.13684435403605949</v>
      </c>
      <c r="U9" s="23">
        <v>0.1370199141720157</v>
      </c>
      <c r="V9" s="23">
        <v>0.13719547430797191</v>
      </c>
      <c r="W9" s="23">
        <v>0.13737103444392809</v>
      </c>
      <c r="X9" s="23">
        <v>0.1375465945798843</v>
      </c>
      <c r="Y9" s="23">
        <v>0.13772215471584051</v>
      </c>
      <c r="Z9" s="23">
        <v>0.13789771485179661</v>
      </c>
      <c r="AA9" s="23">
        <v>0.13807327498775279</v>
      </c>
      <c r="AB9" s="23">
        <v>0.138248835123709</v>
      </c>
      <c r="AC9" s="23">
        <v>0.13842439525966521</v>
      </c>
      <c r="AD9" s="23">
        <v>0.13859995539562139</v>
      </c>
      <c r="AE9" s="23">
        <v>0.13877551553157749</v>
      </c>
      <c r="AF9" s="23">
        <v>0.1389510756675337</v>
      </c>
      <c r="AG9" s="23">
        <v>0.13912663580348991</v>
      </c>
      <c r="AH9" s="23">
        <v>0.13930219593944609</v>
      </c>
      <c r="AI9" s="23">
        <v>0.13947775607540239</v>
      </c>
    </row>
    <row r="10" spans="1:35" ht="15" customHeight="1" thickBot="1" x14ac:dyDescent="0.2">
      <c r="A10" s="27"/>
      <c r="B10" s="14" t="s">
        <v>78</v>
      </c>
      <c r="C10" s="25">
        <v>0.13369127721311139</v>
      </c>
      <c r="D10" s="25">
        <v>0.13369127721311139</v>
      </c>
      <c r="E10" s="25">
        <v>0.13369127721311139</v>
      </c>
      <c r="F10" s="25">
        <v>0.13369127721311139</v>
      </c>
      <c r="G10" s="25">
        <v>0.13369127721311139</v>
      </c>
      <c r="H10" s="25">
        <v>0.13369127721311139</v>
      </c>
      <c r="I10" s="25">
        <v>0.13369127721311139</v>
      </c>
      <c r="J10" s="25">
        <v>0.13369127721311139</v>
      </c>
      <c r="K10" s="25">
        <v>0.13369127721311139</v>
      </c>
      <c r="L10" s="25">
        <v>0.13369127721311139</v>
      </c>
      <c r="M10" s="25">
        <v>0.13369127721311139</v>
      </c>
      <c r="N10" s="25">
        <v>0.13369127721311139</v>
      </c>
      <c r="O10" s="25">
        <v>0.13369127721311139</v>
      </c>
      <c r="P10" s="25">
        <v>0.13380504102026969</v>
      </c>
      <c r="Q10" s="25">
        <v>0.1339188048274281</v>
      </c>
      <c r="R10" s="25">
        <v>0.13403256863458651</v>
      </c>
      <c r="S10" s="25">
        <v>0.13414633244174479</v>
      </c>
      <c r="T10" s="25">
        <v>0.1342600962489032</v>
      </c>
      <c r="U10" s="25">
        <v>0.1343738600560615</v>
      </c>
      <c r="V10" s="25">
        <v>0.13448762386321991</v>
      </c>
      <c r="W10" s="25">
        <v>0.13460138767037819</v>
      </c>
      <c r="X10" s="25">
        <v>0.1347151514775366</v>
      </c>
      <c r="Y10" s="25">
        <v>0.13482891528469501</v>
      </c>
      <c r="Z10" s="25">
        <v>0.13494267909185331</v>
      </c>
      <c r="AA10" s="25">
        <v>0.1350564428990117</v>
      </c>
      <c r="AB10" s="25">
        <v>0.13517020670617</v>
      </c>
      <c r="AC10" s="25">
        <v>0.13528397051332841</v>
      </c>
      <c r="AD10" s="25">
        <v>0.13539773432048671</v>
      </c>
      <c r="AE10" s="25">
        <v>0.1355114981276451</v>
      </c>
      <c r="AF10" s="25">
        <v>0.13562526193480351</v>
      </c>
      <c r="AG10" s="25">
        <v>0.13573902574196181</v>
      </c>
      <c r="AH10" s="25">
        <v>0.1358527895491202</v>
      </c>
      <c r="AI10" s="25">
        <v>0.13596655335627861</v>
      </c>
    </row>
    <row r="11" spans="1:35" ht="15" customHeight="1" thickTop="1" x14ac:dyDescent="0.15">
      <c r="A11" s="27"/>
      <c r="B11" s="13" t="s">
        <v>79</v>
      </c>
      <c r="C11" s="24">
        <v>0.15435657958147719</v>
      </c>
      <c r="D11" s="24">
        <v>0.15491332313749101</v>
      </c>
      <c r="E11" s="24">
        <v>0.15547006669350469</v>
      </c>
      <c r="F11" s="24">
        <v>0.1560268102495185</v>
      </c>
      <c r="G11" s="24">
        <v>0.15658355380553221</v>
      </c>
      <c r="H11" s="24">
        <v>0.157140297361546</v>
      </c>
      <c r="I11" s="24">
        <v>0.15769704091755979</v>
      </c>
      <c r="J11" s="24">
        <v>0.15825378447357349</v>
      </c>
      <c r="K11" s="24">
        <v>0.15881052802958731</v>
      </c>
      <c r="L11" s="24">
        <v>0.15936727158560099</v>
      </c>
      <c r="M11" s="24">
        <v>0.15992401514161481</v>
      </c>
      <c r="N11" s="24">
        <v>0.16048075869762859</v>
      </c>
      <c r="O11" s="24">
        <v>0.1610375022536423</v>
      </c>
      <c r="P11" s="24">
        <v>0.1610375022536423</v>
      </c>
      <c r="Q11" s="24">
        <v>0.1610375022536423</v>
      </c>
      <c r="R11" s="24">
        <v>0.1610375022536423</v>
      </c>
      <c r="S11" s="24">
        <v>0.1610375022536423</v>
      </c>
      <c r="T11" s="24">
        <v>0.1610375022536423</v>
      </c>
      <c r="U11" s="24">
        <v>0.1610375022536423</v>
      </c>
      <c r="V11" s="24">
        <v>0.1610375022536423</v>
      </c>
      <c r="W11" s="24">
        <v>0.1610375022536423</v>
      </c>
      <c r="X11" s="24">
        <v>0.1610375022536423</v>
      </c>
      <c r="Y11" s="24">
        <v>0.1610375022536423</v>
      </c>
      <c r="Z11" s="24">
        <v>0.1610375022536423</v>
      </c>
      <c r="AA11" s="24">
        <v>0.1610375022536423</v>
      </c>
      <c r="AB11" s="24">
        <v>0.1610375022536423</v>
      </c>
      <c r="AC11" s="24">
        <v>0.1610375022536423</v>
      </c>
      <c r="AD11" s="24">
        <v>0.1610375022536423</v>
      </c>
      <c r="AE11" s="24">
        <v>0.1610375022536423</v>
      </c>
      <c r="AF11" s="24">
        <v>0.1610375022536423</v>
      </c>
      <c r="AG11" s="24">
        <v>0.1610375022536423</v>
      </c>
      <c r="AH11" s="24">
        <v>0.1610375022536423</v>
      </c>
      <c r="AI11" s="24">
        <v>0.1610375022536423</v>
      </c>
    </row>
    <row r="12" spans="1:35" x14ac:dyDescent="0.15">
      <c r="A12" s="27"/>
      <c r="B12" s="11" t="s">
        <v>80</v>
      </c>
      <c r="C12" s="23">
        <v>0.15435657958147719</v>
      </c>
      <c r="D12" s="23">
        <v>0.15457549428954179</v>
      </c>
      <c r="E12" s="23">
        <v>0.1547944089976063</v>
      </c>
      <c r="F12" s="23">
        <v>0.15501332370567089</v>
      </c>
      <c r="G12" s="23">
        <v>0.15523223841373551</v>
      </c>
      <c r="H12" s="23">
        <v>0.1554511531218</v>
      </c>
      <c r="I12" s="23">
        <v>0.15567006782986459</v>
      </c>
      <c r="J12" s="23">
        <v>0.15588898253792921</v>
      </c>
      <c r="K12" s="23">
        <v>0.15610789724599369</v>
      </c>
      <c r="L12" s="23">
        <v>0.15632681195405829</v>
      </c>
      <c r="M12" s="23">
        <v>0.15654572666212291</v>
      </c>
      <c r="N12" s="23">
        <v>0.15676464137018739</v>
      </c>
      <c r="O12" s="23">
        <v>0.15698355607825201</v>
      </c>
      <c r="P12" s="23">
        <v>0.1571862533870215</v>
      </c>
      <c r="Q12" s="23">
        <v>0.15738895069579101</v>
      </c>
      <c r="R12" s="23">
        <v>0.15759164800456049</v>
      </c>
      <c r="S12" s="23">
        <v>0.15779434531333</v>
      </c>
      <c r="T12" s="23">
        <v>0.15799704262209949</v>
      </c>
      <c r="U12" s="23">
        <v>0.15819973993086911</v>
      </c>
      <c r="V12" s="23">
        <v>0.15840243723963859</v>
      </c>
      <c r="W12" s="23">
        <v>0.15860513454840811</v>
      </c>
      <c r="X12" s="23">
        <v>0.15880783185717759</v>
      </c>
      <c r="Y12" s="23">
        <v>0.1590105291659471</v>
      </c>
      <c r="Z12" s="23">
        <v>0.15921322647471661</v>
      </c>
      <c r="AA12" s="23">
        <v>0.1594159237834861</v>
      </c>
      <c r="AB12" s="23">
        <v>0.15961862109225561</v>
      </c>
      <c r="AC12" s="23">
        <v>0.15982131840102509</v>
      </c>
      <c r="AD12" s="23">
        <v>0.16002401570979469</v>
      </c>
      <c r="AE12" s="23">
        <v>0.1602267130185642</v>
      </c>
      <c r="AF12" s="23">
        <v>0.16042941032733371</v>
      </c>
      <c r="AG12" s="23">
        <v>0.16063210763610319</v>
      </c>
      <c r="AH12" s="23">
        <v>0.16083480494487271</v>
      </c>
      <c r="AI12" s="23">
        <v>0.1610375022536423</v>
      </c>
    </row>
    <row r="13" spans="1:35" ht="15" customHeight="1" thickBot="1" x14ac:dyDescent="0.2">
      <c r="A13" s="27"/>
      <c r="B13" s="14" t="s">
        <v>81</v>
      </c>
      <c r="C13" s="25">
        <v>0.15435657958147719</v>
      </c>
      <c r="D13" s="25">
        <v>0.15435657958147719</v>
      </c>
      <c r="E13" s="25">
        <v>0.15435657958147719</v>
      </c>
      <c r="F13" s="25">
        <v>0.15435657958147719</v>
      </c>
      <c r="G13" s="25">
        <v>0.15435657958147719</v>
      </c>
      <c r="H13" s="25">
        <v>0.15435657958147719</v>
      </c>
      <c r="I13" s="25">
        <v>0.15435657958147719</v>
      </c>
      <c r="J13" s="25">
        <v>0.15435657958147719</v>
      </c>
      <c r="K13" s="25">
        <v>0.15435657958147719</v>
      </c>
      <c r="L13" s="25">
        <v>0.15435657958147719</v>
      </c>
      <c r="M13" s="25">
        <v>0.15435657958147719</v>
      </c>
      <c r="N13" s="25">
        <v>0.15435657958147719</v>
      </c>
      <c r="O13" s="25">
        <v>0.15435657958147719</v>
      </c>
      <c r="P13" s="25">
        <v>0.15448792840631589</v>
      </c>
      <c r="Q13" s="25">
        <v>0.15461927723115471</v>
      </c>
      <c r="R13" s="25">
        <v>0.15475062605599341</v>
      </c>
      <c r="S13" s="25">
        <v>0.15488197488083211</v>
      </c>
      <c r="T13" s="25">
        <v>0.15501332370567081</v>
      </c>
      <c r="U13" s="25">
        <v>0.15514467253050959</v>
      </c>
      <c r="V13" s="25">
        <v>0.15527602135534829</v>
      </c>
      <c r="W13" s="25">
        <v>0.15540737018018699</v>
      </c>
      <c r="X13" s="25">
        <v>0.15553871900502569</v>
      </c>
      <c r="Y13" s="25">
        <v>0.15567006782986451</v>
      </c>
      <c r="Z13" s="25">
        <v>0.15580141665470321</v>
      </c>
      <c r="AA13" s="25">
        <v>0.15593276547954191</v>
      </c>
      <c r="AB13" s="25">
        <v>0.15606411430438069</v>
      </c>
      <c r="AC13" s="25">
        <v>0.15619546312921939</v>
      </c>
      <c r="AD13" s="25">
        <v>0.15632681195405809</v>
      </c>
      <c r="AE13" s="25">
        <v>0.15645816077889679</v>
      </c>
      <c r="AF13" s="25">
        <v>0.1565895096037356</v>
      </c>
      <c r="AG13" s="25">
        <v>0.15672085842857431</v>
      </c>
      <c r="AH13" s="25">
        <v>0.15685220725341301</v>
      </c>
      <c r="AI13" s="25">
        <v>0.15698355607825201</v>
      </c>
    </row>
    <row r="14" spans="1:35" ht="15" customHeight="1" thickTop="1" x14ac:dyDescent="0.15">
      <c r="A14" s="27"/>
      <c r="B14" s="13" t="s">
        <v>82</v>
      </c>
      <c r="C14" s="24">
        <v>0.16519144698681371</v>
      </c>
      <c r="D14" s="24">
        <v>0.16578727046170449</v>
      </c>
      <c r="E14" s="24">
        <v>0.16638309393659531</v>
      </c>
      <c r="F14" s="24">
        <v>0.16697891741148621</v>
      </c>
      <c r="G14" s="24">
        <v>0.167574740886377</v>
      </c>
      <c r="H14" s="24">
        <v>0.16817056436126779</v>
      </c>
      <c r="I14" s="24">
        <v>0.1687663878361586</v>
      </c>
      <c r="J14" s="24">
        <v>0.16936221131104939</v>
      </c>
      <c r="K14" s="24">
        <v>0.16995803478594021</v>
      </c>
      <c r="L14" s="24">
        <v>0.17055385826083111</v>
      </c>
      <c r="M14" s="24">
        <v>0.1711496817357219</v>
      </c>
      <c r="N14" s="24">
        <v>0.17174550521061269</v>
      </c>
      <c r="O14" s="24">
        <v>0.17234132868550339</v>
      </c>
      <c r="P14" s="24">
        <v>0.17234132868550339</v>
      </c>
      <c r="Q14" s="24">
        <v>0.17234132868550339</v>
      </c>
      <c r="R14" s="24">
        <v>0.17234132868550339</v>
      </c>
      <c r="S14" s="24">
        <v>0.17234132868550339</v>
      </c>
      <c r="T14" s="24">
        <v>0.17234132868550339</v>
      </c>
      <c r="U14" s="24">
        <v>0.17234132868550339</v>
      </c>
      <c r="V14" s="24">
        <v>0.17234132868550339</v>
      </c>
      <c r="W14" s="24">
        <v>0.17234132868550339</v>
      </c>
      <c r="X14" s="24">
        <v>0.17234132868550339</v>
      </c>
      <c r="Y14" s="24">
        <v>0.17234132868550339</v>
      </c>
      <c r="Z14" s="24">
        <v>0.17234132868550339</v>
      </c>
      <c r="AA14" s="24">
        <v>0.17234132868550339</v>
      </c>
      <c r="AB14" s="24">
        <v>0.17234132868550339</v>
      </c>
      <c r="AC14" s="24">
        <v>0.17234132868550339</v>
      </c>
      <c r="AD14" s="24">
        <v>0.17234132868550339</v>
      </c>
      <c r="AE14" s="24">
        <v>0.17234132868550339</v>
      </c>
      <c r="AF14" s="24">
        <v>0.17234132868550339</v>
      </c>
      <c r="AG14" s="24">
        <v>0.17234132868550339</v>
      </c>
      <c r="AH14" s="24">
        <v>0.17234132868550339</v>
      </c>
      <c r="AI14" s="24">
        <v>0.17234132868550339</v>
      </c>
    </row>
    <row r="15" spans="1:35" x14ac:dyDescent="0.15">
      <c r="A15" s="27"/>
      <c r="B15" s="11" t="s">
        <v>83</v>
      </c>
      <c r="C15" s="23">
        <v>0.16519144698681371</v>
      </c>
      <c r="D15" s="23">
        <v>0.16542572813951831</v>
      </c>
      <c r="E15" s="23">
        <v>0.1656600092922228</v>
      </c>
      <c r="F15" s="23">
        <v>0.16589429044492729</v>
      </c>
      <c r="G15" s="23">
        <v>0.16612857159763189</v>
      </c>
      <c r="H15" s="23">
        <v>0.16636285275033641</v>
      </c>
      <c r="I15" s="23">
        <v>0.16659713390304101</v>
      </c>
      <c r="J15" s="23">
        <v>0.1668314150557455</v>
      </c>
      <c r="K15" s="23">
        <v>0.1670656962084501</v>
      </c>
      <c r="L15" s="23">
        <v>0.16729997736115459</v>
      </c>
      <c r="M15" s="23">
        <v>0.1675342585138592</v>
      </c>
      <c r="N15" s="23">
        <v>0.16776853966656369</v>
      </c>
      <c r="O15" s="23">
        <v>0.16800282081926829</v>
      </c>
      <c r="P15" s="23">
        <v>0.1682197462125801</v>
      </c>
      <c r="Q15" s="23">
        <v>0.16843667160589179</v>
      </c>
      <c r="R15" s="23">
        <v>0.1686535969992036</v>
      </c>
      <c r="S15" s="23">
        <v>0.16887052239251529</v>
      </c>
      <c r="T15" s="23">
        <v>0.1690874477858271</v>
      </c>
      <c r="U15" s="23">
        <v>0.16930437317913891</v>
      </c>
      <c r="V15" s="23">
        <v>0.1695212985724506</v>
      </c>
      <c r="W15" s="23">
        <v>0.16973822396576241</v>
      </c>
      <c r="X15" s="23">
        <v>0.1699551493590741</v>
      </c>
      <c r="Y15" s="23">
        <v>0.17017207475238591</v>
      </c>
      <c r="Z15" s="23">
        <v>0.17038900014569761</v>
      </c>
      <c r="AA15" s="23">
        <v>0.17060592553900941</v>
      </c>
      <c r="AB15" s="23">
        <v>0.17082285093232111</v>
      </c>
      <c r="AC15" s="23">
        <v>0.17103977632563289</v>
      </c>
      <c r="AD15" s="23">
        <v>0.17125670171894461</v>
      </c>
      <c r="AE15" s="23">
        <v>0.17147362711225639</v>
      </c>
      <c r="AF15" s="23">
        <v>0.17169055250556811</v>
      </c>
      <c r="AG15" s="23">
        <v>0.17190747789887989</v>
      </c>
      <c r="AH15" s="23">
        <v>0.17212440329219161</v>
      </c>
      <c r="AI15" s="23">
        <v>0.17234132868550339</v>
      </c>
    </row>
    <row r="16" spans="1:35" ht="15" customHeight="1" thickBot="1" x14ac:dyDescent="0.2">
      <c r="A16" s="27"/>
      <c r="B16" s="14" t="s">
        <v>84</v>
      </c>
      <c r="C16" s="25">
        <v>0.16519144698681371</v>
      </c>
      <c r="D16" s="25">
        <v>0.16519144698681371</v>
      </c>
      <c r="E16" s="25">
        <v>0.16519144698681371</v>
      </c>
      <c r="F16" s="25">
        <v>0.16519144698681371</v>
      </c>
      <c r="G16" s="25">
        <v>0.16519144698681371</v>
      </c>
      <c r="H16" s="25">
        <v>0.16519144698681371</v>
      </c>
      <c r="I16" s="25">
        <v>0.16519144698681371</v>
      </c>
      <c r="J16" s="25">
        <v>0.16519144698681371</v>
      </c>
      <c r="K16" s="25">
        <v>0.16519144698681371</v>
      </c>
      <c r="L16" s="25">
        <v>0.16519144698681371</v>
      </c>
      <c r="M16" s="25">
        <v>0.16519144698681371</v>
      </c>
      <c r="N16" s="25">
        <v>0.16519144698681371</v>
      </c>
      <c r="O16" s="25">
        <v>0.16519144698681371</v>
      </c>
      <c r="P16" s="25">
        <v>0.16533201567843639</v>
      </c>
      <c r="Q16" s="25">
        <v>0.16547258437005921</v>
      </c>
      <c r="R16" s="25">
        <v>0.16561315306168189</v>
      </c>
      <c r="S16" s="25">
        <v>0.16575372175330469</v>
      </c>
      <c r="T16" s="25">
        <v>0.1658942904449274</v>
      </c>
      <c r="U16" s="25">
        <v>0.16603485913655011</v>
      </c>
      <c r="V16" s="25">
        <v>0.16617542782817291</v>
      </c>
      <c r="W16" s="25">
        <v>0.16631599651979559</v>
      </c>
      <c r="X16" s="25">
        <v>0.16645656521141841</v>
      </c>
      <c r="Y16" s="25">
        <v>0.16659713390304109</v>
      </c>
      <c r="Z16" s="25">
        <v>0.16673770259466381</v>
      </c>
      <c r="AA16" s="25">
        <v>0.1668782712862866</v>
      </c>
      <c r="AB16" s="25">
        <v>0.16701883997790931</v>
      </c>
      <c r="AC16" s="25">
        <v>0.16715940866953211</v>
      </c>
      <c r="AD16" s="25">
        <v>0.16729997736115479</v>
      </c>
      <c r="AE16" s="25">
        <v>0.1674405460527775</v>
      </c>
      <c r="AF16" s="25">
        <v>0.16758111474440029</v>
      </c>
      <c r="AG16" s="25">
        <v>0.16772168343602301</v>
      </c>
      <c r="AH16" s="25">
        <v>0.16786225212764569</v>
      </c>
      <c r="AI16" s="25">
        <v>0.16800282081926829</v>
      </c>
    </row>
    <row r="17" spans="1:35" ht="15" customHeight="1" thickTop="1" x14ac:dyDescent="0.15">
      <c r="A17" s="27"/>
      <c r="B17" s="13" t="s">
        <v>85</v>
      </c>
      <c r="C17" s="24">
        <v>0.18996493457887439</v>
      </c>
      <c r="D17" s="24">
        <v>0.19065011271304999</v>
      </c>
      <c r="E17" s="24">
        <v>0.19133529084722559</v>
      </c>
      <c r="F17" s="24">
        <v>0.19202046898140121</v>
      </c>
      <c r="G17" s="24">
        <v>0.19270564711557681</v>
      </c>
      <c r="H17" s="24">
        <v>0.1933908252497524</v>
      </c>
      <c r="I17" s="24">
        <v>0.194076003383928</v>
      </c>
      <c r="J17" s="24">
        <v>0.19476118151810359</v>
      </c>
      <c r="K17" s="24">
        <v>0.19544635965227919</v>
      </c>
      <c r="L17" s="24">
        <v>0.19613153778645481</v>
      </c>
      <c r="M17" s="24">
        <v>0.19681671592063041</v>
      </c>
      <c r="N17" s="24">
        <v>0.19750189405480589</v>
      </c>
      <c r="O17" s="24">
        <v>0.19818707218898141</v>
      </c>
      <c r="P17" s="24">
        <v>0.19818707218898141</v>
      </c>
      <c r="Q17" s="24">
        <v>0.19818707218898141</v>
      </c>
      <c r="R17" s="24">
        <v>0.19818707218898141</v>
      </c>
      <c r="S17" s="24">
        <v>0.19818707218898141</v>
      </c>
      <c r="T17" s="24">
        <v>0.19818707218898141</v>
      </c>
      <c r="U17" s="24">
        <v>0.19818707218898141</v>
      </c>
      <c r="V17" s="24">
        <v>0.19818707218898141</v>
      </c>
      <c r="W17" s="24">
        <v>0.19818707218898141</v>
      </c>
      <c r="X17" s="24">
        <v>0.19818707218898141</v>
      </c>
      <c r="Y17" s="24">
        <v>0.19818707218898141</v>
      </c>
      <c r="Z17" s="24">
        <v>0.19818707218898141</v>
      </c>
      <c r="AA17" s="24">
        <v>0.19818707218898141</v>
      </c>
      <c r="AB17" s="24">
        <v>0.19818707218898141</v>
      </c>
      <c r="AC17" s="24">
        <v>0.19818707218898141</v>
      </c>
      <c r="AD17" s="24">
        <v>0.19818707218898141</v>
      </c>
      <c r="AE17" s="24">
        <v>0.19818707218898141</v>
      </c>
      <c r="AF17" s="24">
        <v>0.19818707218898141</v>
      </c>
      <c r="AG17" s="24">
        <v>0.19818707218898141</v>
      </c>
      <c r="AH17" s="24">
        <v>0.19818707218898141</v>
      </c>
      <c r="AI17" s="24">
        <v>0.19818707218898141</v>
      </c>
    </row>
    <row r="18" spans="1:35" x14ac:dyDescent="0.15">
      <c r="A18" s="27"/>
      <c r="B18" s="11" t="s">
        <v>86</v>
      </c>
      <c r="C18" s="23">
        <v>0.18996493457887439</v>
      </c>
      <c r="D18" s="23">
        <v>0.19023435048785989</v>
      </c>
      <c r="E18" s="23">
        <v>0.19050376639684541</v>
      </c>
      <c r="F18" s="23">
        <v>0.1907731823058309</v>
      </c>
      <c r="G18" s="23">
        <v>0.19104259821481639</v>
      </c>
      <c r="H18" s="23">
        <v>0.19131201412380189</v>
      </c>
      <c r="I18" s="23">
        <v>0.19158143003278741</v>
      </c>
      <c r="J18" s="23">
        <v>0.19185084594177279</v>
      </c>
      <c r="K18" s="23">
        <v>0.19212026185075831</v>
      </c>
      <c r="L18" s="23">
        <v>0.1923896777597438</v>
      </c>
      <c r="M18" s="23">
        <v>0.1926590936687293</v>
      </c>
      <c r="N18" s="23">
        <v>0.19292850957771479</v>
      </c>
      <c r="O18" s="23">
        <v>0.19319792548670051</v>
      </c>
      <c r="P18" s="23">
        <v>0.19344738282181451</v>
      </c>
      <c r="Q18" s="23">
        <v>0.19369684015692859</v>
      </c>
      <c r="R18" s="23">
        <v>0.19394629749204259</v>
      </c>
      <c r="S18" s="23">
        <v>0.1941957548271567</v>
      </c>
      <c r="T18" s="23">
        <v>0.1944452121622707</v>
      </c>
      <c r="U18" s="23">
        <v>0.19469466949738479</v>
      </c>
      <c r="V18" s="23">
        <v>0.19494412683249879</v>
      </c>
      <c r="W18" s="23">
        <v>0.1951935841676129</v>
      </c>
      <c r="X18" s="23">
        <v>0.19544304150272701</v>
      </c>
      <c r="Y18" s="23">
        <v>0.19569249883784101</v>
      </c>
      <c r="Z18" s="23">
        <v>0.1959419561729551</v>
      </c>
      <c r="AA18" s="23">
        <v>0.1961914135080691</v>
      </c>
      <c r="AB18" s="23">
        <v>0.19644087084318321</v>
      </c>
      <c r="AC18" s="23">
        <v>0.19669032817829721</v>
      </c>
      <c r="AD18" s="23">
        <v>0.19693978551341129</v>
      </c>
      <c r="AE18" s="23">
        <v>0.19718924284852529</v>
      </c>
      <c r="AF18" s="23">
        <v>0.1974387001836394</v>
      </c>
      <c r="AG18" s="23">
        <v>0.19768815751875349</v>
      </c>
      <c r="AH18" s="23">
        <v>0.19793761485386749</v>
      </c>
      <c r="AI18" s="23">
        <v>0.19818707218898141</v>
      </c>
    </row>
    <row r="19" spans="1:35" ht="15" customHeight="1" thickBot="1" x14ac:dyDescent="0.2">
      <c r="A19" s="27"/>
      <c r="B19" s="14" t="s">
        <v>87</v>
      </c>
      <c r="C19" s="25">
        <v>0.18996493457887439</v>
      </c>
      <c r="D19" s="25">
        <v>0.18996493457887439</v>
      </c>
      <c r="E19" s="25">
        <v>0.18996493457887439</v>
      </c>
      <c r="F19" s="25">
        <v>0.18996493457887439</v>
      </c>
      <c r="G19" s="25">
        <v>0.18996493457887439</v>
      </c>
      <c r="H19" s="25">
        <v>0.18996493457887439</v>
      </c>
      <c r="I19" s="25">
        <v>0.18996493457887439</v>
      </c>
      <c r="J19" s="25">
        <v>0.18996493457887439</v>
      </c>
      <c r="K19" s="25">
        <v>0.18996493457887439</v>
      </c>
      <c r="L19" s="25">
        <v>0.18996493457887439</v>
      </c>
      <c r="M19" s="25">
        <v>0.18996493457887439</v>
      </c>
      <c r="N19" s="25">
        <v>0.18996493457887439</v>
      </c>
      <c r="O19" s="25">
        <v>0.18996493457887439</v>
      </c>
      <c r="P19" s="25">
        <v>0.1901265841242657</v>
      </c>
      <c r="Q19" s="25">
        <v>0.190288233669657</v>
      </c>
      <c r="R19" s="25">
        <v>0.1904498832150483</v>
      </c>
      <c r="S19" s="25">
        <v>0.1906115327604396</v>
      </c>
      <c r="T19" s="25">
        <v>0.1907731823058309</v>
      </c>
      <c r="U19" s="25">
        <v>0.1909348318512222</v>
      </c>
      <c r="V19" s="25">
        <v>0.1910964813966135</v>
      </c>
      <c r="W19" s="25">
        <v>0.19125813094200481</v>
      </c>
      <c r="X19" s="25">
        <v>0.19141978048739611</v>
      </c>
      <c r="Y19" s="25">
        <v>0.19158143003278741</v>
      </c>
      <c r="Z19" s="25">
        <v>0.19174307957817871</v>
      </c>
      <c r="AA19" s="25">
        <v>0.19190472912357001</v>
      </c>
      <c r="AB19" s="25">
        <v>0.19206637866896131</v>
      </c>
      <c r="AC19" s="25">
        <v>0.19222802821435259</v>
      </c>
      <c r="AD19" s="25">
        <v>0.19238967775974389</v>
      </c>
      <c r="AE19" s="25">
        <v>0.19255132730513519</v>
      </c>
      <c r="AF19" s="25">
        <v>0.19271297685052649</v>
      </c>
      <c r="AG19" s="25">
        <v>0.19287462639591779</v>
      </c>
      <c r="AH19" s="25">
        <v>0.19303627594130909</v>
      </c>
      <c r="AI19" s="25">
        <v>0.19319792548670051</v>
      </c>
    </row>
    <row r="20" spans="1:35" ht="15" customHeight="1" thickTop="1" x14ac:dyDescent="0.15">
      <c r="A20" s="27"/>
      <c r="B20" s="13" t="s">
        <v>88</v>
      </c>
      <c r="C20" s="24">
        <v>0.20750952376814</v>
      </c>
      <c r="D20" s="24">
        <v>0.20825798289105291</v>
      </c>
      <c r="E20" s="24">
        <v>0.2090064420139659</v>
      </c>
      <c r="F20" s="24">
        <v>0.20975490113687881</v>
      </c>
      <c r="G20" s="24">
        <v>0.21050336025979169</v>
      </c>
      <c r="H20" s="24">
        <v>0.21125181938270471</v>
      </c>
      <c r="I20" s="24">
        <v>0.21200027850561759</v>
      </c>
      <c r="J20" s="24">
        <v>0.21274873762853061</v>
      </c>
      <c r="K20" s="24">
        <v>0.21349719675144349</v>
      </c>
      <c r="L20" s="24">
        <v>0.2142456558743564</v>
      </c>
      <c r="M20" s="24">
        <v>0.21499411499726939</v>
      </c>
      <c r="N20" s="24">
        <v>0.2157425741201823</v>
      </c>
      <c r="O20" s="24">
        <v>0.21649103324309529</v>
      </c>
      <c r="P20" s="24">
        <v>0.21649103324309529</v>
      </c>
      <c r="Q20" s="24">
        <v>0.21649103324309529</v>
      </c>
      <c r="R20" s="24">
        <v>0.21649103324309529</v>
      </c>
      <c r="S20" s="24">
        <v>0.21649103324309529</v>
      </c>
      <c r="T20" s="24">
        <v>0.21649103324309529</v>
      </c>
      <c r="U20" s="24">
        <v>0.21649103324309529</v>
      </c>
      <c r="V20" s="24">
        <v>0.21649103324309529</v>
      </c>
      <c r="W20" s="24">
        <v>0.21649103324309529</v>
      </c>
      <c r="X20" s="24">
        <v>0.21649103324309529</v>
      </c>
      <c r="Y20" s="24">
        <v>0.21649103324309529</v>
      </c>
      <c r="Z20" s="24">
        <v>0.21649103324309529</v>
      </c>
      <c r="AA20" s="24">
        <v>0.21649103324309529</v>
      </c>
      <c r="AB20" s="24">
        <v>0.21649103324309529</v>
      </c>
      <c r="AC20" s="24">
        <v>0.21649103324309529</v>
      </c>
      <c r="AD20" s="24">
        <v>0.21649103324309529</v>
      </c>
      <c r="AE20" s="24">
        <v>0.21649103324309529</v>
      </c>
      <c r="AF20" s="24">
        <v>0.21649103324309529</v>
      </c>
      <c r="AG20" s="24">
        <v>0.21649103324309529</v>
      </c>
      <c r="AH20" s="24">
        <v>0.21649103324309529</v>
      </c>
      <c r="AI20" s="24">
        <v>0.21649103324309529</v>
      </c>
    </row>
    <row r="21" spans="1:35" x14ac:dyDescent="0.15">
      <c r="A21" s="27"/>
      <c r="B21" s="11" t="s">
        <v>89</v>
      </c>
      <c r="C21" s="23">
        <v>0.20750952376814</v>
      </c>
      <c r="D21" s="23">
        <v>0.20780382211900711</v>
      </c>
      <c r="E21" s="23">
        <v>0.20809812046987419</v>
      </c>
      <c r="F21" s="23">
        <v>0.2083924188207413</v>
      </c>
      <c r="G21" s="23">
        <v>0.20868671717160839</v>
      </c>
      <c r="H21" s="23">
        <v>0.20898101552247561</v>
      </c>
      <c r="I21" s="23">
        <v>0.20927531387334269</v>
      </c>
      <c r="J21" s="23">
        <v>0.20956961222420981</v>
      </c>
      <c r="K21" s="23">
        <v>0.20986391057507689</v>
      </c>
      <c r="L21" s="23">
        <v>0.210158208925944</v>
      </c>
      <c r="M21" s="23">
        <v>0.21045250727681111</v>
      </c>
      <c r="N21" s="23">
        <v>0.2107468056276782</v>
      </c>
      <c r="O21" s="23">
        <v>0.21104110397854539</v>
      </c>
      <c r="P21" s="23">
        <v>0.21131360044177289</v>
      </c>
      <c r="Q21" s="23">
        <v>0.21158609690500041</v>
      </c>
      <c r="R21" s="23">
        <v>0.2118585933682279</v>
      </c>
      <c r="S21" s="23">
        <v>0.2121310898314554</v>
      </c>
      <c r="T21" s="23">
        <v>0.21240358629468289</v>
      </c>
      <c r="U21" s="23">
        <v>0.21267608275791039</v>
      </c>
      <c r="V21" s="23">
        <v>0.21294857922113791</v>
      </c>
      <c r="W21" s="23">
        <v>0.21322107568436541</v>
      </c>
      <c r="X21" s="23">
        <v>0.2134935721475929</v>
      </c>
      <c r="Y21" s="23">
        <v>0.2137660686108204</v>
      </c>
      <c r="Z21" s="23">
        <v>0.21403856507404789</v>
      </c>
      <c r="AA21" s="23">
        <v>0.21431106153727539</v>
      </c>
      <c r="AB21" s="23">
        <v>0.21458355800050291</v>
      </c>
      <c r="AC21" s="23">
        <v>0.21485605446373041</v>
      </c>
      <c r="AD21" s="23">
        <v>0.2151285509269579</v>
      </c>
      <c r="AE21" s="23">
        <v>0.2154010473901854</v>
      </c>
      <c r="AF21" s="23">
        <v>0.21567354385341289</v>
      </c>
      <c r="AG21" s="23">
        <v>0.21594604031664039</v>
      </c>
      <c r="AH21" s="23">
        <v>0.21621853677986791</v>
      </c>
      <c r="AI21" s="23">
        <v>0.21649103324309529</v>
      </c>
    </row>
    <row r="22" spans="1:35" ht="15" customHeight="1" thickBot="1" x14ac:dyDescent="0.2">
      <c r="A22" s="28"/>
      <c r="B22" s="14" t="s">
        <v>90</v>
      </c>
      <c r="C22" s="25">
        <v>0.20750952376814</v>
      </c>
      <c r="D22" s="25">
        <v>0.20750952376814</v>
      </c>
      <c r="E22" s="25">
        <v>0.20750952376814</v>
      </c>
      <c r="F22" s="25">
        <v>0.20750952376814</v>
      </c>
      <c r="G22" s="25">
        <v>0.20750952376814</v>
      </c>
      <c r="H22" s="25">
        <v>0.20750952376814</v>
      </c>
      <c r="I22" s="25">
        <v>0.20750952376814</v>
      </c>
      <c r="J22" s="25">
        <v>0.20750952376814</v>
      </c>
      <c r="K22" s="25">
        <v>0.20750952376814</v>
      </c>
      <c r="L22" s="25">
        <v>0.20750952376814</v>
      </c>
      <c r="M22" s="25">
        <v>0.20750952376814</v>
      </c>
      <c r="N22" s="25">
        <v>0.20750952376814</v>
      </c>
      <c r="O22" s="25">
        <v>0.20750952376814</v>
      </c>
      <c r="P22" s="25">
        <v>0.20768610277866029</v>
      </c>
      <c r="Q22" s="25">
        <v>0.20786268178918049</v>
      </c>
      <c r="R22" s="25">
        <v>0.20803926079970081</v>
      </c>
      <c r="S22" s="25">
        <v>0.20821583981022099</v>
      </c>
      <c r="T22" s="25">
        <v>0.2083924188207413</v>
      </c>
      <c r="U22" s="25">
        <v>0.20856899783126159</v>
      </c>
      <c r="V22" s="25">
        <v>0.2087455768417818</v>
      </c>
      <c r="W22" s="25">
        <v>0.20892215585230209</v>
      </c>
      <c r="X22" s="25">
        <v>0.20909873486282229</v>
      </c>
      <c r="Y22" s="25">
        <v>0.20927531387334261</v>
      </c>
      <c r="Z22" s="25">
        <v>0.2094518928838629</v>
      </c>
      <c r="AA22" s="25">
        <v>0.20962847189438311</v>
      </c>
      <c r="AB22" s="25">
        <v>0.2098050509049034</v>
      </c>
      <c r="AC22" s="25">
        <v>0.20998162991542371</v>
      </c>
      <c r="AD22" s="25">
        <v>0.21015820892594389</v>
      </c>
      <c r="AE22" s="25">
        <v>0.21033478793646421</v>
      </c>
      <c r="AF22" s="25">
        <v>0.21051136694698441</v>
      </c>
      <c r="AG22" s="25">
        <v>0.2106879459575047</v>
      </c>
      <c r="AH22" s="25">
        <v>0.21086452496802499</v>
      </c>
      <c r="AI22" s="25">
        <v>0.21104110397854539</v>
      </c>
    </row>
    <row r="23" spans="1:35" ht="15" customHeight="1" thickTop="1" x14ac:dyDescent="0.15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I1000"/>
  <sheetViews>
    <sheetView workbookViewId="0">
      <selection activeCell="D23" sqref="D23"/>
    </sheetView>
  </sheetViews>
  <sheetFormatPr baseColWidth="10" defaultColWidth="12.6640625" defaultRowHeight="15" customHeight="1" x14ac:dyDescent="0.15"/>
  <cols>
    <col min="1" max="1" width="14.6640625" customWidth="1"/>
    <col min="2" max="2" width="8" customWidth="1"/>
    <col min="3" max="35" width="7.6640625" customWidth="1"/>
  </cols>
  <sheetData>
    <row r="1" spans="1:35" x14ac:dyDescent="0.2">
      <c r="B1" s="7">
        <v>2017</v>
      </c>
      <c r="C1" s="3">
        <v>2018</v>
      </c>
      <c r="D1" s="7">
        <v>2019</v>
      </c>
      <c r="E1" s="3">
        <v>2020</v>
      </c>
      <c r="F1" s="7">
        <v>2021</v>
      </c>
      <c r="G1" s="3">
        <v>2022</v>
      </c>
      <c r="H1" s="7">
        <v>2023</v>
      </c>
      <c r="I1" s="3">
        <v>2024</v>
      </c>
      <c r="J1" s="7">
        <v>2025</v>
      </c>
      <c r="K1" s="3">
        <v>2026</v>
      </c>
      <c r="L1" s="7">
        <v>2027</v>
      </c>
      <c r="M1" s="3">
        <v>2028</v>
      </c>
      <c r="N1" s="7">
        <v>2029</v>
      </c>
      <c r="O1" s="3">
        <v>2030</v>
      </c>
      <c r="P1" s="7">
        <v>2031</v>
      </c>
      <c r="Q1" s="3">
        <v>2032</v>
      </c>
      <c r="R1" s="7">
        <v>2033</v>
      </c>
      <c r="S1" s="3">
        <v>2034</v>
      </c>
      <c r="T1" s="7">
        <v>2035</v>
      </c>
      <c r="U1" s="3">
        <v>2036</v>
      </c>
      <c r="V1" s="7">
        <v>2037</v>
      </c>
      <c r="W1" s="3">
        <v>2038</v>
      </c>
      <c r="X1" s="7">
        <v>2039</v>
      </c>
      <c r="Y1" s="3">
        <v>2040</v>
      </c>
      <c r="Z1" s="7">
        <v>2041</v>
      </c>
      <c r="AA1" s="3">
        <v>2042</v>
      </c>
      <c r="AB1" s="7">
        <v>2043</v>
      </c>
      <c r="AC1" s="3">
        <v>2044</v>
      </c>
      <c r="AD1" s="7">
        <v>2045</v>
      </c>
      <c r="AE1" s="3">
        <v>2046</v>
      </c>
      <c r="AF1" s="7">
        <v>2047</v>
      </c>
      <c r="AG1" s="3">
        <v>2048</v>
      </c>
      <c r="AH1" s="7">
        <v>2049</v>
      </c>
      <c r="AI1" s="3">
        <v>2050</v>
      </c>
    </row>
    <row r="2" spans="1:35" ht="30" customHeight="1" x14ac:dyDescent="0.2">
      <c r="A2" s="8" t="s">
        <v>91</v>
      </c>
      <c r="B2" s="9">
        <f>C2</f>
        <v>0.15435657958147719</v>
      </c>
      <c r="C2" s="9">
        <f>Calculations!C3</f>
        <v>0.15435657958147719</v>
      </c>
      <c r="D2" s="9">
        <f>Calculations!D3</f>
        <v>0.15457549428954179</v>
      </c>
      <c r="E2" s="9">
        <f>Calculations!E3</f>
        <v>0.1547944089976063</v>
      </c>
      <c r="F2" s="9">
        <f>Calculations!F3</f>
        <v>0.15501332370567089</v>
      </c>
      <c r="G2" s="9">
        <f>Calculations!G3</f>
        <v>0.15523223841373551</v>
      </c>
      <c r="H2" s="9">
        <f>Calculations!H3</f>
        <v>0.1554511531218</v>
      </c>
      <c r="I2" s="9">
        <f>Calculations!I3</f>
        <v>0.15567006782986459</v>
      </c>
      <c r="J2" s="9">
        <f>Calculations!J3</f>
        <v>0.15588898253792921</v>
      </c>
      <c r="K2" s="9">
        <f>Calculations!K3</f>
        <v>0.15610789724599369</v>
      </c>
      <c r="L2" s="9">
        <f>Calculations!L3</f>
        <v>0.15632681195405829</v>
      </c>
      <c r="M2" s="9">
        <f>Calculations!M3</f>
        <v>0.15654572666212291</v>
      </c>
      <c r="N2" s="9">
        <f>Calculations!N3</f>
        <v>0.15676464137018739</v>
      </c>
      <c r="O2" s="9">
        <f>Calculations!O3</f>
        <v>0.15698355607825201</v>
      </c>
      <c r="P2" s="9">
        <f>Calculations!P3</f>
        <v>0.1571862533870215</v>
      </c>
      <c r="Q2" s="9">
        <f>Calculations!Q3</f>
        <v>0.15738895069579101</v>
      </c>
      <c r="R2" s="9">
        <f>Calculations!R3</f>
        <v>0.15759164800456049</v>
      </c>
      <c r="S2" s="9">
        <f>Calculations!S3</f>
        <v>0.15779434531333</v>
      </c>
      <c r="T2" s="9">
        <f>Calculations!T3</f>
        <v>0.15799704262209949</v>
      </c>
      <c r="U2" s="9">
        <f>Calculations!U3</f>
        <v>0.15819973993086911</v>
      </c>
      <c r="V2" s="9">
        <f>Calculations!V3</f>
        <v>0.15840243723963859</v>
      </c>
      <c r="W2" s="9">
        <f>Calculations!W3</f>
        <v>0.15860513454840811</v>
      </c>
      <c r="X2" s="9">
        <f>Calculations!X3</f>
        <v>0.15880783185717759</v>
      </c>
      <c r="Y2" s="9">
        <f>Calculations!Y3</f>
        <v>0.1590105291659471</v>
      </c>
      <c r="Z2" s="9">
        <f>Calculations!Z3</f>
        <v>0.15921322647471661</v>
      </c>
      <c r="AA2" s="9">
        <f>Calculations!AA3</f>
        <v>0.1594159237834861</v>
      </c>
      <c r="AB2" s="9">
        <f>Calculations!AB3</f>
        <v>0.15961862109225561</v>
      </c>
      <c r="AC2" s="9">
        <f>Calculations!AC3</f>
        <v>0.15982131840102509</v>
      </c>
      <c r="AD2" s="9">
        <f>Calculations!AD3</f>
        <v>0.16002401570979469</v>
      </c>
      <c r="AE2" s="9">
        <f>Calculations!AE3</f>
        <v>0.1602267130185642</v>
      </c>
      <c r="AF2" s="9">
        <f>Calculations!AF3</f>
        <v>0.16042941032733371</v>
      </c>
      <c r="AG2" s="9">
        <f>Calculations!AG3</f>
        <v>0.16063210763610319</v>
      </c>
      <c r="AH2" s="9">
        <f>Calculations!AH3</f>
        <v>0.16083480494487271</v>
      </c>
      <c r="AI2" s="9">
        <f>Calculations!AI3</f>
        <v>0.1610375022536423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Calculations</vt:lpstr>
      <vt:lpstr>Solar - PV Dist. Res 2020</vt:lpstr>
      <vt:lpstr>DSCF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2016-01-27T18:45:33Z</dcterms:created>
  <dcterms:modified xsi:type="dcterms:W3CDTF">2021-04-22T00:59:04Z</dcterms:modified>
</cp:coreProperties>
</file>