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trans/sdovpbt/"/>
    </mc:Choice>
  </mc:AlternateContent>
  <xr:revisionPtr revIDLastSave="0" documentId="13_ncr:1_{7E23C9E3-527F-9B4D-A020-191B6BB4D6FC}" xr6:coauthVersionLast="46" xr6:coauthVersionMax="46" xr10:uidLastSave="{00000000-0000-0000-0000-000000000000}"/>
  <bookViews>
    <workbookView xWindow="480" yWindow="460" windowWidth="23960" windowHeight="13120" xr2:uid="{00000000-000D-0000-FFFF-FFFF00000000}"/>
  </bookViews>
  <sheets>
    <sheet name="About" sheetId="1" r:id="rId1"/>
    <sheet name="Conventional Daycab Trucks" sheetId="5" r:id="rId2"/>
    <sheet name="LDVs" sheetId="11" r:id="rId3"/>
    <sheet name="Conventional Sleeper Trucks" sheetId="6" r:id="rId4"/>
    <sheet name="Motorbikes" sheetId="8" r:id="rId5"/>
    <sheet name="Calculations" sheetId="7" r:id="rId6"/>
    <sheet name="Data from BNVP" sheetId="9" r:id="rId7"/>
    <sheet name="SDoVPbT-psgr" sheetId="2" r:id="rId8"/>
    <sheet name="SDoVPbT-frgt" sheetId="4" r:id="rId9"/>
  </sheets>
  <externalReferences>
    <externalReference r:id="rId10"/>
  </externalReferences>
  <definedNames>
    <definedName name="_xlnm._FilterDatabase" localSheetId="2" hidden="1">LDVs!$A$1:$J$286</definedName>
    <definedName name="cpi_2010to2012">[1]About!#REF!</definedName>
    <definedName name="cpi_2013to2012">[1]About!$A$104</definedName>
    <definedName name="cpi_2014to2012">[1]About!$A$103</definedName>
    <definedName name="cpi_2016to2012">[1]About!$A$105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11" l="1"/>
  <c r="J40" i="11"/>
  <c r="J47" i="11"/>
  <c r="H266" i="11"/>
  <c r="I13" i="11"/>
  <c r="J13" i="11" s="1"/>
  <c r="I14" i="11"/>
  <c r="J14" i="11" s="1"/>
  <c r="I15" i="11"/>
  <c r="I16" i="11"/>
  <c r="J16" i="11" s="1"/>
  <c r="I17" i="11"/>
  <c r="J17" i="11" s="1"/>
  <c r="I18" i="11"/>
  <c r="J18" i="11" s="1"/>
  <c r="I19" i="11"/>
  <c r="J19" i="11" s="1"/>
  <c r="I20" i="11"/>
  <c r="J20" i="11" s="1"/>
  <c r="I21" i="11"/>
  <c r="J21" i="11" s="1"/>
  <c r="I22" i="11"/>
  <c r="J22" i="11" s="1"/>
  <c r="I23" i="11"/>
  <c r="J23" i="11" s="1"/>
  <c r="I24" i="11"/>
  <c r="J24" i="11" s="1"/>
  <c r="I25" i="11"/>
  <c r="J25" i="11" s="1"/>
  <c r="I26" i="11"/>
  <c r="J26" i="11" s="1"/>
  <c r="I27" i="11"/>
  <c r="J27" i="11" s="1"/>
  <c r="I28" i="11"/>
  <c r="J28" i="11" s="1"/>
  <c r="I29" i="11"/>
  <c r="J29" i="11" s="1"/>
  <c r="I30" i="11"/>
  <c r="J30" i="11" s="1"/>
  <c r="I31" i="11"/>
  <c r="J31" i="11" s="1"/>
  <c r="I32" i="11"/>
  <c r="J32" i="11" s="1"/>
  <c r="I33" i="11"/>
  <c r="J33" i="11" s="1"/>
  <c r="I34" i="11"/>
  <c r="J34" i="11" s="1"/>
  <c r="I35" i="11"/>
  <c r="J35" i="11" s="1"/>
  <c r="I36" i="11"/>
  <c r="J36" i="11" s="1"/>
  <c r="I37" i="11"/>
  <c r="J37" i="11" s="1"/>
  <c r="I38" i="11"/>
  <c r="J38" i="11" s="1"/>
  <c r="I39" i="11"/>
  <c r="J39" i="11" s="1"/>
  <c r="I40" i="11"/>
  <c r="I41" i="11"/>
  <c r="J41" i="11" s="1"/>
  <c r="I42" i="11"/>
  <c r="J42" i="11" s="1"/>
  <c r="I43" i="11"/>
  <c r="J43" i="11" s="1"/>
  <c r="I44" i="11"/>
  <c r="J44" i="11" s="1"/>
  <c r="I45" i="11"/>
  <c r="J45" i="11" s="1"/>
  <c r="I46" i="11"/>
  <c r="J46" i="11" s="1"/>
  <c r="I47" i="11"/>
  <c r="I48" i="11"/>
  <c r="J48" i="11" s="1"/>
  <c r="I49" i="11"/>
  <c r="J49" i="11" s="1"/>
  <c r="I50" i="11"/>
  <c r="J50" i="11" s="1"/>
  <c r="I51" i="11"/>
  <c r="J51" i="11" s="1"/>
  <c r="I52" i="11"/>
  <c r="J52" i="11" s="1"/>
  <c r="I53" i="11"/>
  <c r="J53" i="11" s="1"/>
  <c r="I54" i="11"/>
  <c r="J54" i="11" s="1"/>
  <c r="I55" i="11"/>
  <c r="J55" i="11" s="1"/>
  <c r="I56" i="11"/>
  <c r="J56" i="11" s="1"/>
  <c r="I57" i="11"/>
  <c r="J57" i="11" s="1"/>
  <c r="I58" i="11"/>
  <c r="J58" i="11" s="1"/>
  <c r="I59" i="11"/>
  <c r="J59" i="11" s="1"/>
  <c r="I60" i="11"/>
  <c r="J60" i="11" s="1"/>
  <c r="I61" i="11"/>
  <c r="J61" i="11" s="1"/>
  <c r="I62" i="11"/>
  <c r="J62" i="11" s="1"/>
  <c r="I63" i="11"/>
  <c r="J63" i="11" s="1"/>
  <c r="I64" i="11"/>
  <c r="J64" i="11" s="1"/>
  <c r="I65" i="11"/>
  <c r="J65" i="11" s="1"/>
  <c r="I66" i="11"/>
  <c r="J66" i="11" s="1"/>
  <c r="I67" i="11"/>
  <c r="J67" i="11" s="1"/>
  <c r="I68" i="11"/>
  <c r="J68" i="11" s="1"/>
  <c r="I69" i="11"/>
  <c r="J69" i="11" s="1"/>
  <c r="I70" i="11"/>
  <c r="J70" i="11" s="1"/>
  <c r="I71" i="11"/>
  <c r="J71" i="11" s="1"/>
  <c r="I72" i="11"/>
  <c r="J72" i="11" s="1"/>
  <c r="I73" i="11"/>
  <c r="J73" i="11" s="1"/>
  <c r="I74" i="11"/>
  <c r="J74" i="11" s="1"/>
  <c r="I75" i="11"/>
  <c r="J75" i="11" s="1"/>
  <c r="I76" i="11"/>
  <c r="J76" i="11" s="1"/>
  <c r="I77" i="11"/>
  <c r="J77" i="11" s="1"/>
  <c r="I78" i="11"/>
  <c r="J78" i="11" s="1"/>
  <c r="I79" i="11"/>
  <c r="J79" i="11" s="1"/>
  <c r="I80" i="11"/>
  <c r="J80" i="11" s="1"/>
  <c r="I81" i="11"/>
  <c r="J81" i="11" s="1"/>
  <c r="I82" i="11"/>
  <c r="J82" i="11" s="1"/>
  <c r="I83" i="11"/>
  <c r="J83" i="11" s="1"/>
  <c r="I84" i="11"/>
  <c r="J84" i="11" s="1"/>
  <c r="I85" i="11"/>
  <c r="J85" i="11" s="1"/>
  <c r="I86" i="11"/>
  <c r="J86" i="11" s="1"/>
  <c r="I87" i="11"/>
  <c r="J87" i="11" s="1"/>
  <c r="I88" i="11"/>
  <c r="J88" i="11" s="1"/>
  <c r="I89" i="11"/>
  <c r="J89" i="11" s="1"/>
  <c r="I90" i="11"/>
  <c r="J90" i="11" s="1"/>
  <c r="I91" i="11"/>
  <c r="J91" i="11" s="1"/>
  <c r="I92" i="11"/>
  <c r="J92" i="11" s="1"/>
  <c r="I93" i="11"/>
  <c r="J93" i="11" s="1"/>
  <c r="I94" i="11"/>
  <c r="J94" i="11" s="1"/>
  <c r="I95" i="11"/>
  <c r="J95" i="11" s="1"/>
  <c r="I96" i="11"/>
  <c r="J96" i="11" s="1"/>
  <c r="I97" i="11"/>
  <c r="J97" i="11" s="1"/>
  <c r="I98" i="11"/>
  <c r="J98" i="11" s="1"/>
  <c r="I99" i="11"/>
  <c r="J99" i="11" s="1"/>
  <c r="I100" i="11"/>
  <c r="J100" i="11" s="1"/>
  <c r="I101" i="11"/>
  <c r="J101" i="11" s="1"/>
  <c r="I102" i="11"/>
  <c r="J102" i="11" s="1"/>
  <c r="I103" i="11"/>
  <c r="J103" i="11" s="1"/>
  <c r="I104" i="11"/>
  <c r="J104" i="11" s="1"/>
  <c r="I105" i="11"/>
  <c r="J105" i="11" s="1"/>
  <c r="I106" i="11"/>
  <c r="J106" i="11" s="1"/>
  <c r="I107" i="11"/>
  <c r="J107" i="11" s="1"/>
  <c r="I108" i="11"/>
  <c r="J108" i="11" s="1"/>
  <c r="I109" i="11"/>
  <c r="J109" i="11" s="1"/>
  <c r="I110" i="11"/>
  <c r="J110" i="11" s="1"/>
  <c r="I111" i="11"/>
  <c r="J111" i="11" s="1"/>
  <c r="I112" i="11"/>
  <c r="J112" i="11" s="1"/>
  <c r="I113" i="11"/>
  <c r="J113" i="11" s="1"/>
  <c r="I114" i="11"/>
  <c r="J114" i="11" s="1"/>
  <c r="I115" i="11"/>
  <c r="J115" i="11" s="1"/>
  <c r="I116" i="11"/>
  <c r="J116" i="11" s="1"/>
  <c r="I117" i="11"/>
  <c r="J117" i="11" s="1"/>
  <c r="I118" i="11"/>
  <c r="J118" i="11" s="1"/>
  <c r="I119" i="11"/>
  <c r="J119" i="11" s="1"/>
  <c r="I120" i="11"/>
  <c r="J120" i="11" s="1"/>
  <c r="I121" i="11"/>
  <c r="J121" i="11" s="1"/>
  <c r="I122" i="11"/>
  <c r="J122" i="11" s="1"/>
  <c r="I123" i="11"/>
  <c r="J123" i="11" s="1"/>
  <c r="I124" i="11"/>
  <c r="J124" i="11" s="1"/>
  <c r="I125" i="11"/>
  <c r="J125" i="11" s="1"/>
  <c r="I126" i="11"/>
  <c r="J126" i="11" s="1"/>
  <c r="I127" i="11"/>
  <c r="J127" i="11" s="1"/>
  <c r="I128" i="11"/>
  <c r="J128" i="11" s="1"/>
  <c r="I129" i="11"/>
  <c r="J129" i="11" s="1"/>
  <c r="I130" i="11"/>
  <c r="J130" i="11" s="1"/>
  <c r="I131" i="11"/>
  <c r="J131" i="11" s="1"/>
  <c r="I132" i="11"/>
  <c r="J132" i="11" s="1"/>
  <c r="I133" i="11"/>
  <c r="J133" i="11" s="1"/>
  <c r="I134" i="11"/>
  <c r="J134" i="11" s="1"/>
  <c r="I135" i="11"/>
  <c r="J135" i="11" s="1"/>
  <c r="I136" i="11"/>
  <c r="J136" i="11" s="1"/>
  <c r="I137" i="11"/>
  <c r="J137" i="11" s="1"/>
  <c r="I138" i="11"/>
  <c r="J138" i="11" s="1"/>
  <c r="I139" i="11"/>
  <c r="J139" i="11" s="1"/>
  <c r="I140" i="11"/>
  <c r="J140" i="11" s="1"/>
  <c r="I141" i="11"/>
  <c r="J141" i="11" s="1"/>
  <c r="I142" i="11"/>
  <c r="J142" i="11" s="1"/>
  <c r="I143" i="11"/>
  <c r="J143" i="11" s="1"/>
  <c r="I144" i="11"/>
  <c r="J144" i="11" s="1"/>
  <c r="I145" i="11"/>
  <c r="J145" i="11" s="1"/>
  <c r="I146" i="11"/>
  <c r="J146" i="11" s="1"/>
  <c r="I147" i="11"/>
  <c r="J147" i="11" s="1"/>
  <c r="I148" i="11"/>
  <c r="J148" i="11" s="1"/>
  <c r="I149" i="11"/>
  <c r="J149" i="11" s="1"/>
  <c r="I150" i="11"/>
  <c r="J150" i="11" s="1"/>
  <c r="I151" i="11"/>
  <c r="J151" i="11" s="1"/>
  <c r="I152" i="11"/>
  <c r="J152" i="11" s="1"/>
  <c r="I153" i="11"/>
  <c r="J153" i="11" s="1"/>
  <c r="I154" i="11"/>
  <c r="J154" i="11" s="1"/>
  <c r="I155" i="11"/>
  <c r="J155" i="11" s="1"/>
  <c r="I156" i="11"/>
  <c r="J156" i="11" s="1"/>
  <c r="I157" i="11"/>
  <c r="J157" i="11" s="1"/>
  <c r="I158" i="11"/>
  <c r="J158" i="11" s="1"/>
  <c r="I159" i="11"/>
  <c r="J159" i="11" s="1"/>
  <c r="I160" i="11"/>
  <c r="J160" i="11" s="1"/>
  <c r="I161" i="11"/>
  <c r="J161" i="11" s="1"/>
  <c r="I162" i="11"/>
  <c r="J162" i="11" s="1"/>
  <c r="I163" i="11"/>
  <c r="J163" i="11" s="1"/>
  <c r="I164" i="11"/>
  <c r="J164" i="11" s="1"/>
  <c r="I165" i="11"/>
  <c r="J165" i="11" s="1"/>
  <c r="I166" i="11"/>
  <c r="J166" i="11" s="1"/>
  <c r="I167" i="11"/>
  <c r="J167" i="11" s="1"/>
  <c r="I168" i="11"/>
  <c r="J168" i="11" s="1"/>
  <c r="I169" i="11"/>
  <c r="J169" i="11" s="1"/>
  <c r="I170" i="11"/>
  <c r="J170" i="11" s="1"/>
  <c r="I171" i="11"/>
  <c r="J171" i="11" s="1"/>
  <c r="I172" i="11"/>
  <c r="J172" i="11" s="1"/>
  <c r="I173" i="11"/>
  <c r="J173" i="11" s="1"/>
  <c r="I174" i="11"/>
  <c r="J174" i="11" s="1"/>
  <c r="I175" i="11"/>
  <c r="J175" i="11" s="1"/>
  <c r="I176" i="11"/>
  <c r="J176" i="11" s="1"/>
  <c r="I177" i="11"/>
  <c r="J177" i="11" s="1"/>
  <c r="I178" i="11"/>
  <c r="J178" i="11" s="1"/>
  <c r="I179" i="11"/>
  <c r="J179" i="11" s="1"/>
  <c r="I180" i="11"/>
  <c r="J180" i="11" s="1"/>
  <c r="I181" i="11"/>
  <c r="J181" i="11" s="1"/>
  <c r="I182" i="11"/>
  <c r="J182" i="11" s="1"/>
  <c r="I183" i="11"/>
  <c r="J183" i="11" s="1"/>
  <c r="I184" i="11"/>
  <c r="J184" i="11" s="1"/>
  <c r="I185" i="11"/>
  <c r="J185" i="11" s="1"/>
  <c r="I186" i="11"/>
  <c r="J186" i="11" s="1"/>
  <c r="I187" i="11"/>
  <c r="J187" i="11" s="1"/>
  <c r="I188" i="11"/>
  <c r="J188" i="11" s="1"/>
  <c r="I189" i="11"/>
  <c r="J189" i="11" s="1"/>
  <c r="I190" i="11"/>
  <c r="J190" i="11" s="1"/>
  <c r="I191" i="11"/>
  <c r="J191" i="11" s="1"/>
  <c r="I192" i="11"/>
  <c r="J192" i="11" s="1"/>
  <c r="I193" i="11"/>
  <c r="J193" i="11" s="1"/>
  <c r="I194" i="11"/>
  <c r="J194" i="11" s="1"/>
  <c r="I195" i="11"/>
  <c r="J195" i="11" s="1"/>
  <c r="I196" i="11"/>
  <c r="J196" i="11" s="1"/>
  <c r="I197" i="11"/>
  <c r="J197" i="11" s="1"/>
  <c r="I198" i="11"/>
  <c r="J198" i="11" s="1"/>
  <c r="I199" i="11"/>
  <c r="J199" i="11" s="1"/>
  <c r="I200" i="11"/>
  <c r="J200" i="11" s="1"/>
  <c r="I201" i="11"/>
  <c r="J201" i="11" s="1"/>
  <c r="I202" i="11"/>
  <c r="J202" i="11" s="1"/>
  <c r="I203" i="11"/>
  <c r="J203" i="11" s="1"/>
  <c r="I204" i="11"/>
  <c r="J204" i="11" s="1"/>
  <c r="I205" i="11"/>
  <c r="J205" i="11" s="1"/>
  <c r="I206" i="11"/>
  <c r="J206" i="11" s="1"/>
  <c r="I207" i="11"/>
  <c r="J207" i="11" s="1"/>
  <c r="I208" i="11"/>
  <c r="J208" i="11" s="1"/>
  <c r="I209" i="11"/>
  <c r="J209" i="11" s="1"/>
  <c r="I210" i="11"/>
  <c r="J210" i="11" s="1"/>
  <c r="I211" i="11"/>
  <c r="J211" i="11" s="1"/>
  <c r="I212" i="11"/>
  <c r="J212" i="11" s="1"/>
  <c r="I213" i="11"/>
  <c r="J213" i="11" s="1"/>
  <c r="I214" i="11"/>
  <c r="J214" i="11" s="1"/>
  <c r="I215" i="11"/>
  <c r="J215" i="11" s="1"/>
  <c r="I216" i="11"/>
  <c r="J216" i="11" s="1"/>
  <c r="I217" i="11"/>
  <c r="J217" i="11" s="1"/>
  <c r="I218" i="11"/>
  <c r="J218" i="11" s="1"/>
  <c r="I219" i="11"/>
  <c r="J219" i="11" s="1"/>
  <c r="I220" i="11"/>
  <c r="J220" i="11" s="1"/>
  <c r="I221" i="11"/>
  <c r="J221" i="11" s="1"/>
  <c r="I222" i="11"/>
  <c r="J222" i="11" s="1"/>
  <c r="I223" i="11"/>
  <c r="J223" i="11" s="1"/>
  <c r="I224" i="11"/>
  <c r="J224" i="11" s="1"/>
  <c r="I225" i="11"/>
  <c r="J225" i="11" s="1"/>
  <c r="I226" i="11"/>
  <c r="J226" i="11" s="1"/>
  <c r="I227" i="11"/>
  <c r="J227" i="11" s="1"/>
  <c r="I228" i="11"/>
  <c r="J228" i="11" s="1"/>
  <c r="I229" i="11"/>
  <c r="J229" i="11" s="1"/>
  <c r="I230" i="11"/>
  <c r="J230" i="11" s="1"/>
  <c r="I231" i="11"/>
  <c r="J231" i="11" s="1"/>
  <c r="I232" i="11"/>
  <c r="J232" i="11" s="1"/>
  <c r="I233" i="11"/>
  <c r="J233" i="11" s="1"/>
  <c r="I234" i="11"/>
  <c r="J234" i="11" s="1"/>
  <c r="I235" i="11"/>
  <c r="J235" i="11" s="1"/>
  <c r="I236" i="11"/>
  <c r="J236" i="11" s="1"/>
  <c r="I237" i="11"/>
  <c r="J237" i="11" s="1"/>
  <c r="I238" i="11"/>
  <c r="J238" i="11" s="1"/>
  <c r="I239" i="11"/>
  <c r="J239" i="11" s="1"/>
  <c r="I240" i="11"/>
  <c r="J240" i="11" s="1"/>
  <c r="I241" i="11"/>
  <c r="J241" i="11" s="1"/>
  <c r="I242" i="11"/>
  <c r="J242" i="11" s="1"/>
  <c r="I243" i="11"/>
  <c r="J243" i="11" s="1"/>
  <c r="I244" i="11"/>
  <c r="J244" i="11" s="1"/>
  <c r="I245" i="11"/>
  <c r="J245" i="11" s="1"/>
  <c r="I246" i="11"/>
  <c r="J246" i="11" s="1"/>
  <c r="I247" i="11"/>
  <c r="J247" i="11" s="1"/>
  <c r="I248" i="11"/>
  <c r="J248" i="11" s="1"/>
  <c r="I249" i="11"/>
  <c r="J249" i="11" s="1"/>
  <c r="I250" i="11"/>
  <c r="J250" i="11" s="1"/>
  <c r="I251" i="11"/>
  <c r="J251" i="11" s="1"/>
  <c r="I252" i="11"/>
  <c r="J252" i="11" s="1"/>
  <c r="I253" i="11"/>
  <c r="J253" i="11" s="1"/>
  <c r="I254" i="11"/>
  <c r="J254" i="11" s="1"/>
  <c r="I255" i="11"/>
  <c r="J255" i="11" s="1"/>
  <c r="I256" i="11"/>
  <c r="J256" i="11" s="1"/>
  <c r="I257" i="11"/>
  <c r="J257" i="11" s="1"/>
  <c r="I258" i="11"/>
  <c r="J258" i="11" s="1"/>
  <c r="I259" i="11"/>
  <c r="J259" i="11" s="1"/>
  <c r="I260" i="11"/>
  <c r="J260" i="11" s="1"/>
  <c r="I261" i="11"/>
  <c r="J261" i="11" s="1"/>
  <c r="I262" i="11"/>
  <c r="J262" i="11" s="1"/>
  <c r="I263" i="11"/>
  <c r="J263" i="11" s="1"/>
  <c r="I264" i="11"/>
  <c r="J264" i="11" s="1"/>
  <c r="I265" i="11"/>
  <c r="J265" i="11" s="1"/>
  <c r="I266" i="11"/>
  <c r="J266" i="11" s="1"/>
  <c r="I267" i="11"/>
  <c r="J267" i="11" s="1"/>
  <c r="I268" i="11"/>
  <c r="J268" i="11" s="1"/>
  <c r="I269" i="11"/>
  <c r="J269" i="11" s="1"/>
  <c r="I270" i="11"/>
  <c r="J270" i="11" s="1"/>
  <c r="I271" i="11"/>
  <c r="J271" i="11" s="1"/>
  <c r="I272" i="11"/>
  <c r="J272" i="11" s="1"/>
  <c r="I273" i="11"/>
  <c r="J273" i="11" s="1"/>
  <c r="I274" i="11"/>
  <c r="J274" i="11" s="1"/>
  <c r="I275" i="11"/>
  <c r="J275" i="11" s="1"/>
  <c r="I276" i="11"/>
  <c r="J276" i="11" s="1"/>
  <c r="I277" i="11"/>
  <c r="J277" i="11" s="1"/>
  <c r="I278" i="11"/>
  <c r="J278" i="11" s="1"/>
  <c r="I279" i="11"/>
  <c r="J279" i="11" s="1"/>
  <c r="I280" i="11"/>
  <c r="J280" i="11" s="1"/>
  <c r="I281" i="11"/>
  <c r="J281" i="11" s="1"/>
  <c r="I282" i="11"/>
  <c r="J282" i="11" s="1"/>
  <c r="I283" i="11"/>
  <c r="J283" i="11" s="1"/>
  <c r="I284" i="11"/>
  <c r="J284" i="11" s="1"/>
  <c r="I285" i="11"/>
  <c r="J285" i="11" s="1"/>
  <c r="I286" i="11"/>
  <c r="J286" i="11" s="1"/>
  <c r="I10" i="11"/>
  <c r="J10" i="11" s="1"/>
  <c r="I11" i="11"/>
  <c r="J11" i="11" s="1"/>
  <c r="I12" i="11"/>
  <c r="J12" i="11" s="1"/>
  <c r="I3" i="11"/>
  <c r="J3" i="11" s="1"/>
  <c r="I4" i="11"/>
  <c r="J4" i="11" s="1"/>
  <c r="I5" i="11"/>
  <c r="J5" i="11" s="1"/>
  <c r="I6" i="11"/>
  <c r="J6" i="11" s="1"/>
  <c r="I7" i="11"/>
  <c r="J7" i="11" s="1"/>
  <c r="I8" i="11"/>
  <c r="J8" i="11" s="1"/>
  <c r="I9" i="11"/>
  <c r="J9" i="11" s="1"/>
  <c r="I2" i="11"/>
  <c r="J2" i="11" s="1"/>
  <c r="N8" i="11" l="1"/>
  <c r="O8" i="11" s="1"/>
  <c r="P8" i="11" s="1"/>
  <c r="N16" i="11"/>
  <c r="O16" i="11" s="1"/>
  <c r="P16" i="11" s="1"/>
  <c r="N24" i="11"/>
  <c r="O24" i="11" s="1"/>
  <c r="P24" i="11" s="1"/>
  <c r="N32" i="11"/>
  <c r="O32" i="11" s="1"/>
  <c r="P32" i="11" s="1"/>
  <c r="N40" i="11"/>
  <c r="O40" i="11" s="1"/>
  <c r="P40" i="11" s="1"/>
  <c r="N48" i="11"/>
  <c r="O48" i="11" s="1"/>
  <c r="P48" i="11" s="1"/>
  <c r="N56" i="11"/>
  <c r="O56" i="11" s="1"/>
  <c r="P56" i="11" s="1"/>
  <c r="N64" i="11"/>
  <c r="O64" i="11" s="1"/>
  <c r="P64" i="11" s="1"/>
  <c r="N72" i="11"/>
  <c r="O72" i="11" s="1"/>
  <c r="P72" i="11" s="1"/>
  <c r="N80" i="11"/>
  <c r="O80" i="11" s="1"/>
  <c r="P80" i="11" s="1"/>
  <c r="N88" i="11"/>
  <c r="O88" i="11" s="1"/>
  <c r="P88" i="11" s="1"/>
  <c r="N96" i="11"/>
  <c r="O96" i="11" s="1"/>
  <c r="P96" i="11" s="1"/>
  <c r="N104" i="11"/>
  <c r="O104" i="11" s="1"/>
  <c r="P104" i="11" s="1"/>
  <c r="N112" i="11"/>
  <c r="O112" i="11" s="1"/>
  <c r="P112" i="11" s="1"/>
  <c r="N120" i="11"/>
  <c r="O120" i="11" s="1"/>
  <c r="P120" i="11" s="1"/>
  <c r="N128" i="11"/>
  <c r="O128" i="11" s="1"/>
  <c r="P128" i="11" s="1"/>
  <c r="N136" i="11"/>
  <c r="O136" i="11" s="1"/>
  <c r="P136" i="11" s="1"/>
  <c r="N144" i="11"/>
  <c r="O144" i="11" s="1"/>
  <c r="P144" i="11" s="1"/>
  <c r="N152" i="11"/>
  <c r="O152" i="11" s="1"/>
  <c r="P152" i="11" s="1"/>
  <c r="N160" i="11"/>
  <c r="O160" i="11" s="1"/>
  <c r="P160" i="11" s="1"/>
  <c r="N168" i="11"/>
  <c r="O168" i="11" s="1"/>
  <c r="P168" i="11" s="1"/>
  <c r="N176" i="11"/>
  <c r="O176" i="11" s="1"/>
  <c r="P176" i="11" s="1"/>
  <c r="N184" i="11"/>
  <c r="O184" i="11" s="1"/>
  <c r="P184" i="11" s="1"/>
  <c r="N192" i="11"/>
  <c r="O192" i="11" s="1"/>
  <c r="P192" i="11" s="1"/>
  <c r="N200" i="11"/>
  <c r="O200" i="11" s="1"/>
  <c r="P200" i="11" s="1"/>
  <c r="N208" i="11"/>
  <c r="O208" i="11" s="1"/>
  <c r="P208" i="11" s="1"/>
  <c r="N216" i="11"/>
  <c r="O216" i="11" s="1"/>
  <c r="P216" i="11" s="1"/>
  <c r="N224" i="11"/>
  <c r="O224" i="11" s="1"/>
  <c r="P224" i="11" s="1"/>
  <c r="N232" i="11"/>
  <c r="O232" i="11" s="1"/>
  <c r="P232" i="11" s="1"/>
  <c r="N240" i="11"/>
  <c r="O240" i="11" s="1"/>
  <c r="P240" i="11" s="1"/>
  <c r="N248" i="11"/>
  <c r="O248" i="11" s="1"/>
  <c r="P248" i="11" s="1"/>
  <c r="N256" i="11"/>
  <c r="O256" i="11" s="1"/>
  <c r="P256" i="11" s="1"/>
  <c r="N264" i="11"/>
  <c r="O264" i="11" s="1"/>
  <c r="P264" i="11" s="1"/>
  <c r="N272" i="11"/>
  <c r="O272" i="11" s="1"/>
  <c r="P272" i="11" s="1"/>
  <c r="N280" i="11"/>
  <c r="O280" i="11" s="1"/>
  <c r="P280" i="11" s="1"/>
  <c r="N288" i="11"/>
  <c r="O288" i="11" s="1"/>
  <c r="P288" i="11" s="1"/>
  <c r="N296" i="11"/>
  <c r="O296" i="11" s="1"/>
  <c r="P296" i="11" s="1"/>
  <c r="N304" i="11"/>
  <c r="O304" i="11" s="1"/>
  <c r="P304" i="11" s="1"/>
  <c r="N312" i="11"/>
  <c r="O312" i="11" s="1"/>
  <c r="P312" i="11" s="1"/>
  <c r="N9" i="11"/>
  <c r="O9" i="11" s="1"/>
  <c r="P9" i="11" s="1"/>
  <c r="N17" i="11"/>
  <c r="O17" i="11" s="1"/>
  <c r="P17" i="11" s="1"/>
  <c r="N25" i="11"/>
  <c r="O25" i="11" s="1"/>
  <c r="P25" i="11" s="1"/>
  <c r="N33" i="11"/>
  <c r="O33" i="11" s="1"/>
  <c r="P33" i="11" s="1"/>
  <c r="N41" i="11"/>
  <c r="O41" i="11" s="1"/>
  <c r="P41" i="11" s="1"/>
  <c r="N49" i="11"/>
  <c r="O49" i="11" s="1"/>
  <c r="P49" i="11" s="1"/>
  <c r="N57" i="11"/>
  <c r="O57" i="11" s="1"/>
  <c r="P57" i="11" s="1"/>
  <c r="N65" i="11"/>
  <c r="O65" i="11" s="1"/>
  <c r="P65" i="11" s="1"/>
  <c r="N73" i="11"/>
  <c r="O73" i="11" s="1"/>
  <c r="P73" i="11" s="1"/>
  <c r="N81" i="11"/>
  <c r="O81" i="11" s="1"/>
  <c r="P81" i="11" s="1"/>
  <c r="N89" i="11"/>
  <c r="O89" i="11" s="1"/>
  <c r="P89" i="11" s="1"/>
  <c r="N97" i="11"/>
  <c r="O97" i="11" s="1"/>
  <c r="P97" i="11" s="1"/>
  <c r="N105" i="11"/>
  <c r="O105" i="11" s="1"/>
  <c r="P105" i="11" s="1"/>
  <c r="N113" i="11"/>
  <c r="O113" i="11" s="1"/>
  <c r="P113" i="11" s="1"/>
  <c r="N121" i="11"/>
  <c r="O121" i="11" s="1"/>
  <c r="P121" i="11" s="1"/>
  <c r="N129" i="11"/>
  <c r="O129" i="11" s="1"/>
  <c r="P129" i="11" s="1"/>
  <c r="N137" i="11"/>
  <c r="O137" i="11" s="1"/>
  <c r="P137" i="11" s="1"/>
  <c r="N145" i="11"/>
  <c r="O145" i="11" s="1"/>
  <c r="P145" i="11" s="1"/>
  <c r="N153" i="11"/>
  <c r="O153" i="11" s="1"/>
  <c r="P153" i="11" s="1"/>
  <c r="N161" i="11"/>
  <c r="O161" i="11" s="1"/>
  <c r="P161" i="11" s="1"/>
  <c r="N169" i="11"/>
  <c r="O169" i="11" s="1"/>
  <c r="P169" i="11" s="1"/>
  <c r="N177" i="11"/>
  <c r="O177" i="11" s="1"/>
  <c r="P177" i="11" s="1"/>
  <c r="N185" i="11"/>
  <c r="O185" i="11" s="1"/>
  <c r="P185" i="11" s="1"/>
  <c r="N193" i="11"/>
  <c r="O193" i="11" s="1"/>
  <c r="P193" i="11" s="1"/>
  <c r="N201" i="11"/>
  <c r="O201" i="11" s="1"/>
  <c r="P201" i="11" s="1"/>
  <c r="N209" i="11"/>
  <c r="O209" i="11" s="1"/>
  <c r="P209" i="11" s="1"/>
  <c r="N217" i="11"/>
  <c r="O217" i="11" s="1"/>
  <c r="P217" i="11" s="1"/>
  <c r="N225" i="11"/>
  <c r="O225" i="11" s="1"/>
  <c r="P225" i="11" s="1"/>
  <c r="N233" i="11"/>
  <c r="O233" i="11" s="1"/>
  <c r="P233" i="11" s="1"/>
  <c r="N241" i="11"/>
  <c r="O241" i="11" s="1"/>
  <c r="P241" i="11" s="1"/>
  <c r="N249" i="11"/>
  <c r="O249" i="11" s="1"/>
  <c r="P249" i="11" s="1"/>
  <c r="N257" i="11"/>
  <c r="O257" i="11" s="1"/>
  <c r="P257" i="11" s="1"/>
  <c r="N265" i="11"/>
  <c r="O265" i="11" s="1"/>
  <c r="P265" i="11" s="1"/>
  <c r="N273" i="11"/>
  <c r="O273" i="11" s="1"/>
  <c r="P273" i="11" s="1"/>
  <c r="N281" i="11"/>
  <c r="O281" i="11" s="1"/>
  <c r="P281" i="11" s="1"/>
  <c r="N289" i="11"/>
  <c r="O289" i="11" s="1"/>
  <c r="P289" i="11" s="1"/>
  <c r="N297" i="11"/>
  <c r="O297" i="11" s="1"/>
  <c r="P297" i="11" s="1"/>
  <c r="N305" i="11"/>
  <c r="O305" i="11" s="1"/>
  <c r="P305" i="11" s="1"/>
  <c r="N313" i="11"/>
  <c r="O313" i="11" s="1"/>
  <c r="P313" i="11" s="1"/>
  <c r="N10" i="11"/>
  <c r="O10" i="11" s="1"/>
  <c r="P10" i="11" s="1"/>
  <c r="N18" i="11"/>
  <c r="O18" i="11" s="1"/>
  <c r="P18" i="11" s="1"/>
  <c r="N26" i="11"/>
  <c r="O26" i="11" s="1"/>
  <c r="P26" i="11" s="1"/>
  <c r="N34" i="11"/>
  <c r="O34" i="11" s="1"/>
  <c r="P34" i="11" s="1"/>
  <c r="N42" i="11"/>
  <c r="O42" i="11" s="1"/>
  <c r="P42" i="11" s="1"/>
  <c r="N50" i="11"/>
  <c r="O50" i="11" s="1"/>
  <c r="P50" i="11" s="1"/>
  <c r="N58" i="11"/>
  <c r="O58" i="11" s="1"/>
  <c r="P58" i="11" s="1"/>
  <c r="N66" i="11"/>
  <c r="O66" i="11" s="1"/>
  <c r="P66" i="11" s="1"/>
  <c r="N74" i="11"/>
  <c r="O74" i="11" s="1"/>
  <c r="P74" i="11" s="1"/>
  <c r="N82" i="11"/>
  <c r="O82" i="11" s="1"/>
  <c r="P82" i="11" s="1"/>
  <c r="N90" i="11"/>
  <c r="O90" i="11" s="1"/>
  <c r="P90" i="11" s="1"/>
  <c r="N98" i="11"/>
  <c r="O98" i="11" s="1"/>
  <c r="P98" i="11" s="1"/>
  <c r="N106" i="11"/>
  <c r="O106" i="11" s="1"/>
  <c r="P106" i="11" s="1"/>
  <c r="N114" i="11"/>
  <c r="O114" i="11" s="1"/>
  <c r="P114" i="11" s="1"/>
  <c r="N122" i="11"/>
  <c r="O122" i="11" s="1"/>
  <c r="P122" i="11" s="1"/>
  <c r="N130" i="11"/>
  <c r="O130" i="11" s="1"/>
  <c r="P130" i="11" s="1"/>
  <c r="N138" i="11"/>
  <c r="O138" i="11" s="1"/>
  <c r="P138" i="11" s="1"/>
  <c r="N146" i="11"/>
  <c r="O146" i="11" s="1"/>
  <c r="P146" i="11" s="1"/>
  <c r="N154" i="11"/>
  <c r="O154" i="11" s="1"/>
  <c r="P154" i="11" s="1"/>
  <c r="N162" i="11"/>
  <c r="O162" i="11" s="1"/>
  <c r="P162" i="11" s="1"/>
  <c r="N170" i="11"/>
  <c r="O170" i="11" s="1"/>
  <c r="P170" i="11" s="1"/>
  <c r="N178" i="11"/>
  <c r="O178" i="11" s="1"/>
  <c r="P178" i="11" s="1"/>
  <c r="N186" i="11"/>
  <c r="O186" i="11" s="1"/>
  <c r="P186" i="11" s="1"/>
  <c r="N194" i="11"/>
  <c r="O194" i="11" s="1"/>
  <c r="P194" i="11" s="1"/>
  <c r="N202" i="11"/>
  <c r="O202" i="11" s="1"/>
  <c r="P202" i="11" s="1"/>
  <c r="N210" i="11"/>
  <c r="O210" i="11" s="1"/>
  <c r="P210" i="11" s="1"/>
  <c r="N218" i="11"/>
  <c r="O218" i="11" s="1"/>
  <c r="P218" i="11" s="1"/>
  <c r="N226" i="11"/>
  <c r="O226" i="11" s="1"/>
  <c r="P226" i="11" s="1"/>
  <c r="N234" i="11"/>
  <c r="O234" i="11" s="1"/>
  <c r="P234" i="11" s="1"/>
  <c r="N242" i="11"/>
  <c r="O242" i="11" s="1"/>
  <c r="P242" i="11" s="1"/>
  <c r="N250" i="11"/>
  <c r="O250" i="11" s="1"/>
  <c r="P250" i="11" s="1"/>
  <c r="N258" i="11"/>
  <c r="O258" i="11" s="1"/>
  <c r="P258" i="11" s="1"/>
  <c r="N266" i="11"/>
  <c r="O266" i="11" s="1"/>
  <c r="P266" i="11" s="1"/>
  <c r="N274" i="11"/>
  <c r="O274" i="11" s="1"/>
  <c r="P274" i="11" s="1"/>
  <c r="N282" i="11"/>
  <c r="O282" i="11" s="1"/>
  <c r="P282" i="11" s="1"/>
  <c r="N290" i="11"/>
  <c r="O290" i="11" s="1"/>
  <c r="P290" i="11" s="1"/>
  <c r="N298" i="11"/>
  <c r="O298" i="11" s="1"/>
  <c r="P298" i="11" s="1"/>
  <c r="N306" i="11"/>
  <c r="O306" i="11" s="1"/>
  <c r="P306" i="11" s="1"/>
  <c r="N314" i="11"/>
  <c r="O314" i="11" s="1"/>
  <c r="P314" i="11" s="1"/>
  <c r="N322" i="11"/>
  <c r="O322" i="11" s="1"/>
  <c r="P322" i="11" s="1"/>
  <c r="N330" i="11"/>
  <c r="O330" i="11" s="1"/>
  <c r="P330" i="11" s="1"/>
  <c r="N338" i="11"/>
  <c r="O338" i="11" s="1"/>
  <c r="P338" i="11" s="1"/>
  <c r="N11" i="11"/>
  <c r="O11" i="11" s="1"/>
  <c r="P11" i="11" s="1"/>
  <c r="N19" i="11"/>
  <c r="O19" i="11" s="1"/>
  <c r="P19" i="11" s="1"/>
  <c r="N27" i="11"/>
  <c r="O27" i="11" s="1"/>
  <c r="P27" i="11" s="1"/>
  <c r="N35" i="11"/>
  <c r="O35" i="11" s="1"/>
  <c r="P35" i="11" s="1"/>
  <c r="N43" i="11"/>
  <c r="O43" i="11" s="1"/>
  <c r="P43" i="11" s="1"/>
  <c r="N51" i="11"/>
  <c r="O51" i="11" s="1"/>
  <c r="P51" i="11" s="1"/>
  <c r="N59" i="11"/>
  <c r="O59" i="11" s="1"/>
  <c r="P59" i="11" s="1"/>
  <c r="N67" i="11"/>
  <c r="O67" i="11" s="1"/>
  <c r="P67" i="11" s="1"/>
  <c r="N75" i="11"/>
  <c r="O75" i="11" s="1"/>
  <c r="P75" i="11" s="1"/>
  <c r="N83" i="11"/>
  <c r="O83" i="11" s="1"/>
  <c r="P83" i="11" s="1"/>
  <c r="N91" i="11"/>
  <c r="O91" i="11" s="1"/>
  <c r="P91" i="11" s="1"/>
  <c r="N99" i="11"/>
  <c r="O99" i="11" s="1"/>
  <c r="P99" i="11" s="1"/>
  <c r="N107" i="11"/>
  <c r="O107" i="11" s="1"/>
  <c r="P107" i="11" s="1"/>
  <c r="N115" i="11"/>
  <c r="O115" i="11" s="1"/>
  <c r="P115" i="11" s="1"/>
  <c r="N123" i="11"/>
  <c r="O123" i="11" s="1"/>
  <c r="P123" i="11" s="1"/>
  <c r="N131" i="11"/>
  <c r="O131" i="11" s="1"/>
  <c r="P131" i="11" s="1"/>
  <c r="N139" i="11"/>
  <c r="O139" i="11" s="1"/>
  <c r="P139" i="11" s="1"/>
  <c r="N147" i="11"/>
  <c r="O147" i="11" s="1"/>
  <c r="P147" i="11" s="1"/>
  <c r="N155" i="11"/>
  <c r="O155" i="11" s="1"/>
  <c r="P155" i="11" s="1"/>
  <c r="N163" i="11"/>
  <c r="O163" i="11" s="1"/>
  <c r="P163" i="11" s="1"/>
  <c r="N171" i="11"/>
  <c r="O171" i="11" s="1"/>
  <c r="P171" i="11" s="1"/>
  <c r="N179" i="11"/>
  <c r="O179" i="11" s="1"/>
  <c r="P179" i="11" s="1"/>
  <c r="N187" i="11"/>
  <c r="O187" i="11" s="1"/>
  <c r="P187" i="11" s="1"/>
  <c r="N195" i="11"/>
  <c r="O195" i="11" s="1"/>
  <c r="P195" i="11" s="1"/>
  <c r="N203" i="11"/>
  <c r="O203" i="11" s="1"/>
  <c r="P203" i="11" s="1"/>
  <c r="N211" i="11"/>
  <c r="O211" i="11" s="1"/>
  <c r="P211" i="11" s="1"/>
  <c r="N219" i="11"/>
  <c r="O219" i="11" s="1"/>
  <c r="P219" i="11" s="1"/>
  <c r="N227" i="11"/>
  <c r="O227" i="11" s="1"/>
  <c r="P227" i="11" s="1"/>
  <c r="N235" i="11"/>
  <c r="O235" i="11" s="1"/>
  <c r="P235" i="11" s="1"/>
  <c r="N243" i="11"/>
  <c r="O243" i="11" s="1"/>
  <c r="P243" i="11" s="1"/>
  <c r="N251" i="11"/>
  <c r="O251" i="11" s="1"/>
  <c r="P251" i="11" s="1"/>
  <c r="N259" i="11"/>
  <c r="O259" i="11" s="1"/>
  <c r="P259" i="11" s="1"/>
  <c r="N267" i="11"/>
  <c r="O267" i="11" s="1"/>
  <c r="P267" i="11" s="1"/>
  <c r="N275" i="11"/>
  <c r="O275" i="11" s="1"/>
  <c r="P275" i="11" s="1"/>
  <c r="N283" i="11"/>
  <c r="O283" i="11" s="1"/>
  <c r="P283" i="11" s="1"/>
  <c r="N291" i="11"/>
  <c r="O291" i="11" s="1"/>
  <c r="P291" i="11" s="1"/>
  <c r="N299" i="11"/>
  <c r="O299" i="11" s="1"/>
  <c r="P299" i="11" s="1"/>
  <c r="N307" i="11"/>
  <c r="O307" i="11" s="1"/>
  <c r="P307" i="11" s="1"/>
  <c r="N315" i="11"/>
  <c r="O315" i="11" s="1"/>
  <c r="P315" i="11" s="1"/>
  <c r="N323" i="11"/>
  <c r="O323" i="11" s="1"/>
  <c r="P323" i="11" s="1"/>
  <c r="N331" i="11"/>
  <c r="O331" i="11" s="1"/>
  <c r="P331" i="11" s="1"/>
  <c r="N339" i="11"/>
  <c r="O339" i="11" s="1"/>
  <c r="P339" i="11" s="1"/>
  <c r="N12" i="11"/>
  <c r="O12" i="11" s="1"/>
  <c r="P12" i="11" s="1"/>
  <c r="N20" i="11"/>
  <c r="O20" i="11" s="1"/>
  <c r="P20" i="11" s="1"/>
  <c r="N28" i="11"/>
  <c r="O28" i="11" s="1"/>
  <c r="P28" i="11" s="1"/>
  <c r="N36" i="11"/>
  <c r="O36" i="11" s="1"/>
  <c r="P36" i="11" s="1"/>
  <c r="N44" i="11"/>
  <c r="O44" i="11" s="1"/>
  <c r="P44" i="11" s="1"/>
  <c r="N52" i="11"/>
  <c r="O52" i="11" s="1"/>
  <c r="P52" i="11" s="1"/>
  <c r="N60" i="11"/>
  <c r="O60" i="11" s="1"/>
  <c r="P60" i="11" s="1"/>
  <c r="N68" i="11"/>
  <c r="O68" i="11" s="1"/>
  <c r="P68" i="11" s="1"/>
  <c r="N76" i="11"/>
  <c r="O76" i="11" s="1"/>
  <c r="P76" i="11" s="1"/>
  <c r="N84" i="11"/>
  <c r="O84" i="11" s="1"/>
  <c r="P84" i="11" s="1"/>
  <c r="N92" i="11"/>
  <c r="O92" i="11" s="1"/>
  <c r="P92" i="11" s="1"/>
  <c r="N100" i="11"/>
  <c r="O100" i="11" s="1"/>
  <c r="P100" i="11" s="1"/>
  <c r="N108" i="11"/>
  <c r="O108" i="11" s="1"/>
  <c r="P108" i="11" s="1"/>
  <c r="N116" i="11"/>
  <c r="O116" i="11" s="1"/>
  <c r="P116" i="11" s="1"/>
  <c r="N124" i="11"/>
  <c r="O124" i="11" s="1"/>
  <c r="P124" i="11" s="1"/>
  <c r="N132" i="11"/>
  <c r="O132" i="11" s="1"/>
  <c r="P132" i="11" s="1"/>
  <c r="N140" i="11"/>
  <c r="O140" i="11" s="1"/>
  <c r="P140" i="11" s="1"/>
  <c r="N148" i="11"/>
  <c r="O148" i="11" s="1"/>
  <c r="P148" i="11" s="1"/>
  <c r="N156" i="11"/>
  <c r="O156" i="11" s="1"/>
  <c r="P156" i="11" s="1"/>
  <c r="N164" i="11"/>
  <c r="O164" i="11" s="1"/>
  <c r="P164" i="11" s="1"/>
  <c r="N172" i="11"/>
  <c r="O172" i="11" s="1"/>
  <c r="P172" i="11" s="1"/>
  <c r="N180" i="11"/>
  <c r="O180" i="11" s="1"/>
  <c r="P180" i="11" s="1"/>
  <c r="N188" i="11"/>
  <c r="O188" i="11" s="1"/>
  <c r="P188" i="11" s="1"/>
  <c r="N196" i="11"/>
  <c r="O196" i="11" s="1"/>
  <c r="P196" i="11" s="1"/>
  <c r="N204" i="11"/>
  <c r="O204" i="11" s="1"/>
  <c r="P204" i="11" s="1"/>
  <c r="N212" i="11"/>
  <c r="O212" i="11" s="1"/>
  <c r="P212" i="11" s="1"/>
  <c r="N220" i="11"/>
  <c r="O220" i="11" s="1"/>
  <c r="P220" i="11" s="1"/>
  <c r="N228" i="11"/>
  <c r="O228" i="11" s="1"/>
  <c r="P228" i="11" s="1"/>
  <c r="N236" i="11"/>
  <c r="O236" i="11" s="1"/>
  <c r="P236" i="11" s="1"/>
  <c r="N244" i="11"/>
  <c r="O244" i="11" s="1"/>
  <c r="P244" i="11" s="1"/>
  <c r="N252" i="11"/>
  <c r="O252" i="11" s="1"/>
  <c r="P252" i="11" s="1"/>
  <c r="N260" i="11"/>
  <c r="O260" i="11" s="1"/>
  <c r="P260" i="11" s="1"/>
  <c r="N268" i="11"/>
  <c r="O268" i="11" s="1"/>
  <c r="P268" i="11" s="1"/>
  <c r="N276" i="11"/>
  <c r="O276" i="11" s="1"/>
  <c r="P276" i="11" s="1"/>
  <c r="N284" i="11"/>
  <c r="O284" i="11" s="1"/>
  <c r="P284" i="11" s="1"/>
  <c r="N292" i="11"/>
  <c r="O292" i="11" s="1"/>
  <c r="P292" i="11" s="1"/>
  <c r="N300" i="11"/>
  <c r="O300" i="11" s="1"/>
  <c r="P300" i="11" s="1"/>
  <c r="N308" i="11"/>
  <c r="O308" i="11" s="1"/>
  <c r="P308" i="11" s="1"/>
  <c r="N7" i="11"/>
  <c r="O7" i="11" s="1"/>
  <c r="P7" i="11" s="1"/>
  <c r="N30" i="11"/>
  <c r="O30" i="11" s="1"/>
  <c r="P30" i="11" s="1"/>
  <c r="N53" i="11"/>
  <c r="O53" i="11" s="1"/>
  <c r="P53" i="11" s="1"/>
  <c r="N71" i="11"/>
  <c r="O71" i="11" s="1"/>
  <c r="P71" i="11" s="1"/>
  <c r="N94" i="11"/>
  <c r="O94" i="11" s="1"/>
  <c r="P94" i="11" s="1"/>
  <c r="N117" i="11"/>
  <c r="O117" i="11" s="1"/>
  <c r="P117" i="11" s="1"/>
  <c r="N135" i="11"/>
  <c r="O135" i="11" s="1"/>
  <c r="P135" i="11" s="1"/>
  <c r="N158" i="11"/>
  <c r="O158" i="11" s="1"/>
  <c r="P158" i="11" s="1"/>
  <c r="N181" i="11"/>
  <c r="O181" i="11" s="1"/>
  <c r="P181" i="11" s="1"/>
  <c r="N199" i="11"/>
  <c r="O199" i="11" s="1"/>
  <c r="P199" i="11" s="1"/>
  <c r="N222" i="11"/>
  <c r="O222" i="11" s="1"/>
  <c r="P222" i="11" s="1"/>
  <c r="N245" i="11"/>
  <c r="O245" i="11" s="1"/>
  <c r="P245" i="11" s="1"/>
  <c r="N263" i="11"/>
  <c r="O263" i="11" s="1"/>
  <c r="P263" i="11" s="1"/>
  <c r="N286" i="11"/>
  <c r="O286" i="11" s="1"/>
  <c r="P286" i="11" s="1"/>
  <c r="N309" i="11"/>
  <c r="O309" i="11" s="1"/>
  <c r="P309" i="11" s="1"/>
  <c r="N321" i="11"/>
  <c r="O321" i="11" s="1"/>
  <c r="P321" i="11" s="1"/>
  <c r="N333" i="11"/>
  <c r="O333" i="11" s="1"/>
  <c r="P333" i="11" s="1"/>
  <c r="N343" i="11"/>
  <c r="O343" i="11" s="1"/>
  <c r="P343" i="11" s="1"/>
  <c r="N351" i="11"/>
  <c r="O351" i="11" s="1"/>
  <c r="P351" i="11" s="1"/>
  <c r="N359" i="11"/>
  <c r="O359" i="11" s="1"/>
  <c r="P359" i="11" s="1"/>
  <c r="N367" i="11"/>
  <c r="O367" i="11" s="1"/>
  <c r="P367" i="11" s="1"/>
  <c r="N375" i="11"/>
  <c r="O375" i="11" s="1"/>
  <c r="P375" i="11" s="1"/>
  <c r="N383" i="11"/>
  <c r="O383" i="11" s="1"/>
  <c r="P383" i="11" s="1"/>
  <c r="N391" i="11"/>
  <c r="O391" i="11" s="1"/>
  <c r="P391" i="11" s="1"/>
  <c r="N399" i="11"/>
  <c r="O399" i="11" s="1"/>
  <c r="P399" i="11" s="1"/>
  <c r="N407" i="11"/>
  <c r="O407" i="11" s="1"/>
  <c r="P407" i="11" s="1"/>
  <c r="N415" i="11"/>
  <c r="O415" i="11" s="1"/>
  <c r="P415" i="11" s="1"/>
  <c r="N423" i="11"/>
  <c r="O423" i="11" s="1"/>
  <c r="P423" i="11" s="1"/>
  <c r="N431" i="11"/>
  <c r="O431" i="11" s="1"/>
  <c r="P431" i="11" s="1"/>
  <c r="N439" i="11"/>
  <c r="O439" i="11" s="1"/>
  <c r="P439" i="11" s="1"/>
  <c r="N447" i="11"/>
  <c r="O447" i="11" s="1"/>
  <c r="P447" i="11" s="1"/>
  <c r="N455" i="11"/>
  <c r="O455" i="11" s="1"/>
  <c r="P455" i="11" s="1"/>
  <c r="N463" i="11"/>
  <c r="O463" i="11" s="1"/>
  <c r="P463" i="11" s="1"/>
  <c r="N471" i="11"/>
  <c r="O471" i="11" s="1"/>
  <c r="P471" i="11" s="1"/>
  <c r="N479" i="11"/>
  <c r="O479" i="11" s="1"/>
  <c r="P479" i="11" s="1"/>
  <c r="N487" i="11"/>
  <c r="O487" i="11" s="1"/>
  <c r="P487" i="11" s="1"/>
  <c r="N495" i="11"/>
  <c r="O495" i="11" s="1"/>
  <c r="P495" i="11" s="1"/>
  <c r="N503" i="11"/>
  <c r="O503" i="11" s="1"/>
  <c r="P503" i="11" s="1"/>
  <c r="N511" i="11"/>
  <c r="O511" i="11" s="1"/>
  <c r="P511" i="11" s="1"/>
  <c r="N519" i="11"/>
  <c r="O519" i="11" s="1"/>
  <c r="P519" i="11" s="1"/>
  <c r="N527" i="11"/>
  <c r="O527" i="11" s="1"/>
  <c r="P527" i="11" s="1"/>
  <c r="N535" i="11"/>
  <c r="O535" i="11" s="1"/>
  <c r="P535" i="11" s="1"/>
  <c r="N543" i="11"/>
  <c r="O543" i="11" s="1"/>
  <c r="P543" i="11" s="1"/>
  <c r="N551" i="11"/>
  <c r="O551" i="11" s="1"/>
  <c r="P551" i="11" s="1"/>
  <c r="N559" i="11"/>
  <c r="O559" i="11" s="1"/>
  <c r="P559" i="11" s="1"/>
  <c r="N567" i="11"/>
  <c r="O567" i="11" s="1"/>
  <c r="P567" i="11" s="1"/>
  <c r="N575" i="11"/>
  <c r="O575" i="11" s="1"/>
  <c r="P575" i="11" s="1"/>
  <c r="N583" i="11"/>
  <c r="O583" i="11" s="1"/>
  <c r="P583" i="11" s="1"/>
  <c r="N591" i="11"/>
  <c r="O591" i="11" s="1"/>
  <c r="P591" i="11" s="1"/>
  <c r="N599" i="11"/>
  <c r="O599" i="11" s="1"/>
  <c r="P599" i="11" s="1"/>
  <c r="N607" i="11"/>
  <c r="O607" i="11" s="1"/>
  <c r="P607" i="11" s="1"/>
  <c r="N615" i="11"/>
  <c r="O615" i="11" s="1"/>
  <c r="P615" i="11" s="1"/>
  <c r="N623" i="11"/>
  <c r="O623" i="11" s="1"/>
  <c r="P623" i="11" s="1"/>
  <c r="N631" i="11"/>
  <c r="O631" i="11" s="1"/>
  <c r="P631" i="11" s="1"/>
  <c r="N639" i="11"/>
  <c r="O639" i="11" s="1"/>
  <c r="P639" i="11" s="1"/>
  <c r="N647" i="11"/>
  <c r="O647" i="11" s="1"/>
  <c r="P647" i="11" s="1"/>
  <c r="N655" i="11"/>
  <c r="O655" i="11" s="1"/>
  <c r="P655" i="11" s="1"/>
  <c r="N663" i="11"/>
  <c r="O663" i="11" s="1"/>
  <c r="P663" i="11" s="1"/>
  <c r="N671" i="11"/>
  <c r="O671" i="11" s="1"/>
  <c r="P671" i="11" s="1"/>
  <c r="N679" i="11"/>
  <c r="O679" i="11" s="1"/>
  <c r="P679" i="11" s="1"/>
  <c r="N687" i="11"/>
  <c r="O687" i="11" s="1"/>
  <c r="P687" i="11" s="1"/>
  <c r="N695" i="11"/>
  <c r="O695" i="11" s="1"/>
  <c r="P695" i="11" s="1"/>
  <c r="N703" i="11"/>
  <c r="O703" i="11" s="1"/>
  <c r="P703" i="11" s="1"/>
  <c r="N711" i="11"/>
  <c r="O711" i="11" s="1"/>
  <c r="P711" i="11" s="1"/>
  <c r="N719" i="11"/>
  <c r="O719" i="11" s="1"/>
  <c r="P719" i="11" s="1"/>
  <c r="N727" i="11"/>
  <c r="O727" i="11" s="1"/>
  <c r="P727" i="11" s="1"/>
  <c r="N735" i="11"/>
  <c r="O735" i="11" s="1"/>
  <c r="P735" i="11" s="1"/>
  <c r="N743" i="11"/>
  <c r="O743" i="11" s="1"/>
  <c r="P743" i="11" s="1"/>
  <c r="N751" i="11"/>
  <c r="O751" i="11" s="1"/>
  <c r="P751" i="11" s="1"/>
  <c r="N759" i="11"/>
  <c r="O759" i="11" s="1"/>
  <c r="P759" i="11" s="1"/>
  <c r="N13" i="11"/>
  <c r="O13" i="11" s="1"/>
  <c r="P13" i="11" s="1"/>
  <c r="N31" i="11"/>
  <c r="O31" i="11" s="1"/>
  <c r="P31" i="11" s="1"/>
  <c r="N54" i="11"/>
  <c r="O54" i="11" s="1"/>
  <c r="P54" i="11" s="1"/>
  <c r="N77" i="11"/>
  <c r="O77" i="11" s="1"/>
  <c r="P77" i="11" s="1"/>
  <c r="N95" i="11"/>
  <c r="O95" i="11" s="1"/>
  <c r="P95" i="11" s="1"/>
  <c r="N118" i="11"/>
  <c r="O118" i="11" s="1"/>
  <c r="P118" i="11" s="1"/>
  <c r="N141" i="11"/>
  <c r="O141" i="11" s="1"/>
  <c r="P141" i="11" s="1"/>
  <c r="N159" i="11"/>
  <c r="O159" i="11" s="1"/>
  <c r="P159" i="11" s="1"/>
  <c r="N182" i="11"/>
  <c r="O182" i="11" s="1"/>
  <c r="P182" i="11" s="1"/>
  <c r="N205" i="11"/>
  <c r="O205" i="11" s="1"/>
  <c r="P205" i="11" s="1"/>
  <c r="N223" i="11"/>
  <c r="O223" i="11" s="1"/>
  <c r="P223" i="11" s="1"/>
  <c r="N246" i="11"/>
  <c r="O246" i="11" s="1"/>
  <c r="P246" i="11" s="1"/>
  <c r="N269" i="11"/>
  <c r="O269" i="11" s="1"/>
  <c r="P269" i="11" s="1"/>
  <c r="N287" i="11"/>
  <c r="O287" i="11" s="1"/>
  <c r="P287" i="11" s="1"/>
  <c r="N310" i="11"/>
  <c r="O310" i="11" s="1"/>
  <c r="P310" i="11" s="1"/>
  <c r="N324" i="11"/>
  <c r="O324" i="11" s="1"/>
  <c r="P324" i="11" s="1"/>
  <c r="N334" i="11"/>
  <c r="O334" i="11" s="1"/>
  <c r="P334" i="11" s="1"/>
  <c r="N344" i="11"/>
  <c r="O344" i="11" s="1"/>
  <c r="P344" i="11" s="1"/>
  <c r="N352" i="11"/>
  <c r="O352" i="11" s="1"/>
  <c r="P352" i="11" s="1"/>
  <c r="N360" i="11"/>
  <c r="O360" i="11" s="1"/>
  <c r="P360" i="11" s="1"/>
  <c r="N368" i="11"/>
  <c r="O368" i="11" s="1"/>
  <c r="P368" i="11" s="1"/>
  <c r="N376" i="11"/>
  <c r="O376" i="11" s="1"/>
  <c r="P376" i="11" s="1"/>
  <c r="N384" i="11"/>
  <c r="O384" i="11" s="1"/>
  <c r="P384" i="11" s="1"/>
  <c r="N392" i="11"/>
  <c r="O392" i="11" s="1"/>
  <c r="P392" i="11" s="1"/>
  <c r="N400" i="11"/>
  <c r="O400" i="11" s="1"/>
  <c r="P400" i="11" s="1"/>
  <c r="N408" i="11"/>
  <c r="O408" i="11" s="1"/>
  <c r="P408" i="11" s="1"/>
  <c r="N416" i="11"/>
  <c r="O416" i="11" s="1"/>
  <c r="P416" i="11" s="1"/>
  <c r="N424" i="11"/>
  <c r="O424" i="11" s="1"/>
  <c r="P424" i="11" s="1"/>
  <c r="N432" i="11"/>
  <c r="O432" i="11" s="1"/>
  <c r="P432" i="11" s="1"/>
  <c r="N440" i="11"/>
  <c r="O440" i="11" s="1"/>
  <c r="P440" i="11" s="1"/>
  <c r="N448" i="11"/>
  <c r="O448" i="11" s="1"/>
  <c r="P448" i="11" s="1"/>
  <c r="N456" i="11"/>
  <c r="O456" i="11" s="1"/>
  <c r="P456" i="11" s="1"/>
  <c r="N464" i="11"/>
  <c r="O464" i="11" s="1"/>
  <c r="P464" i="11" s="1"/>
  <c r="N472" i="11"/>
  <c r="O472" i="11" s="1"/>
  <c r="P472" i="11" s="1"/>
  <c r="N480" i="11"/>
  <c r="O480" i="11" s="1"/>
  <c r="P480" i="11" s="1"/>
  <c r="N488" i="11"/>
  <c r="O488" i="11" s="1"/>
  <c r="P488" i="11" s="1"/>
  <c r="N496" i="11"/>
  <c r="O496" i="11" s="1"/>
  <c r="P496" i="11" s="1"/>
  <c r="N504" i="11"/>
  <c r="O504" i="11" s="1"/>
  <c r="P504" i="11" s="1"/>
  <c r="N512" i="11"/>
  <c r="O512" i="11" s="1"/>
  <c r="P512" i="11" s="1"/>
  <c r="N520" i="11"/>
  <c r="O520" i="11" s="1"/>
  <c r="P520" i="11" s="1"/>
  <c r="N528" i="11"/>
  <c r="O528" i="11" s="1"/>
  <c r="P528" i="11" s="1"/>
  <c r="N536" i="11"/>
  <c r="O536" i="11" s="1"/>
  <c r="P536" i="11" s="1"/>
  <c r="N544" i="11"/>
  <c r="O544" i="11" s="1"/>
  <c r="P544" i="11" s="1"/>
  <c r="N552" i="11"/>
  <c r="O552" i="11" s="1"/>
  <c r="P552" i="11" s="1"/>
  <c r="N560" i="11"/>
  <c r="O560" i="11" s="1"/>
  <c r="P560" i="11" s="1"/>
  <c r="N568" i="11"/>
  <c r="O568" i="11" s="1"/>
  <c r="P568" i="11" s="1"/>
  <c r="N576" i="11"/>
  <c r="O576" i="11" s="1"/>
  <c r="P576" i="11" s="1"/>
  <c r="N584" i="11"/>
  <c r="O584" i="11" s="1"/>
  <c r="P584" i="11" s="1"/>
  <c r="N592" i="11"/>
  <c r="O592" i="11" s="1"/>
  <c r="P592" i="11" s="1"/>
  <c r="N600" i="11"/>
  <c r="O600" i="11" s="1"/>
  <c r="P600" i="11" s="1"/>
  <c r="N608" i="11"/>
  <c r="O608" i="11" s="1"/>
  <c r="P608" i="11" s="1"/>
  <c r="N616" i="11"/>
  <c r="O616" i="11" s="1"/>
  <c r="P616" i="11" s="1"/>
  <c r="N624" i="11"/>
  <c r="O624" i="11" s="1"/>
  <c r="P624" i="11" s="1"/>
  <c r="N632" i="11"/>
  <c r="O632" i="11" s="1"/>
  <c r="P632" i="11" s="1"/>
  <c r="N640" i="11"/>
  <c r="O640" i="11" s="1"/>
  <c r="P640" i="11" s="1"/>
  <c r="N648" i="11"/>
  <c r="O648" i="11" s="1"/>
  <c r="P648" i="11" s="1"/>
  <c r="N656" i="11"/>
  <c r="O656" i="11" s="1"/>
  <c r="P656" i="11" s="1"/>
  <c r="N664" i="11"/>
  <c r="O664" i="11" s="1"/>
  <c r="P664" i="11" s="1"/>
  <c r="N672" i="11"/>
  <c r="O672" i="11" s="1"/>
  <c r="P672" i="11" s="1"/>
  <c r="N680" i="11"/>
  <c r="O680" i="11" s="1"/>
  <c r="P680" i="11" s="1"/>
  <c r="N688" i="11"/>
  <c r="O688" i="11" s="1"/>
  <c r="P688" i="11" s="1"/>
  <c r="N696" i="11"/>
  <c r="O696" i="11" s="1"/>
  <c r="P696" i="11" s="1"/>
  <c r="N704" i="11"/>
  <c r="O704" i="11" s="1"/>
  <c r="P704" i="11" s="1"/>
  <c r="N712" i="11"/>
  <c r="O712" i="11" s="1"/>
  <c r="P712" i="11" s="1"/>
  <c r="N720" i="11"/>
  <c r="O720" i="11" s="1"/>
  <c r="P720" i="11" s="1"/>
  <c r="N728" i="11"/>
  <c r="O728" i="11" s="1"/>
  <c r="P728" i="11" s="1"/>
  <c r="N736" i="11"/>
  <c r="O736" i="11" s="1"/>
  <c r="P736" i="11" s="1"/>
  <c r="N744" i="11"/>
  <c r="O744" i="11" s="1"/>
  <c r="P744" i="11" s="1"/>
  <c r="N752" i="11"/>
  <c r="O752" i="11" s="1"/>
  <c r="P752" i="11" s="1"/>
  <c r="N760" i="11"/>
  <c r="O760" i="11" s="1"/>
  <c r="P760" i="11" s="1"/>
  <c r="N768" i="11"/>
  <c r="O768" i="11" s="1"/>
  <c r="P768" i="11" s="1"/>
  <c r="N776" i="11"/>
  <c r="O776" i="11" s="1"/>
  <c r="P776" i="11" s="1"/>
  <c r="N784" i="11"/>
  <c r="O784" i="11" s="1"/>
  <c r="P784" i="11" s="1"/>
  <c r="N792" i="11"/>
  <c r="O792" i="11" s="1"/>
  <c r="P792" i="11" s="1"/>
  <c r="N800" i="11"/>
  <c r="O800" i="11" s="1"/>
  <c r="P800" i="11" s="1"/>
  <c r="N808" i="11"/>
  <c r="O808" i="11" s="1"/>
  <c r="P808" i="11" s="1"/>
  <c r="N816" i="11"/>
  <c r="O816" i="11" s="1"/>
  <c r="P816" i="11" s="1"/>
  <c r="N824" i="11"/>
  <c r="O824" i="11" s="1"/>
  <c r="P824" i="11" s="1"/>
  <c r="N14" i="11"/>
  <c r="O14" i="11" s="1"/>
  <c r="P14" i="11" s="1"/>
  <c r="N37" i="11"/>
  <c r="O37" i="11" s="1"/>
  <c r="P37" i="11" s="1"/>
  <c r="N55" i="11"/>
  <c r="O55" i="11" s="1"/>
  <c r="P55" i="11" s="1"/>
  <c r="N78" i="11"/>
  <c r="O78" i="11" s="1"/>
  <c r="P78" i="11" s="1"/>
  <c r="N101" i="11"/>
  <c r="O101" i="11" s="1"/>
  <c r="P101" i="11" s="1"/>
  <c r="N119" i="11"/>
  <c r="O119" i="11" s="1"/>
  <c r="P119" i="11" s="1"/>
  <c r="N142" i="11"/>
  <c r="O142" i="11" s="1"/>
  <c r="P142" i="11" s="1"/>
  <c r="N165" i="11"/>
  <c r="O165" i="11" s="1"/>
  <c r="P165" i="11" s="1"/>
  <c r="N183" i="11"/>
  <c r="O183" i="11" s="1"/>
  <c r="P183" i="11" s="1"/>
  <c r="N206" i="11"/>
  <c r="O206" i="11" s="1"/>
  <c r="P206" i="11" s="1"/>
  <c r="N229" i="11"/>
  <c r="O229" i="11" s="1"/>
  <c r="P229" i="11" s="1"/>
  <c r="N247" i="11"/>
  <c r="O247" i="11" s="1"/>
  <c r="P247" i="11" s="1"/>
  <c r="N270" i="11"/>
  <c r="O270" i="11" s="1"/>
  <c r="P270" i="11" s="1"/>
  <c r="N293" i="11"/>
  <c r="O293" i="11" s="1"/>
  <c r="P293" i="11" s="1"/>
  <c r="N311" i="11"/>
  <c r="O311" i="11" s="1"/>
  <c r="P311" i="11" s="1"/>
  <c r="N325" i="11"/>
  <c r="O325" i="11" s="1"/>
  <c r="P325" i="11" s="1"/>
  <c r="N335" i="11"/>
  <c r="O335" i="11" s="1"/>
  <c r="P335" i="11" s="1"/>
  <c r="N345" i="11"/>
  <c r="O345" i="11" s="1"/>
  <c r="P345" i="11" s="1"/>
  <c r="N353" i="11"/>
  <c r="O353" i="11" s="1"/>
  <c r="P353" i="11" s="1"/>
  <c r="N361" i="11"/>
  <c r="O361" i="11" s="1"/>
  <c r="P361" i="11" s="1"/>
  <c r="N369" i="11"/>
  <c r="O369" i="11" s="1"/>
  <c r="P369" i="11" s="1"/>
  <c r="N377" i="11"/>
  <c r="O377" i="11" s="1"/>
  <c r="P377" i="11" s="1"/>
  <c r="N385" i="11"/>
  <c r="O385" i="11" s="1"/>
  <c r="P385" i="11" s="1"/>
  <c r="N393" i="11"/>
  <c r="O393" i="11" s="1"/>
  <c r="P393" i="11" s="1"/>
  <c r="N401" i="11"/>
  <c r="O401" i="11" s="1"/>
  <c r="P401" i="11" s="1"/>
  <c r="N409" i="11"/>
  <c r="O409" i="11" s="1"/>
  <c r="P409" i="11" s="1"/>
  <c r="N417" i="11"/>
  <c r="O417" i="11" s="1"/>
  <c r="P417" i="11" s="1"/>
  <c r="N425" i="11"/>
  <c r="O425" i="11" s="1"/>
  <c r="P425" i="11" s="1"/>
  <c r="N433" i="11"/>
  <c r="O433" i="11" s="1"/>
  <c r="P433" i="11" s="1"/>
  <c r="N441" i="11"/>
  <c r="O441" i="11" s="1"/>
  <c r="P441" i="11" s="1"/>
  <c r="N449" i="11"/>
  <c r="O449" i="11" s="1"/>
  <c r="P449" i="11" s="1"/>
  <c r="N457" i="11"/>
  <c r="O457" i="11" s="1"/>
  <c r="P457" i="11" s="1"/>
  <c r="N465" i="11"/>
  <c r="O465" i="11" s="1"/>
  <c r="P465" i="11" s="1"/>
  <c r="N473" i="11"/>
  <c r="O473" i="11" s="1"/>
  <c r="P473" i="11" s="1"/>
  <c r="N481" i="11"/>
  <c r="O481" i="11" s="1"/>
  <c r="P481" i="11" s="1"/>
  <c r="N489" i="11"/>
  <c r="O489" i="11" s="1"/>
  <c r="P489" i="11" s="1"/>
  <c r="N497" i="11"/>
  <c r="O497" i="11" s="1"/>
  <c r="P497" i="11" s="1"/>
  <c r="N505" i="11"/>
  <c r="O505" i="11" s="1"/>
  <c r="P505" i="11" s="1"/>
  <c r="N513" i="11"/>
  <c r="O513" i="11" s="1"/>
  <c r="P513" i="11" s="1"/>
  <c r="N521" i="11"/>
  <c r="O521" i="11" s="1"/>
  <c r="P521" i="11" s="1"/>
  <c r="N529" i="11"/>
  <c r="O529" i="11" s="1"/>
  <c r="P529" i="11" s="1"/>
  <c r="N537" i="11"/>
  <c r="O537" i="11" s="1"/>
  <c r="P537" i="11" s="1"/>
  <c r="N545" i="11"/>
  <c r="O545" i="11" s="1"/>
  <c r="P545" i="11" s="1"/>
  <c r="N553" i="11"/>
  <c r="O553" i="11" s="1"/>
  <c r="P553" i="11" s="1"/>
  <c r="N561" i="11"/>
  <c r="O561" i="11" s="1"/>
  <c r="P561" i="11" s="1"/>
  <c r="N569" i="11"/>
  <c r="O569" i="11" s="1"/>
  <c r="P569" i="11" s="1"/>
  <c r="N577" i="11"/>
  <c r="O577" i="11" s="1"/>
  <c r="P577" i="11" s="1"/>
  <c r="N585" i="11"/>
  <c r="O585" i="11" s="1"/>
  <c r="P585" i="11" s="1"/>
  <c r="N593" i="11"/>
  <c r="O593" i="11" s="1"/>
  <c r="P593" i="11" s="1"/>
  <c r="N601" i="11"/>
  <c r="O601" i="11" s="1"/>
  <c r="P601" i="11" s="1"/>
  <c r="N609" i="11"/>
  <c r="O609" i="11" s="1"/>
  <c r="P609" i="11" s="1"/>
  <c r="N617" i="11"/>
  <c r="O617" i="11" s="1"/>
  <c r="P617" i="11" s="1"/>
  <c r="N625" i="11"/>
  <c r="O625" i="11" s="1"/>
  <c r="P625" i="11" s="1"/>
  <c r="N633" i="11"/>
  <c r="O633" i="11" s="1"/>
  <c r="P633" i="11" s="1"/>
  <c r="N641" i="11"/>
  <c r="O641" i="11" s="1"/>
  <c r="P641" i="11" s="1"/>
  <c r="N649" i="11"/>
  <c r="O649" i="11" s="1"/>
  <c r="P649" i="11" s="1"/>
  <c r="N657" i="11"/>
  <c r="O657" i="11" s="1"/>
  <c r="P657" i="11" s="1"/>
  <c r="N665" i="11"/>
  <c r="O665" i="11" s="1"/>
  <c r="P665" i="11" s="1"/>
  <c r="N673" i="11"/>
  <c r="O673" i="11" s="1"/>
  <c r="P673" i="11" s="1"/>
  <c r="N681" i="11"/>
  <c r="O681" i="11" s="1"/>
  <c r="P681" i="11" s="1"/>
  <c r="N689" i="11"/>
  <c r="O689" i="11" s="1"/>
  <c r="P689" i="11" s="1"/>
  <c r="N697" i="11"/>
  <c r="O697" i="11" s="1"/>
  <c r="P697" i="11" s="1"/>
  <c r="N705" i="11"/>
  <c r="O705" i="11" s="1"/>
  <c r="P705" i="11" s="1"/>
  <c r="N713" i="11"/>
  <c r="O713" i="11" s="1"/>
  <c r="P713" i="11" s="1"/>
  <c r="N721" i="11"/>
  <c r="O721" i="11" s="1"/>
  <c r="P721" i="11" s="1"/>
  <c r="N15" i="11"/>
  <c r="O15" i="11" s="1"/>
  <c r="P15" i="11" s="1"/>
  <c r="N38" i="11"/>
  <c r="O38" i="11" s="1"/>
  <c r="P38" i="11" s="1"/>
  <c r="N61" i="11"/>
  <c r="O61" i="11" s="1"/>
  <c r="P61" i="11" s="1"/>
  <c r="N79" i="11"/>
  <c r="O79" i="11" s="1"/>
  <c r="P79" i="11" s="1"/>
  <c r="N102" i="11"/>
  <c r="O102" i="11" s="1"/>
  <c r="P102" i="11" s="1"/>
  <c r="N125" i="11"/>
  <c r="O125" i="11" s="1"/>
  <c r="P125" i="11" s="1"/>
  <c r="N143" i="11"/>
  <c r="O143" i="11" s="1"/>
  <c r="P143" i="11" s="1"/>
  <c r="N166" i="11"/>
  <c r="O166" i="11" s="1"/>
  <c r="P166" i="11" s="1"/>
  <c r="N189" i="11"/>
  <c r="O189" i="11" s="1"/>
  <c r="P189" i="11" s="1"/>
  <c r="N207" i="11"/>
  <c r="O207" i="11" s="1"/>
  <c r="P207" i="11" s="1"/>
  <c r="N230" i="11"/>
  <c r="O230" i="11" s="1"/>
  <c r="P230" i="11" s="1"/>
  <c r="N253" i="11"/>
  <c r="O253" i="11" s="1"/>
  <c r="P253" i="11" s="1"/>
  <c r="N271" i="11"/>
  <c r="O271" i="11" s="1"/>
  <c r="P271" i="11" s="1"/>
  <c r="N294" i="11"/>
  <c r="O294" i="11" s="1"/>
  <c r="P294" i="11" s="1"/>
  <c r="N316" i="11"/>
  <c r="O316" i="11" s="1"/>
  <c r="P316" i="11" s="1"/>
  <c r="N326" i="11"/>
  <c r="O326" i="11" s="1"/>
  <c r="P326" i="11" s="1"/>
  <c r="N336" i="11"/>
  <c r="O336" i="11" s="1"/>
  <c r="P336" i="11" s="1"/>
  <c r="N346" i="11"/>
  <c r="O346" i="11" s="1"/>
  <c r="P346" i="11" s="1"/>
  <c r="N354" i="11"/>
  <c r="O354" i="11" s="1"/>
  <c r="P354" i="11" s="1"/>
  <c r="N362" i="11"/>
  <c r="O362" i="11" s="1"/>
  <c r="P362" i="11" s="1"/>
  <c r="N370" i="11"/>
  <c r="O370" i="11" s="1"/>
  <c r="P370" i="11" s="1"/>
  <c r="N378" i="11"/>
  <c r="O378" i="11" s="1"/>
  <c r="P378" i="11" s="1"/>
  <c r="N386" i="11"/>
  <c r="O386" i="11" s="1"/>
  <c r="P386" i="11" s="1"/>
  <c r="N394" i="11"/>
  <c r="O394" i="11" s="1"/>
  <c r="P394" i="11" s="1"/>
  <c r="N402" i="11"/>
  <c r="O402" i="11" s="1"/>
  <c r="P402" i="11" s="1"/>
  <c r="N410" i="11"/>
  <c r="O410" i="11" s="1"/>
  <c r="P410" i="11" s="1"/>
  <c r="N418" i="11"/>
  <c r="O418" i="11" s="1"/>
  <c r="P418" i="11" s="1"/>
  <c r="N426" i="11"/>
  <c r="O426" i="11" s="1"/>
  <c r="P426" i="11" s="1"/>
  <c r="N434" i="11"/>
  <c r="O434" i="11" s="1"/>
  <c r="P434" i="11" s="1"/>
  <c r="N442" i="11"/>
  <c r="O442" i="11" s="1"/>
  <c r="P442" i="11" s="1"/>
  <c r="N450" i="11"/>
  <c r="O450" i="11" s="1"/>
  <c r="P450" i="11" s="1"/>
  <c r="N458" i="11"/>
  <c r="O458" i="11" s="1"/>
  <c r="P458" i="11" s="1"/>
  <c r="N466" i="11"/>
  <c r="O466" i="11" s="1"/>
  <c r="P466" i="11" s="1"/>
  <c r="N474" i="11"/>
  <c r="O474" i="11" s="1"/>
  <c r="P474" i="11" s="1"/>
  <c r="N482" i="11"/>
  <c r="O482" i="11" s="1"/>
  <c r="P482" i="11" s="1"/>
  <c r="N490" i="11"/>
  <c r="O490" i="11" s="1"/>
  <c r="P490" i="11" s="1"/>
  <c r="N498" i="11"/>
  <c r="O498" i="11" s="1"/>
  <c r="P498" i="11" s="1"/>
  <c r="N506" i="11"/>
  <c r="O506" i="11" s="1"/>
  <c r="P506" i="11" s="1"/>
  <c r="N514" i="11"/>
  <c r="O514" i="11" s="1"/>
  <c r="P514" i="11" s="1"/>
  <c r="N522" i="11"/>
  <c r="O522" i="11" s="1"/>
  <c r="P522" i="11" s="1"/>
  <c r="N530" i="11"/>
  <c r="O530" i="11" s="1"/>
  <c r="P530" i="11" s="1"/>
  <c r="N538" i="11"/>
  <c r="O538" i="11" s="1"/>
  <c r="P538" i="11" s="1"/>
  <c r="N546" i="11"/>
  <c r="O546" i="11" s="1"/>
  <c r="P546" i="11" s="1"/>
  <c r="N554" i="11"/>
  <c r="O554" i="11" s="1"/>
  <c r="P554" i="11" s="1"/>
  <c r="N562" i="11"/>
  <c r="O562" i="11" s="1"/>
  <c r="P562" i="11" s="1"/>
  <c r="N570" i="11"/>
  <c r="O570" i="11" s="1"/>
  <c r="P570" i="11" s="1"/>
  <c r="N578" i="11"/>
  <c r="O578" i="11" s="1"/>
  <c r="P578" i="11" s="1"/>
  <c r="N586" i="11"/>
  <c r="O586" i="11" s="1"/>
  <c r="P586" i="11" s="1"/>
  <c r="N594" i="11"/>
  <c r="O594" i="11" s="1"/>
  <c r="P594" i="11" s="1"/>
  <c r="N602" i="11"/>
  <c r="O602" i="11" s="1"/>
  <c r="P602" i="11" s="1"/>
  <c r="N610" i="11"/>
  <c r="O610" i="11" s="1"/>
  <c r="P610" i="11" s="1"/>
  <c r="N618" i="11"/>
  <c r="O618" i="11" s="1"/>
  <c r="P618" i="11" s="1"/>
  <c r="N626" i="11"/>
  <c r="O626" i="11" s="1"/>
  <c r="P626" i="11" s="1"/>
  <c r="N634" i="11"/>
  <c r="O634" i="11" s="1"/>
  <c r="P634" i="11" s="1"/>
  <c r="N642" i="11"/>
  <c r="O642" i="11" s="1"/>
  <c r="P642" i="11" s="1"/>
  <c r="N650" i="11"/>
  <c r="O650" i="11" s="1"/>
  <c r="P650" i="11" s="1"/>
  <c r="N658" i="11"/>
  <c r="O658" i="11" s="1"/>
  <c r="P658" i="11" s="1"/>
  <c r="N666" i="11"/>
  <c r="O666" i="11" s="1"/>
  <c r="P666" i="11" s="1"/>
  <c r="N674" i="11"/>
  <c r="O674" i="11" s="1"/>
  <c r="P674" i="11" s="1"/>
  <c r="N682" i="11"/>
  <c r="O682" i="11" s="1"/>
  <c r="P682" i="11" s="1"/>
  <c r="N690" i="11"/>
  <c r="O690" i="11" s="1"/>
  <c r="P690" i="11" s="1"/>
  <c r="N698" i="11"/>
  <c r="O698" i="11" s="1"/>
  <c r="P698" i="11" s="1"/>
  <c r="N706" i="11"/>
  <c r="O706" i="11" s="1"/>
  <c r="P706" i="11" s="1"/>
  <c r="N714" i="11"/>
  <c r="O714" i="11" s="1"/>
  <c r="P714" i="11" s="1"/>
  <c r="N722" i="11"/>
  <c r="O722" i="11" s="1"/>
  <c r="P722" i="11" s="1"/>
  <c r="N730" i="11"/>
  <c r="O730" i="11" s="1"/>
  <c r="P730" i="11" s="1"/>
  <c r="N738" i="11"/>
  <c r="O738" i="11" s="1"/>
  <c r="P738" i="11" s="1"/>
  <c r="N746" i="11"/>
  <c r="O746" i="11" s="1"/>
  <c r="P746" i="11" s="1"/>
  <c r="N754" i="11"/>
  <c r="O754" i="11" s="1"/>
  <c r="P754" i="11" s="1"/>
  <c r="N762" i="11"/>
  <c r="O762" i="11" s="1"/>
  <c r="P762" i="11" s="1"/>
  <c r="N21" i="11"/>
  <c r="O21" i="11" s="1"/>
  <c r="P21" i="11" s="1"/>
  <c r="N39" i="11"/>
  <c r="O39" i="11" s="1"/>
  <c r="P39" i="11" s="1"/>
  <c r="N62" i="11"/>
  <c r="O62" i="11" s="1"/>
  <c r="P62" i="11" s="1"/>
  <c r="N85" i="11"/>
  <c r="O85" i="11" s="1"/>
  <c r="P85" i="11" s="1"/>
  <c r="N103" i="11"/>
  <c r="O103" i="11" s="1"/>
  <c r="P103" i="11" s="1"/>
  <c r="N126" i="11"/>
  <c r="O126" i="11" s="1"/>
  <c r="P126" i="11" s="1"/>
  <c r="N149" i="11"/>
  <c r="O149" i="11" s="1"/>
  <c r="P149" i="11" s="1"/>
  <c r="N167" i="11"/>
  <c r="O167" i="11" s="1"/>
  <c r="P167" i="11" s="1"/>
  <c r="N190" i="11"/>
  <c r="O190" i="11" s="1"/>
  <c r="P190" i="11" s="1"/>
  <c r="N213" i="11"/>
  <c r="O213" i="11" s="1"/>
  <c r="P213" i="11" s="1"/>
  <c r="N231" i="11"/>
  <c r="O231" i="11" s="1"/>
  <c r="P231" i="11" s="1"/>
  <c r="N254" i="11"/>
  <c r="O254" i="11" s="1"/>
  <c r="P254" i="11" s="1"/>
  <c r="N277" i="11"/>
  <c r="O277" i="11" s="1"/>
  <c r="P277" i="11" s="1"/>
  <c r="N295" i="11"/>
  <c r="O295" i="11" s="1"/>
  <c r="P295" i="11" s="1"/>
  <c r="N317" i="11"/>
  <c r="O317" i="11" s="1"/>
  <c r="P317" i="11" s="1"/>
  <c r="N327" i="11"/>
  <c r="O327" i="11" s="1"/>
  <c r="P327" i="11" s="1"/>
  <c r="N337" i="11"/>
  <c r="O337" i="11" s="1"/>
  <c r="P337" i="11" s="1"/>
  <c r="N347" i="11"/>
  <c r="O347" i="11" s="1"/>
  <c r="P347" i="11" s="1"/>
  <c r="N355" i="11"/>
  <c r="O355" i="11" s="1"/>
  <c r="P355" i="11" s="1"/>
  <c r="N363" i="11"/>
  <c r="O363" i="11" s="1"/>
  <c r="P363" i="11" s="1"/>
  <c r="N371" i="11"/>
  <c r="O371" i="11" s="1"/>
  <c r="P371" i="11" s="1"/>
  <c r="N379" i="11"/>
  <c r="O379" i="11" s="1"/>
  <c r="P379" i="11" s="1"/>
  <c r="N387" i="11"/>
  <c r="O387" i="11" s="1"/>
  <c r="P387" i="11" s="1"/>
  <c r="N395" i="11"/>
  <c r="O395" i="11" s="1"/>
  <c r="P395" i="11" s="1"/>
  <c r="N403" i="11"/>
  <c r="O403" i="11" s="1"/>
  <c r="P403" i="11" s="1"/>
  <c r="N411" i="11"/>
  <c r="O411" i="11" s="1"/>
  <c r="P411" i="11" s="1"/>
  <c r="N419" i="11"/>
  <c r="O419" i="11" s="1"/>
  <c r="P419" i="11" s="1"/>
  <c r="N427" i="11"/>
  <c r="O427" i="11" s="1"/>
  <c r="P427" i="11" s="1"/>
  <c r="N435" i="11"/>
  <c r="O435" i="11" s="1"/>
  <c r="P435" i="11" s="1"/>
  <c r="N443" i="11"/>
  <c r="O443" i="11" s="1"/>
  <c r="P443" i="11" s="1"/>
  <c r="N451" i="11"/>
  <c r="O451" i="11" s="1"/>
  <c r="P451" i="11" s="1"/>
  <c r="N459" i="11"/>
  <c r="O459" i="11" s="1"/>
  <c r="P459" i="11" s="1"/>
  <c r="N467" i="11"/>
  <c r="O467" i="11" s="1"/>
  <c r="P467" i="11" s="1"/>
  <c r="N475" i="11"/>
  <c r="O475" i="11" s="1"/>
  <c r="P475" i="11" s="1"/>
  <c r="N483" i="11"/>
  <c r="O483" i="11" s="1"/>
  <c r="P483" i="11" s="1"/>
  <c r="N491" i="11"/>
  <c r="O491" i="11" s="1"/>
  <c r="P491" i="11" s="1"/>
  <c r="N499" i="11"/>
  <c r="O499" i="11" s="1"/>
  <c r="P499" i="11" s="1"/>
  <c r="N507" i="11"/>
  <c r="O507" i="11" s="1"/>
  <c r="P507" i="11" s="1"/>
  <c r="N515" i="11"/>
  <c r="O515" i="11" s="1"/>
  <c r="P515" i="11" s="1"/>
  <c r="N523" i="11"/>
  <c r="O523" i="11" s="1"/>
  <c r="P523" i="11" s="1"/>
  <c r="N531" i="11"/>
  <c r="O531" i="11" s="1"/>
  <c r="P531" i="11" s="1"/>
  <c r="N539" i="11"/>
  <c r="O539" i="11" s="1"/>
  <c r="P539" i="11" s="1"/>
  <c r="N547" i="11"/>
  <c r="O547" i="11" s="1"/>
  <c r="P547" i="11" s="1"/>
  <c r="N555" i="11"/>
  <c r="O555" i="11" s="1"/>
  <c r="P555" i="11" s="1"/>
  <c r="N563" i="11"/>
  <c r="O563" i="11" s="1"/>
  <c r="P563" i="11" s="1"/>
  <c r="N571" i="11"/>
  <c r="O571" i="11" s="1"/>
  <c r="P571" i="11" s="1"/>
  <c r="N579" i="11"/>
  <c r="O579" i="11" s="1"/>
  <c r="P579" i="11" s="1"/>
  <c r="N587" i="11"/>
  <c r="O587" i="11" s="1"/>
  <c r="P587" i="11" s="1"/>
  <c r="N595" i="11"/>
  <c r="O595" i="11" s="1"/>
  <c r="P595" i="11" s="1"/>
  <c r="N603" i="11"/>
  <c r="O603" i="11" s="1"/>
  <c r="P603" i="11" s="1"/>
  <c r="N611" i="11"/>
  <c r="O611" i="11" s="1"/>
  <c r="P611" i="11" s="1"/>
  <c r="N619" i="11"/>
  <c r="O619" i="11" s="1"/>
  <c r="P619" i="11" s="1"/>
  <c r="N627" i="11"/>
  <c r="O627" i="11" s="1"/>
  <c r="P627" i="11" s="1"/>
  <c r="N635" i="11"/>
  <c r="O635" i="11" s="1"/>
  <c r="P635" i="11" s="1"/>
  <c r="N643" i="11"/>
  <c r="O643" i="11" s="1"/>
  <c r="P643" i="11" s="1"/>
  <c r="N651" i="11"/>
  <c r="O651" i="11" s="1"/>
  <c r="P651" i="11" s="1"/>
  <c r="N659" i="11"/>
  <c r="O659" i="11" s="1"/>
  <c r="P659" i="11" s="1"/>
  <c r="N667" i="11"/>
  <c r="O667" i="11" s="1"/>
  <c r="P667" i="11" s="1"/>
  <c r="N675" i="11"/>
  <c r="O675" i="11" s="1"/>
  <c r="P675" i="11" s="1"/>
  <c r="N683" i="11"/>
  <c r="O683" i="11" s="1"/>
  <c r="P683" i="11" s="1"/>
  <c r="N691" i="11"/>
  <c r="O691" i="11" s="1"/>
  <c r="P691" i="11" s="1"/>
  <c r="N699" i="11"/>
  <c r="O699" i="11" s="1"/>
  <c r="P699" i="11" s="1"/>
  <c r="N707" i="11"/>
  <c r="O707" i="11" s="1"/>
  <c r="P707" i="11" s="1"/>
  <c r="N715" i="11"/>
  <c r="O715" i="11" s="1"/>
  <c r="P715" i="11" s="1"/>
  <c r="N723" i="11"/>
  <c r="O723" i="11" s="1"/>
  <c r="P723" i="11" s="1"/>
  <c r="N731" i="11"/>
  <c r="O731" i="11" s="1"/>
  <c r="P731" i="11" s="1"/>
  <c r="N739" i="11"/>
  <c r="O739" i="11" s="1"/>
  <c r="P739" i="11" s="1"/>
  <c r="N747" i="11"/>
  <c r="O747" i="11" s="1"/>
  <c r="P747" i="11" s="1"/>
  <c r="N755" i="11"/>
  <c r="O755" i="11" s="1"/>
  <c r="P755" i="11" s="1"/>
  <c r="N22" i="11"/>
  <c r="O22" i="11" s="1"/>
  <c r="P22" i="11" s="1"/>
  <c r="N45" i="11"/>
  <c r="O45" i="11" s="1"/>
  <c r="P45" i="11" s="1"/>
  <c r="N63" i="11"/>
  <c r="O63" i="11" s="1"/>
  <c r="P63" i="11" s="1"/>
  <c r="N86" i="11"/>
  <c r="O86" i="11" s="1"/>
  <c r="P86" i="11" s="1"/>
  <c r="N109" i="11"/>
  <c r="O109" i="11" s="1"/>
  <c r="P109" i="11" s="1"/>
  <c r="N127" i="11"/>
  <c r="O127" i="11" s="1"/>
  <c r="P127" i="11" s="1"/>
  <c r="N150" i="11"/>
  <c r="O150" i="11" s="1"/>
  <c r="P150" i="11" s="1"/>
  <c r="N173" i="11"/>
  <c r="O173" i="11" s="1"/>
  <c r="P173" i="11" s="1"/>
  <c r="N191" i="11"/>
  <c r="O191" i="11" s="1"/>
  <c r="P191" i="11" s="1"/>
  <c r="N214" i="11"/>
  <c r="O214" i="11" s="1"/>
  <c r="P214" i="11" s="1"/>
  <c r="N237" i="11"/>
  <c r="O237" i="11" s="1"/>
  <c r="P237" i="11" s="1"/>
  <c r="N255" i="11"/>
  <c r="O255" i="11" s="1"/>
  <c r="P255" i="11" s="1"/>
  <c r="N278" i="11"/>
  <c r="O278" i="11" s="1"/>
  <c r="P278" i="11" s="1"/>
  <c r="N301" i="11"/>
  <c r="O301" i="11" s="1"/>
  <c r="P301" i="11" s="1"/>
  <c r="N318" i="11"/>
  <c r="O318" i="11" s="1"/>
  <c r="P318" i="11" s="1"/>
  <c r="N328" i="11"/>
  <c r="O328" i="11" s="1"/>
  <c r="P328" i="11" s="1"/>
  <c r="N340" i="11"/>
  <c r="O340" i="11" s="1"/>
  <c r="P340" i="11" s="1"/>
  <c r="N348" i="11"/>
  <c r="O348" i="11" s="1"/>
  <c r="P348" i="11" s="1"/>
  <c r="N356" i="11"/>
  <c r="O356" i="11" s="1"/>
  <c r="P356" i="11" s="1"/>
  <c r="N364" i="11"/>
  <c r="O364" i="11" s="1"/>
  <c r="P364" i="11" s="1"/>
  <c r="N372" i="11"/>
  <c r="O372" i="11" s="1"/>
  <c r="P372" i="11" s="1"/>
  <c r="N380" i="11"/>
  <c r="O380" i="11" s="1"/>
  <c r="P380" i="11" s="1"/>
  <c r="N388" i="11"/>
  <c r="O388" i="11" s="1"/>
  <c r="P388" i="11" s="1"/>
  <c r="N396" i="11"/>
  <c r="O396" i="11" s="1"/>
  <c r="P396" i="11" s="1"/>
  <c r="N404" i="11"/>
  <c r="O404" i="11" s="1"/>
  <c r="P404" i="11" s="1"/>
  <c r="N412" i="11"/>
  <c r="O412" i="11" s="1"/>
  <c r="P412" i="11" s="1"/>
  <c r="N420" i="11"/>
  <c r="O420" i="11" s="1"/>
  <c r="P420" i="11" s="1"/>
  <c r="N428" i="11"/>
  <c r="O428" i="11" s="1"/>
  <c r="P428" i="11" s="1"/>
  <c r="N436" i="11"/>
  <c r="O436" i="11" s="1"/>
  <c r="P436" i="11" s="1"/>
  <c r="N444" i="11"/>
  <c r="O444" i="11" s="1"/>
  <c r="P444" i="11" s="1"/>
  <c r="N452" i="11"/>
  <c r="O452" i="11" s="1"/>
  <c r="P452" i="11" s="1"/>
  <c r="N460" i="11"/>
  <c r="O460" i="11" s="1"/>
  <c r="P460" i="11" s="1"/>
  <c r="N468" i="11"/>
  <c r="O468" i="11" s="1"/>
  <c r="P468" i="11" s="1"/>
  <c r="N476" i="11"/>
  <c r="O476" i="11" s="1"/>
  <c r="P476" i="11" s="1"/>
  <c r="N484" i="11"/>
  <c r="O484" i="11" s="1"/>
  <c r="P484" i="11" s="1"/>
  <c r="N492" i="11"/>
  <c r="O492" i="11" s="1"/>
  <c r="P492" i="11" s="1"/>
  <c r="N500" i="11"/>
  <c r="O500" i="11" s="1"/>
  <c r="P500" i="11" s="1"/>
  <c r="N508" i="11"/>
  <c r="O508" i="11" s="1"/>
  <c r="P508" i="11" s="1"/>
  <c r="N516" i="11"/>
  <c r="O516" i="11" s="1"/>
  <c r="P516" i="11" s="1"/>
  <c r="N524" i="11"/>
  <c r="O524" i="11" s="1"/>
  <c r="P524" i="11" s="1"/>
  <c r="N532" i="11"/>
  <c r="O532" i="11" s="1"/>
  <c r="P532" i="11" s="1"/>
  <c r="N540" i="11"/>
  <c r="O540" i="11" s="1"/>
  <c r="P540" i="11" s="1"/>
  <c r="N548" i="11"/>
  <c r="O548" i="11" s="1"/>
  <c r="P548" i="11" s="1"/>
  <c r="N556" i="11"/>
  <c r="O556" i="11" s="1"/>
  <c r="P556" i="11" s="1"/>
  <c r="N564" i="11"/>
  <c r="O564" i="11" s="1"/>
  <c r="P564" i="11" s="1"/>
  <c r="N572" i="11"/>
  <c r="O572" i="11" s="1"/>
  <c r="P572" i="11" s="1"/>
  <c r="N580" i="11"/>
  <c r="O580" i="11" s="1"/>
  <c r="P580" i="11" s="1"/>
  <c r="N588" i="11"/>
  <c r="O588" i="11" s="1"/>
  <c r="P588" i="11" s="1"/>
  <c r="N596" i="11"/>
  <c r="O596" i="11" s="1"/>
  <c r="P596" i="11" s="1"/>
  <c r="N604" i="11"/>
  <c r="O604" i="11" s="1"/>
  <c r="P604" i="11" s="1"/>
  <c r="N612" i="11"/>
  <c r="O612" i="11" s="1"/>
  <c r="P612" i="11" s="1"/>
  <c r="N620" i="11"/>
  <c r="O620" i="11" s="1"/>
  <c r="P620" i="11" s="1"/>
  <c r="N628" i="11"/>
  <c r="O628" i="11" s="1"/>
  <c r="P628" i="11" s="1"/>
  <c r="N636" i="11"/>
  <c r="O636" i="11" s="1"/>
  <c r="P636" i="11" s="1"/>
  <c r="N644" i="11"/>
  <c r="O644" i="11" s="1"/>
  <c r="P644" i="11" s="1"/>
  <c r="N652" i="11"/>
  <c r="O652" i="11" s="1"/>
  <c r="P652" i="11" s="1"/>
  <c r="N660" i="11"/>
  <c r="O660" i="11" s="1"/>
  <c r="P660" i="11" s="1"/>
  <c r="N668" i="11"/>
  <c r="O668" i="11" s="1"/>
  <c r="P668" i="11" s="1"/>
  <c r="N676" i="11"/>
  <c r="O676" i="11" s="1"/>
  <c r="P676" i="11" s="1"/>
  <c r="N684" i="11"/>
  <c r="O684" i="11" s="1"/>
  <c r="P684" i="11" s="1"/>
  <c r="N692" i="11"/>
  <c r="O692" i="11" s="1"/>
  <c r="P692" i="11" s="1"/>
  <c r="N700" i="11"/>
  <c r="O700" i="11" s="1"/>
  <c r="P700" i="11" s="1"/>
  <c r="N708" i="11"/>
  <c r="O708" i="11" s="1"/>
  <c r="P708" i="11" s="1"/>
  <c r="N716" i="11"/>
  <c r="O716" i="11" s="1"/>
  <c r="P716" i="11" s="1"/>
  <c r="N724" i="11"/>
  <c r="O724" i="11" s="1"/>
  <c r="P724" i="11" s="1"/>
  <c r="N732" i="11"/>
  <c r="O732" i="11" s="1"/>
  <c r="P732" i="11" s="1"/>
  <c r="N740" i="11"/>
  <c r="O740" i="11" s="1"/>
  <c r="P740" i="11" s="1"/>
  <c r="N748" i="11"/>
  <c r="O748" i="11" s="1"/>
  <c r="P748" i="11" s="1"/>
  <c r="N756" i="11"/>
  <c r="O756" i="11" s="1"/>
  <c r="P756" i="11" s="1"/>
  <c r="N23" i="11"/>
  <c r="O23" i="11" s="1"/>
  <c r="P23" i="11" s="1"/>
  <c r="N46" i="11"/>
  <c r="O46" i="11" s="1"/>
  <c r="P46" i="11" s="1"/>
  <c r="N69" i="11"/>
  <c r="O69" i="11" s="1"/>
  <c r="P69" i="11" s="1"/>
  <c r="N87" i="11"/>
  <c r="O87" i="11" s="1"/>
  <c r="P87" i="11" s="1"/>
  <c r="N110" i="11"/>
  <c r="O110" i="11" s="1"/>
  <c r="P110" i="11" s="1"/>
  <c r="N133" i="11"/>
  <c r="O133" i="11" s="1"/>
  <c r="P133" i="11" s="1"/>
  <c r="N151" i="11"/>
  <c r="O151" i="11" s="1"/>
  <c r="P151" i="11" s="1"/>
  <c r="N174" i="11"/>
  <c r="O174" i="11" s="1"/>
  <c r="P174" i="11" s="1"/>
  <c r="N197" i="11"/>
  <c r="O197" i="11" s="1"/>
  <c r="P197" i="11" s="1"/>
  <c r="N215" i="11"/>
  <c r="O215" i="11" s="1"/>
  <c r="P215" i="11" s="1"/>
  <c r="N238" i="11"/>
  <c r="O238" i="11" s="1"/>
  <c r="P238" i="11" s="1"/>
  <c r="N261" i="11"/>
  <c r="O261" i="11" s="1"/>
  <c r="P261" i="11" s="1"/>
  <c r="N279" i="11"/>
  <c r="O279" i="11" s="1"/>
  <c r="P279" i="11" s="1"/>
  <c r="N302" i="11"/>
  <c r="O302" i="11" s="1"/>
  <c r="P302" i="11" s="1"/>
  <c r="N319" i="11"/>
  <c r="O319" i="11" s="1"/>
  <c r="P319" i="11" s="1"/>
  <c r="N329" i="11"/>
  <c r="O329" i="11" s="1"/>
  <c r="P329" i="11" s="1"/>
  <c r="N341" i="11"/>
  <c r="O341" i="11" s="1"/>
  <c r="P341" i="11" s="1"/>
  <c r="N349" i="11"/>
  <c r="O349" i="11" s="1"/>
  <c r="P349" i="11" s="1"/>
  <c r="N357" i="11"/>
  <c r="O357" i="11" s="1"/>
  <c r="P357" i="11" s="1"/>
  <c r="N365" i="11"/>
  <c r="O365" i="11" s="1"/>
  <c r="P365" i="11" s="1"/>
  <c r="N373" i="11"/>
  <c r="O373" i="11" s="1"/>
  <c r="P373" i="11" s="1"/>
  <c r="N381" i="11"/>
  <c r="O381" i="11" s="1"/>
  <c r="P381" i="11" s="1"/>
  <c r="N389" i="11"/>
  <c r="O389" i="11" s="1"/>
  <c r="P389" i="11" s="1"/>
  <c r="N397" i="11"/>
  <c r="O397" i="11" s="1"/>
  <c r="P397" i="11" s="1"/>
  <c r="N405" i="11"/>
  <c r="O405" i="11" s="1"/>
  <c r="P405" i="11" s="1"/>
  <c r="N413" i="11"/>
  <c r="O413" i="11" s="1"/>
  <c r="P413" i="11" s="1"/>
  <c r="N421" i="11"/>
  <c r="O421" i="11" s="1"/>
  <c r="P421" i="11" s="1"/>
  <c r="N429" i="11"/>
  <c r="O429" i="11" s="1"/>
  <c r="P429" i="11" s="1"/>
  <c r="N437" i="11"/>
  <c r="O437" i="11" s="1"/>
  <c r="P437" i="11" s="1"/>
  <c r="N445" i="11"/>
  <c r="O445" i="11" s="1"/>
  <c r="P445" i="11" s="1"/>
  <c r="N453" i="11"/>
  <c r="O453" i="11" s="1"/>
  <c r="P453" i="11" s="1"/>
  <c r="N461" i="11"/>
  <c r="O461" i="11" s="1"/>
  <c r="P461" i="11" s="1"/>
  <c r="N469" i="11"/>
  <c r="O469" i="11" s="1"/>
  <c r="P469" i="11" s="1"/>
  <c r="N477" i="11"/>
  <c r="O477" i="11" s="1"/>
  <c r="P477" i="11" s="1"/>
  <c r="N485" i="11"/>
  <c r="O485" i="11" s="1"/>
  <c r="P485" i="11" s="1"/>
  <c r="N493" i="11"/>
  <c r="O493" i="11" s="1"/>
  <c r="P493" i="11" s="1"/>
  <c r="N501" i="11"/>
  <c r="O501" i="11" s="1"/>
  <c r="P501" i="11" s="1"/>
  <c r="N509" i="11"/>
  <c r="O509" i="11" s="1"/>
  <c r="P509" i="11" s="1"/>
  <c r="N517" i="11"/>
  <c r="O517" i="11" s="1"/>
  <c r="P517" i="11" s="1"/>
  <c r="N525" i="11"/>
  <c r="O525" i="11" s="1"/>
  <c r="P525" i="11" s="1"/>
  <c r="N533" i="11"/>
  <c r="O533" i="11" s="1"/>
  <c r="P533" i="11" s="1"/>
  <c r="N541" i="11"/>
  <c r="O541" i="11" s="1"/>
  <c r="P541" i="11" s="1"/>
  <c r="N549" i="11"/>
  <c r="O549" i="11" s="1"/>
  <c r="P549" i="11" s="1"/>
  <c r="N557" i="11"/>
  <c r="O557" i="11" s="1"/>
  <c r="P557" i="11" s="1"/>
  <c r="N565" i="11"/>
  <c r="O565" i="11" s="1"/>
  <c r="P565" i="11" s="1"/>
  <c r="N573" i="11"/>
  <c r="O573" i="11" s="1"/>
  <c r="P573" i="11" s="1"/>
  <c r="N581" i="11"/>
  <c r="O581" i="11" s="1"/>
  <c r="P581" i="11" s="1"/>
  <c r="N589" i="11"/>
  <c r="O589" i="11" s="1"/>
  <c r="P589" i="11" s="1"/>
  <c r="N597" i="11"/>
  <c r="O597" i="11" s="1"/>
  <c r="P597" i="11" s="1"/>
  <c r="N605" i="11"/>
  <c r="O605" i="11" s="1"/>
  <c r="P605" i="11" s="1"/>
  <c r="N613" i="11"/>
  <c r="O613" i="11" s="1"/>
  <c r="P613" i="11" s="1"/>
  <c r="N621" i="11"/>
  <c r="O621" i="11" s="1"/>
  <c r="P621" i="11" s="1"/>
  <c r="N629" i="11"/>
  <c r="O629" i="11" s="1"/>
  <c r="P629" i="11" s="1"/>
  <c r="N637" i="11"/>
  <c r="O637" i="11" s="1"/>
  <c r="P637" i="11" s="1"/>
  <c r="N645" i="11"/>
  <c r="O645" i="11" s="1"/>
  <c r="P645" i="11" s="1"/>
  <c r="N653" i="11"/>
  <c r="O653" i="11" s="1"/>
  <c r="P653" i="11" s="1"/>
  <c r="N661" i="11"/>
  <c r="O661" i="11" s="1"/>
  <c r="P661" i="11" s="1"/>
  <c r="N669" i="11"/>
  <c r="O669" i="11" s="1"/>
  <c r="P669" i="11" s="1"/>
  <c r="N677" i="11"/>
  <c r="O677" i="11" s="1"/>
  <c r="P677" i="11" s="1"/>
  <c r="N685" i="11"/>
  <c r="O685" i="11" s="1"/>
  <c r="P685" i="11" s="1"/>
  <c r="N693" i="11"/>
  <c r="O693" i="11" s="1"/>
  <c r="P693" i="11" s="1"/>
  <c r="N701" i="11"/>
  <c r="O701" i="11" s="1"/>
  <c r="P701" i="11" s="1"/>
  <c r="N709" i="11"/>
  <c r="O709" i="11" s="1"/>
  <c r="P709" i="11" s="1"/>
  <c r="N717" i="11"/>
  <c r="O717" i="11" s="1"/>
  <c r="P717" i="11" s="1"/>
  <c r="N725" i="11"/>
  <c r="O725" i="11" s="1"/>
  <c r="P725" i="11" s="1"/>
  <c r="N733" i="11"/>
  <c r="O733" i="11" s="1"/>
  <c r="P733" i="11" s="1"/>
  <c r="N741" i="11"/>
  <c r="O741" i="11" s="1"/>
  <c r="P741" i="11" s="1"/>
  <c r="N749" i="11"/>
  <c r="O749" i="11" s="1"/>
  <c r="P749" i="11" s="1"/>
  <c r="N757" i="11"/>
  <c r="O757" i="11" s="1"/>
  <c r="P757" i="11" s="1"/>
  <c r="N765" i="11"/>
  <c r="O765" i="11" s="1"/>
  <c r="P765" i="11" s="1"/>
  <c r="N6" i="11"/>
  <c r="O6" i="11" s="1"/>
  <c r="P6" i="11" s="1"/>
  <c r="N29" i="11"/>
  <c r="O29" i="11" s="1"/>
  <c r="P29" i="11" s="1"/>
  <c r="N47" i="11"/>
  <c r="O47" i="11" s="1"/>
  <c r="P47" i="11" s="1"/>
  <c r="N70" i="11"/>
  <c r="O70" i="11" s="1"/>
  <c r="P70" i="11" s="1"/>
  <c r="N93" i="11"/>
  <c r="O93" i="11" s="1"/>
  <c r="P93" i="11" s="1"/>
  <c r="N111" i="11"/>
  <c r="O111" i="11" s="1"/>
  <c r="P111" i="11" s="1"/>
  <c r="N134" i="11"/>
  <c r="O134" i="11" s="1"/>
  <c r="P134" i="11" s="1"/>
  <c r="N157" i="11"/>
  <c r="O157" i="11" s="1"/>
  <c r="P157" i="11" s="1"/>
  <c r="N175" i="11"/>
  <c r="O175" i="11" s="1"/>
  <c r="P175" i="11" s="1"/>
  <c r="N198" i="11"/>
  <c r="O198" i="11" s="1"/>
  <c r="P198" i="11" s="1"/>
  <c r="N221" i="11"/>
  <c r="O221" i="11" s="1"/>
  <c r="P221" i="11" s="1"/>
  <c r="N239" i="11"/>
  <c r="O239" i="11" s="1"/>
  <c r="P239" i="11" s="1"/>
  <c r="N262" i="11"/>
  <c r="O262" i="11" s="1"/>
  <c r="P262" i="11" s="1"/>
  <c r="N285" i="11"/>
  <c r="O285" i="11" s="1"/>
  <c r="P285" i="11" s="1"/>
  <c r="N303" i="11"/>
  <c r="O303" i="11" s="1"/>
  <c r="P303" i="11" s="1"/>
  <c r="N320" i="11"/>
  <c r="O320" i="11" s="1"/>
  <c r="P320" i="11" s="1"/>
  <c r="N332" i="11"/>
  <c r="O332" i="11" s="1"/>
  <c r="P332" i="11" s="1"/>
  <c r="N342" i="11"/>
  <c r="O342" i="11" s="1"/>
  <c r="P342" i="11" s="1"/>
  <c r="N350" i="11"/>
  <c r="O350" i="11" s="1"/>
  <c r="P350" i="11" s="1"/>
  <c r="N358" i="11"/>
  <c r="O358" i="11" s="1"/>
  <c r="P358" i="11" s="1"/>
  <c r="N366" i="11"/>
  <c r="O366" i="11" s="1"/>
  <c r="P366" i="11" s="1"/>
  <c r="N374" i="11"/>
  <c r="O374" i="11" s="1"/>
  <c r="P374" i="11" s="1"/>
  <c r="N382" i="11"/>
  <c r="O382" i="11" s="1"/>
  <c r="P382" i="11" s="1"/>
  <c r="N390" i="11"/>
  <c r="O390" i="11" s="1"/>
  <c r="P390" i="11" s="1"/>
  <c r="N398" i="11"/>
  <c r="O398" i="11" s="1"/>
  <c r="P398" i="11" s="1"/>
  <c r="N406" i="11"/>
  <c r="O406" i="11" s="1"/>
  <c r="P406" i="11" s="1"/>
  <c r="N414" i="11"/>
  <c r="O414" i="11" s="1"/>
  <c r="P414" i="11" s="1"/>
  <c r="N422" i="11"/>
  <c r="O422" i="11" s="1"/>
  <c r="P422" i="11" s="1"/>
  <c r="N430" i="11"/>
  <c r="O430" i="11" s="1"/>
  <c r="P430" i="11" s="1"/>
  <c r="N438" i="11"/>
  <c r="O438" i="11" s="1"/>
  <c r="P438" i="11" s="1"/>
  <c r="N446" i="11"/>
  <c r="O446" i="11" s="1"/>
  <c r="P446" i="11" s="1"/>
  <c r="N454" i="11"/>
  <c r="O454" i="11" s="1"/>
  <c r="P454" i="11" s="1"/>
  <c r="N462" i="11"/>
  <c r="O462" i="11" s="1"/>
  <c r="P462" i="11" s="1"/>
  <c r="N470" i="11"/>
  <c r="O470" i="11" s="1"/>
  <c r="P470" i="11" s="1"/>
  <c r="N478" i="11"/>
  <c r="O478" i="11" s="1"/>
  <c r="P478" i="11" s="1"/>
  <c r="N486" i="11"/>
  <c r="O486" i="11" s="1"/>
  <c r="P486" i="11" s="1"/>
  <c r="N494" i="11"/>
  <c r="O494" i="11" s="1"/>
  <c r="P494" i="11" s="1"/>
  <c r="N502" i="11"/>
  <c r="O502" i="11" s="1"/>
  <c r="P502" i="11" s="1"/>
  <c r="N510" i="11"/>
  <c r="O510" i="11" s="1"/>
  <c r="P510" i="11" s="1"/>
  <c r="N518" i="11"/>
  <c r="O518" i="11" s="1"/>
  <c r="P518" i="11" s="1"/>
  <c r="N526" i="11"/>
  <c r="O526" i="11" s="1"/>
  <c r="P526" i="11" s="1"/>
  <c r="N534" i="11"/>
  <c r="O534" i="11" s="1"/>
  <c r="P534" i="11" s="1"/>
  <c r="N542" i="11"/>
  <c r="O542" i="11" s="1"/>
  <c r="P542" i="11" s="1"/>
  <c r="N550" i="11"/>
  <c r="O550" i="11" s="1"/>
  <c r="P550" i="11" s="1"/>
  <c r="N558" i="11"/>
  <c r="O558" i="11" s="1"/>
  <c r="P558" i="11" s="1"/>
  <c r="N566" i="11"/>
  <c r="O566" i="11" s="1"/>
  <c r="P566" i="11" s="1"/>
  <c r="N574" i="11"/>
  <c r="O574" i="11" s="1"/>
  <c r="P574" i="11" s="1"/>
  <c r="N582" i="11"/>
  <c r="O582" i="11" s="1"/>
  <c r="P582" i="11" s="1"/>
  <c r="N590" i="11"/>
  <c r="O590" i="11" s="1"/>
  <c r="P590" i="11" s="1"/>
  <c r="N598" i="11"/>
  <c r="O598" i="11" s="1"/>
  <c r="P598" i="11" s="1"/>
  <c r="N606" i="11"/>
  <c r="O606" i="11" s="1"/>
  <c r="P606" i="11" s="1"/>
  <c r="N614" i="11"/>
  <c r="O614" i="11" s="1"/>
  <c r="P614" i="11" s="1"/>
  <c r="N622" i="11"/>
  <c r="O622" i="11" s="1"/>
  <c r="P622" i="11" s="1"/>
  <c r="N630" i="11"/>
  <c r="O630" i="11" s="1"/>
  <c r="P630" i="11" s="1"/>
  <c r="N638" i="11"/>
  <c r="O638" i="11" s="1"/>
  <c r="P638" i="11" s="1"/>
  <c r="N646" i="11"/>
  <c r="O646" i="11" s="1"/>
  <c r="P646" i="11" s="1"/>
  <c r="N654" i="11"/>
  <c r="O654" i="11" s="1"/>
  <c r="P654" i="11" s="1"/>
  <c r="N662" i="11"/>
  <c r="O662" i="11" s="1"/>
  <c r="P662" i="11" s="1"/>
  <c r="N670" i="11"/>
  <c r="O670" i="11" s="1"/>
  <c r="P670" i="11" s="1"/>
  <c r="N678" i="11"/>
  <c r="O678" i="11" s="1"/>
  <c r="P678" i="11" s="1"/>
  <c r="N686" i="11"/>
  <c r="O686" i="11" s="1"/>
  <c r="P686" i="11" s="1"/>
  <c r="N694" i="11"/>
  <c r="O694" i="11" s="1"/>
  <c r="P694" i="11" s="1"/>
  <c r="N702" i="11"/>
  <c r="O702" i="11" s="1"/>
  <c r="P702" i="11" s="1"/>
  <c r="N710" i="11"/>
  <c r="O710" i="11" s="1"/>
  <c r="P710" i="11" s="1"/>
  <c r="N718" i="11"/>
  <c r="O718" i="11" s="1"/>
  <c r="P718" i="11" s="1"/>
  <c r="N753" i="11"/>
  <c r="O753" i="11" s="1"/>
  <c r="P753" i="11" s="1"/>
  <c r="N770" i="11"/>
  <c r="O770" i="11" s="1"/>
  <c r="P770" i="11" s="1"/>
  <c r="N779" i="11"/>
  <c r="O779" i="11" s="1"/>
  <c r="P779" i="11" s="1"/>
  <c r="N788" i="11"/>
  <c r="O788" i="11" s="1"/>
  <c r="P788" i="11" s="1"/>
  <c r="N797" i="11"/>
  <c r="O797" i="11" s="1"/>
  <c r="P797" i="11" s="1"/>
  <c r="N806" i="11"/>
  <c r="O806" i="11" s="1"/>
  <c r="P806" i="11" s="1"/>
  <c r="N815" i="11"/>
  <c r="O815" i="11" s="1"/>
  <c r="P815" i="11" s="1"/>
  <c r="N825" i="11"/>
  <c r="O825" i="11" s="1"/>
  <c r="P825" i="11" s="1"/>
  <c r="N833" i="11"/>
  <c r="O833" i="11" s="1"/>
  <c r="P833" i="11" s="1"/>
  <c r="N841" i="11"/>
  <c r="O841" i="11" s="1"/>
  <c r="P841" i="11" s="1"/>
  <c r="N849" i="11"/>
  <c r="O849" i="11" s="1"/>
  <c r="P849" i="11" s="1"/>
  <c r="N857" i="11"/>
  <c r="O857" i="11" s="1"/>
  <c r="P857" i="11" s="1"/>
  <c r="N865" i="11"/>
  <c r="O865" i="11" s="1"/>
  <c r="P865" i="11" s="1"/>
  <c r="N873" i="11"/>
  <c r="O873" i="11" s="1"/>
  <c r="P873" i="11" s="1"/>
  <c r="N881" i="11"/>
  <c r="O881" i="11" s="1"/>
  <c r="P881" i="11" s="1"/>
  <c r="N889" i="11"/>
  <c r="O889" i="11" s="1"/>
  <c r="P889" i="11" s="1"/>
  <c r="N897" i="11"/>
  <c r="O897" i="11" s="1"/>
  <c r="P897" i="11" s="1"/>
  <c r="N905" i="11"/>
  <c r="O905" i="11" s="1"/>
  <c r="P905" i="11" s="1"/>
  <c r="N913" i="11"/>
  <c r="O913" i="11" s="1"/>
  <c r="P913" i="11" s="1"/>
  <c r="N921" i="11"/>
  <c r="O921" i="11" s="1"/>
  <c r="P921" i="11" s="1"/>
  <c r="N929" i="11"/>
  <c r="O929" i="11" s="1"/>
  <c r="P929" i="11" s="1"/>
  <c r="N937" i="11"/>
  <c r="O937" i="11" s="1"/>
  <c r="P937" i="11" s="1"/>
  <c r="N945" i="11"/>
  <c r="O945" i="11" s="1"/>
  <c r="P945" i="11" s="1"/>
  <c r="N953" i="11"/>
  <c r="O953" i="11" s="1"/>
  <c r="P953" i="11" s="1"/>
  <c r="N961" i="11"/>
  <c r="O961" i="11" s="1"/>
  <c r="P961" i="11" s="1"/>
  <c r="N969" i="11"/>
  <c r="O969" i="11" s="1"/>
  <c r="P969" i="11" s="1"/>
  <c r="N977" i="11"/>
  <c r="O977" i="11" s="1"/>
  <c r="P977" i="11" s="1"/>
  <c r="N985" i="11"/>
  <c r="O985" i="11" s="1"/>
  <c r="P985" i="11" s="1"/>
  <c r="N993" i="11"/>
  <c r="O993" i="11" s="1"/>
  <c r="P993" i="11" s="1"/>
  <c r="N1001" i="11"/>
  <c r="O1001" i="11" s="1"/>
  <c r="P1001" i="11" s="1"/>
  <c r="N726" i="11"/>
  <c r="O726" i="11" s="1"/>
  <c r="P726" i="11" s="1"/>
  <c r="N758" i="11"/>
  <c r="O758" i="11" s="1"/>
  <c r="P758" i="11" s="1"/>
  <c r="N771" i="11"/>
  <c r="O771" i="11" s="1"/>
  <c r="P771" i="11" s="1"/>
  <c r="N780" i="11"/>
  <c r="O780" i="11" s="1"/>
  <c r="P780" i="11" s="1"/>
  <c r="N789" i="11"/>
  <c r="O789" i="11" s="1"/>
  <c r="P789" i="11" s="1"/>
  <c r="N798" i="11"/>
  <c r="O798" i="11" s="1"/>
  <c r="P798" i="11" s="1"/>
  <c r="N807" i="11"/>
  <c r="O807" i="11" s="1"/>
  <c r="P807" i="11" s="1"/>
  <c r="N817" i="11"/>
  <c r="O817" i="11" s="1"/>
  <c r="P817" i="11" s="1"/>
  <c r="N826" i="11"/>
  <c r="O826" i="11" s="1"/>
  <c r="P826" i="11" s="1"/>
  <c r="N834" i="11"/>
  <c r="O834" i="11" s="1"/>
  <c r="P834" i="11" s="1"/>
  <c r="N842" i="11"/>
  <c r="O842" i="11" s="1"/>
  <c r="P842" i="11" s="1"/>
  <c r="N850" i="11"/>
  <c r="O850" i="11" s="1"/>
  <c r="P850" i="11" s="1"/>
  <c r="N858" i="11"/>
  <c r="O858" i="11" s="1"/>
  <c r="P858" i="11" s="1"/>
  <c r="N866" i="11"/>
  <c r="O866" i="11" s="1"/>
  <c r="P866" i="11" s="1"/>
  <c r="N874" i="11"/>
  <c r="O874" i="11" s="1"/>
  <c r="P874" i="11" s="1"/>
  <c r="N882" i="11"/>
  <c r="O882" i="11" s="1"/>
  <c r="P882" i="11" s="1"/>
  <c r="N890" i="11"/>
  <c r="O890" i="11" s="1"/>
  <c r="P890" i="11" s="1"/>
  <c r="N898" i="11"/>
  <c r="O898" i="11" s="1"/>
  <c r="P898" i="11" s="1"/>
  <c r="N906" i="11"/>
  <c r="O906" i="11" s="1"/>
  <c r="P906" i="11" s="1"/>
  <c r="N914" i="11"/>
  <c r="O914" i="11" s="1"/>
  <c r="P914" i="11" s="1"/>
  <c r="N922" i="11"/>
  <c r="O922" i="11" s="1"/>
  <c r="P922" i="11" s="1"/>
  <c r="N930" i="11"/>
  <c r="O930" i="11" s="1"/>
  <c r="P930" i="11" s="1"/>
  <c r="N938" i="11"/>
  <c r="O938" i="11" s="1"/>
  <c r="P938" i="11" s="1"/>
  <c r="N946" i="11"/>
  <c r="O946" i="11" s="1"/>
  <c r="P946" i="11" s="1"/>
  <c r="N954" i="11"/>
  <c r="O954" i="11" s="1"/>
  <c r="P954" i="11" s="1"/>
  <c r="N962" i="11"/>
  <c r="O962" i="11" s="1"/>
  <c r="P962" i="11" s="1"/>
  <c r="N970" i="11"/>
  <c r="O970" i="11" s="1"/>
  <c r="P970" i="11" s="1"/>
  <c r="N978" i="11"/>
  <c r="O978" i="11" s="1"/>
  <c r="P978" i="11" s="1"/>
  <c r="N986" i="11"/>
  <c r="O986" i="11" s="1"/>
  <c r="P986" i="11" s="1"/>
  <c r="N994" i="11"/>
  <c r="O994" i="11" s="1"/>
  <c r="P994" i="11" s="1"/>
  <c r="N1002" i="11"/>
  <c r="O1002" i="11" s="1"/>
  <c r="P1002" i="11" s="1"/>
  <c r="N729" i="11"/>
  <c r="O729" i="11" s="1"/>
  <c r="P729" i="11" s="1"/>
  <c r="N761" i="11"/>
  <c r="O761" i="11" s="1"/>
  <c r="P761" i="11" s="1"/>
  <c r="N772" i="11"/>
  <c r="O772" i="11" s="1"/>
  <c r="P772" i="11" s="1"/>
  <c r="N781" i="11"/>
  <c r="O781" i="11" s="1"/>
  <c r="P781" i="11" s="1"/>
  <c r="N790" i="11"/>
  <c r="O790" i="11" s="1"/>
  <c r="P790" i="11" s="1"/>
  <c r="N799" i="11"/>
  <c r="O799" i="11" s="1"/>
  <c r="P799" i="11" s="1"/>
  <c r="N809" i="11"/>
  <c r="O809" i="11" s="1"/>
  <c r="P809" i="11" s="1"/>
  <c r="N818" i="11"/>
  <c r="O818" i="11" s="1"/>
  <c r="P818" i="11" s="1"/>
  <c r="N827" i="11"/>
  <c r="O827" i="11" s="1"/>
  <c r="P827" i="11" s="1"/>
  <c r="N835" i="11"/>
  <c r="O835" i="11" s="1"/>
  <c r="P835" i="11" s="1"/>
  <c r="N843" i="11"/>
  <c r="O843" i="11" s="1"/>
  <c r="P843" i="11" s="1"/>
  <c r="N851" i="11"/>
  <c r="O851" i="11" s="1"/>
  <c r="P851" i="11" s="1"/>
  <c r="N859" i="11"/>
  <c r="O859" i="11" s="1"/>
  <c r="P859" i="11" s="1"/>
  <c r="N867" i="11"/>
  <c r="O867" i="11" s="1"/>
  <c r="P867" i="11" s="1"/>
  <c r="N875" i="11"/>
  <c r="O875" i="11" s="1"/>
  <c r="P875" i="11" s="1"/>
  <c r="N883" i="11"/>
  <c r="O883" i="11" s="1"/>
  <c r="P883" i="11" s="1"/>
  <c r="N891" i="11"/>
  <c r="O891" i="11" s="1"/>
  <c r="P891" i="11" s="1"/>
  <c r="N899" i="11"/>
  <c r="O899" i="11" s="1"/>
  <c r="P899" i="11" s="1"/>
  <c r="N907" i="11"/>
  <c r="O907" i="11" s="1"/>
  <c r="P907" i="11" s="1"/>
  <c r="N915" i="11"/>
  <c r="O915" i="11" s="1"/>
  <c r="P915" i="11" s="1"/>
  <c r="N923" i="11"/>
  <c r="O923" i="11" s="1"/>
  <c r="P923" i="11" s="1"/>
  <c r="N931" i="11"/>
  <c r="O931" i="11" s="1"/>
  <c r="P931" i="11" s="1"/>
  <c r="N939" i="11"/>
  <c r="O939" i="11" s="1"/>
  <c r="P939" i="11" s="1"/>
  <c r="N947" i="11"/>
  <c r="O947" i="11" s="1"/>
  <c r="P947" i="11" s="1"/>
  <c r="N955" i="11"/>
  <c r="O955" i="11" s="1"/>
  <c r="P955" i="11" s="1"/>
  <c r="N963" i="11"/>
  <c r="O963" i="11" s="1"/>
  <c r="P963" i="11" s="1"/>
  <c r="N971" i="11"/>
  <c r="O971" i="11" s="1"/>
  <c r="P971" i="11" s="1"/>
  <c r="N979" i="11"/>
  <c r="O979" i="11" s="1"/>
  <c r="P979" i="11" s="1"/>
  <c r="N987" i="11"/>
  <c r="O987" i="11" s="1"/>
  <c r="P987" i="11" s="1"/>
  <c r="N995" i="11"/>
  <c r="O995" i="11" s="1"/>
  <c r="P995" i="11" s="1"/>
  <c r="N1003" i="11"/>
  <c r="O1003" i="11" s="1"/>
  <c r="P1003" i="11" s="1"/>
  <c r="N734" i="11"/>
  <c r="O734" i="11" s="1"/>
  <c r="P734" i="11" s="1"/>
  <c r="N763" i="11"/>
  <c r="O763" i="11" s="1"/>
  <c r="P763" i="11" s="1"/>
  <c r="N773" i="11"/>
  <c r="O773" i="11" s="1"/>
  <c r="P773" i="11" s="1"/>
  <c r="N782" i="11"/>
  <c r="O782" i="11" s="1"/>
  <c r="P782" i="11" s="1"/>
  <c r="N791" i="11"/>
  <c r="O791" i="11" s="1"/>
  <c r="P791" i="11" s="1"/>
  <c r="N801" i="11"/>
  <c r="O801" i="11" s="1"/>
  <c r="P801" i="11" s="1"/>
  <c r="N810" i="11"/>
  <c r="O810" i="11" s="1"/>
  <c r="P810" i="11" s="1"/>
  <c r="N819" i="11"/>
  <c r="O819" i="11" s="1"/>
  <c r="P819" i="11" s="1"/>
  <c r="N828" i="11"/>
  <c r="O828" i="11" s="1"/>
  <c r="P828" i="11" s="1"/>
  <c r="N836" i="11"/>
  <c r="O836" i="11" s="1"/>
  <c r="P836" i="11" s="1"/>
  <c r="N844" i="11"/>
  <c r="O844" i="11" s="1"/>
  <c r="P844" i="11" s="1"/>
  <c r="N852" i="11"/>
  <c r="O852" i="11" s="1"/>
  <c r="P852" i="11" s="1"/>
  <c r="N860" i="11"/>
  <c r="O860" i="11" s="1"/>
  <c r="P860" i="11" s="1"/>
  <c r="N868" i="11"/>
  <c r="O868" i="11" s="1"/>
  <c r="P868" i="11" s="1"/>
  <c r="N876" i="11"/>
  <c r="O876" i="11" s="1"/>
  <c r="P876" i="11" s="1"/>
  <c r="N884" i="11"/>
  <c r="O884" i="11" s="1"/>
  <c r="P884" i="11" s="1"/>
  <c r="N892" i="11"/>
  <c r="O892" i="11" s="1"/>
  <c r="P892" i="11" s="1"/>
  <c r="N900" i="11"/>
  <c r="O900" i="11" s="1"/>
  <c r="P900" i="11" s="1"/>
  <c r="N908" i="11"/>
  <c r="O908" i="11" s="1"/>
  <c r="P908" i="11" s="1"/>
  <c r="N916" i="11"/>
  <c r="O916" i="11" s="1"/>
  <c r="P916" i="11" s="1"/>
  <c r="N924" i="11"/>
  <c r="O924" i="11" s="1"/>
  <c r="P924" i="11" s="1"/>
  <c r="N932" i="11"/>
  <c r="O932" i="11" s="1"/>
  <c r="P932" i="11" s="1"/>
  <c r="N940" i="11"/>
  <c r="O940" i="11" s="1"/>
  <c r="P940" i="11" s="1"/>
  <c r="N948" i="11"/>
  <c r="O948" i="11" s="1"/>
  <c r="P948" i="11" s="1"/>
  <c r="N956" i="11"/>
  <c r="O956" i="11" s="1"/>
  <c r="P956" i="11" s="1"/>
  <c r="N964" i="11"/>
  <c r="O964" i="11" s="1"/>
  <c r="P964" i="11" s="1"/>
  <c r="N972" i="11"/>
  <c r="O972" i="11" s="1"/>
  <c r="P972" i="11" s="1"/>
  <c r="N980" i="11"/>
  <c r="O980" i="11" s="1"/>
  <c r="P980" i="11" s="1"/>
  <c r="N988" i="11"/>
  <c r="O988" i="11" s="1"/>
  <c r="P988" i="11" s="1"/>
  <c r="N996" i="11"/>
  <c r="O996" i="11" s="1"/>
  <c r="P996" i="11" s="1"/>
  <c r="N737" i="11"/>
  <c r="O737" i="11" s="1"/>
  <c r="P737" i="11" s="1"/>
  <c r="N764" i="11"/>
  <c r="O764" i="11" s="1"/>
  <c r="P764" i="11" s="1"/>
  <c r="N774" i="11"/>
  <c r="O774" i="11" s="1"/>
  <c r="P774" i="11" s="1"/>
  <c r="N783" i="11"/>
  <c r="O783" i="11" s="1"/>
  <c r="P783" i="11" s="1"/>
  <c r="N793" i="11"/>
  <c r="O793" i="11" s="1"/>
  <c r="P793" i="11" s="1"/>
  <c r="N802" i="11"/>
  <c r="O802" i="11" s="1"/>
  <c r="P802" i="11" s="1"/>
  <c r="N811" i="11"/>
  <c r="O811" i="11" s="1"/>
  <c r="P811" i="11" s="1"/>
  <c r="N820" i="11"/>
  <c r="O820" i="11" s="1"/>
  <c r="P820" i="11" s="1"/>
  <c r="N829" i="11"/>
  <c r="O829" i="11" s="1"/>
  <c r="P829" i="11" s="1"/>
  <c r="N837" i="11"/>
  <c r="O837" i="11" s="1"/>
  <c r="P837" i="11" s="1"/>
  <c r="N845" i="11"/>
  <c r="O845" i="11" s="1"/>
  <c r="P845" i="11" s="1"/>
  <c r="N853" i="11"/>
  <c r="O853" i="11" s="1"/>
  <c r="P853" i="11" s="1"/>
  <c r="N861" i="11"/>
  <c r="O861" i="11" s="1"/>
  <c r="P861" i="11" s="1"/>
  <c r="N869" i="11"/>
  <c r="O869" i="11" s="1"/>
  <c r="P869" i="11" s="1"/>
  <c r="N877" i="11"/>
  <c r="O877" i="11" s="1"/>
  <c r="P877" i="11" s="1"/>
  <c r="N885" i="11"/>
  <c r="O885" i="11" s="1"/>
  <c r="P885" i="11" s="1"/>
  <c r="N893" i="11"/>
  <c r="O893" i="11" s="1"/>
  <c r="P893" i="11" s="1"/>
  <c r="N901" i="11"/>
  <c r="O901" i="11" s="1"/>
  <c r="P901" i="11" s="1"/>
  <c r="N909" i="11"/>
  <c r="O909" i="11" s="1"/>
  <c r="P909" i="11" s="1"/>
  <c r="N917" i="11"/>
  <c r="O917" i="11" s="1"/>
  <c r="P917" i="11" s="1"/>
  <c r="N925" i="11"/>
  <c r="O925" i="11" s="1"/>
  <c r="P925" i="11" s="1"/>
  <c r="N933" i="11"/>
  <c r="O933" i="11" s="1"/>
  <c r="P933" i="11" s="1"/>
  <c r="N941" i="11"/>
  <c r="O941" i="11" s="1"/>
  <c r="P941" i="11" s="1"/>
  <c r="N949" i="11"/>
  <c r="O949" i="11" s="1"/>
  <c r="P949" i="11" s="1"/>
  <c r="N957" i="11"/>
  <c r="O957" i="11" s="1"/>
  <c r="P957" i="11" s="1"/>
  <c r="N965" i="11"/>
  <c r="O965" i="11" s="1"/>
  <c r="P965" i="11" s="1"/>
  <c r="N973" i="11"/>
  <c r="O973" i="11" s="1"/>
  <c r="P973" i="11" s="1"/>
  <c r="N981" i="11"/>
  <c r="O981" i="11" s="1"/>
  <c r="P981" i="11" s="1"/>
  <c r="N989" i="11"/>
  <c r="O989" i="11" s="1"/>
  <c r="P989" i="11" s="1"/>
  <c r="N997" i="11"/>
  <c r="O997" i="11" s="1"/>
  <c r="P997" i="11" s="1"/>
  <c r="N742" i="11"/>
  <c r="O742" i="11" s="1"/>
  <c r="P742" i="11" s="1"/>
  <c r="N766" i="11"/>
  <c r="O766" i="11" s="1"/>
  <c r="P766" i="11" s="1"/>
  <c r="N775" i="11"/>
  <c r="O775" i="11" s="1"/>
  <c r="P775" i="11" s="1"/>
  <c r="N785" i="11"/>
  <c r="O785" i="11" s="1"/>
  <c r="P785" i="11" s="1"/>
  <c r="N794" i="11"/>
  <c r="O794" i="11" s="1"/>
  <c r="P794" i="11" s="1"/>
  <c r="N803" i="11"/>
  <c r="O803" i="11" s="1"/>
  <c r="P803" i="11" s="1"/>
  <c r="N812" i="11"/>
  <c r="O812" i="11" s="1"/>
  <c r="P812" i="11" s="1"/>
  <c r="N821" i="11"/>
  <c r="O821" i="11" s="1"/>
  <c r="P821" i="11" s="1"/>
  <c r="N830" i="11"/>
  <c r="O830" i="11" s="1"/>
  <c r="P830" i="11" s="1"/>
  <c r="N838" i="11"/>
  <c r="O838" i="11" s="1"/>
  <c r="P838" i="11" s="1"/>
  <c r="N846" i="11"/>
  <c r="O846" i="11" s="1"/>
  <c r="P846" i="11" s="1"/>
  <c r="N854" i="11"/>
  <c r="O854" i="11" s="1"/>
  <c r="P854" i="11" s="1"/>
  <c r="N862" i="11"/>
  <c r="O862" i="11" s="1"/>
  <c r="P862" i="11" s="1"/>
  <c r="N870" i="11"/>
  <c r="O870" i="11" s="1"/>
  <c r="P870" i="11" s="1"/>
  <c r="N878" i="11"/>
  <c r="O878" i="11" s="1"/>
  <c r="P878" i="11" s="1"/>
  <c r="N886" i="11"/>
  <c r="O886" i="11" s="1"/>
  <c r="P886" i="11" s="1"/>
  <c r="N894" i="11"/>
  <c r="O894" i="11" s="1"/>
  <c r="P894" i="11" s="1"/>
  <c r="N902" i="11"/>
  <c r="O902" i="11" s="1"/>
  <c r="P902" i="11" s="1"/>
  <c r="N910" i="11"/>
  <c r="O910" i="11" s="1"/>
  <c r="P910" i="11" s="1"/>
  <c r="N918" i="11"/>
  <c r="O918" i="11" s="1"/>
  <c r="P918" i="11" s="1"/>
  <c r="N926" i="11"/>
  <c r="O926" i="11" s="1"/>
  <c r="P926" i="11" s="1"/>
  <c r="N934" i="11"/>
  <c r="O934" i="11" s="1"/>
  <c r="P934" i="11" s="1"/>
  <c r="N942" i="11"/>
  <c r="O942" i="11" s="1"/>
  <c r="P942" i="11" s="1"/>
  <c r="N950" i="11"/>
  <c r="O950" i="11" s="1"/>
  <c r="P950" i="11" s="1"/>
  <c r="N958" i="11"/>
  <c r="O958" i="11" s="1"/>
  <c r="P958" i="11" s="1"/>
  <c r="N966" i="11"/>
  <c r="O966" i="11" s="1"/>
  <c r="P966" i="11" s="1"/>
  <c r="N974" i="11"/>
  <c r="O974" i="11" s="1"/>
  <c r="P974" i="11" s="1"/>
  <c r="N982" i="11"/>
  <c r="O982" i="11" s="1"/>
  <c r="P982" i="11" s="1"/>
  <c r="N990" i="11"/>
  <c r="O990" i="11" s="1"/>
  <c r="P990" i="11" s="1"/>
  <c r="N998" i="11"/>
  <c r="O998" i="11" s="1"/>
  <c r="P998" i="11" s="1"/>
  <c r="N745" i="11"/>
  <c r="O745" i="11" s="1"/>
  <c r="P745" i="11" s="1"/>
  <c r="N767" i="11"/>
  <c r="O767" i="11" s="1"/>
  <c r="P767" i="11" s="1"/>
  <c r="N777" i="11"/>
  <c r="O777" i="11" s="1"/>
  <c r="P777" i="11" s="1"/>
  <c r="N786" i="11"/>
  <c r="O786" i="11" s="1"/>
  <c r="P786" i="11" s="1"/>
  <c r="N795" i="11"/>
  <c r="O795" i="11" s="1"/>
  <c r="P795" i="11" s="1"/>
  <c r="N804" i="11"/>
  <c r="O804" i="11" s="1"/>
  <c r="P804" i="11" s="1"/>
  <c r="N813" i="11"/>
  <c r="O813" i="11" s="1"/>
  <c r="P813" i="11" s="1"/>
  <c r="N822" i="11"/>
  <c r="O822" i="11" s="1"/>
  <c r="P822" i="11" s="1"/>
  <c r="N831" i="11"/>
  <c r="O831" i="11" s="1"/>
  <c r="P831" i="11" s="1"/>
  <c r="N839" i="11"/>
  <c r="O839" i="11" s="1"/>
  <c r="P839" i="11" s="1"/>
  <c r="N847" i="11"/>
  <c r="O847" i="11" s="1"/>
  <c r="P847" i="11" s="1"/>
  <c r="N855" i="11"/>
  <c r="O855" i="11" s="1"/>
  <c r="P855" i="11" s="1"/>
  <c r="N863" i="11"/>
  <c r="O863" i="11" s="1"/>
  <c r="P863" i="11" s="1"/>
  <c r="N750" i="11"/>
  <c r="O750" i="11" s="1"/>
  <c r="P750" i="11" s="1"/>
  <c r="N769" i="11"/>
  <c r="O769" i="11" s="1"/>
  <c r="P769" i="11" s="1"/>
  <c r="N778" i="11"/>
  <c r="O778" i="11" s="1"/>
  <c r="P778" i="11" s="1"/>
  <c r="N787" i="11"/>
  <c r="O787" i="11" s="1"/>
  <c r="P787" i="11" s="1"/>
  <c r="N796" i="11"/>
  <c r="O796" i="11" s="1"/>
  <c r="P796" i="11" s="1"/>
  <c r="N805" i="11"/>
  <c r="O805" i="11" s="1"/>
  <c r="P805" i="11" s="1"/>
  <c r="N814" i="11"/>
  <c r="O814" i="11" s="1"/>
  <c r="P814" i="11" s="1"/>
  <c r="N823" i="11"/>
  <c r="O823" i="11" s="1"/>
  <c r="P823" i="11" s="1"/>
  <c r="N832" i="11"/>
  <c r="O832" i="11" s="1"/>
  <c r="P832" i="11" s="1"/>
  <c r="N840" i="11"/>
  <c r="O840" i="11" s="1"/>
  <c r="P840" i="11" s="1"/>
  <c r="N848" i="11"/>
  <c r="O848" i="11" s="1"/>
  <c r="P848" i="11" s="1"/>
  <c r="N856" i="11"/>
  <c r="O856" i="11" s="1"/>
  <c r="P856" i="11" s="1"/>
  <c r="N864" i="11"/>
  <c r="O864" i="11" s="1"/>
  <c r="P864" i="11" s="1"/>
  <c r="N871" i="11"/>
  <c r="O871" i="11" s="1"/>
  <c r="P871" i="11" s="1"/>
  <c r="N903" i="11"/>
  <c r="O903" i="11" s="1"/>
  <c r="P903" i="11" s="1"/>
  <c r="N935" i="11"/>
  <c r="O935" i="11" s="1"/>
  <c r="P935" i="11" s="1"/>
  <c r="N967" i="11"/>
  <c r="O967" i="11" s="1"/>
  <c r="P967" i="11" s="1"/>
  <c r="N999" i="11"/>
  <c r="O999" i="11" s="1"/>
  <c r="P999" i="11" s="1"/>
  <c r="N872" i="11"/>
  <c r="O872" i="11" s="1"/>
  <c r="P872" i="11" s="1"/>
  <c r="N904" i="11"/>
  <c r="O904" i="11" s="1"/>
  <c r="P904" i="11" s="1"/>
  <c r="N936" i="11"/>
  <c r="O936" i="11" s="1"/>
  <c r="P936" i="11" s="1"/>
  <c r="N968" i="11"/>
  <c r="O968" i="11" s="1"/>
  <c r="P968" i="11" s="1"/>
  <c r="N1000" i="11"/>
  <c r="O1000" i="11" s="1"/>
  <c r="P1000" i="11" s="1"/>
  <c r="N5" i="11"/>
  <c r="O5" i="11" s="1"/>
  <c r="P5" i="11" s="1"/>
  <c r="D2" i="2" s="1"/>
  <c r="N879" i="11"/>
  <c r="O879" i="11" s="1"/>
  <c r="P879" i="11" s="1"/>
  <c r="N911" i="11"/>
  <c r="O911" i="11" s="1"/>
  <c r="P911" i="11" s="1"/>
  <c r="N943" i="11"/>
  <c r="O943" i="11" s="1"/>
  <c r="P943" i="11" s="1"/>
  <c r="N975" i="11"/>
  <c r="O975" i="11" s="1"/>
  <c r="P975" i="11" s="1"/>
  <c r="N880" i="11"/>
  <c r="O880" i="11" s="1"/>
  <c r="P880" i="11" s="1"/>
  <c r="N912" i="11"/>
  <c r="O912" i="11" s="1"/>
  <c r="P912" i="11" s="1"/>
  <c r="N944" i="11"/>
  <c r="O944" i="11" s="1"/>
  <c r="P944" i="11" s="1"/>
  <c r="N976" i="11"/>
  <c r="O976" i="11" s="1"/>
  <c r="P976" i="11" s="1"/>
  <c r="N887" i="11"/>
  <c r="O887" i="11" s="1"/>
  <c r="P887" i="11" s="1"/>
  <c r="N919" i="11"/>
  <c r="O919" i="11" s="1"/>
  <c r="P919" i="11" s="1"/>
  <c r="N951" i="11"/>
  <c r="O951" i="11" s="1"/>
  <c r="P951" i="11" s="1"/>
  <c r="N983" i="11"/>
  <c r="O983" i="11" s="1"/>
  <c r="P983" i="11" s="1"/>
  <c r="N888" i="11"/>
  <c r="O888" i="11" s="1"/>
  <c r="P888" i="11" s="1"/>
  <c r="N920" i="11"/>
  <c r="O920" i="11" s="1"/>
  <c r="P920" i="11" s="1"/>
  <c r="N952" i="11"/>
  <c r="O952" i="11" s="1"/>
  <c r="P952" i="11" s="1"/>
  <c r="N984" i="11"/>
  <c r="O984" i="11" s="1"/>
  <c r="P984" i="11" s="1"/>
  <c r="N895" i="11"/>
  <c r="O895" i="11" s="1"/>
  <c r="P895" i="11" s="1"/>
  <c r="N896" i="11"/>
  <c r="O896" i="11" s="1"/>
  <c r="P896" i="11" s="1"/>
  <c r="N927" i="11"/>
  <c r="O927" i="11" s="1"/>
  <c r="P927" i="11" s="1"/>
  <c r="N928" i="11"/>
  <c r="O928" i="11" s="1"/>
  <c r="P928" i="11" s="1"/>
  <c r="N959" i="11"/>
  <c r="O959" i="11" s="1"/>
  <c r="P959" i="11" s="1"/>
  <c r="N960" i="11"/>
  <c r="O960" i="11" s="1"/>
  <c r="P960" i="11" s="1"/>
  <c r="N991" i="11"/>
  <c r="O991" i="11" s="1"/>
  <c r="P991" i="11" s="1"/>
  <c r="N992" i="11"/>
  <c r="O992" i="11" s="1"/>
  <c r="P992" i="11" s="1"/>
  <c r="H2" i="2" l="1"/>
  <c r="E2" i="2"/>
  <c r="G2" i="2"/>
  <c r="F2" i="2"/>
  <c r="B2" i="2"/>
  <c r="C2" i="2"/>
  <c r="B2" i="7"/>
  <c r="H2" i="4" l="1"/>
  <c r="G2" i="4"/>
  <c r="F2" i="4"/>
  <c r="D2" i="4"/>
  <c r="E2" i="4"/>
  <c r="B2" i="4"/>
  <c r="C2" i="4"/>
  <c r="B4" i="7"/>
  <c r="D7" i="2" s="1"/>
  <c r="B7" i="2" s="1"/>
  <c r="B3" i="7"/>
  <c r="E3" i="4" s="1"/>
  <c r="H5" i="4" l="1"/>
  <c r="H4" i="2"/>
  <c r="B5" i="2"/>
  <c r="H4" i="4"/>
  <c r="E4" i="2"/>
  <c r="B4" i="2"/>
  <c r="E4" i="4"/>
  <c r="H6" i="2"/>
  <c r="B5" i="4"/>
  <c r="E6" i="4"/>
  <c r="H5" i="2"/>
  <c r="B3" i="2"/>
  <c r="E5" i="4"/>
  <c r="E5" i="2"/>
  <c r="D6" i="2"/>
  <c r="B6" i="4"/>
  <c r="E6" i="2"/>
  <c r="H6" i="4"/>
  <c r="B4" i="4"/>
  <c r="B6" i="2"/>
  <c r="H3" i="2"/>
  <c r="G3" i="2"/>
  <c r="G3" i="4"/>
  <c r="H3" i="4"/>
  <c r="C3" i="4"/>
  <c r="D3" i="2"/>
  <c r="D3" i="4"/>
  <c r="B3" i="4"/>
  <c r="C3" i="2"/>
  <c r="F3" i="4"/>
  <c r="E3" i="2"/>
  <c r="F3" i="2"/>
</calcChain>
</file>

<file path=xl/sharedStrings.xml><?xml version="1.0" encoding="utf-8"?>
<sst xmlns="http://schemas.openxmlformats.org/spreadsheetml/2006/main" count="1338" uniqueCount="840">
  <si>
    <t>SDoVPbT Standard Dev of Vehicle Prices by Technology</t>
  </si>
  <si>
    <t>Sources:</t>
  </si>
  <si>
    <t>About</t>
  </si>
  <si>
    <t>battery electric vehicle</t>
  </si>
  <si>
    <t>natural gas vehicle</t>
  </si>
  <si>
    <t>gasoline vehicle</t>
  </si>
  <si>
    <t>diesel vehicle</t>
  </si>
  <si>
    <t>plugin hybrid vehicle</t>
  </si>
  <si>
    <t>LDVs</t>
  </si>
  <si>
    <t>HDVs</t>
  </si>
  <si>
    <t>aircraft</t>
  </si>
  <si>
    <t>rail</t>
  </si>
  <si>
    <t>ships</t>
  </si>
  <si>
    <t>motorbikes</t>
  </si>
  <si>
    <t>Stock# 2659892015 Peterbilt 579 </t>
  </si>
  <si>
    <t>Seaford, DE</t>
  </si>
  <si>
    <t>Stock# 2559582015 Peterbilt 579 </t>
  </si>
  <si>
    <t>Richmond, VA</t>
  </si>
  <si>
    <t>Stock# 2559592015 Peterbilt 579 </t>
  </si>
  <si>
    <t>LANDOVER, DC, MD</t>
  </si>
  <si>
    <t>Stock# 2748792015 Peterbilt 579 </t>
  </si>
  <si>
    <t>Blue Ridge, VA</t>
  </si>
  <si>
    <t>Stock# 2988812015 Peterbilt 579 </t>
  </si>
  <si>
    <t>Stock# 2997662016 Peterbilt 388 </t>
  </si>
  <si>
    <t>Stock# 346802015 Mack CHU613 </t>
  </si>
  <si>
    <t>Abilene, TX</t>
  </si>
  <si>
    <t>Stock# 349832015 Mack CHU613 </t>
  </si>
  <si>
    <t>Stock# 2998272016 Peterbilt 389 </t>
  </si>
  <si>
    <t>Stock# 336142015 Mack GU713 </t>
  </si>
  <si>
    <t>Lubbock, TX</t>
  </si>
  <si>
    <t>Stock# 346812015 Mack GU713 </t>
  </si>
  <si>
    <t>Odessa, TX</t>
  </si>
  <si>
    <t>Stock# 355642015 Mack CHU613 </t>
  </si>
  <si>
    <t>Ft. Worth, TX</t>
  </si>
  <si>
    <t>Stock# 361512015 Mack CHU613 </t>
  </si>
  <si>
    <t>Denver, CO</t>
  </si>
  <si>
    <t>Stock# 363572015 Mack CHU613 </t>
  </si>
  <si>
    <t>Stock# 352432015 Mack CHU613 </t>
  </si>
  <si>
    <t>Stock# 357492015 Mack GU713 </t>
  </si>
  <si>
    <t>Amarillo, TX</t>
  </si>
  <si>
    <t>Stock# 358072015 Mack CHU613 </t>
  </si>
  <si>
    <t>Stock# 349872015 Mack GU713 </t>
  </si>
  <si>
    <t>Stock# 351332015 Volvo VHD64FT200 </t>
  </si>
  <si>
    <t>Albuquerque, NM</t>
  </si>
  <si>
    <t>Stock# 363102015 Mack CHU613 </t>
  </si>
  <si>
    <t>Stock# 346692015 Mack GU713 </t>
  </si>
  <si>
    <t>Stock# 349142015 Mack TD713 </t>
  </si>
  <si>
    <t>Stock# 357202015 Mack CHU613 </t>
  </si>
  <si>
    <t>Stock# 345822015 Mack CHU613 </t>
  </si>
  <si>
    <t>Stock# 356062015 Mack CHU613 </t>
  </si>
  <si>
    <t>Stock# 355522015 Mack CHU613 </t>
  </si>
  <si>
    <t>Stock# 346412015 Mack CHU613 </t>
  </si>
  <si>
    <t>Wichita Falls, TX</t>
  </si>
  <si>
    <t>Stock# 350702015 Mack GU713 </t>
  </si>
  <si>
    <t>Stock# 349542015 Mack GU713 </t>
  </si>
  <si>
    <t>Stock# 343522015 Mack GU713 </t>
  </si>
  <si>
    <t>Stock# 358862015 Mack GU713 </t>
  </si>
  <si>
    <t>Hays, KS</t>
  </si>
  <si>
    <t>Stock# 353252015 Mack CHU613 </t>
  </si>
  <si>
    <t>Stock# 343422015 Mack TD713 </t>
  </si>
  <si>
    <t>Oklahoma City, OK</t>
  </si>
  <si>
    <t>Stock# 363082015 Mack CHU613 </t>
  </si>
  <si>
    <t>Stock# 360912015 Mack CHU613 </t>
  </si>
  <si>
    <t>Colorado Springs, CO</t>
  </si>
  <si>
    <t>Stock# 346862015 Mack CHU613 </t>
  </si>
  <si>
    <t>San Angelo, TX</t>
  </si>
  <si>
    <t>Stock# 347002015 Mack CHU613 </t>
  </si>
  <si>
    <t>Stock# 349922015 Mack GU713 </t>
  </si>
  <si>
    <t>Stock# 347012015 Mack CHU613 </t>
  </si>
  <si>
    <t>Stock# 363052015 Mack CHU613 </t>
  </si>
  <si>
    <t>Stock# 349482015 Mack GU713 </t>
  </si>
  <si>
    <t>Stock# 347642015 Mack CHU613 </t>
  </si>
  <si>
    <t>Stock# 347092015 Mack CHU613 </t>
  </si>
  <si>
    <t>Stock# 350322015 Mack CHU613 </t>
  </si>
  <si>
    <t>Stock# 345852015 Mack GU813 </t>
  </si>
  <si>
    <t>Stock# 360002015 Mack GU713 </t>
  </si>
  <si>
    <t>Farmington, NM</t>
  </si>
  <si>
    <t>Stock# 349852015 Mack </t>
  </si>
  <si>
    <t>Stock# 348732015 Mack GU713 </t>
  </si>
  <si>
    <t>Stock# 350342015 Mack GU713 </t>
  </si>
  <si>
    <t>Stock# 333532015 Mack GU713 </t>
  </si>
  <si>
    <t>Stock# 347682015 Mack CHU613 </t>
  </si>
  <si>
    <t>Stock# 352412015 Mack CHU613 </t>
  </si>
  <si>
    <t>Stock# 342492015 Volvo VHD64FT200 </t>
  </si>
  <si>
    <t>Shreveport, LA</t>
  </si>
  <si>
    <t>Stock# 346012015 Mack GU813 </t>
  </si>
  <si>
    <t>Stock# 338012015 Mack GU813 </t>
  </si>
  <si>
    <t>Stock# 346872015 Mack CHU613 </t>
  </si>
  <si>
    <t>Stock# 316122014 Volvo VHD64FT200 </t>
  </si>
  <si>
    <t>Stock# 347222015 Volvo VNL64T300 </t>
  </si>
  <si>
    <t>Stock# 349912015 Mack GU713 </t>
  </si>
  <si>
    <t>Stock# A6565-02015 KENWORTH T680 </t>
  </si>
  <si>
    <t>Harrisonburg, VA</t>
  </si>
  <si>
    <t>Stock# 346822015 Mack GU713 </t>
  </si>
  <si>
    <t>Stock# 350672015 Mack GU713 </t>
  </si>
  <si>
    <t>Stock# 348692015 Mack CHU613 </t>
  </si>
  <si>
    <t>Stock# 349102015 Mack GU713 </t>
  </si>
  <si>
    <t>Stock# 349532015 Mack GU713 </t>
  </si>
  <si>
    <t>Stock# 341012014 Mack GU713 </t>
  </si>
  <si>
    <t>Stock# 349902015 Mack GU713 </t>
  </si>
  <si>
    <t>Stock# 349932015 Mack GU713 </t>
  </si>
  <si>
    <t>Stock# 356712015 Volvo VNL64T300 </t>
  </si>
  <si>
    <t>Stock# 350352015 Mack GU713 </t>
  </si>
  <si>
    <t>Stock# 2477932014 PETERBILT 567 </t>
  </si>
  <si>
    <t>South Royalton, VE</t>
  </si>
  <si>
    <t>Stock# 338732015 Mack GU713 </t>
  </si>
  <si>
    <t>Stock# 140022014 Volvo VNM42T200 </t>
  </si>
  <si>
    <t>Saginaw, MI</t>
  </si>
  <si>
    <t>Stock# 358952015 Mack CHU613 </t>
  </si>
  <si>
    <t>Stock# 359042015 Mack CHU613 </t>
  </si>
  <si>
    <t>Stock# 366142015 Volvo VNM64T200 </t>
  </si>
  <si>
    <t>Stock# 372432016 Mack GU713 </t>
  </si>
  <si>
    <t>Monroe, LA</t>
  </si>
  <si>
    <t>Stock# 355852015 Mack CHU613 </t>
  </si>
  <si>
    <t>Stock# 353262015 Mack CXU613 </t>
  </si>
  <si>
    <t>Stock# 371292016 Mack GU713 </t>
  </si>
  <si>
    <t>Stock# 370392016 Mack CHU613 </t>
  </si>
  <si>
    <t>Stock# 363062015 Mack CHU613 </t>
  </si>
  <si>
    <t>Stock# 370752016 Mack GU713 </t>
  </si>
  <si>
    <t>Stock# 353612015 Mack CHU613 </t>
  </si>
  <si>
    <t>Stock# 369792016 Mack GU713 </t>
  </si>
  <si>
    <t>Stock# A6560-02015 KENWORTH T680 </t>
  </si>
  <si>
    <t>Stock# 372552015 Mack CHU613 </t>
  </si>
  <si>
    <t>Stock# 356232015 Mack CHU613 </t>
  </si>
  <si>
    <t>Stock# 353882015 Mack CHU613 </t>
  </si>
  <si>
    <t>Stock# 353892015 Mack CHU613 </t>
  </si>
  <si>
    <t>Stock# 367692016 Mack GU713 </t>
  </si>
  <si>
    <t>Stock# 367552016 Volvo VNM64T200 </t>
  </si>
  <si>
    <t>Stock# 367562016 Volvo VNM64T200 </t>
  </si>
  <si>
    <t>Stock# 369452016 Mack CHU613 </t>
  </si>
  <si>
    <t>Stock# FSGS24952015 FREIGHTLINER CA11364DC - CASCADIA </t>
  </si>
  <si>
    <t>Fort Pierce, FL</t>
  </si>
  <si>
    <t>Stock# 367572016 Volvo VNL64T200 </t>
  </si>
  <si>
    <t>Stock# 369462016 Mack CHU613 </t>
  </si>
  <si>
    <t>Stock# 367582016 Volvo VNM64T200 </t>
  </si>
  <si>
    <t>Stock# 372592015 Mack CHU613 </t>
  </si>
  <si>
    <t>Stock# 354792015 Mack CHU613 </t>
  </si>
  <si>
    <t>Stock# 354962015 Mack CHU613 </t>
  </si>
  <si>
    <t>Stock# 367652016 Volvo VNM64T200 </t>
  </si>
  <si>
    <t>Stock# 367662016 Volvo VNM64T200 </t>
  </si>
  <si>
    <t>Stock# 350712015 Mack GU713 </t>
  </si>
  <si>
    <t>Stock# 343512015 Mack CHU613 </t>
  </si>
  <si>
    <t>Stock# 367972016 Volvo VNM64T200 </t>
  </si>
  <si>
    <t>Stock# 367982016 Volvo VNM64T200 </t>
  </si>
  <si>
    <t>Miami, FL</t>
  </si>
  <si>
    <t>Stock# 368142016 Volvo VNM64T200 </t>
  </si>
  <si>
    <t>Stock# A6913-02015 KENWORTH T880 </t>
  </si>
  <si>
    <t>Stock# 341172015 Mack GU713 </t>
  </si>
  <si>
    <t>Stock# 369882016 Mack GU713 </t>
  </si>
  <si>
    <t>Stock# 355532015 Mack CHU613 </t>
  </si>
  <si>
    <t>Stock# 355542015 Mack GU713 </t>
  </si>
  <si>
    <t>Stock# A6933-02016 KENWORTH W900L </t>
  </si>
  <si>
    <t>Stock# 371302016 Mack GU713 </t>
  </si>
  <si>
    <t>Stock# 360012015 Mack GU813 </t>
  </si>
  <si>
    <t>Stock# 356922015 Mack CHU613 </t>
  </si>
  <si>
    <t>Stock# 360022015 Mack GU813 </t>
  </si>
  <si>
    <t>Stock# 356932015 Mack CHU613 </t>
  </si>
  <si>
    <t>Stock# 357182015 Mack CHU613 </t>
  </si>
  <si>
    <t>Stock# 357192015 Mack CHU613 </t>
  </si>
  <si>
    <t>Stock# 357452015 Mack CHU613 </t>
  </si>
  <si>
    <t>Stock# 357472015 Mack CHU613 </t>
  </si>
  <si>
    <t>Stock# FPGK38542015 WESTERN STAR 4900EX </t>
  </si>
  <si>
    <t>JEFFERSON, GA</t>
  </si>
  <si>
    <t>Stock# 352562015 Mack CHU613 </t>
  </si>
  <si>
    <t>Stock# 369202016 Volvo VNM64T200 </t>
  </si>
  <si>
    <t>Stock# 364042015 Mack CHU613 </t>
  </si>
  <si>
    <t>Stock# F5607-02015 VOLVO VNL64T300 </t>
  </si>
  <si>
    <t>Hagerstown, MD</t>
  </si>
  <si>
    <t>Stock# 364052015 Mack CHU613 </t>
  </si>
  <si>
    <t>Stock# 364272015 Mack CHU613 </t>
  </si>
  <si>
    <t>Stock# 372442016 Mack CHU613 </t>
  </si>
  <si>
    <t>Stock# 357512015 Mack GU713 </t>
  </si>
  <si>
    <t>Stock# 357832015 Mack CHU613 </t>
  </si>
  <si>
    <t>Stock# 369892016 Mack GU713 </t>
  </si>
  <si>
    <t>Stock# 353412015 Mack CHU613 </t>
  </si>
  <si>
    <t>Hobbs, NM</t>
  </si>
  <si>
    <t>Stock# 357912015 Mack GU713 </t>
  </si>
  <si>
    <t>Stock# 349882015 Mack GU713 </t>
  </si>
  <si>
    <t>Stock# 363092015 Mack CHU613 </t>
  </si>
  <si>
    <t>Stock# 363072015 Mack CHU613 </t>
  </si>
  <si>
    <t>Stock# 361122015 Mack CHU613 </t>
  </si>
  <si>
    <t>Stock# 346792015 Mack CHU613 </t>
  </si>
  <si>
    <t>Stock# 356752015 Mack CHU613 </t>
  </si>
  <si>
    <t>Stock# 371312016 Mack GU713 </t>
  </si>
  <si>
    <t>Stock# 369902016 Mack GU713 </t>
  </si>
  <si>
    <t>Stock# 372462015 Mack CHU613 </t>
  </si>
  <si>
    <t>Stock# 368182016 Mack GU713 </t>
  </si>
  <si>
    <t>Stock# 372472013 Volvo VNL64T300 </t>
  </si>
  <si>
    <t>Stock# 367332016 Mack CHU613 </t>
  </si>
  <si>
    <t>Stock# A6559-02015 KENWORTH T880 </t>
  </si>
  <si>
    <t>Stock# 367342016 Mack CHU613 </t>
  </si>
  <si>
    <t>Stock# 363042015 Mack CHU613 </t>
  </si>
  <si>
    <t>Stock# 351592015 Mack GU713 </t>
  </si>
  <si>
    <t>Stock# 363122015 Mack CHU613 </t>
  </si>
  <si>
    <t>Stock# 359972015 Mack TD713 </t>
  </si>
  <si>
    <t>Stock# 337872015 Mack GU713 </t>
  </si>
  <si>
    <t>Stock# J1612-02016 KENWORTH T800 </t>
  </si>
  <si>
    <t>Manassas, VA</t>
  </si>
  <si>
    <t>Stock# 371152016 Mack CHU613 </t>
  </si>
  <si>
    <t>Stock# 371772016 Mack CHU613 </t>
  </si>
  <si>
    <t>Stock# 356912015 Mack CHU613 </t>
  </si>
  <si>
    <t>Stock# 371222016 Mack GU713 </t>
  </si>
  <si>
    <t>Stock# 369912016 Mack GU713 </t>
  </si>
  <si>
    <t>Stock# 372452016 Mack CHU613 </t>
  </si>
  <si>
    <t>Stock# 345762015 Mack CHU613 </t>
  </si>
  <si>
    <t>Stock# 2889282015 PETERBILT 389 </t>
  </si>
  <si>
    <t>Stock# 359082015 Mack GU813 </t>
  </si>
  <si>
    <t>Stock# 371412016 Mack GU713 </t>
  </si>
  <si>
    <t>Stock# 360922015 Mack CHU613 </t>
  </si>
  <si>
    <t>Stock# 361162015 Mack CHU613 </t>
  </si>
  <si>
    <t>Stock# 357772015 Volvo VNM64T200 </t>
  </si>
  <si>
    <t>Stock# 340842015 Volvo VNL64T300 </t>
  </si>
  <si>
    <t>Stock# A6931-02016 KENWORTH W900L </t>
  </si>
  <si>
    <t>Stock# 350682015 Mack GU713 </t>
  </si>
  <si>
    <t>Stock# 369922016 Mack GU713 </t>
  </si>
  <si>
    <t>Pompano Beach, FL</t>
  </si>
  <si>
    <t>Stock# D3312-02015 KENWORTH T880 </t>
  </si>
  <si>
    <t>Stock# 363552015 Mack CHU613 </t>
  </si>
  <si>
    <t>Stock# A6917-02016 KENWORTH T880 </t>
  </si>
  <si>
    <t>Stock# A6920-02016 KENWORTH T880 </t>
  </si>
  <si>
    <t>Stock# 359432015 Mack CHU613 </t>
  </si>
  <si>
    <t>Stock# 359442015 Mack CHU613 </t>
  </si>
  <si>
    <t>Stock# 363702015 Mack CHU613 </t>
  </si>
  <si>
    <t>Stock# 346082015 Mack CHU613 </t>
  </si>
  <si>
    <t>Dallas, TX</t>
  </si>
  <si>
    <t>Stock# A6945-02016 KENWORTH T800B </t>
  </si>
  <si>
    <t>Stock# 363112015 Mack CHU613 </t>
  </si>
  <si>
    <t>Stock# 371232016 Mack GU713 </t>
  </si>
  <si>
    <t>Stock# 367412016 Mack CHU613 </t>
  </si>
  <si>
    <t>Stock# 357502015 Mack GU713 </t>
  </si>
  <si>
    <t>Stock# 371662016 Mack GU713 </t>
  </si>
  <si>
    <t>Stock# 366492015 Mack TD713 </t>
  </si>
  <si>
    <t>Stock# 361062015 Volvo VNM64T200 </t>
  </si>
  <si>
    <t>Stock# 369932016 Mack GU713 </t>
  </si>
  <si>
    <t>Stock# 350662015 Mack GU713 </t>
  </si>
  <si>
    <t>Stock# 357922015 Mack GU713 </t>
  </si>
  <si>
    <t>Stock# A6907-02015 KENWORTH T880 </t>
  </si>
  <si>
    <t>Stock# 350692015 Mack GU713 </t>
  </si>
  <si>
    <t>Stock# 346522015 Mack CHU613 </t>
  </si>
  <si>
    <t>Stock# 348062015 Mack CHU613 </t>
  </si>
  <si>
    <t>Stock# 367832016 Mack CHU613 </t>
  </si>
  <si>
    <t>Stock# 368222016 Mack CHU613 </t>
  </si>
  <si>
    <t>Stock# 351922015 Mack GU713 </t>
  </si>
  <si>
    <t>Stock# 372222016 Mack GU713 </t>
  </si>
  <si>
    <t>Stock# 368722016 Mack CHU613 </t>
  </si>
  <si>
    <t>Stock# 367682016 Mack GU713 </t>
  </si>
  <si>
    <t>Stock# 368732016 Mack CHU613 </t>
  </si>
  <si>
    <t>Stock# 368742016 Mack CHU613 </t>
  </si>
  <si>
    <t>Stock# 368752016 Mack CHU613 </t>
  </si>
  <si>
    <t>Stock# 368762016 Mack CHU613 </t>
  </si>
  <si>
    <t>Stock# 358932015 Mack CXU613 </t>
  </si>
  <si>
    <t>Stock# 363692015 Mack CHU613 </t>
  </si>
  <si>
    <t>Stock# 371162016 Mack CHU613 </t>
  </si>
  <si>
    <t>Stock# 363792015 Mack CHU613 </t>
  </si>
  <si>
    <t>Stock# 345552015 Mack GU813 </t>
  </si>
  <si>
    <t>Stock# 346632015 Mack CHU613 </t>
  </si>
  <si>
    <t>Stock# 367802016 Mack CHU613 </t>
  </si>
  <si>
    <t>Stock# 352582015 Mack GU713 </t>
  </si>
  <si>
    <t>Stock# 372522016 Mack TD713 </t>
  </si>
  <si>
    <t>Stock# 357532015 Mack GU713 </t>
  </si>
  <si>
    <t>Stock# 340402015 Volvo VHD64F200 </t>
  </si>
  <si>
    <t>Stock# A6766-02015 KENWORTH T800 </t>
  </si>
  <si>
    <t>Stock# 357992015 Mack GU713 </t>
  </si>
  <si>
    <t>Stock# 371242016 Mack GU713 </t>
  </si>
  <si>
    <t>Stock# 364112015 Volvo VNM64T200 </t>
  </si>
  <si>
    <t>Stock# 364122015 Volvo VNM64T200 </t>
  </si>
  <si>
    <t>Stock# 356272015 Mack TD713 </t>
  </si>
  <si>
    <t>Stock# 353522015 Mack GU713 </t>
  </si>
  <si>
    <t>Stock# 364332015 Volvo VNM64T200 </t>
  </si>
  <si>
    <t>Stock# A6787-02015 KENWORTH T880 </t>
  </si>
  <si>
    <t>Stock# 364342015 Volvo VNM64T200 </t>
  </si>
  <si>
    <t>Stock# 364352015 Volvo VNM64T200 </t>
  </si>
  <si>
    <t>Stock# 364362015 Volvo VNL64T200 </t>
  </si>
  <si>
    <t>Stock# 346642015 Mack CHU613 </t>
  </si>
  <si>
    <t>Stock# 357842015 Mack CHU613 </t>
  </si>
  <si>
    <t>Stock# 357852015 Mack CHU613 </t>
  </si>
  <si>
    <t>Stock# 369632016 Mack GU713 </t>
  </si>
  <si>
    <t>Stock# 363582015 Mack CHU613 </t>
  </si>
  <si>
    <t>Stock# 372082016 Mack GU713 </t>
  </si>
  <si>
    <t>Stock# 371722016 Mack GU713 </t>
  </si>
  <si>
    <t>Stock# 371742016 Mack TD713 </t>
  </si>
  <si>
    <t>Stock# 371752016 Mack TD713 </t>
  </si>
  <si>
    <t>Stock# 358062015 Mack CHU613 </t>
  </si>
  <si>
    <t>Stock# 365402015 Volvo VNM64T200 </t>
  </si>
  <si>
    <t>Stock# 355632015 Mack CHU613 </t>
  </si>
  <si>
    <t>Stock# 362862015 Mack TD713 </t>
  </si>
  <si>
    <t>Dallas I-20, TX</t>
  </si>
  <si>
    <t>2016 Volvo VNL64T780 </t>
  </si>
  <si>
    <t>Canton, OH</t>
  </si>
  <si>
    <t>Stock# 1565832015 Volvo 670 </t>
  </si>
  <si>
    <t>Sioux Falls, SD</t>
  </si>
  <si>
    <t>Stock# 2665432015 Kenworth T680 485HP Cummins &amp; 13spd </t>
  </si>
  <si>
    <t>Olathe --- SW Kansas City , KS</t>
  </si>
  <si>
    <t>2016 Volvo VNL64T730 </t>
  </si>
  <si>
    <t>Stock# FXM9345692016 Volvo VNL64T670 </t>
  </si>
  <si>
    <t>Stock# 2998992016 Peterbilt 579 </t>
  </si>
  <si>
    <t>Stock# 367462016 Volvo VNL64T670 </t>
  </si>
  <si>
    <t>Tulsa, OK</t>
  </si>
  <si>
    <t>Stock# 366652015 Volvo VNL64T780 </t>
  </si>
  <si>
    <t>Stock# 2751572015 Peterbilt 579 </t>
  </si>
  <si>
    <t>Landover, DC, MD</t>
  </si>
  <si>
    <t>Stock# 2828932015 Peterbilt 389 </t>
  </si>
  <si>
    <t>Baltimore, MD</t>
  </si>
  <si>
    <t>Stock# 364392015 Volvo VNL64T630 </t>
  </si>
  <si>
    <t>Stock# 354662015 Volvo VNL64T780 </t>
  </si>
  <si>
    <t>Stock# 362842015 Mack CHU613 </t>
  </si>
  <si>
    <t>Stock# 352022015 Volvo VNL64T780 </t>
  </si>
  <si>
    <t>Stock# 357362015 Volvo VNL64T630 </t>
  </si>
  <si>
    <t>Stock# 350002015 Volvo VNL64T730 </t>
  </si>
  <si>
    <t>Stock# 361522015 Mack CXU613 </t>
  </si>
  <si>
    <t>Stock# 364722015 Volvo VNL64T780 </t>
  </si>
  <si>
    <t>Stock# 347442015 Volvo VNL64T630 </t>
  </si>
  <si>
    <t>Stock# 361892015 Mack CXU613 </t>
  </si>
  <si>
    <t>Stock# 352752015 Volvo VNL64T780 </t>
  </si>
  <si>
    <t>Stock# 355122015 Volvo VNL64T630 </t>
  </si>
  <si>
    <t>Stock# 357292015 Volvo VNL64T780 </t>
  </si>
  <si>
    <t>Stock# 357312015 Volvo VNL64T670 </t>
  </si>
  <si>
    <t>Stock# 360322015 Volvo VNL64T730 </t>
  </si>
  <si>
    <t>Stock# 346502015 Volvo VNL64T730 </t>
  </si>
  <si>
    <t>Stock# 361112015 Mack CHU613 </t>
  </si>
  <si>
    <t>Stock# 2829682015 Peterbilt 389 </t>
  </si>
  <si>
    <t>Stock# 356502015 Mack CHU613 </t>
  </si>
  <si>
    <t>Stock# 355622015 Mack CHU613 </t>
  </si>
  <si>
    <t>Stock# 359862015 Volvo VNL64T730 </t>
  </si>
  <si>
    <t>Stock# 354712015 Volvo VNL64T730 </t>
  </si>
  <si>
    <t>Stock# 351612015 Volvo VNL64T780 </t>
  </si>
  <si>
    <t>Stock# 350412015 Volvo VNL64T430 </t>
  </si>
  <si>
    <t>Stock# 329632014 Mack CXU613 </t>
  </si>
  <si>
    <t>Stock# 359872015 Volvo VNL64T780 </t>
  </si>
  <si>
    <t>Stock# 341052015 Volvo VNL64T630 </t>
  </si>
  <si>
    <t>Stock# 2751962015 Peterbilt 389 </t>
  </si>
  <si>
    <t>Stock# 2760752015 PETERBILT 579 </t>
  </si>
  <si>
    <t>Stock# 345812015 Volvo VNL64T630 </t>
  </si>
  <si>
    <t>Stock# F5589-02015 KENWORTH T880 </t>
  </si>
  <si>
    <t>Stock# FSGJ46922015 FREIGHTLINER CA12564SLP - CASCADIA EVOLUTION </t>
  </si>
  <si>
    <t>Stock# FSGG43252015 FREIGHTLINER CA12564SLP - CASCADIA EVOLUTION </t>
  </si>
  <si>
    <t>Stock# 329882014 Volvo VNL64T730 </t>
  </si>
  <si>
    <t>Stock# 351382015 Volvo VNL64T730 </t>
  </si>
  <si>
    <t>Stock# 371282016 Mack GU713 </t>
  </si>
  <si>
    <t>Stock# 371402016 Mack CHU613 </t>
  </si>
  <si>
    <t>Stock# 368032016 Volvo VNL64T670 </t>
  </si>
  <si>
    <t>Stock# F5890-02016 KENWORTH T800 </t>
  </si>
  <si>
    <t>Stock# A6930-02016 VOLVO VNL64T670 </t>
  </si>
  <si>
    <t>Stock# A6898-02016 VOLVO VNL64T780 </t>
  </si>
  <si>
    <t>Stock# A6929-02016 VOLVO VNL64T670 </t>
  </si>
  <si>
    <t>Stock# 370592016 Volvo VNL64T670 </t>
  </si>
  <si>
    <t>Stock# FSGJ47702015 FREIGHTLINER CA12564SLP - CASCADIA EVOLUTION </t>
  </si>
  <si>
    <t>Stock# 371052016 Volvo VNL64T730 </t>
  </si>
  <si>
    <t>Stock# 364682015 Volvo VNL64T780 </t>
  </si>
  <si>
    <t>Stock# 369742016 Volvo VNL64T670 </t>
  </si>
  <si>
    <t>Stock# 365392015 Volvo VNL64T780 </t>
  </si>
  <si>
    <t>Stock# A6550-02015 KENWORTH T680 </t>
  </si>
  <si>
    <t>Stock# 361652015 Volvo VNL64T780 </t>
  </si>
  <si>
    <t>Stock# FSGK30052015 FREIGHTLINER CA12564SLP - CASCADIA EVOLUTION </t>
  </si>
  <si>
    <t>Stock# F5816-02015 VOLVO VNL64T670 </t>
  </si>
  <si>
    <t>Stock# 369332016 Volvo VNM42T630 </t>
  </si>
  <si>
    <t>Stock# FSGK29992015 FREIGHTLINER CA12564SLP - CASCADIA EVOLUTION </t>
  </si>
  <si>
    <t>Stock# A6891-02015 VOLVO VNL64T780 </t>
  </si>
  <si>
    <t>Stock# FSGK30022015 FREIGHTLINER CA12564SLP - CASCADIA EVOLUTION </t>
  </si>
  <si>
    <t>Stock# 365742015 Volvo VNL64T780 </t>
  </si>
  <si>
    <t>Stock# GSGW38772016 FREIGHTLINER CA12564SLP - CASCADIA EVOLUTION </t>
  </si>
  <si>
    <t>Stock# 365692015 Volvo VNL64T780 </t>
  </si>
  <si>
    <t>Stock# 369542016 Volvo VNL64T780 </t>
  </si>
  <si>
    <t>Stock# 369552016 Volvo VNL64T780 </t>
  </si>
  <si>
    <t>Stock# 371732016 Mack GU713 </t>
  </si>
  <si>
    <t>Stock# A6896-02016 VOLVO VNL64T780 </t>
  </si>
  <si>
    <t>Stock# A6924-02016 KENWORTH W900L </t>
  </si>
  <si>
    <t>Stock# FSGE86502015 FREIGHTLINER CA12542SLP - CASCADIA EVOLUTION </t>
  </si>
  <si>
    <t>Stock# 333272015 Volvo VNL64T780 </t>
  </si>
  <si>
    <t>Stock# 368332016 Volvo VNL64T670 </t>
  </si>
  <si>
    <t>Stock# A6773-02015 KENWORTH T680 </t>
  </si>
  <si>
    <t>Stock# 367532016 Volvo VNL64T780 </t>
  </si>
  <si>
    <t>Stock# 366122015 Volvo VNL64T780 </t>
  </si>
  <si>
    <t>Stock# 367542016 Volvo VNL64T780 </t>
  </si>
  <si>
    <t>Stock# 368042016 Volvo VNL64T780 </t>
  </si>
  <si>
    <t>Stock# 367622016 Volvo VNL64T780 </t>
  </si>
  <si>
    <t>Stock# 367632016 Volvo VNL64T630 </t>
  </si>
  <si>
    <t>Stock# 367642016 Volvo VNL64T630 </t>
  </si>
  <si>
    <t>Stock# 366712015 Mack CHU613 </t>
  </si>
  <si>
    <t>Stock# F5624-02015 KENWORTH T880 </t>
  </si>
  <si>
    <t>Stock# F5892-02016 KENWORTH W900L </t>
  </si>
  <si>
    <t>Stock# 352712015 Volvo VNL64T780 </t>
  </si>
  <si>
    <t>Stock# 372062016 Volvo VNL64T780 </t>
  </si>
  <si>
    <t>Stock# A6703-02015 VOLVO VNL64T670 </t>
  </si>
  <si>
    <t>Stock# 368902016 Volvo VNL64T780 </t>
  </si>
  <si>
    <t>Stock# F5878-02016 KENWORTH T680 </t>
  </si>
  <si>
    <t>Stock# 368912016 Volvo VNL64T780 </t>
  </si>
  <si>
    <t>Stock# 361012015 Volvo VNL64T630 </t>
  </si>
  <si>
    <t>Stock# 361072015 Volvo VNL64T630 </t>
  </si>
  <si>
    <t>Stock# 369112016 Mack CHU613 </t>
  </si>
  <si>
    <t>Stock# 368652016 Mack CHU613 </t>
  </si>
  <si>
    <t>Stock# 367952016 Volvo VNL64T630 </t>
  </si>
  <si>
    <t>Stock# 369122016 Mack CHU613 </t>
  </si>
  <si>
    <t>Stock# 369132016 Mack CHU613 </t>
  </si>
  <si>
    <t>Stock# 369172016 Volvo VNL64T780 </t>
  </si>
  <si>
    <t>Stock# A6837-02015 KENWORTH T880 </t>
  </si>
  <si>
    <t>Stock# 368152016 Volvo VNL64T730 </t>
  </si>
  <si>
    <t>Stock# 371982016 Volvo VNL64T780 </t>
  </si>
  <si>
    <t>Stock# 364382015 Volvo VNL64T630 </t>
  </si>
  <si>
    <t>Stock# 364402015 Volvo VNL64T630 </t>
  </si>
  <si>
    <t>Stock# 365152015 Volvo VNL64T780 </t>
  </si>
  <si>
    <t>Stock# 355222015 Volvo VNL64T730 </t>
  </si>
  <si>
    <t>Stock# A6927-02016 VOLVO VNL64T670 </t>
  </si>
  <si>
    <t>Stock# 363482015 Volvo VNL64T630 </t>
  </si>
  <si>
    <t>Stock# 367522016 Volvo VNL64T630 </t>
  </si>
  <si>
    <t>Stock# 368622016 Volvo VNL64T630 </t>
  </si>
  <si>
    <t>Stock# 361002015 Volvo VNL64T630 </t>
  </si>
  <si>
    <t>Stock# 368842016 Volvo VNL64T630 </t>
  </si>
  <si>
    <t>Stock# 368852016 Volvo VNL64T630 </t>
  </si>
  <si>
    <t>Stock# 367602016 Volvo VNL64T670 </t>
  </si>
  <si>
    <t>Stock# 369182016 Volvo VNL64T780 </t>
  </si>
  <si>
    <t>Stock# F5590-02015 KENWORTH T880 </t>
  </si>
  <si>
    <t>Stock# 363542015 Mack CXU613 </t>
  </si>
  <si>
    <t>Stock# A6897-02016 VOLVO VNL64T780 </t>
  </si>
  <si>
    <t>Stock# 371802016 Volvo VNL64T780 </t>
  </si>
  <si>
    <t>Stock# FSGK30032015 FREIGHTLINER CA12564SLP - CASCADIA EVOLUTION </t>
  </si>
  <si>
    <t>Stock# 368242016 Mack CHU613 </t>
  </si>
  <si>
    <t>Stock# A6861-02015 KENWORTH T880 </t>
  </si>
  <si>
    <t>Stock# 327152014 Mack CHU613 </t>
  </si>
  <si>
    <t>Stock# 352742015 Volvo VNL64T780 </t>
  </si>
  <si>
    <t>Stock# 370122016 Volvo VNL64T730 </t>
  </si>
  <si>
    <t>Stock# 349212015 Volvo VNL64T630 </t>
  </si>
  <si>
    <t>Stock# 371892016 Volvo VNL64T730 </t>
  </si>
  <si>
    <t>Stock# 365182015 Volvo VNL64T630 </t>
  </si>
  <si>
    <t>Stock# 364692015 Volvo VNL64T630 </t>
  </si>
  <si>
    <t>Stock# 364962015 Volvo VNL64T630 </t>
  </si>
  <si>
    <t>Stock# 364972015 Volvo VNL64T630 </t>
  </si>
  <si>
    <t>Stock# 367472016 Volvo VNL64T670 </t>
  </si>
  <si>
    <t>Stock# 371092016 Volvo VNL64T780 </t>
  </si>
  <si>
    <t>Stock# 358542015 Volvo VNL64T430 </t>
  </si>
  <si>
    <t>Stock# 368372016 Mack CHU613 </t>
  </si>
  <si>
    <t>Stock# 364712015 Volvo VNL64T780 </t>
  </si>
  <si>
    <t>Stock# A6926-02016 VOLVO VNL64T670 </t>
  </si>
  <si>
    <t>Stock# 372352016 Volvo VNL64T780 </t>
  </si>
  <si>
    <t>Stock# F5875-02015 VOLVO VNL64T780 </t>
  </si>
  <si>
    <t>Stock# A6859-02015 KENWORTH T880 </t>
  </si>
  <si>
    <t>Stock# 371172016 Mack CHU613 </t>
  </si>
  <si>
    <t>Stock# 364032015 Mack CHU613 </t>
  </si>
  <si>
    <t>Stock# 371822016 Volvo VNL64T780 </t>
  </si>
  <si>
    <t>Stock# 372032016 Volvo VNL64T780 </t>
  </si>
  <si>
    <t>Stock# 367392016 Mack CHU613 </t>
  </si>
  <si>
    <t>Stock# 372042016 Volvo VNL64T780 </t>
  </si>
  <si>
    <t>Stock# 370132016 Volvo VNL64T670 </t>
  </si>
  <si>
    <t>Stock# 370142016 Volvo VNL64T670 </t>
  </si>
  <si>
    <t>Stock# 370152016 Volvo VNL64T670 </t>
  </si>
  <si>
    <t>Stock# 365662015 Volvo VNL64T780 </t>
  </si>
  <si>
    <t>Stock# 365672015 Volvo VNL64T780 </t>
  </si>
  <si>
    <t>Stock# 366132015 Volvo VNL64T780 </t>
  </si>
  <si>
    <t>Stock# 364932015 Volvo VNL64T730 </t>
  </si>
  <si>
    <t>Stock# 359382015 Volvo VNL64T780 </t>
  </si>
  <si>
    <t>Stock# A6786-02015 KENWORTH T680 </t>
  </si>
  <si>
    <t>Stock# 368322016 Volvo VNL64T780 </t>
  </si>
  <si>
    <t>Stock# 368422016 Volvo VNL64T630 </t>
  </si>
  <si>
    <t>Stock# 368432016 Volvo VNL64T630 </t>
  </si>
  <si>
    <t>Stock# 368442016 Volvo VNL64T630 </t>
  </si>
  <si>
    <t>Stock# 368452016 Volvo VNL64T780 </t>
  </si>
  <si>
    <t>Stock# A6923-02016 KENWORTH W900L </t>
  </si>
  <si>
    <t>Stock# 366662015 Volvo VNL64T780 </t>
  </si>
  <si>
    <t>Stock# 366672015 Volvo VNL64T780 </t>
  </si>
  <si>
    <t>Stock# 369092016 Mack GU713 </t>
  </si>
  <si>
    <t>Stock# 364322015 Volvo VNL64T780 </t>
  </si>
  <si>
    <t>Stock# 371782016 Mack CHU613 </t>
  </si>
  <si>
    <t>Stock# F5815-02015 VOLVO VNL64T670 </t>
  </si>
  <si>
    <t>Stock# 355172015 Volvo VNL64T730 </t>
  </si>
  <si>
    <t>Stock# 355182015 Volvo VNL64T730 </t>
  </si>
  <si>
    <t>Stock# 369262016 Volvo VNL64T780 </t>
  </si>
  <si>
    <t>Stock# 366932015 Volvo VNL64T780 </t>
  </si>
  <si>
    <t>Stock# 358562015 Volvo VNL64T780 </t>
  </si>
  <si>
    <t>Stock# 366982015 Volvo VNL64T780 </t>
  </si>
  <si>
    <t>Vehicle Type</t>
  </si>
  <si>
    <t>Standard Deviation</t>
  </si>
  <si>
    <t>Units</t>
  </si>
  <si>
    <t>freight HDVs</t>
  </si>
  <si>
    <t>$</t>
  </si>
  <si>
    <t>Example New 2017 Motorcycles Selected by Popular Mechanics Magazine (U.S. market)</t>
  </si>
  <si>
    <t>Make</t>
  </si>
  <si>
    <t>Model</t>
  </si>
  <si>
    <t>Price</t>
  </si>
  <si>
    <t>Yamaha</t>
  </si>
  <si>
    <t>SCR 950</t>
  </si>
  <si>
    <t>Suzuki</t>
  </si>
  <si>
    <t>Vanvan 200</t>
  </si>
  <si>
    <t>Triumph</t>
  </si>
  <si>
    <t>Street Cup</t>
  </si>
  <si>
    <t>Honda</t>
  </si>
  <si>
    <t>CBR500R</t>
  </si>
  <si>
    <t>Kawasaki</t>
  </si>
  <si>
    <t>Z125 Pro</t>
  </si>
  <si>
    <t>Victory</t>
  </si>
  <si>
    <t>Octane</t>
  </si>
  <si>
    <t>Ducati</t>
  </si>
  <si>
    <t>SuperSport</t>
  </si>
  <si>
    <t>Moto Guzzi</t>
  </si>
  <si>
    <t>V7 Stone II</t>
  </si>
  <si>
    <t>Harley-Davidson</t>
  </si>
  <si>
    <t>Road Glide</t>
  </si>
  <si>
    <t>BMW</t>
  </si>
  <si>
    <t>G310R</t>
  </si>
  <si>
    <t>passenger motorbikes</t>
  </si>
  <si>
    <t>TruckerToTrucker.com</t>
  </si>
  <si>
    <t>2015 (snapshot of available trucks)</t>
  </si>
  <si>
    <t>New Conventional Daycab Trucks, New Conventional Sleeper Trucks</t>
  </si>
  <si>
    <t>http://www.truckertotrucker.com/search_results.cfm?city=&amp;Type=Trucks&amp;Category=Conventional+Daycab&amp;Make=&amp;Model=&amp;Keywords=&amp;State=&amp;YearGT=&amp;YearLT=&amp;PriceGT=&amp;PriceLT=&amp;NewUsed=New&amp;perPage=25&amp;hasPrice=1&amp;Submit=</t>
  </si>
  <si>
    <t>http://www.truckertotrucker.com/search_results.cfm?city=&amp;Type=Trucks&amp;Category=Conventional+Sleeper&amp;Make=&amp;Model=&amp;Keywords=&amp;State=&amp;YearGT=&amp;YearLT=&amp;PriceGT=&amp;PriceLT=&amp;NewUsed=New&amp;perPage=25&amp;hasPrice=1&amp;Submit=</t>
  </si>
  <si>
    <t>Freight HDVs</t>
  </si>
  <si>
    <t>We use a sample of freight truck cabs (the same sample used in variable BNVP)</t>
  </si>
  <si>
    <t>to estimate the standard deviation for the primary technology type (diesel</t>
  </si>
  <si>
    <t>vehicle).  We use ratios of the start year purchase price to adjust this value</t>
  </si>
  <si>
    <t>for other technologies and for passenger HDVs (buses).</t>
  </si>
  <si>
    <t>Psgr LDVs</t>
  </si>
  <si>
    <t>Frgt LDVs</t>
  </si>
  <si>
    <t>Psgr HDVs</t>
  </si>
  <si>
    <t>Frgt HDVs</t>
  </si>
  <si>
    <t>Psgr Aircraft</t>
  </si>
  <si>
    <t>Frgt Aircraft</t>
  </si>
  <si>
    <t>Psgr Rail</t>
  </si>
  <si>
    <t>Frgt Rail</t>
  </si>
  <si>
    <t>Psgr Ships</t>
  </si>
  <si>
    <t>Frgt Ships</t>
  </si>
  <si>
    <t>Psgr Motorbikes</t>
  </si>
  <si>
    <t>Frgt Motorbikes</t>
  </si>
  <si>
    <t>Ben Steward, Popular Mechanics Magazine</t>
  </si>
  <si>
    <t>The 10 Best Buys in Motorcycles for 2017</t>
  </si>
  <si>
    <t>http://www.popularmechanics.com/cars/motorcycles/g2309/best-motorcycle-buys/</t>
  </si>
  <si>
    <t>to estimate the standard deviation for the primary technology type (gasoline</t>
  </si>
  <si>
    <t>We use a sample of motorbikes (the same sample used in variable BNVP)</t>
  </si>
  <si>
    <t>for other technologies.</t>
  </si>
  <si>
    <t>LDV MSRPs</t>
  </si>
  <si>
    <t>passenger LDVs</t>
  </si>
  <si>
    <t>nonroad vehicles</t>
  </si>
  <si>
    <t>LPG vehicle</t>
  </si>
  <si>
    <t>hydrogen vehicle</t>
  </si>
  <si>
    <t>Std Deviation (dimensionless)</t>
  </si>
  <si>
    <t>Start Year</t>
  </si>
  <si>
    <t>of the purchase price of each non-road vehicle type to the purchase price</t>
  </si>
  <si>
    <t>of diesel freight HDVs.</t>
  </si>
  <si>
    <t>We multiply the standard deviation for diesel freight HDVs by the ratio</t>
  </si>
  <si>
    <t>Month</t>
  </si>
  <si>
    <t>Month LY</t>
  </si>
  <si>
    <t>Change</t>
  </si>
  <si>
    <t>YTD</t>
  </si>
  <si>
    <t>YTD LY</t>
  </si>
  <si>
    <t>YTD Change</t>
  </si>
  <si>
    <t>Ford F-Series</t>
  </si>
  <si>
    <t>Ram Pickup</t>
  </si>
  <si>
    <t>Chevrolet Silverado</t>
  </si>
  <si>
    <t>Toyota RAV4</t>
  </si>
  <si>
    <t>Honda CR-V</t>
  </si>
  <si>
    <t>Nissan Rogue</t>
  </si>
  <si>
    <t>Chevrolet Equinox</t>
  </si>
  <si>
    <t>Toyota Camry</t>
  </si>
  <si>
    <t>Honda Civic</t>
  </si>
  <si>
    <t>Toyota Corolla</t>
  </si>
  <si>
    <t>Honda Accord</t>
  </si>
  <si>
    <t>Toyota Tacoma</t>
  </si>
  <si>
    <t>Jeep Grand Cherokee</t>
  </si>
  <si>
    <t>Ford Escape</t>
  </si>
  <si>
    <t>Toyota Highlander</t>
  </si>
  <si>
    <t>GMC Sierra</t>
  </si>
  <si>
    <t>Jeep Wrangler</t>
  </si>
  <si>
    <t>Nissan Altima</t>
  </si>
  <si>
    <t>Jeep Cherokee</t>
  </si>
  <si>
    <t>Ford Explorer</t>
  </si>
  <si>
    <t>Nissan Sentra</t>
  </si>
  <si>
    <t>Subaru Outback</t>
  </si>
  <si>
    <t>Subaru Forester</t>
  </si>
  <si>
    <t>Hyundai Elantra</t>
  </si>
  <si>
    <t>Ford Fusion</t>
  </si>
  <si>
    <t>Tesla Model 3</t>
  </si>
  <si>
    <t>Mazda CX-5</t>
  </si>
  <si>
    <t>Ford Transit</t>
  </si>
  <si>
    <t>Chevrolet Traverse</t>
  </si>
  <si>
    <t>Jeep Compass</t>
  </si>
  <si>
    <t>Ford Edge</t>
  </si>
  <si>
    <t>Hyundai Tuscon</t>
  </si>
  <si>
    <t>Honda Pilot</t>
  </si>
  <si>
    <t>Toyota 4Runner</t>
  </si>
  <si>
    <t>Subaru CrossTrek</t>
  </si>
  <si>
    <t>Hyundai Santa Fe</t>
  </si>
  <si>
    <t>Dodge Grand Caravan</t>
  </si>
  <si>
    <t>Chevrolet Colorado</t>
  </si>
  <si>
    <t>Chevrolet Malibu</t>
  </si>
  <si>
    <t>Chevrolet Trax</t>
  </si>
  <si>
    <t>Toyota Tundra</t>
  </si>
  <si>
    <t>Lexus RX</t>
  </si>
  <si>
    <t>Volkswagen Tiguan</t>
  </si>
  <si>
    <t>Buick Encore</t>
  </si>
  <si>
    <t>GMC Terrain</t>
  </si>
  <si>
    <t>Chevrolet Tahoe</t>
  </si>
  <si>
    <t>Volkswagen Jetta</t>
  </si>
  <si>
    <t>GMC Acadia</t>
  </si>
  <si>
    <t>Honda Odyssey</t>
  </si>
  <si>
    <t>Honda HR-V</t>
  </si>
  <si>
    <t>Kia Soul</t>
  </si>
  <si>
    <t>Chrysler Pacifica</t>
  </si>
  <si>
    <t>Dodge Charger</t>
  </si>
  <si>
    <t>Kia Sorento</t>
  </si>
  <si>
    <t>Kia Optima</t>
  </si>
  <si>
    <t>Kia Forte</t>
  </si>
  <si>
    <t>Kia Sportage</t>
  </si>
  <si>
    <t>Hyundai Sonata</t>
  </si>
  <si>
    <t>Ford Expedition</t>
  </si>
  <si>
    <t>Ford Ranger</t>
  </si>
  <si>
    <t>Subaru Ascent</t>
  </si>
  <si>
    <t>Volkswagen Atlas</t>
  </si>
  <si>
    <t>Chevrolet Express</t>
  </si>
  <si>
    <t>Jeep Renegade</t>
  </si>
  <si>
    <t>Dodge Journey</t>
  </si>
  <si>
    <t>GMC Yukon</t>
  </si>
  <si>
    <t>Toyota Sienna</t>
  </si>
  <si>
    <t>Hyundai Kona</t>
  </si>
  <si>
    <t>Ford Mustang</t>
  </si>
  <si>
    <t>Mercedes-Benz GLC/GLK-Class</t>
  </si>
  <si>
    <t>Nissan Frontier</t>
  </si>
  <si>
    <t>BMW X3</t>
  </si>
  <si>
    <t>Toyota Prius Family</t>
  </si>
  <si>
    <t>Nissan Murano</t>
  </si>
  <si>
    <t>Dodge Durango</t>
  </si>
  <si>
    <t>Audi Q5</t>
  </si>
  <si>
    <t>Nissan Versa</t>
  </si>
  <si>
    <t>Subaru Impreza</t>
  </si>
  <si>
    <t>Nissan Pathfinder</t>
  </si>
  <si>
    <t>Acura RDX</t>
  </si>
  <si>
    <t>Dodge Challenger</t>
  </si>
  <si>
    <t>Ford EcoSport</t>
  </si>
  <si>
    <t>Ford Fiesta</t>
  </si>
  <si>
    <t>Kia Telluride</t>
  </si>
  <si>
    <t>Lexus NX</t>
  </si>
  <si>
    <t>Nissan Kicks</t>
  </si>
  <si>
    <t>Chevrolet Blazer</t>
  </si>
  <si>
    <t>Ram ProMaster</t>
  </si>
  <si>
    <t>BMW X5</t>
  </si>
  <si>
    <t>Acura MDX</t>
  </si>
  <si>
    <t>Chevrolet Suburban</t>
  </si>
  <si>
    <t>Lexus ES</t>
  </si>
  <si>
    <t>Buick Enclave</t>
  </si>
  <si>
    <t>Mazda 3</t>
  </si>
  <si>
    <t>Cadillac XT5</t>
  </si>
  <si>
    <t>Toyota C-HR</t>
  </si>
  <si>
    <t>Mercedes-Benz C-Class</t>
  </si>
  <si>
    <t>Mercedes-Benz GLE-Class</t>
  </si>
  <si>
    <t>Chevrolet Camaro</t>
  </si>
  <si>
    <t>Chevrolet Cruze</t>
  </si>
  <si>
    <t>BMW 3-Series</t>
  </si>
  <si>
    <t>Ford E-Series</t>
  </si>
  <si>
    <t>Chevrolet Impala</t>
  </si>
  <si>
    <t>Infiniti QX60</t>
  </si>
  <si>
    <t>Ford Transit Connect</t>
  </si>
  <si>
    <t>Jeep Gladiator</t>
  </si>
  <si>
    <t>Mercedes-Benz E / CLS-Class</t>
  </si>
  <si>
    <t>BMW 5-Series</t>
  </si>
  <si>
    <t>Mitsubishi Outlander</t>
  </si>
  <si>
    <t>Volkswagen Golf</t>
  </si>
  <si>
    <t>Honda Passport</t>
  </si>
  <si>
    <t>Volvo XC90</t>
  </si>
  <si>
    <t>Cadillac Escalade</t>
  </si>
  <si>
    <t>Honda Fit</t>
  </si>
  <si>
    <t>Nissan Maxima</t>
  </si>
  <si>
    <t>Subaru Legacy</t>
  </si>
  <si>
    <t>Audi Q7</t>
  </si>
  <si>
    <t>Honda Ridgeline</t>
  </si>
  <si>
    <t>Buick Envision</t>
  </si>
  <si>
    <t>GMC Canyon</t>
  </si>
  <si>
    <t>Nissan Armada</t>
  </si>
  <si>
    <t>Cadillac XT4</t>
  </si>
  <si>
    <t>Lincoln MKX/Nautilus</t>
  </si>
  <si>
    <t>Nissan Titan</t>
  </si>
  <si>
    <t>Chevrolet Spark</t>
  </si>
  <si>
    <t>Volvo XC60</t>
  </si>
  <si>
    <t>Mercedes-Benz Sprinter</t>
  </si>
  <si>
    <t>Chrysler 300</t>
  </si>
  <si>
    <t>Hyundai Palisade</t>
  </si>
  <si>
    <t>Toyota Avalon</t>
  </si>
  <si>
    <t>Mitsubishi Mirage</t>
  </si>
  <si>
    <t>Mazda CX-9</t>
  </si>
  <si>
    <t>Acura TLX</t>
  </si>
  <si>
    <t>Audi A4</t>
  </si>
  <si>
    <t>Mitsubishi Outlander Sport</t>
  </si>
  <si>
    <t>Infiniti Q50</t>
  </si>
  <si>
    <t>Lexus GX</t>
  </si>
  <si>
    <t>Lincoln MKC</t>
  </si>
  <si>
    <t>Land Rover Range Rover Sport</t>
  </si>
  <si>
    <t>Hyundai Accent</t>
  </si>
  <si>
    <t>Kia Rio</t>
  </si>
  <si>
    <t>Ford Flex</t>
  </si>
  <si>
    <t>Kia Niro</t>
  </si>
  <si>
    <t>GMC Savana</t>
  </si>
  <si>
    <t>Honda Insight</t>
  </si>
  <si>
    <t>Audi A5</t>
  </si>
  <si>
    <t>Porsche Macan</t>
  </si>
  <si>
    <t>Mercedes-Benz GL/GLS-Class</t>
  </si>
  <si>
    <t>Mini Cooper</t>
  </si>
  <si>
    <t>Toyota Yaris</t>
  </si>
  <si>
    <t>Subaru Impreza WRX</t>
  </si>
  <si>
    <t>BMW X7</t>
  </si>
  <si>
    <t>Mazda 6</t>
  </si>
  <si>
    <t>Mercedes-Benz GLA-Class</t>
  </si>
  <si>
    <t>Volvo 60-Series</t>
  </si>
  <si>
    <t>Nissan NV</t>
  </si>
  <si>
    <t>Mitsubishi Eclipse Cross</t>
  </si>
  <si>
    <t>Tesla Model X</t>
  </si>
  <si>
    <t>Hyundai Ioniq</t>
  </si>
  <si>
    <t>Infiniti QX80</t>
  </si>
  <si>
    <t>Porsche Cayenne</t>
  </si>
  <si>
    <t>Land Rover Range Rover</t>
  </si>
  <si>
    <t>Nissan NV200</t>
  </si>
  <si>
    <t>Lincoln Navigator</t>
  </si>
  <si>
    <t>BMW 4-Series</t>
  </si>
  <si>
    <t>Infiniti QX50</t>
  </si>
  <si>
    <t>Chevrolet Corvette</t>
  </si>
  <si>
    <t>BMW X1</t>
  </si>
  <si>
    <t>Audi A6</t>
  </si>
  <si>
    <t>Lincoln MKZ</t>
  </si>
  <si>
    <t>Volvo XC40</t>
  </si>
  <si>
    <t>Volkswagen Beetle</t>
  </si>
  <si>
    <t>Land Rover Range Rover Velar</t>
  </si>
  <si>
    <t>Lexus UX</t>
  </si>
  <si>
    <t>Chevrolet Bolt</t>
  </si>
  <si>
    <t>Mazda CX-3</t>
  </si>
  <si>
    <t>Mercedes-Benz A-Class</t>
  </si>
  <si>
    <t>Kia Sedona</t>
  </si>
  <si>
    <t>Jaguar F-Pace</t>
  </si>
  <si>
    <t>Lexus IS</t>
  </si>
  <si>
    <t>Audi Q3</t>
  </si>
  <si>
    <t>Acura ILX</t>
  </si>
  <si>
    <t>Tesla Model S</t>
  </si>
  <si>
    <t>Audi Q8</t>
  </si>
  <si>
    <t>Volkswagen Passat</t>
  </si>
  <si>
    <t>Mini Countryman</t>
  </si>
  <si>
    <t>Chevrolet Sonic</t>
  </si>
  <si>
    <t>Kia Stinger</t>
  </si>
  <si>
    <t>Ford Taurus</t>
  </si>
  <si>
    <t>Mercedes-Benz CLA-Class</t>
  </si>
  <si>
    <t>Ram ProMaster City</t>
  </si>
  <si>
    <t>Hyundai Veloster</t>
  </si>
  <si>
    <t>Mercedes-Benz S-Class</t>
  </si>
  <si>
    <t>Nissan Leaf</t>
  </si>
  <si>
    <t>Land Rover Discovery Sport</t>
  </si>
  <si>
    <t>Genesis G70</t>
  </si>
  <si>
    <t>Mercedes-Benz Metris</t>
  </si>
  <si>
    <t>Honda Clarity FCV</t>
  </si>
  <si>
    <t>Cadillac XT6</t>
  </si>
  <si>
    <t>Land Rover Range Rover Evoque</t>
  </si>
  <si>
    <t>Cadillac XTS</t>
  </si>
  <si>
    <t>BMW X2</t>
  </si>
  <si>
    <t>Audi A3</t>
  </si>
  <si>
    <t>Buick Regal</t>
  </si>
  <si>
    <t>Toyota Sequoia</t>
  </si>
  <si>
    <t>Alfa Romeo Stelvio</t>
  </si>
  <si>
    <t>Porsche 911</t>
  </si>
  <si>
    <t>Land Rover Discovery / LR4</t>
  </si>
  <si>
    <t>BMW 7-Series</t>
  </si>
  <si>
    <t>BMW X4</t>
  </si>
  <si>
    <t>Alfa Romeo Giulia</t>
  </si>
  <si>
    <t>Lincoln Aviator</t>
  </si>
  <si>
    <t>BMW 2-Series</t>
  </si>
  <si>
    <t>Cadillac CT6</t>
  </si>
  <si>
    <t>Mazda MX-5 Miata</t>
  </si>
  <si>
    <t>Buick LaCrosse</t>
  </si>
  <si>
    <t>Genesis G80</t>
  </si>
  <si>
    <t>Cadillac CTS</t>
  </si>
  <si>
    <t>Porsche Panamera</t>
  </si>
  <si>
    <t>Lincoln Continental</t>
  </si>
  <si>
    <t>Mercedes-Benz G-Class</t>
  </si>
  <si>
    <t>Lexus LS</t>
  </si>
  <si>
    <t>Audi eTron</t>
  </si>
  <si>
    <t>Infiniti Q60</t>
  </si>
  <si>
    <t>Audi A7</t>
  </si>
  <si>
    <t>Chevrolet Volt</t>
  </si>
  <si>
    <t>BMW i3</t>
  </si>
  <si>
    <t>Jaguar E-Pace</t>
  </si>
  <si>
    <t>Lexus LX</t>
  </si>
  <si>
    <t>Lexus RC</t>
  </si>
  <si>
    <t>BMW 8-Series</t>
  </si>
  <si>
    <t>BMW X6</t>
  </si>
  <si>
    <t>Volvo 90-Series</t>
  </si>
  <si>
    <t>Mercedes-Benz AMG GT</t>
  </si>
  <si>
    <t>Porsche 718</t>
  </si>
  <si>
    <t>Jaguar XE</t>
  </si>
  <si>
    <t>Toyota Land Cruiser</t>
  </si>
  <si>
    <t>Toyota 86 / FR-S</t>
  </si>
  <si>
    <t>Lincoln MKT</t>
  </si>
  <si>
    <t>Lexus GS</t>
  </si>
  <si>
    <t>Fiat 500</t>
  </si>
  <si>
    <t>Infiniti QX30</t>
  </si>
  <si>
    <t>Audi A8</t>
  </si>
  <si>
    <t>BMW Z4</t>
  </si>
  <si>
    <t>Toyota Supra</t>
  </si>
  <si>
    <t>Mitsubishi Outlander PHEV</t>
  </si>
  <si>
    <t>Fiat 124 Spider</t>
  </si>
  <si>
    <t>Jaguar I-Pace</t>
  </si>
  <si>
    <t>Infiniti Q70</t>
  </si>
  <si>
    <t>Buick Cascada</t>
  </si>
  <si>
    <t>Fiat 500X</t>
  </si>
  <si>
    <t>Volkswagen Arteon</t>
  </si>
  <si>
    <t>Nissan 370Z</t>
  </si>
  <si>
    <t>Subaru BRZ</t>
  </si>
  <si>
    <t>Jaguar F-Type</t>
  </si>
  <si>
    <t>Genesis G90</t>
  </si>
  <si>
    <t>Mercedes-Benz SLC-Class</t>
  </si>
  <si>
    <t>Mercedes-Benz SL-Class</t>
  </si>
  <si>
    <t>Kia Cadenza</t>
  </si>
  <si>
    <t>Toyota Mirai</t>
  </si>
  <si>
    <t>Audi TT</t>
  </si>
  <si>
    <t>Jaguar XF</t>
  </si>
  <si>
    <t>Lexus LC</t>
  </si>
  <si>
    <t>Mercedes-Benz GLB</t>
  </si>
  <si>
    <t>BMW 6-Series</t>
  </si>
  <si>
    <t>Cadillac ATS</t>
  </si>
  <si>
    <t>BMW i8</t>
  </si>
  <si>
    <t>Hyundai Venue</t>
  </si>
  <si>
    <t>Acura RLX</t>
  </si>
  <si>
    <t>Mazda CX-30</t>
  </si>
  <si>
    <t>Fiat 500L</t>
  </si>
  <si>
    <t>Ford GT</t>
  </si>
  <si>
    <t>Audi R8</t>
  </si>
  <si>
    <t>Kia K900</t>
  </si>
  <si>
    <t>Nissan GT-R</t>
  </si>
  <si>
    <t>Hyundai Nexo</t>
  </si>
  <si>
    <t>Acura NSX</t>
  </si>
  <si>
    <t>Volkswagen Touareg</t>
  </si>
  <si>
    <t>Alfa Romeo 4C</t>
  </si>
  <si>
    <t>Porsche Taycan</t>
  </si>
  <si>
    <t>Volkswagen CC</t>
  </si>
  <si>
    <t>Chrysler 200</t>
  </si>
  <si>
    <t>Cadillac CT5</t>
  </si>
  <si>
    <t>Jeep Patriot</t>
  </si>
  <si>
    <t>Dodge Dart</t>
  </si>
  <si>
    <t>%</t>
  </si>
  <si>
    <t>https://www.truecar.com/</t>
  </si>
  <si>
    <t>Vehicle</t>
  </si>
  <si>
    <t>Adjusted Price</t>
  </si>
  <si>
    <t>LDV Sales</t>
  </si>
  <si>
    <t>GoodCarBadCar</t>
  </si>
  <si>
    <t>2019 US Vehicle Sales by Model</t>
  </si>
  <si>
    <t>https://www.goodcarbadcar.net/2019-us-vehicle-sales-figures-by-model/</t>
  </si>
  <si>
    <t>We use MSRPs of the US sold vehicles as our prices and the sales numbers to create</t>
  </si>
  <si>
    <t xml:space="preserve">a weighted "1000" list of vehicle sales. This allows us to calculate </t>
  </si>
  <si>
    <t>a standard deviation.</t>
  </si>
  <si>
    <t>We assume all passenger LDVs share the same standard deviation (the data includes all types)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</si>
</sst>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8F8F8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CCCCCC"/>
      </bottom>
      <diagonal/>
    </border>
    <border>
      <left style="medium">
        <color rgb="FFC6C6C6"/>
      </left>
      <right style="medium">
        <color rgb="FFF5F5F5"/>
      </right>
      <top style="medium">
        <color rgb="FFF5F5F5"/>
      </top>
      <bottom style="medium">
        <color rgb="FFF5F5F5"/>
      </bottom>
      <diagonal/>
    </border>
    <border>
      <left style="medium">
        <color rgb="FFF5F5F5"/>
      </left>
      <right style="medium">
        <color rgb="FFF5F5F5"/>
      </right>
      <top style="medium">
        <color rgb="FFF5F5F5"/>
      </top>
      <bottom style="medium">
        <color rgb="FFF5F5F5"/>
      </bottom>
      <diagonal/>
    </border>
    <border>
      <left style="medium">
        <color rgb="FFC6C6C6"/>
      </left>
      <right style="medium">
        <color rgb="FFF5F5F5"/>
      </right>
      <top style="medium">
        <color rgb="FFF5F5F5"/>
      </top>
      <bottom style="medium">
        <color rgb="FFC6C6C6"/>
      </bottom>
      <diagonal/>
    </border>
    <border>
      <left style="medium">
        <color rgb="FFF5F5F5"/>
      </left>
      <right style="medium">
        <color rgb="FFF5F5F5"/>
      </right>
      <top style="medium">
        <color rgb="FFF5F5F5"/>
      </top>
      <bottom style="medium">
        <color rgb="FFC6C6C6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F5F5F5"/>
      </left>
      <right style="medium">
        <color rgb="FFF5F5F5"/>
      </right>
      <top/>
      <bottom/>
      <diagonal/>
    </border>
    <border>
      <left style="medium">
        <color rgb="FFF5F5F5"/>
      </left>
      <right/>
      <top/>
      <bottom/>
      <diagonal/>
    </border>
  </borders>
  <cellStyleXfs count="11">
    <xf numFmtId="0" fontId="0" fillId="0" borderId="0"/>
    <xf numFmtId="44" fontId="2" fillId="0" borderId="0" applyFont="0" applyFill="0" applyBorder="0" applyAlignment="0" applyProtection="0"/>
    <xf numFmtId="0" fontId="3" fillId="0" borderId="1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0"/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6" fillId="0" borderId="0" xfId="9"/>
    <xf numFmtId="0" fontId="0" fillId="0" borderId="0" xfId="0" applyAlignment="1">
      <alignment wrapText="1"/>
    </xf>
    <xf numFmtId="0" fontId="0" fillId="0" borderId="0" xfId="0" applyAlignment="1"/>
    <xf numFmtId="0" fontId="1" fillId="2" borderId="0" xfId="0" applyFont="1" applyFill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right" wrapText="1"/>
    </xf>
    <xf numFmtId="0" fontId="0" fillId="0" borderId="0" xfId="0" applyFont="1" applyFill="1"/>
    <xf numFmtId="1" fontId="0" fillId="0" borderId="0" xfId="0" applyNumberFormat="1" applyFont="1" applyFill="1" applyAlignment="1">
      <alignment horizontal="right"/>
    </xf>
    <xf numFmtId="1" fontId="0" fillId="3" borderId="0" xfId="0" applyNumberFormat="1" applyFill="1"/>
    <xf numFmtId="0" fontId="0" fillId="0" borderId="0" xfId="0" applyNumberFormat="1"/>
    <xf numFmtId="0" fontId="1" fillId="0" borderId="0" xfId="0" applyFont="1" applyAlignment="1">
      <alignment wrapText="1"/>
    </xf>
    <xf numFmtId="1" fontId="7" fillId="0" borderId="0" xfId="0" applyNumberFormat="1" applyFont="1" applyFill="1" applyBorder="1"/>
    <xf numFmtId="0" fontId="7" fillId="0" borderId="0" xfId="0" applyFont="1" applyFill="1" applyBorder="1"/>
    <xf numFmtId="0" fontId="1" fillId="0" borderId="0" xfId="0" applyFont="1" applyAlignment="1">
      <alignment horizontal="right"/>
    </xf>
    <xf numFmtId="0" fontId="1" fillId="4" borderId="0" xfId="0" applyFont="1" applyFill="1" applyAlignment="1">
      <alignment horizontal="left"/>
    </xf>
    <xf numFmtId="0" fontId="8" fillId="6" borderId="5" xfId="0" applyFont="1" applyFill="1" applyBorder="1" applyAlignment="1">
      <alignment horizontal="left" vertical="center" indent="1"/>
    </xf>
    <xf numFmtId="0" fontId="8" fillId="7" borderId="5" xfId="0" applyFont="1" applyFill="1" applyBorder="1" applyAlignment="1">
      <alignment horizontal="left" vertical="center" indent="1"/>
    </xf>
    <xf numFmtId="0" fontId="6" fillId="8" borderId="6" xfId="9" applyFill="1" applyBorder="1" applyAlignment="1">
      <alignment horizontal="left" vertical="center" indent="1"/>
    </xf>
    <xf numFmtId="3" fontId="9" fillId="8" borderId="7" xfId="0" applyNumberFormat="1" applyFont="1" applyFill="1" applyBorder="1" applyAlignment="1">
      <alignment horizontal="left" vertical="center" indent="1"/>
    </xf>
    <xf numFmtId="0" fontId="9" fillId="5" borderId="7" xfId="0" applyFont="1" applyFill="1" applyBorder="1" applyAlignment="1">
      <alignment horizontal="left" vertical="center" indent="1"/>
    </xf>
    <xf numFmtId="3" fontId="9" fillId="9" borderId="7" xfId="0" applyNumberFormat="1" applyFont="1" applyFill="1" applyBorder="1" applyAlignment="1">
      <alignment horizontal="left" vertical="center" indent="1"/>
    </xf>
    <xf numFmtId="0" fontId="6" fillId="5" borderId="6" xfId="9" applyFill="1" applyBorder="1" applyAlignment="1">
      <alignment horizontal="left" vertical="center" indent="1"/>
    </xf>
    <xf numFmtId="3" fontId="9" fillId="5" borderId="7" xfId="0" applyNumberFormat="1" applyFont="1" applyFill="1" applyBorder="1" applyAlignment="1">
      <alignment horizontal="left" vertical="center" indent="1"/>
    </xf>
    <xf numFmtId="3" fontId="9" fillId="10" borderId="7" xfId="0" applyNumberFormat="1" applyFont="1" applyFill="1" applyBorder="1" applyAlignment="1">
      <alignment horizontal="left" vertical="center" indent="1"/>
    </xf>
    <xf numFmtId="0" fontId="9" fillId="8" borderId="7" xfId="0" applyFont="1" applyFill="1" applyBorder="1" applyAlignment="1">
      <alignment horizontal="left" vertical="center" indent="1"/>
    </xf>
    <xf numFmtId="4" fontId="9" fillId="5" borderId="7" xfId="0" applyNumberFormat="1" applyFont="1" applyFill="1" applyBorder="1" applyAlignment="1">
      <alignment horizontal="left" vertical="center" indent="1"/>
    </xf>
    <xf numFmtId="0" fontId="9" fillId="10" borderId="7" xfId="0" applyFont="1" applyFill="1" applyBorder="1" applyAlignment="1">
      <alignment horizontal="left" vertical="center" indent="1"/>
    </xf>
    <xf numFmtId="0" fontId="9" fillId="9" borderId="7" xfId="0" applyFont="1" applyFill="1" applyBorder="1" applyAlignment="1">
      <alignment horizontal="left" vertical="center" indent="1"/>
    </xf>
    <xf numFmtId="0" fontId="6" fillId="8" borderId="8" xfId="9" applyFill="1" applyBorder="1" applyAlignment="1">
      <alignment horizontal="left" vertical="center" indent="1"/>
    </xf>
    <xf numFmtId="0" fontId="9" fillId="8" borderId="9" xfId="0" applyFont="1" applyFill="1" applyBorder="1" applyAlignment="1">
      <alignment horizontal="left" vertical="center" indent="1"/>
    </xf>
    <xf numFmtId="0" fontId="9" fillId="5" borderId="9" xfId="0" applyFont="1" applyFill="1" applyBorder="1" applyAlignment="1">
      <alignment horizontal="left" vertical="center" indent="1"/>
    </xf>
    <xf numFmtId="0" fontId="9" fillId="9" borderId="9" xfId="0" applyFont="1" applyFill="1" applyBorder="1" applyAlignment="1">
      <alignment horizontal="left" vertical="center" indent="1"/>
    </xf>
    <xf numFmtId="0" fontId="8" fillId="6" borderId="10" xfId="0" applyFont="1" applyFill="1" applyBorder="1" applyAlignment="1">
      <alignment horizontal="left" vertical="center" indent="1"/>
    </xf>
    <xf numFmtId="9" fontId="0" fillId="0" borderId="0" xfId="10" applyFont="1"/>
    <xf numFmtId="0" fontId="9" fillId="5" borderId="11" xfId="0" applyFont="1" applyFill="1" applyBorder="1" applyAlignment="1">
      <alignment horizontal="left" vertical="center" indent="1"/>
    </xf>
    <xf numFmtId="0" fontId="9" fillId="5" borderId="0" xfId="0" applyFont="1" applyFill="1" applyBorder="1" applyAlignment="1">
      <alignment horizontal="left" vertical="center" indent="1"/>
    </xf>
    <xf numFmtId="0" fontId="0" fillId="0" borderId="11" xfId="0" applyBorder="1"/>
    <xf numFmtId="0" fontId="9" fillId="5" borderId="12" xfId="0" applyFont="1" applyFill="1" applyBorder="1" applyAlignment="1">
      <alignment horizontal="left" vertical="center" indent="1"/>
    </xf>
    <xf numFmtId="0" fontId="0" fillId="0" borderId="0" xfId="0" applyFill="1" applyBorder="1"/>
    <xf numFmtId="0" fontId="0" fillId="0" borderId="12" xfId="0" applyBorder="1"/>
    <xf numFmtId="0" fontId="0" fillId="0" borderId="0" xfId="0" applyBorder="1"/>
    <xf numFmtId="0" fontId="0" fillId="0" borderId="11" xfId="0" applyFill="1" applyBorder="1"/>
    <xf numFmtId="1" fontId="0" fillId="2" borderId="0" xfId="0" applyNumberFormat="1" applyFill="1"/>
    <xf numFmtId="14" fontId="0" fillId="0" borderId="0" xfId="0" applyNumberFormat="1"/>
  </cellXfs>
  <cellStyles count="11">
    <cellStyle name="Body: normal cell" xfId="2" xr:uid="{00000000-0005-0000-0000-000000000000}"/>
    <cellStyle name="Currency" xfId="1" builtinId="4"/>
    <cellStyle name="Font: Calibri, 9pt regular" xfId="3" xr:uid="{00000000-0005-0000-0000-000002000000}"/>
    <cellStyle name="Footnotes: top row" xfId="4" xr:uid="{00000000-0005-0000-0000-000003000000}"/>
    <cellStyle name="Header: bottom row" xfId="5" xr:uid="{00000000-0005-0000-0000-000004000000}"/>
    <cellStyle name="Hyperlink" xfId="9" builtinId="8"/>
    <cellStyle name="Normal" xfId="0" builtinId="0"/>
    <cellStyle name="Normal 2" xfId="6" xr:uid="{00000000-0005-0000-0000-000007000000}"/>
    <cellStyle name="Parent row" xfId="7" xr:uid="{00000000-0005-0000-0000-000008000000}"/>
    <cellStyle name="Percent" xfId="10" builtinId="5"/>
    <cellStyle name="Table title" xfId="8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jeff-nonadmin/Dropbox%20(Energy%20Innovation)/EI-PlcyMdl/eps-1.3.0-us/InputData/trans/BNVP/BAU%20New%20Vehicle%20Pr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53"/>
      <sheetName val="Conventional Daycab Trucks"/>
      <sheetName val="Conventional Sleeper Truck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>
        <row r="103">
          <cell r="A103">
            <v>0.97099999999999997</v>
          </cell>
        </row>
        <row r="104">
          <cell r="A104">
            <v>0.98699999999999999</v>
          </cell>
        </row>
        <row r="105">
          <cell r="A105">
            <v>0.95299999999999996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ruecar.com/" TargetMode="External"/><Relationship Id="rId2" Type="http://schemas.openxmlformats.org/officeDocument/2006/relationships/hyperlink" Target="http://www.truckertotrucker.com/search_results.cfm?city=&amp;Type=Trucks&amp;Category=Conventional+Daycab&amp;Make=&amp;Model=&amp;Keywords=&amp;State=&amp;YearGT=&amp;YearLT=&amp;PriceGT=&amp;PriceLT=&amp;NewUsed=New&amp;perPage=25&amp;hasPrice=1&amp;Submit=" TargetMode="External"/><Relationship Id="rId1" Type="http://schemas.openxmlformats.org/officeDocument/2006/relationships/hyperlink" Target="http://www.truckertotrucker.com/search_results.cfm?city=&amp;Type=Trucks&amp;Category=Conventional+Sleeper&amp;Make=&amp;Model=&amp;Keywords=&amp;State=&amp;YearGT=&amp;YearLT=&amp;PriceGT=&amp;PriceLT=&amp;NewUsed=New&amp;perPage=25&amp;hasPrice=1&amp;Submit=" TargetMode="External"/><Relationship Id="rId4" Type="http://schemas.openxmlformats.org/officeDocument/2006/relationships/hyperlink" Target="https://www.goodcarbadcar.net/2019-us-vehicle-sales-figures-by-model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dcarbadcar.net/2011/01/audi-q7-sales-figures.html" TargetMode="External"/><Relationship Id="rId21" Type="http://schemas.openxmlformats.org/officeDocument/2006/relationships/hyperlink" Target="https://www.goodcarbadcar.net/2011/01/nissan-sentra-sales-figures.html" TargetMode="External"/><Relationship Id="rId63" Type="http://schemas.openxmlformats.org/officeDocument/2006/relationships/hyperlink" Target="https://www.goodcarbadcar.net/2012/06/chevrolet-express-sales-figures.html" TargetMode="External"/><Relationship Id="rId159" Type="http://schemas.openxmlformats.org/officeDocument/2006/relationships/hyperlink" Target="https://www.goodcarbadcar.net/2016/09/hyundai-ioniq-usa-canada-sales-stats.html" TargetMode="External"/><Relationship Id="rId170" Type="http://schemas.openxmlformats.org/officeDocument/2006/relationships/hyperlink" Target="https://www.goodcarbadcar.net/2011/01/lincoln-mkz-sales-figures.html" TargetMode="External"/><Relationship Id="rId226" Type="http://schemas.openxmlformats.org/officeDocument/2006/relationships/hyperlink" Target="https://www.goodcarbadcar.net/2011/01/chevrolet-volt-sales-figures.html" TargetMode="External"/><Relationship Id="rId268" Type="http://schemas.openxmlformats.org/officeDocument/2006/relationships/hyperlink" Target="https://www.goodcarbadcar.net/" TargetMode="External"/><Relationship Id="rId32" Type="http://schemas.openxmlformats.org/officeDocument/2006/relationships/hyperlink" Target="https://www.goodcarbadcar.net/2011/01/hyundai-tucson-sales-figures.html" TargetMode="External"/><Relationship Id="rId74" Type="http://schemas.openxmlformats.org/officeDocument/2006/relationships/hyperlink" Target="https://www.goodcarbadcar.net/2011/01/nissan-murano-sales-figures.html" TargetMode="External"/><Relationship Id="rId128" Type="http://schemas.openxmlformats.org/officeDocument/2006/relationships/hyperlink" Target="https://www.goodcarbadcar.net/2011/01/chrysler-300-sales-figures.html" TargetMode="External"/><Relationship Id="rId5" Type="http://schemas.openxmlformats.org/officeDocument/2006/relationships/hyperlink" Target="https://www.goodcarbadcar.net/2011/01/honda-cr-v-sales-figures.html" TargetMode="External"/><Relationship Id="rId181" Type="http://schemas.openxmlformats.org/officeDocument/2006/relationships/hyperlink" Target="https://www.goodcarbadcar.net/2011/12/audi-q3-sales-figures.html" TargetMode="External"/><Relationship Id="rId237" Type="http://schemas.openxmlformats.org/officeDocument/2006/relationships/hyperlink" Target="https://www.goodcarbadcar.net/2011/01/toyota-land-cruiser-sales-figures.html" TargetMode="External"/><Relationship Id="rId279" Type="http://schemas.openxmlformats.org/officeDocument/2006/relationships/hyperlink" Target="https://www.goodcarbadcar.net/2014/09/alfa-romeo-4c-sales-figures-usa-canada.html" TargetMode="External"/><Relationship Id="rId43" Type="http://schemas.openxmlformats.org/officeDocument/2006/relationships/hyperlink" Target="https://www.goodcarbadcar.net/2011/01/volkswagen-tiguan-sales-figures.html" TargetMode="External"/><Relationship Id="rId139" Type="http://schemas.openxmlformats.org/officeDocument/2006/relationships/hyperlink" Target="https://www.goodcarbadcar.net/2011/01/land-rover-range-rover-sport-sales.html" TargetMode="External"/><Relationship Id="rId85" Type="http://schemas.openxmlformats.org/officeDocument/2006/relationships/hyperlink" Target="https://www.goodcarbadcar.net/2014/04/lexus-nx-sales-figures-usa-canada.html" TargetMode="External"/><Relationship Id="rId150" Type="http://schemas.openxmlformats.org/officeDocument/2006/relationships/hyperlink" Target="https://www.goodcarbadcar.net/2016/08/toyota-yaris-total-sales-figures-usa-canada.html" TargetMode="External"/><Relationship Id="rId171" Type="http://schemas.openxmlformats.org/officeDocument/2006/relationships/hyperlink" Target="https://www.goodcarbadcar.net/" TargetMode="External"/><Relationship Id="rId192" Type="http://schemas.openxmlformats.org/officeDocument/2006/relationships/hyperlink" Target="https://www.goodcarbadcar.net/2011/01/hyundai-veloster-sales-figures.html" TargetMode="External"/><Relationship Id="rId206" Type="http://schemas.openxmlformats.org/officeDocument/2006/relationships/hyperlink" Target="https://www.goodcarbadcar.net/2017/09/alfa-romeo-stelvio-sales-figures/" TargetMode="External"/><Relationship Id="rId227" Type="http://schemas.openxmlformats.org/officeDocument/2006/relationships/hyperlink" Target="https://www.goodcarbadcar.net/2014/03/bmw-i3-sales-figures-usa-canada.html" TargetMode="External"/><Relationship Id="rId248" Type="http://schemas.openxmlformats.org/officeDocument/2006/relationships/hyperlink" Target="https://www.goodcarbadcar.net/" TargetMode="External"/><Relationship Id="rId269" Type="http://schemas.openxmlformats.org/officeDocument/2006/relationships/hyperlink" Target="https://www.goodcarbadcar.net/2013/03/acura-rlx-sales-figures-usa-canada.html" TargetMode="External"/><Relationship Id="rId12" Type="http://schemas.openxmlformats.org/officeDocument/2006/relationships/hyperlink" Target="https://www.goodcarbadcar.net/2011/01/toyota-tacoma-sales-figures.html" TargetMode="External"/><Relationship Id="rId33" Type="http://schemas.openxmlformats.org/officeDocument/2006/relationships/hyperlink" Target="https://www.goodcarbadcar.net/2011/01/honda-pilot-sales-figures.html" TargetMode="External"/><Relationship Id="rId108" Type="http://schemas.openxmlformats.org/officeDocument/2006/relationships/hyperlink" Target="https://www.goodcarbadcar.net/2011/01/bmw-5-series-sales-figures.html" TargetMode="External"/><Relationship Id="rId129" Type="http://schemas.openxmlformats.org/officeDocument/2006/relationships/hyperlink" Target="https://www.goodcarbadcar.net/" TargetMode="External"/><Relationship Id="rId280" Type="http://schemas.openxmlformats.org/officeDocument/2006/relationships/hyperlink" Target="https://www.goodcarbadcar.net/" TargetMode="External"/><Relationship Id="rId54" Type="http://schemas.openxmlformats.org/officeDocument/2006/relationships/hyperlink" Target="https://www.goodcarbadcar.net/2011/01/kia-sorento-sales-figures.html" TargetMode="External"/><Relationship Id="rId75" Type="http://schemas.openxmlformats.org/officeDocument/2006/relationships/hyperlink" Target="https://www.goodcarbadcar.net/2011/01/dodge-durango-sales-figures.html" TargetMode="External"/><Relationship Id="rId96" Type="http://schemas.openxmlformats.org/officeDocument/2006/relationships/hyperlink" Target="https://www.goodcarbadcar.net/2016/10/toyota-chr-sales-figures-usa-canada.html" TargetMode="External"/><Relationship Id="rId140" Type="http://schemas.openxmlformats.org/officeDocument/2006/relationships/hyperlink" Target="https://www.goodcarbadcar.net/2011/01/hyundai-accent-sales-figures.html" TargetMode="External"/><Relationship Id="rId161" Type="http://schemas.openxmlformats.org/officeDocument/2006/relationships/hyperlink" Target="https://www.goodcarbadcar.net/2011/01/porsche-cayenne-sales-figures.html" TargetMode="External"/><Relationship Id="rId182" Type="http://schemas.openxmlformats.org/officeDocument/2006/relationships/hyperlink" Target="https://www.goodcarbadcar.net/2011/12/acura-ilx-sales-figures.html" TargetMode="External"/><Relationship Id="rId217" Type="http://schemas.openxmlformats.org/officeDocument/2006/relationships/hyperlink" Target="https://www.goodcarbadcar.net/2015/10/genesis-g80-sales-figures-usa-canada-monthly-yearly.html" TargetMode="External"/><Relationship Id="rId6" Type="http://schemas.openxmlformats.org/officeDocument/2006/relationships/hyperlink" Target="https://www.goodcarbadcar.net/2011/01/nissan-rogue-sales-figures.html" TargetMode="External"/><Relationship Id="rId238" Type="http://schemas.openxmlformats.org/officeDocument/2006/relationships/hyperlink" Target="https://www.goodcarbadcar.net/2012/05/scion-fr-s-sales-figures.html" TargetMode="External"/><Relationship Id="rId259" Type="http://schemas.openxmlformats.org/officeDocument/2006/relationships/hyperlink" Target="https://www.goodcarbadcar.net/2013/05/kia-cadenza-sales-figures-usa-canada.html" TargetMode="External"/><Relationship Id="rId23" Type="http://schemas.openxmlformats.org/officeDocument/2006/relationships/hyperlink" Target="https://www.goodcarbadcar.net/2011/01/subaru-forester-sales-figures.html" TargetMode="External"/><Relationship Id="rId119" Type="http://schemas.openxmlformats.org/officeDocument/2006/relationships/hyperlink" Target="https://www.goodcarbadcar.net/2015/10/usa-canada-buick-envision-sales-stats-monthly-yearly.html" TargetMode="External"/><Relationship Id="rId270" Type="http://schemas.openxmlformats.org/officeDocument/2006/relationships/hyperlink" Target="https://www.goodcarbadcar.net/" TargetMode="External"/><Relationship Id="rId44" Type="http://schemas.openxmlformats.org/officeDocument/2006/relationships/hyperlink" Target="https://www.goodcarbadcar.net/2011/12/buick-encore-sales-figures.html" TargetMode="External"/><Relationship Id="rId65" Type="http://schemas.openxmlformats.org/officeDocument/2006/relationships/hyperlink" Target="https://www.goodcarbadcar.net/2011/01/dodge-journey-sales-figures.html" TargetMode="External"/><Relationship Id="rId86" Type="http://schemas.openxmlformats.org/officeDocument/2006/relationships/hyperlink" Target="https://www.goodcarbadcar.net/" TargetMode="External"/><Relationship Id="rId130" Type="http://schemas.openxmlformats.org/officeDocument/2006/relationships/hyperlink" Target="https://www.goodcarbadcar.net/2011/01/toyota-avalon-sales-figures.html" TargetMode="External"/><Relationship Id="rId151" Type="http://schemas.openxmlformats.org/officeDocument/2006/relationships/hyperlink" Target="https://www.goodcarbadcar.net/2014/05/subaru-wrx-sti-sales-figures-usa.html" TargetMode="External"/><Relationship Id="rId172" Type="http://schemas.openxmlformats.org/officeDocument/2006/relationships/hyperlink" Target="https://www.goodcarbadcar.net/2011/01/volkswagen-beetle-sales-figures.html" TargetMode="External"/><Relationship Id="rId193" Type="http://schemas.openxmlformats.org/officeDocument/2006/relationships/hyperlink" Target="https://www.goodcarbadcar.net/2011/01/mercedes-benz-s-class-sales-figures.html" TargetMode="External"/><Relationship Id="rId207" Type="http://schemas.openxmlformats.org/officeDocument/2006/relationships/hyperlink" Target="https://www.goodcarbadcar.net/2011/01/porsche-911-sales-figures.html" TargetMode="External"/><Relationship Id="rId228" Type="http://schemas.openxmlformats.org/officeDocument/2006/relationships/hyperlink" Target="https://www.goodcarbadcar.net/2018/02/jaguar-e-pace-sales-figures/" TargetMode="External"/><Relationship Id="rId249" Type="http://schemas.openxmlformats.org/officeDocument/2006/relationships/hyperlink" Target="https://www.goodcarbadcar.net/2014/01/infiniti-q70-sales-figures-usa-canada.html" TargetMode="External"/><Relationship Id="rId13" Type="http://schemas.openxmlformats.org/officeDocument/2006/relationships/hyperlink" Target="https://www.goodcarbadcar.net/2011/01/jeep-grand-cherokee-sales-figures.html" TargetMode="External"/><Relationship Id="rId109" Type="http://schemas.openxmlformats.org/officeDocument/2006/relationships/hyperlink" Target="https://www.goodcarbadcar.net/2011/01/mitsubishi-outlander-sales-figures.html" TargetMode="External"/><Relationship Id="rId260" Type="http://schemas.openxmlformats.org/officeDocument/2006/relationships/hyperlink" Target="https://www.goodcarbadcar.net/2015/09/toyota-mirai-sales-figures-usa-canada-monthly-yearly.html" TargetMode="External"/><Relationship Id="rId281" Type="http://schemas.openxmlformats.org/officeDocument/2006/relationships/hyperlink" Target="https://www.goodcarbadcar.net/2011/01/volkswagen-cc-sales-figures.html" TargetMode="External"/><Relationship Id="rId34" Type="http://schemas.openxmlformats.org/officeDocument/2006/relationships/hyperlink" Target="https://www.goodcarbadcar.net/2011/01/toyota-4runner-sales-figures.html" TargetMode="External"/><Relationship Id="rId55" Type="http://schemas.openxmlformats.org/officeDocument/2006/relationships/hyperlink" Target="https://www.goodcarbadcar.net/2011/01/kia-optima-sales-figures.html" TargetMode="External"/><Relationship Id="rId76" Type="http://schemas.openxmlformats.org/officeDocument/2006/relationships/hyperlink" Target="https://www.goodcarbadcar.net/2011/01/audi-q5-sales-figures.html" TargetMode="External"/><Relationship Id="rId97" Type="http://schemas.openxmlformats.org/officeDocument/2006/relationships/hyperlink" Target="https://www.goodcarbadcar.net/2011/01/mercedes-benz-c-class-sales-figures.html" TargetMode="External"/><Relationship Id="rId120" Type="http://schemas.openxmlformats.org/officeDocument/2006/relationships/hyperlink" Target="https://www.goodcarbadcar.net/2011/01/gmc-canyon-sales-figures.html" TargetMode="External"/><Relationship Id="rId141" Type="http://schemas.openxmlformats.org/officeDocument/2006/relationships/hyperlink" Target="https://www.goodcarbadcar.net/2011/01/kia-rio-sales-figures.html" TargetMode="External"/><Relationship Id="rId7" Type="http://schemas.openxmlformats.org/officeDocument/2006/relationships/hyperlink" Target="https://www.goodcarbadcar.net/2011/01/chevrolet-equinox-sales-figures.html" TargetMode="External"/><Relationship Id="rId162" Type="http://schemas.openxmlformats.org/officeDocument/2006/relationships/hyperlink" Target="https://www.goodcarbadcar.net/2011/01/land-rover-range-rover-sales-figures.html" TargetMode="External"/><Relationship Id="rId183" Type="http://schemas.openxmlformats.org/officeDocument/2006/relationships/hyperlink" Target="https://www.goodcarbadcar.net/2013/08/tesla-model-s-sales-figures-usa-canada.html" TargetMode="External"/><Relationship Id="rId218" Type="http://schemas.openxmlformats.org/officeDocument/2006/relationships/hyperlink" Target="https://www.goodcarbadcar.net/2016/07/cadillac-cts-sales-figures-usa-canada-yearly-monthly.html" TargetMode="External"/><Relationship Id="rId239" Type="http://schemas.openxmlformats.org/officeDocument/2006/relationships/hyperlink" Target="https://www.goodcarbadcar.net/2011/01/lincoln-mkt-sales-figures.html" TargetMode="External"/><Relationship Id="rId250" Type="http://schemas.openxmlformats.org/officeDocument/2006/relationships/hyperlink" Target="https://www.goodcarbadcar.net/2015/01/buick-cascada-sales-figures-usa.html" TargetMode="External"/><Relationship Id="rId271" Type="http://schemas.openxmlformats.org/officeDocument/2006/relationships/hyperlink" Target="https://www.goodcarbadcar.net/2013/07/fiat-500l-sales-figures-usa-canada.html" TargetMode="External"/><Relationship Id="rId24" Type="http://schemas.openxmlformats.org/officeDocument/2006/relationships/hyperlink" Target="https://www.goodcarbadcar.net/2011/01/hyundai-elantra-sales-figures.html" TargetMode="External"/><Relationship Id="rId45" Type="http://schemas.openxmlformats.org/officeDocument/2006/relationships/hyperlink" Target="https://www.goodcarbadcar.net/2011/01/gmc-terrain-sales-figures.html" TargetMode="External"/><Relationship Id="rId66" Type="http://schemas.openxmlformats.org/officeDocument/2006/relationships/hyperlink" Target="https://www.goodcarbadcar.net/2011/01/gmc-yukon-sales-figures.html" TargetMode="External"/><Relationship Id="rId87" Type="http://schemas.openxmlformats.org/officeDocument/2006/relationships/hyperlink" Target="https://www.goodcarbadcar.net/2013/05/chevrolet-trailblazer-sales-figures-usa-canada/" TargetMode="External"/><Relationship Id="rId110" Type="http://schemas.openxmlformats.org/officeDocument/2006/relationships/hyperlink" Target="https://www.goodcarbadcar.net/2011/01/volkswagen-golf-sales-figures.html" TargetMode="External"/><Relationship Id="rId131" Type="http://schemas.openxmlformats.org/officeDocument/2006/relationships/hyperlink" Target="https://www.goodcarbadcar.net/2013/10/mitsubishi-mirage-sales-figures-usa-canada.html" TargetMode="External"/><Relationship Id="rId152" Type="http://schemas.openxmlformats.org/officeDocument/2006/relationships/hyperlink" Target="https://www.goodcarbadcar.net/" TargetMode="External"/><Relationship Id="rId173" Type="http://schemas.openxmlformats.org/officeDocument/2006/relationships/hyperlink" Target="https://www.goodcarbadcar.net/2017/01/range-rover-velar-sales-figures-usa-canada/" TargetMode="External"/><Relationship Id="rId194" Type="http://schemas.openxmlformats.org/officeDocument/2006/relationships/hyperlink" Target="https://www.goodcarbadcar.net/2011/01/nissan-leaf-sales-figures.html" TargetMode="External"/><Relationship Id="rId208" Type="http://schemas.openxmlformats.org/officeDocument/2006/relationships/hyperlink" Target="https://www.goodcarbadcar.net/2011/01/land-rover-lr4-sales-figures.html" TargetMode="External"/><Relationship Id="rId229" Type="http://schemas.openxmlformats.org/officeDocument/2006/relationships/hyperlink" Target="https://www.goodcarbadcar.net/2011/01/lexus-lx-sales-figures.html" TargetMode="External"/><Relationship Id="rId240" Type="http://schemas.openxmlformats.org/officeDocument/2006/relationships/hyperlink" Target="https://www.goodcarbadcar.net/2011/01/lexus-gs-sales-figures.html" TargetMode="External"/><Relationship Id="rId261" Type="http://schemas.openxmlformats.org/officeDocument/2006/relationships/hyperlink" Target="https://www.goodcarbadcar.net/2011/01/audi-tt-sales-figures.html" TargetMode="External"/><Relationship Id="rId14" Type="http://schemas.openxmlformats.org/officeDocument/2006/relationships/hyperlink" Target="https://www.goodcarbadcar.net/2011/01/ford-escape-sales-figures.html" TargetMode="External"/><Relationship Id="rId35" Type="http://schemas.openxmlformats.org/officeDocument/2006/relationships/hyperlink" Target="https://www.goodcarbadcar.net/2012/09/subaru-xv-crosstrek-sales-figures.html" TargetMode="External"/><Relationship Id="rId56" Type="http://schemas.openxmlformats.org/officeDocument/2006/relationships/hyperlink" Target="https://www.goodcarbadcar.net/2011/01/kia-forte-sales-figures.html" TargetMode="External"/><Relationship Id="rId77" Type="http://schemas.openxmlformats.org/officeDocument/2006/relationships/hyperlink" Target="https://www.goodcarbadcar.net/2011/01/nissan-versa-sales-figures.html" TargetMode="External"/><Relationship Id="rId100" Type="http://schemas.openxmlformats.org/officeDocument/2006/relationships/hyperlink" Target="https://www.goodcarbadcar.net/2011/01/chevrolet-cruze-sales-figures.html" TargetMode="External"/><Relationship Id="rId282" Type="http://schemas.openxmlformats.org/officeDocument/2006/relationships/hyperlink" Target="https://www.goodcarbadcar.net/2011/01/chrysler-200-sales-figures.html" TargetMode="External"/><Relationship Id="rId8" Type="http://schemas.openxmlformats.org/officeDocument/2006/relationships/hyperlink" Target="https://www.goodcarbadcar.net/2011/01/toyota-camry-sales-figures.html" TargetMode="External"/><Relationship Id="rId98" Type="http://schemas.openxmlformats.org/officeDocument/2006/relationships/hyperlink" Target="https://www.goodcarbadcar.net/2015/01/mercedes-benz-gle-class-sales-figures-usa-canada.html" TargetMode="External"/><Relationship Id="rId121" Type="http://schemas.openxmlformats.org/officeDocument/2006/relationships/hyperlink" Target="https://www.goodcarbadcar.net/2011/10/nissan-armada-sales-figures.html" TargetMode="External"/><Relationship Id="rId142" Type="http://schemas.openxmlformats.org/officeDocument/2006/relationships/hyperlink" Target="https://www.goodcarbadcar.net/2011/01/ford-flex-sales-figures.html" TargetMode="External"/><Relationship Id="rId163" Type="http://schemas.openxmlformats.org/officeDocument/2006/relationships/hyperlink" Target="https://www.goodcarbadcar.net/2013/04/nissan-nv200-sales-figures-usa-canada.html" TargetMode="External"/><Relationship Id="rId184" Type="http://schemas.openxmlformats.org/officeDocument/2006/relationships/hyperlink" Target="https://www.goodcarbadcar.net/" TargetMode="External"/><Relationship Id="rId219" Type="http://schemas.openxmlformats.org/officeDocument/2006/relationships/hyperlink" Target="https://www.goodcarbadcar.net/2011/01/porsche-panamera-sales-figures.html" TargetMode="External"/><Relationship Id="rId230" Type="http://schemas.openxmlformats.org/officeDocument/2006/relationships/hyperlink" Target="https://www.goodcarbadcar.net/2014/03/lexus-rc-sales-figures-usa-canada.html" TargetMode="External"/><Relationship Id="rId251" Type="http://schemas.openxmlformats.org/officeDocument/2006/relationships/hyperlink" Target="https://www.goodcarbadcar.net/2015/06/fiat-500x-usa-canada-monthly-yearly-sales-figures.html" TargetMode="External"/><Relationship Id="rId25" Type="http://schemas.openxmlformats.org/officeDocument/2006/relationships/hyperlink" Target="https://www.goodcarbadcar.net/2011/01/ford-fusion-sales-figures.html" TargetMode="External"/><Relationship Id="rId46" Type="http://schemas.openxmlformats.org/officeDocument/2006/relationships/hyperlink" Target="https://www.goodcarbadcar.net/2011/01/chevrolet-tahoe-sales-figures.html" TargetMode="External"/><Relationship Id="rId67" Type="http://schemas.openxmlformats.org/officeDocument/2006/relationships/hyperlink" Target="https://www.goodcarbadcar.net/2011/01/toyota-sienna-sales-figures.html" TargetMode="External"/><Relationship Id="rId272" Type="http://schemas.openxmlformats.org/officeDocument/2006/relationships/hyperlink" Target="https://www.goodcarbadcar.net/2013/05/ford-gt-sales-figures-usa-canada.html" TargetMode="External"/><Relationship Id="rId88" Type="http://schemas.openxmlformats.org/officeDocument/2006/relationships/hyperlink" Target="https://www.goodcarbadcar.net/2013/10/ram-promaster-sales-figures-usa-canada.html" TargetMode="External"/><Relationship Id="rId111" Type="http://schemas.openxmlformats.org/officeDocument/2006/relationships/hyperlink" Target="https://www.goodcarbadcar.net/" TargetMode="External"/><Relationship Id="rId132" Type="http://schemas.openxmlformats.org/officeDocument/2006/relationships/hyperlink" Target="https://www.goodcarbadcar.net/2011/01/mazda-cx-9-sales-figures.html" TargetMode="External"/><Relationship Id="rId153" Type="http://schemas.openxmlformats.org/officeDocument/2006/relationships/hyperlink" Target="https://www.goodcarbadcar.net/2011/01/mazda-6-sales-figures.html" TargetMode="External"/><Relationship Id="rId174" Type="http://schemas.openxmlformats.org/officeDocument/2006/relationships/hyperlink" Target="https://www.goodcarbadcar.net/" TargetMode="External"/><Relationship Id="rId195" Type="http://schemas.openxmlformats.org/officeDocument/2006/relationships/hyperlink" Target="https://www.goodcarbadcar.net/2015/04/usa-canada-land-rover-discovery-sport-sales-figures.html" TargetMode="External"/><Relationship Id="rId209" Type="http://schemas.openxmlformats.org/officeDocument/2006/relationships/hyperlink" Target="https://www.goodcarbadcar.net/2011/01/bmw-7-series-sales-figures.html" TargetMode="External"/><Relationship Id="rId220" Type="http://schemas.openxmlformats.org/officeDocument/2006/relationships/hyperlink" Target="https://www.goodcarbadcar.net/2013/07/lincoln-continental-sales-figures-usa.html" TargetMode="External"/><Relationship Id="rId241" Type="http://schemas.openxmlformats.org/officeDocument/2006/relationships/hyperlink" Target="https://www.goodcarbadcar.net/2011/01/fiat-500-sales-figures.html" TargetMode="External"/><Relationship Id="rId15" Type="http://schemas.openxmlformats.org/officeDocument/2006/relationships/hyperlink" Target="https://www.goodcarbadcar.net/2011/01/toyota-highlander-sales-figures.html" TargetMode="External"/><Relationship Id="rId36" Type="http://schemas.openxmlformats.org/officeDocument/2006/relationships/hyperlink" Target="https://www.goodcarbadcar.net/2011/01/hyundai-santa-fe-sales-figures.html" TargetMode="External"/><Relationship Id="rId57" Type="http://schemas.openxmlformats.org/officeDocument/2006/relationships/hyperlink" Target="https://www.goodcarbadcar.net/2011/01/kia-sportage-sales-figures.html" TargetMode="External"/><Relationship Id="rId262" Type="http://schemas.openxmlformats.org/officeDocument/2006/relationships/hyperlink" Target="https://www.goodcarbadcar.net/2011/01/jaguar-xf-sales-figures.html" TargetMode="External"/><Relationship Id="rId283" Type="http://schemas.openxmlformats.org/officeDocument/2006/relationships/hyperlink" Target="https://www.goodcarbadcar.net/" TargetMode="External"/><Relationship Id="rId78" Type="http://schemas.openxmlformats.org/officeDocument/2006/relationships/hyperlink" Target="https://www.goodcarbadcar.net/2011/01/subaru-impreza-sales-figures.html" TargetMode="External"/><Relationship Id="rId99" Type="http://schemas.openxmlformats.org/officeDocument/2006/relationships/hyperlink" Target="https://www.goodcarbadcar.net/2011/01/chevrolet-camaro-sales-figures.html" TargetMode="External"/><Relationship Id="rId101" Type="http://schemas.openxmlformats.org/officeDocument/2006/relationships/hyperlink" Target="https://www.goodcarbadcar.net/2011/01/bmw-3-series-sales-figures.html" TargetMode="External"/><Relationship Id="rId122" Type="http://schemas.openxmlformats.org/officeDocument/2006/relationships/hyperlink" Target="https://www.goodcarbadcar.net/" TargetMode="External"/><Relationship Id="rId143" Type="http://schemas.openxmlformats.org/officeDocument/2006/relationships/hyperlink" Target="https://www.goodcarbadcar.net/2016/10/kia-niro-sales-figures-usa-canada.html" TargetMode="External"/><Relationship Id="rId164" Type="http://schemas.openxmlformats.org/officeDocument/2006/relationships/hyperlink" Target="https://www.goodcarbadcar.net/2011/01/lincoln-navigator-sales-figures.html" TargetMode="External"/><Relationship Id="rId185" Type="http://schemas.openxmlformats.org/officeDocument/2006/relationships/hyperlink" Target="https://www.goodcarbadcar.net/2011/01/volkswagen-passat-sales-figures.html" TargetMode="External"/><Relationship Id="rId9" Type="http://schemas.openxmlformats.org/officeDocument/2006/relationships/hyperlink" Target="https://www.goodcarbadcar.net/2011/01/honda-civic-sales-figures.html" TargetMode="External"/><Relationship Id="rId210" Type="http://schemas.openxmlformats.org/officeDocument/2006/relationships/hyperlink" Target="https://www.goodcarbadcar.net/2014/03/bmw-x4-sales-figures-usa-canada.html" TargetMode="External"/><Relationship Id="rId26" Type="http://schemas.openxmlformats.org/officeDocument/2006/relationships/hyperlink" Target="https://www.goodcarbadcar.net/2018/01/tesla-model-3-sales-figures-usa-canada/" TargetMode="External"/><Relationship Id="rId231" Type="http://schemas.openxmlformats.org/officeDocument/2006/relationships/hyperlink" Target="https://www.goodcarbadcar.net/" TargetMode="External"/><Relationship Id="rId252" Type="http://schemas.openxmlformats.org/officeDocument/2006/relationships/hyperlink" Target="https://www.goodcarbadcar.net/" TargetMode="External"/><Relationship Id="rId273" Type="http://schemas.openxmlformats.org/officeDocument/2006/relationships/hyperlink" Target="https://www.goodcarbadcar.net/2011/01/audi-r8-sales-figures.html" TargetMode="External"/><Relationship Id="rId47" Type="http://schemas.openxmlformats.org/officeDocument/2006/relationships/hyperlink" Target="https://www.goodcarbadcar.net/2011/01/volkswagen-jetta-sales-figures.html" TargetMode="External"/><Relationship Id="rId68" Type="http://schemas.openxmlformats.org/officeDocument/2006/relationships/hyperlink" Target="https://www.goodcarbadcar.net/2018/04/hyundai-kona-sales-figures/" TargetMode="External"/><Relationship Id="rId89" Type="http://schemas.openxmlformats.org/officeDocument/2006/relationships/hyperlink" Target="https://www.goodcarbadcar.net/2011/01/bmw-x5-sales-figures.html" TargetMode="External"/><Relationship Id="rId112" Type="http://schemas.openxmlformats.org/officeDocument/2006/relationships/hyperlink" Target="https://www.goodcarbadcar.net/2011/01/volvo-xc90-sales-figures.html" TargetMode="External"/><Relationship Id="rId133" Type="http://schemas.openxmlformats.org/officeDocument/2006/relationships/hyperlink" Target="https://www.goodcarbadcar.net/2014/08/acura-tlx-sales-figures-usa-canada-monthly-yearly.html" TargetMode="External"/><Relationship Id="rId154" Type="http://schemas.openxmlformats.org/officeDocument/2006/relationships/hyperlink" Target="https://www.goodcarbadcar.net/2014/03/mercedes-benz-gla-sales-figures-usa-canada.html" TargetMode="External"/><Relationship Id="rId175" Type="http://schemas.openxmlformats.org/officeDocument/2006/relationships/hyperlink" Target="https://www.goodcarbadcar.net/2015/10/chevrolet-bolt-sales-figures-usa-canada-monthly-yearly.html" TargetMode="External"/><Relationship Id="rId196" Type="http://schemas.openxmlformats.org/officeDocument/2006/relationships/hyperlink" Target="https://www.goodcarbadcar.net/" TargetMode="External"/><Relationship Id="rId200" Type="http://schemas.openxmlformats.org/officeDocument/2006/relationships/hyperlink" Target="https://www.goodcarbadcar.net/2011/01/land-rover-range-rover-evoque-sales.html" TargetMode="External"/><Relationship Id="rId16" Type="http://schemas.openxmlformats.org/officeDocument/2006/relationships/hyperlink" Target="https://www.goodcarbadcar.net/2011/01/gmc-sierra-sales-figures.html" TargetMode="External"/><Relationship Id="rId221" Type="http://schemas.openxmlformats.org/officeDocument/2006/relationships/hyperlink" Target="https://www.goodcarbadcar.net/2011/01/mercedes-benz-g-class-sales-figures.html" TargetMode="External"/><Relationship Id="rId242" Type="http://schemas.openxmlformats.org/officeDocument/2006/relationships/hyperlink" Target="https://www.goodcarbadcar.net/2015/10/infiniti-qx30-sales-stats-usa-canada-monthly-yearly.html" TargetMode="External"/><Relationship Id="rId263" Type="http://schemas.openxmlformats.org/officeDocument/2006/relationships/hyperlink" Target="https://www.goodcarbadcar.net/2015/10/usa-canada-lexus-lc500-sales-stats-monthly-yearly.html" TargetMode="External"/><Relationship Id="rId284" Type="http://schemas.openxmlformats.org/officeDocument/2006/relationships/hyperlink" Target="https://www.goodcarbadcar.net/2011/01/jeep-patriot-sales-figures.html" TargetMode="External"/><Relationship Id="rId37" Type="http://schemas.openxmlformats.org/officeDocument/2006/relationships/hyperlink" Target="https://www.goodcarbadcar.net/2011/01/dodge-grand-caravan-sales-figures.html" TargetMode="External"/><Relationship Id="rId58" Type="http://schemas.openxmlformats.org/officeDocument/2006/relationships/hyperlink" Target="https://www.goodcarbadcar.net/2011/01/hyundai-sonata-sales-figures.html" TargetMode="External"/><Relationship Id="rId79" Type="http://schemas.openxmlformats.org/officeDocument/2006/relationships/hyperlink" Target="https://www.goodcarbadcar.net/2011/01/nissan-pathfinder-sales-figures.html" TargetMode="External"/><Relationship Id="rId102" Type="http://schemas.openxmlformats.org/officeDocument/2006/relationships/hyperlink" Target="https://www.goodcarbadcar.net/2012/06/ford-e-series-sales-figures.html" TargetMode="External"/><Relationship Id="rId123" Type="http://schemas.openxmlformats.org/officeDocument/2006/relationships/hyperlink" Target="https://www.goodcarbadcar.net/2011/01/lincoln-mkx-sales-figures.html" TargetMode="External"/><Relationship Id="rId144" Type="http://schemas.openxmlformats.org/officeDocument/2006/relationships/hyperlink" Target="https://www.goodcarbadcar.net/2012/06/gmc-savana-sales-figures.html" TargetMode="External"/><Relationship Id="rId90" Type="http://schemas.openxmlformats.org/officeDocument/2006/relationships/hyperlink" Target="https://www.goodcarbadcar.net/2011/01/acura-mdx-sales-figures.html" TargetMode="External"/><Relationship Id="rId165" Type="http://schemas.openxmlformats.org/officeDocument/2006/relationships/hyperlink" Target="https://www.goodcarbadcar.net/2013/11/bmw-4-series-sales-figures-usa-canada.html" TargetMode="External"/><Relationship Id="rId186" Type="http://schemas.openxmlformats.org/officeDocument/2006/relationships/hyperlink" Target="https://www.goodcarbadcar.net/2011/01/mini-countryman-sales-figures.html" TargetMode="External"/><Relationship Id="rId211" Type="http://schemas.openxmlformats.org/officeDocument/2006/relationships/hyperlink" Target="https://www.goodcarbadcar.net/2015/10/alfa-romeo-giulia-sales-stats-usa-canada.html" TargetMode="External"/><Relationship Id="rId232" Type="http://schemas.openxmlformats.org/officeDocument/2006/relationships/hyperlink" Target="https://www.goodcarbadcar.net/2011/01/bmw-x6-sales-figures.html" TargetMode="External"/><Relationship Id="rId253" Type="http://schemas.openxmlformats.org/officeDocument/2006/relationships/hyperlink" Target="https://www.goodcarbadcar.net/2011/01/nissan-370z-sales-figures.html" TargetMode="External"/><Relationship Id="rId274" Type="http://schemas.openxmlformats.org/officeDocument/2006/relationships/hyperlink" Target="https://www.goodcarbadcar.net/2014/03/kia-k900-sales-figures-usa-canada.html" TargetMode="External"/><Relationship Id="rId27" Type="http://schemas.openxmlformats.org/officeDocument/2006/relationships/hyperlink" Target="https://www.goodcarbadcar.net/2011/01/mazda-cx-5-sales-figures.html" TargetMode="External"/><Relationship Id="rId48" Type="http://schemas.openxmlformats.org/officeDocument/2006/relationships/hyperlink" Target="https://www.goodcarbadcar.net/2011/01/gmc-acadia-sales-figures.html" TargetMode="External"/><Relationship Id="rId69" Type="http://schemas.openxmlformats.org/officeDocument/2006/relationships/hyperlink" Target="https://www.goodcarbadcar.net/2011/01/ford-mustang-sales-figures.html" TargetMode="External"/><Relationship Id="rId113" Type="http://schemas.openxmlformats.org/officeDocument/2006/relationships/hyperlink" Target="https://www.goodcarbadcar.net/2016/10/cadillac-escalade-family-sales-figures-usa-canada.html" TargetMode="External"/><Relationship Id="rId134" Type="http://schemas.openxmlformats.org/officeDocument/2006/relationships/hyperlink" Target="https://www.goodcarbadcar.net/2011/01/audi-a4-sales-figures/" TargetMode="External"/><Relationship Id="rId80" Type="http://schemas.openxmlformats.org/officeDocument/2006/relationships/hyperlink" Target="https://www.goodcarbadcar.net/2011/01/acura-rdx-sales-figures.html" TargetMode="External"/><Relationship Id="rId155" Type="http://schemas.openxmlformats.org/officeDocument/2006/relationships/hyperlink" Target="https://www.goodcarbadcar.net/2011/01/volvo-s60-sales-figures.html" TargetMode="External"/><Relationship Id="rId176" Type="http://schemas.openxmlformats.org/officeDocument/2006/relationships/hyperlink" Target="https://www.goodcarbadcar.net/2015/01/mazda-cx3-sales-figures-usa-canada.html" TargetMode="External"/><Relationship Id="rId197" Type="http://schemas.openxmlformats.org/officeDocument/2006/relationships/hyperlink" Target="https://www.goodcarbadcar.net/2015/10/usa-canada-mercedes-benz-metris-sales-figures-yearly-monthly/" TargetMode="External"/><Relationship Id="rId201" Type="http://schemas.openxmlformats.org/officeDocument/2006/relationships/hyperlink" Target="https://www.goodcarbadcar.net/2011/01/cadillac-xts-sales-figures.html" TargetMode="External"/><Relationship Id="rId222" Type="http://schemas.openxmlformats.org/officeDocument/2006/relationships/hyperlink" Target="https://www.goodcarbadcar.net/2011/01/lexus-ls-sales-figures.html" TargetMode="External"/><Relationship Id="rId243" Type="http://schemas.openxmlformats.org/officeDocument/2006/relationships/hyperlink" Target="https://www.goodcarbadcar.net/2011/01/audi-a8-sales-figures.html" TargetMode="External"/><Relationship Id="rId264" Type="http://schemas.openxmlformats.org/officeDocument/2006/relationships/hyperlink" Target="https://www.goodcarbadcar.net/" TargetMode="External"/><Relationship Id="rId285" Type="http://schemas.openxmlformats.org/officeDocument/2006/relationships/hyperlink" Target="https://www.goodcarbadcar.net/2011/12/dodge-dart-sales-figures.html" TargetMode="External"/><Relationship Id="rId17" Type="http://schemas.openxmlformats.org/officeDocument/2006/relationships/hyperlink" Target="https://www.goodcarbadcar.net/2011/01/jeep-wrangler-sales-figures.html" TargetMode="External"/><Relationship Id="rId38" Type="http://schemas.openxmlformats.org/officeDocument/2006/relationships/hyperlink" Target="https://www.goodcarbadcar.net/2011/01/chevrolet-colorado-sales-figures.html" TargetMode="External"/><Relationship Id="rId59" Type="http://schemas.openxmlformats.org/officeDocument/2006/relationships/hyperlink" Target="https://www.goodcarbadcar.net/2011/01/ford-expedition-sales-figures.html" TargetMode="External"/><Relationship Id="rId103" Type="http://schemas.openxmlformats.org/officeDocument/2006/relationships/hyperlink" Target="https://www.goodcarbadcar.net/2011/01/chevrolet-impala-sales-figures.html" TargetMode="External"/><Relationship Id="rId124" Type="http://schemas.openxmlformats.org/officeDocument/2006/relationships/hyperlink" Target="https://www.goodcarbadcar.net/2011/01/nissan-titan-sales-figures.html" TargetMode="External"/><Relationship Id="rId70" Type="http://schemas.openxmlformats.org/officeDocument/2006/relationships/hyperlink" Target="https://www.goodcarbadcar.net/2015/07/annual-monthly-mercedes-benz-glc-sales-figures-usa-canada.html" TargetMode="External"/><Relationship Id="rId91" Type="http://schemas.openxmlformats.org/officeDocument/2006/relationships/hyperlink" Target="https://www.goodcarbadcar.net/2011/01/chevrolet-suburban-sales-figures.html" TargetMode="External"/><Relationship Id="rId145" Type="http://schemas.openxmlformats.org/officeDocument/2006/relationships/hyperlink" Target="https://www.goodcarbadcar.net/2011/01/honda-insight-sales-figures.html" TargetMode="External"/><Relationship Id="rId166" Type="http://schemas.openxmlformats.org/officeDocument/2006/relationships/hyperlink" Target="https://www.goodcarbadcar.net/2013/07/infiniti-qx50-sales-figures-usa-canada.html" TargetMode="External"/><Relationship Id="rId187" Type="http://schemas.openxmlformats.org/officeDocument/2006/relationships/hyperlink" Target="https://www.goodcarbadcar.net/2011/01/chevrolet-sonic-sales-figures.html" TargetMode="External"/><Relationship Id="rId1" Type="http://schemas.openxmlformats.org/officeDocument/2006/relationships/hyperlink" Target="https://www.goodcarbadcar.net/2011/01/ford-f-series-sales-figures.html" TargetMode="External"/><Relationship Id="rId212" Type="http://schemas.openxmlformats.org/officeDocument/2006/relationships/hyperlink" Target="https://www.goodcarbadcar.net/2013/06/lincoln-aviator-sales-figures-usa-canada/" TargetMode="External"/><Relationship Id="rId233" Type="http://schemas.openxmlformats.org/officeDocument/2006/relationships/hyperlink" Target="https://www.goodcarbadcar.net/2016/10/volvo-v90-sales-figures-usa-canada.html" TargetMode="External"/><Relationship Id="rId254" Type="http://schemas.openxmlformats.org/officeDocument/2006/relationships/hyperlink" Target="https://www.goodcarbadcar.net/2012/05/subaru-brz-sales-figures.html" TargetMode="External"/><Relationship Id="rId28" Type="http://schemas.openxmlformats.org/officeDocument/2006/relationships/hyperlink" Target="https://www.goodcarbadcar.net/2014/06/ford-transit-sales-figures-usa-canada.html" TargetMode="External"/><Relationship Id="rId49" Type="http://schemas.openxmlformats.org/officeDocument/2006/relationships/hyperlink" Target="https://www.goodcarbadcar.net/2011/01/honda-odyssey-sales-figures.html" TargetMode="External"/><Relationship Id="rId114" Type="http://schemas.openxmlformats.org/officeDocument/2006/relationships/hyperlink" Target="https://www.goodcarbadcar.net/2011/01/honda-fit-sales-figures.html" TargetMode="External"/><Relationship Id="rId275" Type="http://schemas.openxmlformats.org/officeDocument/2006/relationships/hyperlink" Target="https://www.goodcarbadcar.net/2011/01/nissan-gt-r-sales-figures.html" TargetMode="External"/><Relationship Id="rId60" Type="http://schemas.openxmlformats.org/officeDocument/2006/relationships/hyperlink" Target="https://www.goodcarbadcar.net/2011/01/ford-ranger-sales-figures/" TargetMode="External"/><Relationship Id="rId81" Type="http://schemas.openxmlformats.org/officeDocument/2006/relationships/hyperlink" Target="https://www.goodcarbadcar.net/2011/01/dodge-challenger-sales-figures.html" TargetMode="External"/><Relationship Id="rId135" Type="http://schemas.openxmlformats.org/officeDocument/2006/relationships/hyperlink" Target="https://www.goodcarbadcar.net/2011/01/mitsubishi-outlander-sportrvr-sales.html" TargetMode="External"/><Relationship Id="rId156" Type="http://schemas.openxmlformats.org/officeDocument/2006/relationships/hyperlink" Target="https://www.goodcarbadcar.net/2012/06/nissan-nv-sales-figures.html" TargetMode="External"/><Relationship Id="rId177" Type="http://schemas.openxmlformats.org/officeDocument/2006/relationships/hyperlink" Target="https://www.goodcarbadcar.net/" TargetMode="External"/><Relationship Id="rId198" Type="http://schemas.openxmlformats.org/officeDocument/2006/relationships/hyperlink" Target="https://www.goodcarbadcar.net/2016/12/honda-fcx-sales-figures-usa-yearly-monthly/" TargetMode="External"/><Relationship Id="rId202" Type="http://schemas.openxmlformats.org/officeDocument/2006/relationships/hyperlink" Target="https://www.goodcarbadcar.net/2018/04/bmw-x2-sales-figures/" TargetMode="External"/><Relationship Id="rId223" Type="http://schemas.openxmlformats.org/officeDocument/2006/relationships/hyperlink" Target="https://www.goodcarbadcar.net/" TargetMode="External"/><Relationship Id="rId244" Type="http://schemas.openxmlformats.org/officeDocument/2006/relationships/hyperlink" Target="https://www.goodcarbadcar.net/2011/01/bmw-z4-sales-figures.html" TargetMode="External"/><Relationship Id="rId18" Type="http://schemas.openxmlformats.org/officeDocument/2006/relationships/hyperlink" Target="https://www.goodcarbadcar.net/2011/01/nissan-altima-sales-figures.html" TargetMode="External"/><Relationship Id="rId39" Type="http://schemas.openxmlformats.org/officeDocument/2006/relationships/hyperlink" Target="https://www.goodcarbadcar.net/2011/01/chevrolet-malibu-sales-figures.html" TargetMode="External"/><Relationship Id="rId265" Type="http://schemas.openxmlformats.org/officeDocument/2006/relationships/hyperlink" Target="https://www.goodcarbadcar.net/2011/01/bmw-6-series-sales-figures.html" TargetMode="External"/><Relationship Id="rId50" Type="http://schemas.openxmlformats.org/officeDocument/2006/relationships/hyperlink" Target="https://www.goodcarbadcar.net/2014/12/honda-hrv-sales-figures-usa-canada.html" TargetMode="External"/><Relationship Id="rId104" Type="http://schemas.openxmlformats.org/officeDocument/2006/relationships/hyperlink" Target="https://www.goodcarbadcar.net/2013/07/infiniti-qx60-sales-figures-usa-canada.html" TargetMode="External"/><Relationship Id="rId125" Type="http://schemas.openxmlformats.org/officeDocument/2006/relationships/hyperlink" Target="https://www.goodcarbadcar.net/2012/08/chevrolet-spark-sales-figures.html" TargetMode="External"/><Relationship Id="rId146" Type="http://schemas.openxmlformats.org/officeDocument/2006/relationships/hyperlink" Target="https://www.goodcarbadcar.net/2011/01/audi-a5-sales-figures.html" TargetMode="External"/><Relationship Id="rId167" Type="http://schemas.openxmlformats.org/officeDocument/2006/relationships/hyperlink" Target="https://www.goodcarbadcar.net/2011/01/chevrolet-corvette-sales-figures.html" TargetMode="External"/><Relationship Id="rId188" Type="http://schemas.openxmlformats.org/officeDocument/2006/relationships/hyperlink" Target="https://www.goodcarbadcar.net/2016/10/kia-stinger-sales-figures-usa-canada/" TargetMode="External"/><Relationship Id="rId71" Type="http://schemas.openxmlformats.org/officeDocument/2006/relationships/hyperlink" Target="https://www.goodcarbadcar.net/2011/01/nissan-frontier-sales-figures.html" TargetMode="External"/><Relationship Id="rId92" Type="http://schemas.openxmlformats.org/officeDocument/2006/relationships/hyperlink" Target="https://www.goodcarbadcar.net/2011/01/lexus-es-sales-figures.html" TargetMode="External"/><Relationship Id="rId213" Type="http://schemas.openxmlformats.org/officeDocument/2006/relationships/hyperlink" Target="https://www.goodcarbadcar.net/2014/01/bmw-2-series-sales-figures-usa-canada.html" TargetMode="External"/><Relationship Id="rId234" Type="http://schemas.openxmlformats.org/officeDocument/2006/relationships/hyperlink" Target="https://www.goodcarbadcar.net/2015/04/mercedes-amg-gt-sales-figures-usa-canada.html" TargetMode="External"/><Relationship Id="rId2" Type="http://schemas.openxmlformats.org/officeDocument/2006/relationships/hyperlink" Target="https://www.goodcarbadcar.net/2011/01/dodge-ram-sales-figures.html" TargetMode="External"/><Relationship Id="rId29" Type="http://schemas.openxmlformats.org/officeDocument/2006/relationships/hyperlink" Target="https://www.goodcarbadcar.net/2011/01/chevrolet-traverse-sales-figures.html" TargetMode="External"/><Relationship Id="rId255" Type="http://schemas.openxmlformats.org/officeDocument/2006/relationships/hyperlink" Target="https://www.goodcarbadcar.net/2013/06/jaguar-f-type-sales-figures-usa-canada.html" TargetMode="External"/><Relationship Id="rId276" Type="http://schemas.openxmlformats.org/officeDocument/2006/relationships/hyperlink" Target="http://www.goodcarbarcar.net/" TargetMode="External"/><Relationship Id="rId40" Type="http://schemas.openxmlformats.org/officeDocument/2006/relationships/hyperlink" Target="https://www.goodcarbadcar.net/2013/01/chevrolet-trax-sales-figures.html" TargetMode="External"/><Relationship Id="rId115" Type="http://schemas.openxmlformats.org/officeDocument/2006/relationships/hyperlink" Target="https://www.goodcarbadcar.net/2011/01/nissan-maxima-sales-figures.html" TargetMode="External"/><Relationship Id="rId136" Type="http://schemas.openxmlformats.org/officeDocument/2006/relationships/hyperlink" Target="https://www.goodcarbadcar.net/2013/09/infiniti-q50-sales-figures-usa-canada.html" TargetMode="External"/><Relationship Id="rId157" Type="http://schemas.openxmlformats.org/officeDocument/2006/relationships/hyperlink" Target="https://www.goodcarbadcar.net/2018/04/mitsubishi-eclipse-cross-sales-figures/" TargetMode="External"/><Relationship Id="rId178" Type="http://schemas.openxmlformats.org/officeDocument/2006/relationships/hyperlink" Target="https://www.goodcarbadcar.net/2011/01/kia-sedona-sales-figures.html" TargetMode="External"/><Relationship Id="rId61" Type="http://schemas.openxmlformats.org/officeDocument/2006/relationships/hyperlink" Target="https://www.goodcarbadcar.net/" TargetMode="External"/><Relationship Id="rId82" Type="http://schemas.openxmlformats.org/officeDocument/2006/relationships/hyperlink" Target="https://www.goodcarbadcar.net/2018/02/ford-ecosport-sales-figures/" TargetMode="External"/><Relationship Id="rId199" Type="http://schemas.openxmlformats.org/officeDocument/2006/relationships/hyperlink" Target="https://www.goodcarbadcar.net/" TargetMode="External"/><Relationship Id="rId203" Type="http://schemas.openxmlformats.org/officeDocument/2006/relationships/hyperlink" Target="https://www.goodcarbadcar.net/2011/01/audi-a3-sales-figures.html" TargetMode="External"/><Relationship Id="rId19" Type="http://schemas.openxmlformats.org/officeDocument/2006/relationships/hyperlink" Target="https://www.goodcarbadcar.net/2013/02/jeep-cherokee-sales-figures.html" TargetMode="External"/><Relationship Id="rId224" Type="http://schemas.openxmlformats.org/officeDocument/2006/relationships/hyperlink" Target="https://www.goodcarbadcar.net/2013/09/infiniti-q60-sales-figures-usa-canada.html" TargetMode="External"/><Relationship Id="rId245" Type="http://schemas.openxmlformats.org/officeDocument/2006/relationships/hyperlink" Target="https://www.goodcarbadcar.net/toyota-supra-sales-figures/" TargetMode="External"/><Relationship Id="rId266" Type="http://schemas.openxmlformats.org/officeDocument/2006/relationships/hyperlink" Target="https://www.goodcarbadcar.net/2011/01/cadillac-ats-sales-figures.html" TargetMode="External"/><Relationship Id="rId30" Type="http://schemas.openxmlformats.org/officeDocument/2006/relationships/hyperlink" Target="https://www.goodcarbadcar.net/2011/01/jeep-compass-sales-figures.html" TargetMode="External"/><Relationship Id="rId105" Type="http://schemas.openxmlformats.org/officeDocument/2006/relationships/hyperlink" Target="https://www.goodcarbadcar.net/2011/01/ford-transit-connect-sales-figures.html" TargetMode="External"/><Relationship Id="rId126" Type="http://schemas.openxmlformats.org/officeDocument/2006/relationships/hyperlink" Target="https://www.goodcarbadcar.net/2011/01/volvo-xc60-sales-figures.html" TargetMode="External"/><Relationship Id="rId147" Type="http://schemas.openxmlformats.org/officeDocument/2006/relationships/hyperlink" Target="https://www.goodcarbadcar.net/2014/03/porsche-macan-sales-figures-usa-canada.html" TargetMode="External"/><Relationship Id="rId168" Type="http://schemas.openxmlformats.org/officeDocument/2006/relationships/hyperlink" Target="https://www.goodcarbadcar.net/2011/11/bmw-x1-sales-figures.html" TargetMode="External"/><Relationship Id="rId51" Type="http://schemas.openxmlformats.org/officeDocument/2006/relationships/hyperlink" Target="https://www.goodcarbadcar.net/2011/01/kia-soul-sales-figures.html" TargetMode="External"/><Relationship Id="rId72" Type="http://schemas.openxmlformats.org/officeDocument/2006/relationships/hyperlink" Target="https://www.goodcarbadcar.net/2011/01/bmw-x3-sales-figures.html" TargetMode="External"/><Relationship Id="rId93" Type="http://schemas.openxmlformats.org/officeDocument/2006/relationships/hyperlink" Target="https://www.goodcarbadcar.net/2011/01/buick-enclave-sales-figures.html" TargetMode="External"/><Relationship Id="rId189" Type="http://schemas.openxmlformats.org/officeDocument/2006/relationships/hyperlink" Target="https://www.goodcarbadcar.net/2011/01/ford-taurus-sales-figures.html" TargetMode="External"/><Relationship Id="rId3" Type="http://schemas.openxmlformats.org/officeDocument/2006/relationships/hyperlink" Target="https://www.goodcarbadcar.net/2011/01/chevrolet-silverado-sales-figures.html" TargetMode="External"/><Relationship Id="rId214" Type="http://schemas.openxmlformats.org/officeDocument/2006/relationships/hyperlink" Target="https://www.goodcarbadcar.net/2015/10/cadillac-ct6-sales-stats-usa-canada-monthly-yearly.html" TargetMode="External"/><Relationship Id="rId235" Type="http://schemas.openxmlformats.org/officeDocument/2006/relationships/hyperlink" Target="https://www.goodcarbadcar.net/2018/05/porsche-718-sales-figures/" TargetMode="External"/><Relationship Id="rId256" Type="http://schemas.openxmlformats.org/officeDocument/2006/relationships/hyperlink" Target="https://www.goodcarbadcar.net/2015/11/genesis-g90-sales-stats-hyundai-monthly-yearly.html" TargetMode="External"/><Relationship Id="rId277" Type="http://schemas.openxmlformats.org/officeDocument/2006/relationships/hyperlink" Target="https://www.goodcarbadcar.net/2013/07/acura-nsx-sales-figures-usa-canada.html" TargetMode="External"/><Relationship Id="rId116" Type="http://schemas.openxmlformats.org/officeDocument/2006/relationships/hyperlink" Target="https://www.goodcarbadcar.net/2011/01/subaru-legacy-sales-figures.html" TargetMode="External"/><Relationship Id="rId137" Type="http://schemas.openxmlformats.org/officeDocument/2006/relationships/hyperlink" Target="https://www.goodcarbadcar.net/2011/01/lexus-gx-sales-figures.html" TargetMode="External"/><Relationship Id="rId158" Type="http://schemas.openxmlformats.org/officeDocument/2006/relationships/hyperlink" Target="https://www.goodcarbadcar.net/2015/08/tesla-model-x-sales-figures-usa-canada.html" TargetMode="External"/><Relationship Id="rId20" Type="http://schemas.openxmlformats.org/officeDocument/2006/relationships/hyperlink" Target="https://www.goodcarbadcar.net/2011/01/ford-explorer-sales-figures.html" TargetMode="External"/><Relationship Id="rId41" Type="http://schemas.openxmlformats.org/officeDocument/2006/relationships/hyperlink" Target="https://www.goodcarbadcar.net/2011/01/toyota-tundra-sales-figures.html" TargetMode="External"/><Relationship Id="rId62" Type="http://schemas.openxmlformats.org/officeDocument/2006/relationships/hyperlink" Target="https://www.goodcarbadcar.net/2016/09/volkswagen-atlas-sales-figures-usa-canada.html" TargetMode="External"/><Relationship Id="rId83" Type="http://schemas.openxmlformats.org/officeDocument/2006/relationships/hyperlink" Target="https://www.goodcarbadcar.net/2011/01/ford-fiesta-sales-figures.html" TargetMode="External"/><Relationship Id="rId179" Type="http://schemas.openxmlformats.org/officeDocument/2006/relationships/hyperlink" Target="https://www.goodcarbadcar.net/2015/10/jaguar-f-pace-sales-figures-usa-canada-monthly-yearly.html" TargetMode="External"/><Relationship Id="rId190" Type="http://schemas.openxmlformats.org/officeDocument/2006/relationships/hyperlink" Target="https://www.goodcarbadcar.net/2013/10/mercedes-benz-cla-class-sales-figures-usa-canada.html" TargetMode="External"/><Relationship Id="rId204" Type="http://schemas.openxmlformats.org/officeDocument/2006/relationships/hyperlink" Target="https://www.goodcarbadcar.net/2011/01/buick-regal-sales-figures.html" TargetMode="External"/><Relationship Id="rId225" Type="http://schemas.openxmlformats.org/officeDocument/2006/relationships/hyperlink" Target="https://www.goodcarbadcar.net/2011/01/audi-a7-sales-figures.html" TargetMode="External"/><Relationship Id="rId246" Type="http://schemas.openxmlformats.org/officeDocument/2006/relationships/hyperlink" Target="https://www.goodcarbadcar.net/2018/02/mitsubishi-outlander-phev-sales-figures/" TargetMode="External"/><Relationship Id="rId267" Type="http://schemas.openxmlformats.org/officeDocument/2006/relationships/hyperlink" Target="https://www.goodcarbadcar.net/2014/03/bmw-i8-sales-figures-usa-canada.html" TargetMode="External"/><Relationship Id="rId106" Type="http://schemas.openxmlformats.org/officeDocument/2006/relationships/hyperlink" Target="https://www.goodcarbadcar.net/" TargetMode="External"/><Relationship Id="rId127" Type="http://schemas.openxmlformats.org/officeDocument/2006/relationships/hyperlink" Target="https://www.goodcarbadcar.net/2012/06/mercedes-benz-sprinter-sales-figures.html" TargetMode="External"/><Relationship Id="rId10" Type="http://schemas.openxmlformats.org/officeDocument/2006/relationships/hyperlink" Target="https://www.goodcarbadcar.net/2016/08/total-toyota-corolla-sales-figures-usa-canada.html" TargetMode="External"/><Relationship Id="rId31" Type="http://schemas.openxmlformats.org/officeDocument/2006/relationships/hyperlink" Target="https://www.goodcarbadcar.net/2011/01/ford-edge-sales-figures.html" TargetMode="External"/><Relationship Id="rId52" Type="http://schemas.openxmlformats.org/officeDocument/2006/relationships/hyperlink" Target="https://www.goodcarbadcar.net/2013/05/chrysler-pacifica-sales-figures-usa-canada.html" TargetMode="External"/><Relationship Id="rId73" Type="http://schemas.openxmlformats.org/officeDocument/2006/relationships/hyperlink" Target="https://www.goodcarbadcar.net/2011/01/toyota-prius-sales-figures.html" TargetMode="External"/><Relationship Id="rId94" Type="http://schemas.openxmlformats.org/officeDocument/2006/relationships/hyperlink" Target="https://www.goodcarbadcar.net/2011/01/mazda-3-sales-figures.html" TargetMode="External"/><Relationship Id="rId148" Type="http://schemas.openxmlformats.org/officeDocument/2006/relationships/hyperlink" Target="https://www.goodcarbadcar.net/2011/01/mercedes-benz-gl-class-sales-figures.html" TargetMode="External"/><Relationship Id="rId169" Type="http://schemas.openxmlformats.org/officeDocument/2006/relationships/hyperlink" Target="https://www.goodcarbadcar.net/2011/11/audi-a6-sales-figures.html" TargetMode="External"/><Relationship Id="rId4" Type="http://schemas.openxmlformats.org/officeDocument/2006/relationships/hyperlink" Target="https://www.goodcarbadcar.net/2011/01/toyota-rav4-sales-figures.html" TargetMode="External"/><Relationship Id="rId180" Type="http://schemas.openxmlformats.org/officeDocument/2006/relationships/hyperlink" Target="https://www.goodcarbadcar.net/2011/01/lexus-is-sales-figures.html" TargetMode="External"/><Relationship Id="rId215" Type="http://schemas.openxmlformats.org/officeDocument/2006/relationships/hyperlink" Target="https://www.goodcarbadcar.net/2011/01/mazda-mx-5-miata-sales-figures.html" TargetMode="External"/><Relationship Id="rId236" Type="http://schemas.openxmlformats.org/officeDocument/2006/relationships/hyperlink" Target="https://www.goodcarbadcar.net/2015/10/jaguar-xe-sales-figures-usa-canada.html" TargetMode="External"/><Relationship Id="rId257" Type="http://schemas.openxmlformats.org/officeDocument/2006/relationships/hyperlink" Target="https://www.goodcarbadcar.net/2011/01/mercedes-benz-slk-class-sales-figures.html" TargetMode="External"/><Relationship Id="rId278" Type="http://schemas.openxmlformats.org/officeDocument/2006/relationships/hyperlink" Target="https://www.goodcarbadcar.net/2011/01/volkswagen-touareg-sales-figures.html" TargetMode="External"/><Relationship Id="rId42" Type="http://schemas.openxmlformats.org/officeDocument/2006/relationships/hyperlink" Target="https://www.goodcarbadcar.net/2011/01/lexus-rx-sales-figures.html" TargetMode="External"/><Relationship Id="rId84" Type="http://schemas.openxmlformats.org/officeDocument/2006/relationships/hyperlink" Target="https://www.goodcarbadcar.net/" TargetMode="External"/><Relationship Id="rId138" Type="http://schemas.openxmlformats.org/officeDocument/2006/relationships/hyperlink" Target="https://www.goodcarbadcar.net/2014/05/lincoln-mkc-sales-figures-usa-canada.html" TargetMode="External"/><Relationship Id="rId191" Type="http://schemas.openxmlformats.org/officeDocument/2006/relationships/hyperlink" Target="https://www.goodcarbadcar.net/2014/09/ram-promaster-city-sales-figures-usa-canada.html" TargetMode="External"/><Relationship Id="rId205" Type="http://schemas.openxmlformats.org/officeDocument/2006/relationships/hyperlink" Target="https://www.goodcarbadcar.net/2011/01/toyota-sequoia-sales-figures.html" TargetMode="External"/><Relationship Id="rId247" Type="http://schemas.openxmlformats.org/officeDocument/2006/relationships/hyperlink" Target="https://www.goodcarbadcar.net/2015/10/fiat-124-spider-sales-stats-usa-canada-monthly-yearly.html" TargetMode="External"/><Relationship Id="rId107" Type="http://schemas.openxmlformats.org/officeDocument/2006/relationships/hyperlink" Target="https://www.goodcarbadcar.net/2011/01/mercedes-benz-cls-class-sales-figures.html" TargetMode="External"/><Relationship Id="rId11" Type="http://schemas.openxmlformats.org/officeDocument/2006/relationships/hyperlink" Target="https://www.goodcarbadcar.net/2011/01/honda-accord-sales-figures.html" TargetMode="External"/><Relationship Id="rId53" Type="http://schemas.openxmlformats.org/officeDocument/2006/relationships/hyperlink" Target="https://www.goodcarbadcar.net/2011/01/dodge-charger-sales-figures.html" TargetMode="External"/><Relationship Id="rId149" Type="http://schemas.openxmlformats.org/officeDocument/2006/relationships/hyperlink" Target="https://www.goodcarbadcar.net/2011/01/mini-cooper-sales-figures.html" TargetMode="External"/><Relationship Id="rId95" Type="http://schemas.openxmlformats.org/officeDocument/2006/relationships/hyperlink" Target="https://www.goodcarbadcar.net/2015/10/cadillac-xt5-sales-figures-usa-canada-monthly-yearly.html" TargetMode="External"/><Relationship Id="rId160" Type="http://schemas.openxmlformats.org/officeDocument/2006/relationships/hyperlink" Target="https://www.goodcarbadcar.net/2013/07/infiniti-qx80-sales-figures-usa-canada.html" TargetMode="External"/><Relationship Id="rId216" Type="http://schemas.openxmlformats.org/officeDocument/2006/relationships/hyperlink" Target="https://www.goodcarbadcar.net/2011/01/buick-lacrosse-sales-figures.html" TargetMode="External"/><Relationship Id="rId258" Type="http://schemas.openxmlformats.org/officeDocument/2006/relationships/hyperlink" Target="https://www.goodcarbadcar.net/2011/01/mercedes-benz-sl-class-sales-figures.html" TargetMode="External"/><Relationship Id="rId22" Type="http://schemas.openxmlformats.org/officeDocument/2006/relationships/hyperlink" Target="https://www.goodcarbadcar.net/2011/01/subaru-outback-sales-figures.html" TargetMode="External"/><Relationship Id="rId64" Type="http://schemas.openxmlformats.org/officeDocument/2006/relationships/hyperlink" Target="https://www.goodcarbadcar.net/2014/03/jeep-renegade-sales-figures-usa-canada.html" TargetMode="External"/><Relationship Id="rId118" Type="http://schemas.openxmlformats.org/officeDocument/2006/relationships/hyperlink" Target="https://www.goodcarbadcar.net/2011/01/honda-ridgeline-sales-figures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tabSelected="1" topLeftCell="A25" workbookViewId="0">
      <selection activeCell="A32" sqref="A32"/>
    </sheetView>
  </sheetViews>
  <sheetFormatPr baseColWidth="10" defaultColWidth="8.83203125" defaultRowHeight="15" x14ac:dyDescent="0.2"/>
  <cols>
    <col min="2" max="2" width="64.6640625" customWidth="1"/>
  </cols>
  <sheetData>
    <row r="1" spans="1:11" x14ac:dyDescent="0.2">
      <c r="A1" s="1" t="s">
        <v>0</v>
      </c>
      <c r="C1" s="53">
        <v>44307</v>
      </c>
    </row>
    <row r="3" spans="1:11" x14ac:dyDescent="0.2">
      <c r="A3" s="1" t="s">
        <v>1</v>
      </c>
      <c r="B3" s="6" t="s">
        <v>832</v>
      </c>
    </row>
    <row r="4" spans="1:11" x14ac:dyDescent="0.2">
      <c r="B4" t="s">
        <v>833</v>
      </c>
      <c r="K4" s="8"/>
    </row>
    <row r="5" spans="1:11" x14ac:dyDescent="0.2">
      <c r="B5" s="13">
        <v>2020</v>
      </c>
    </row>
    <row r="6" spans="1:11" x14ac:dyDescent="0.2">
      <c r="B6" t="s">
        <v>834</v>
      </c>
    </row>
    <row r="7" spans="1:11" x14ac:dyDescent="0.2">
      <c r="B7" s="8" t="s">
        <v>835</v>
      </c>
    </row>
    <row r="9" spans="1:11" x14ac:dyDescent="0.2">
      <c r="B9" s="6" t="s">
        <v>527</v>
      </c>
    </row>
    <row r="10" spans="1:11" x14ac:dyDescent="0.2">
      <c r="B10" s="8" t="s">
        <v>829</v>
      </c>
    </row>
    <row r="12" spans="1:11" x14ac:dyDescent="0.2">
      <c r="B12" s="6" t="s">
        <v>504</v>
      </c>
    </row>
    <row r="13" spans="1:11" x14ac:dyDescent="0.2">
      <c r="B13" t="s">
        <v>499</v>
      </c>
    </row>
    <row r="14" spans="1:11" x14ac:dyDescent="0.2">
      <c r="B14" t="s">
        <v>500</v>
      </c>
    </row>
    <row r="15" spans="1:11" x14ac:dyDescent="0.2">
      <c r="B15" t="s">
        <v>501</v>
      </c>
    </row>
    <row r="16" spans="1:11" x14ac:dyDescent="0.2">
      <c r="B16" s="8" t="s">
        <v>502</v>
      </c>
    </row>
    <row r="17" spans="1:2" x14ac:dyDescent="0.2">
      <c r="B17" s="8" t="s">
        <v>503</v>
      </c>
    </row>
    <row r="18" spans="1:2" x14ac:dyDescent="0.2">
      <c r="B18" s="10"/>
    </row>
    <row r="19" spans="1:2" ht="16" x14ac:dyDescent="0.2">
      <c r="B19" s="11" t="s">
        <v>13</v>
      </c>
    </row>
    <row r="20" spans="1:2" ht="16" x14ac:dyDescent="0.2">
      <c r="B20" s="9" t="s">
        <v>521</v>
      </c>
    </row>
    <row r="21" spans="1:2" x14ac:dyDescent="0.2">
      <c r="B21" s="12">
        <v>2016</v>
      </c>
    </row>
    <row r="22" spans="1:2" ht="16" x14ac:dyDescent="0.2">
      <c r="B22" s="9" t="s">
        <v>522</v>
      </c>
    </row>
    <row r="23" spans="1:2" x14ac:dyDescent="0.2">
      <c r="B23" s="10" t="s">
        <v>523</v>
      </c>
    </row>
    <row r="25" spans="1:2" x14ac:dyDescent="0.2">
      <c r="A25" s="1" t="s">
        <v>2</v>
      </c>
    </row>
    <row r="26" spans="1:2" x14ac:dyDescent="0.2">
      <c r="A26" s="1"/>
    </row>
    <row r="27" spans="1:2" x14ac:dyDescent="0.2">
      <c r="A27" s="1" t="s">
        <v>8</v>
      </c>
    </row>
    <row r="28" spans="1:2" x14ac:dyDescent="0.2">
      <c r="A28" t="s">
        <v>836</v>
      </c>
    </row>
    <row r="29" spans="1:2" x14ac:dyDescent="0.2">
      <c r="A29" t="s">
        <v>837</v>
      </c>
    </row>
    <row r="30" spans="1:2" x14ac:dyDescent="0.2">
      <c r="A30" t="s">
        <v>838</v>
      </c>
    </row>
    <row r="31" spans="1:2" x14ac:dyDescent="0.2">
      <c r="A31" t="s">
        <v>839</v>
      </c>
    </row>
    <row r="33" spans="1:1" x14ac:dyDescent="0.2">
      <c r="A33" s="1" t="s">
        <v>9</v>
      </c>
    </row>
    <row r="34" spans="1:1" x14ac:dyDescent="0.2">
      <c r="A34" t="s">
        <v>505</v>
      </c>
    </row>
    <row r="35" spans="1:1" x14ac:dyDescent="0.2">
      <c r="A35" t="s">
        <v>506</v>
      </c>
    </row>
    <row r="36" spans="1:1" x14ac:dyDescent="0.2">
      <c r="A36" t="s">
        <v>507</v>
      </c>
    </row>
    <row r="37" spans="1:1" x14ac:dyDescent="0.2">
      <c r="A37" t="s">
        <v>508</v>
      </c>
    </row>
    <row r="39" spans="1:1" x14ac:dyDescent="0.2">
      <c r="A39" s="1" t="s">
        <v>13</v>
      </c>
    </row>
    <row r="40" spans="1:1" x14ac:dyDescent="0.2">
      <c r="A40" t="s">
        <v>525</v>
      </c>
    </row>
    <row r="41" spans="1:1" x14ac:dyDescent="0.2">
      <c r="A41" t="s">
        <v>524</v>
      </c>
    </row>
    <row r="42" spans="1:1" x14ac:dyDescent="0.2">
      <c r="A42" t="s">
        <v>507</v>
      </c>
    </row>
    <row r="43" spans="1:1" x14ac:dyDescent="0.2">
      <c r="A43" t="s">
        <v>526</v>
      </c>
    </row>
    <row r="45" spans="1:1" x14ac:dyDescent="0.2">
      <c r="A45" s="1" t="s">
        <v>529</v>
      </c>
    </row>
    <row r="46" spans="1:1" x14ac:dyDescent="0.2">
      <c r="A46" t="s">
        <v>536</v>
      </c>
    </row>
    <row r="47" spans="1:1" x14ac:dyDescent="0.2">
      <c r="A47" t="s">
        <v>534</v>
      </c>
    </row>
    <row r="48" spans="1:1" x14ac:dyDescent="0.2">
      <c r="A48" t="s">
        <v>535</v>
      </c>
    </row>
  </sheetData>
  <hyperlinks>
    <hyperlink ref="B17" r:id="rId1" xr:uid="{00000000-0004-0000-0000-000000000000}"/>
    <hyperlink ref="B16" r:id="rId2" xr:uid="{00000000-0004-0000-0000-000001000000}"/>
    <hyperlink ref="B10" r:id="rId3" xr:uid="{00000000-0004-0000-0000-000002000000}"/>
    <hyperlink ref="B7" r:id="rId4" xr:uid="{00000000-0004-0000-00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47"/>
  <sheetViews>
    <sheetView topLeftCell="A88" workbookViewId="0">
      <selection activeCell="B11" sqref="B11"/>
    </sheetView>
  </sheetViews>
  <sheetFormatPr baseColWidth="10" defaultColWidth="8.83203125" defaultRowHeight="15" x14ac:dyDescent="0.2"/>
  <cols>
    <col min="1" max="1" width="38.1640625" customWidth="1"/>
    <col min="2" max="2" width="24.5" customWidth="1"/>
    <col min="3" max="3" width="11.1640625" style="4" bestFit="1" customWidth="1"/>
  </cols>
  <sheetData>
    <row r="1" spans="1:3" x14ac:dyDescent="0.2">
      <c r="A1" t="s">
        <v>14</v>
      </c>
      <c r="B1" t="s">
        <v>15</v>
      </c>
      <c r="C1" s="4">
        <v>119000</v>
      </c>
    </row>
    <row r="2" spans="1:3" x14ac:dyDescent="0.2">
      <c r="A2" t="s">
        <v>16</v>
      </c>
      <c r="B2" t="s">
        <v>17</v>
      </c>
      <c r="C2" s="4">
        <v>119800</v>
      </c>
    </row>
    <row r="3" spans="1:3" x14ac:dyDescent="0.2">
      <c r="A3" t="s">
        <v>18</v>
      </c>
      <c r="B3" t="s">
        <v>19</v>
      </c>
      <c r="C3" s="4">
        <v>119000</v>
      </c>
    </row>
    <row r="4" spans="1:3" x14ac:dyDescent="0.2">
      <c r="A4" t="s">
        <v>20</v>
      </c>
      <c r="B4" t="s">
        <v>21</v>
      </c>
      <c r="C4" s="4">
        <v>119800</v>
      </c>
    </row>
    <row r="5" spans="1:3" x14ac:dyDescent="0.2">
      <c r="A5" t="s">
        <v>22</v>
      </c>
      <c r="B5" t="s">
        <v>15</v>
      </c>
      <c r="C5" s="4">
        <v>122900</v>
      </c>
    </row>
    <row r="6" spans="1:3" x14ac:dyDescent="0.2">
      <c r="A6" t="s">
        <v>23</v>
      </c>
      <c r="B6" t="s">
        <v>17</v>
      </c>
      <c r="C6" s="4">
        <v>154900</v>
      </c>
    </row>
    <row r="7" spans="1:3" x14ac:dyDescent="0.2">
      <c r="A7" t="s">
        <v>24</v>
      </c>
      <c r="B7" t="s">
        <v>25</v>
      </c>
      <c r="C7" s="4">
        <v>129330</v>
      </c>
    </row>
    <row r="8" spans="1:3" x14ac:dyDescent="0.2">
      <c r="A8" t="s">
        <v>26</v>
      </c>
      <c r="B8" t="s">
        <v>25</v>
      </c>
      <c r="C8" s="4">
        <v>123000</v>
      </c>
    </row>
    <row r="9" spans="1:3" x14ac:dyDescent="0.2">
      <c r="A9" t="s">
        <v>27</v>
      </c>
      <c r="B9" t="s">
        <v>17</v>
      </c>
      <c r="C9" s="4">
        <v>135900</v>
      </c>
    </row>
    <row r="10" spans="1:3" x14ac:dyDescent="0.2">
      <c r="A10" t="s">
        <v>28</v>
      </c>
      <c r="B10" t="s">
        <v>29</v>
      </c>
      <c r="C10" s="4">
        <v>131175</v>
      </c>
    </row>
    <row r="11" spans="1:3" x14ac:dyDescent="0.2">
      <c r="A11" t="s">
        <v>30</v>
      </c>
      <c r="B11" t="s">
        <v>31</v>
      </c>
      <c r="C11" s="4">
        <v>128200</v>
      </c>
    </row>
    <row r="12" spans="1:3" x14ac:dyDescent="0.2">
      <c r="A12" t="s">
        <v>32</v>
      </c>
      <c r="B12" t="s">
        <v>33</v>
      </c>
      <c r="C12" s="4">
        <v>129190</v>
      </c>
    </row>
    <row r="13" spans="1:3" x14ac:dyDescent="0.2">
      <c r="A13" t="s">
        <v>34</v>
      </c>
      <c r="B13" t="s">
        <v>35</v>
      </c>
      <c r="C13" s="4">
        <v>127516</v>
      </c>
    </row>
    <row r="14" spans="1:3" x14ac:dyDescent="0.2">
      <c r="A14" t="s">
        <v>36</v>
      </c>
      <c r="B14" t="s">
        <v>33</v>
      </c>
      <c r="C14" s="4">
        <v>130257</v>
      </c>
    </row>
    <row r="15" spans="1:3" x14ac:dyDescent="0.2">
      <c r="A15" t="s">
        <v>37</v>
      </c>
      <c r="B15" t="s">
        <v>33</v>
      </c>
      <c r="C15" s="4">
        <v>127450</v>
      </c>
    </row>
    <row r="16" spans="1:3" x14ac:dyDescent="0.2">
      <c r="A16" t="s">
        <v>38</v>
      </c>
      <c r="B16" t="s">
        <v>39</v>
      </c>
      <c r="C16" s="4">
        <v>132250</v>
      </c>
    </row>
    <row r="17" spans="1:3" x14ac:dyDescent="0.2">
      <c r="A17" t="s">
        <v>40</v>
      </c>
      <c r="B17" t="s">
        <v>33</v>
      </c>
      <c r="C17" s="4">
        <v>128530</v>
      </c>
    </row>
    <row r="18" spans="1:3" x14ac:dyDescent="0.2">
      <c r="A18" t="s">
        <v>41</v>
      </c>
      <c r="B18" t="s">
        <v>31</v>
      </c>
      <c r="C18" s="4">
        <v>132698</v>
      </c>
    </row>
    <row r="19" spans="1:3" x14ac:dyDescent="0.2">
      <c r="A19" t="s">
        <v>42</v>
      </c>
      <c r="B19" t="s">
        <v>43</v>
      </c>
      <c r="C19" s="4">
        <v>139900</v>
      </c>
    </row>
    <row r="20" spans="1:3" x14ac:dyDescent="0.2">
      <c r="A20" t="s">
        <v>44</v>
      </c>
      <c r="B20" t="s">
        <v>35</v>
      </c>
      <c r="C20" s="4">
        <v>135523</v>
      </c>
    </row>
    <row r="21" spans="1:3" x14ac:dyDescent="0.2">
      <c r="A21" t="s">
        <v>45</v>
      </c>
      <c r="B21" t="s">
        <v>31</v>
      </c>
      <c r="C21" s="4">
        <v>128200</v>
      </c>
    </row>
    <row r="22" spans="1:3" x14ac:dyDescent="0.2">
      <c r="A22" t="s">
        <v>46</v>
      </c>
      <c r="B22" t="s">
        <v>33</v>
      </c>
      <c r="C22" s="4">
        <v>187500</v>
      </c>
    </row>
    <row r="23" spans="1:3" x14ac:dyDescent="0.2">
      <c r="A23" t="s">
        <v>47</v>
      </c>
      <c r="B23" t="s">
        <v>33</v>
      </c>
      <c r="C23" s="4">
        <v>133744</v>
      </c>
    </row>
    <row r="24" spans="1:3" x14ac:dyDescent="0.2">
      <c r="A24" t="s">
        <v>48</v>
      </c>
      <c r="B24" t="s">
        <v>33</v>
      </c>
      <c r="C24" s="4">
        <v>129462</v>
      </c>
    </row>
    <row r="25" spans="1:3" x14ac:dyDescent="0.2">
      <c r="A25" t="s">
        <v>49</v>
      </c>
      <c r="B25" t="s">
        <v>33</v>
      </c>
      <c r="C25" s="4">
        <v>129462</v>
      </c>
    </row>
    <row r="26" spans="1:3" x14ac:dyDescent="0.2">
      <c r="A26" t="s">
        <v>50</v>
      </c>
      <c r="B26" t="s">
        <v>33</v>
      </c>
      <c r="C26" s="4">
        <v>129190</v>
      </c>
    </row>
    <row r="27" spans="1:3" x14ac:dyDescent="0.2">
      <c r="A27" t="s">
        <v>51</v>
      </c>
      <c r="B27" t="s">
        <v>52</v>
      </c>
      <c r="C27" s="4">
        <v>128149</v>
      </c>
    </row>
    <row r="28" spans="1:3" x14ac:dyDescent="0.2">
      <c r="A28" t="s">
        <v>53</v>
      </c>
      <c r="B28" t="s">
        <v>33</v>
      </c>
      <c r="C28" s="4">
        <v>131215</v>
      </c>
    </row>
    <row r="29" spans="1:3" x14ac:dyDescent="0.2">
      <c r="A29" t="s">
        <v>54</v>
      </c>
      <c r="B29" t="s">
        <v>31</v>
      </c>
      <c r="C29" s="4">
        <v>137085</v>
      </c>
    </row>
    <row r="30" spans="1:3" x14ac:dyDescent="0.2">
      <c r="A30" t="s">
        <v>55</v>
      </c>
      <c r="B30" t="s">
        <v>39</v>
      </c>
      <c r="C30" s="4">
        <v>138800</v>
      </c>
    </row>
    <row r="31" spans="1:3" x14ac:dyDescent="0.2">
      <c r="A31" t="s">
        <v>56</v>
      </c>
      <c r="B31" t="s">
        <v>57</v>
      </c>
      <c r="C31" s="4">
        <v>124167</v>
      </c>
    </row>
    <row r="32" spans="1:3" x14ac:dyDescent="0.2">
      <c r="A32" t="s">
        <v>58</v>
      </c>
      <c r="B32" t="s">
        <v>43</v>
      </c>
      <c r="C32" s="4">
        <v>124500</v>
      </c>
    </row>
    <row r="33" spans="1:3" x14ac:dyDescent="0.2">
      <c r="A33" t="s">
        <v>59</v>
      </c>
      <c r="B33" t="s">
        <v>60</v>
      </c>
      <c r="C33" s="4">
        <v>173500</v>
      </c>
    </row>
    <row r="34" spans="1:3" x14ac:dyDescent="0.2">
      <c r="A34" t="s">
        <v>61</v>
      </c>
      <c r="B34" t="s">
        <v>35</v>
      </c>
      <c r="C34" s="4">
        <v>135523</v>
      </c>
    </row>
    <row r="35" spans="1:3" x14ac:dyDescent="0.2">
      <c r="A35" t="s">
        <v>62</v>
      </c>
      <c r="B35" t="s">
        <v>63</v>
      </c>
      <c r="C35" s="4">
        <v>124791</v>
      </c>
    </row>
    <row r="36" spans="1:3" x14ac:dyDescent="0.2">
      <c r="A36" t="s">
        <v>64</v>
      </c>
      <c r="B36" t="s">
        <v>65</v>
      </c>
      <c r="C36" s="4">
        <v>129330</v>
      </c>
    </row>
    <row r="37" spans="1:3" x14ac:dyDescent="0.2">
      <c r="A37" t="s">
        <v>66</v>
      </c>
      <c r="B37" t="s">
        <v>25</v>
      </c>
      <c r="C37" s="4">
        <v>129330</v>
      </c>
    </row>
    <row r="38" spans="1:3" x14ac:dyDescent="0.2">
      <c r="A38" t="s">
        <v>67</v>
      </c>
      <c r="B38" t="s">
        <v>29</v>
      </c>
      <c r="C38" s="4">
        <v>126994</v>
      </c>
    </row>
    <row r="39" spans="1:3" x14ac:dyDescent="0.2">
      <c r="A39" t="s">
        <v>68</v>
      </c>
      <c r="B39" t="s">
        <v>33</v>
      </c>
      <c r="C39" s="4">
        <v>125046</v>
      </c>
    </row>
    <row r="40" spans="1:3" x14ac:dyDescent="0.2">
      <c r="A40" t="s">
        <v>69</v>
      </c>
      <c r="B40" t="s">
        <v>35</v>
      </c>
      <c r="C40" s="4">
        <v>136900</v>
      </c>
    </row>
    <row r="41" spans="1:3" x14ac:dyDescent="0.2">
      <c r="A41" t="s">
        <v>70</v>
      </c>
      <c r="B41" t="s">
        <v>29</v>
      </c>
      <c r="C41" s="4">
        <v>130436</v>
      </c>
    </row>
    <row r="42" spans="1:3" x14ac:dyDescent="0.2">
      <c r="A42" t="s">
        <v>71</v>
      </c>
      <c r="B42" t="s">
        <v>65</v>
      </c>
      <c r="C42" s="4">
        <v>129330</v>
      </c>
    </row>
    <row r="43" spans="1:3" x14ac:dyDescent="0.2">
      <c r="A43" t="s">
        <v>72</v>
      </c>
      <c r="B43" t="s">
        <v>25</v>
      </c>
      <c r="C43" s="4">
        <v>129330</v>
      </c>
    </row>
    <row r="44" spans="1:3" x14ac:dyDescent="0.2">
      <c r="A44" t="s">
        <v>73</v>
      </c>
      <c r="B44" t="s">
        <v>25</v>
      </c>
      <c r="C44" s="4">
        <v>123000</v>
      </c>
    </row>
    <row r="45" spans="1:3" x14ac:dyDescent="0.2">
      <c r="A45" t="s">
        <v>74</v>
      </c>
      <c r="B45" t="s">
        <v>65</v>
      </c>
      <c r="C45" s="4">
        <v>134672</v>
      </c>
    </row>
    <row r="46" spans="1:3" x14ac:dyDescent="0.2">
      <c r="A46" t="s">
        <v>75</v>
      </c>
      <c r="B46" t="s">
        <v>76</v>
      </c>
      <c r="C46" s="4">
        <v>144900</v>
      </c>
    </row>
    <row r="47" spans="1:3" x14ac:dyDescent="0.2">
      <c r="A47" t="s">
        <v>77</v>
      </c>
      <c r="B47" t="s">
        <v>25</v>
      </c>
      <c r="C47" s="4">
        <v>123000</v>
      </c>
    </row>
    <row r="48" spans="1:3" x14ac:dyDescent="0.2">
      <c r="A48" t="s">
        <v>78</v>
      </c>
      <c r="B48" t="s">
        <v>31</v>
      </c>
      <c r="C48" s="4">
        <v>137085</v>
      </c>
    </row>
    <row r="49" spans="1:3" x14ac:dyDescent="0.2">
      <c r="A49" t="s">
        <v>79</v>
      </c>
      <c r="B49" t="s">
        <v>29</v>
      </c>
      <c r="C49" s="4">
        <v>128400</v>
      </c>
    </row>
    <row r="50" spans="1:3" x14ac:dyDescent="0.2">
      <c r="A50" t="s">
        <v>80</v>
      </c>
      <c r="B50" t="s">
        <v>39</v>
      </c>
      <c r="C50" s="4">
        <v>144750</v>
      </c>
    </row>
    <row r="51" spans="1:3" x14ac:dyDescent="0.2">
      <c r="A51" t="s">
        <v>81</v>
      </c>
      <c r="B51" t="s">
        <v>65</v>
      </c>
      <c r="C51" s="4">
        <v>129330</v>
      </c>
    </row>
    <row r="52" spans="1:3" x14ac:dyDescent="0.2">
      <c r="A52" t="s">
        <v>82</v>
      </c>
      <c r="B52" t="s">
        <v>35</v>
      </c>
      <c r="C52" s="4">
        <v>127450</v>
      </c>
    </row>
    <row r="53" spans="1:3" x14ac:dyDescent="0.2">
      <c r="A53" t="s">
        <v>83</v>
      </c>
      <c r="B53" t="s">
        <v>84</v>
      </c>
      <c r="C53" s="4">
        <v>132900</v>
      </c>
    </row>
    <row r="54" spans="1:3" x14ac:dyDescent="0.2">
      <c r="A54" t="s">
        <v>85</v>
      </c>
      <c r="B54" t="s">
        <v>25</v>
      </c>
      <c r="C54" s="4">
        <v>134675</v>
      </c>
    </row>
    <row r="55" spans="1:3" x14ac:dyDescent="0.2">
      <c r="A55" t="s">
        <v>86</v>
      </c>
      <c r="B55" t="s">
        <v>25</v>
      </c>
      <c r="C55" s="4">
        <v>134672</v>
      </c>
    </row>
    <row r="56" spans="1:3" x14ac:dyDescent="0.2">
      <c r="A56" t="s">
        <v>87</v>
      </c>
      <c r="B56" t="s">
        <v>25</v>
      </c>
      <c r="C56" s="4">
        <v>129330</v>
      </c>
    </row>
    <row r="57" spans="1:3" x14ac:dyDescent="0.2">
      <c r="A57" t="s">
        <v>88</v>
      </c>
      <c r="B57" t="s">
        <v>29</v>
      </c>
      <c r="C57" s="4">
        <v>112520</v>
      </c>
    </row>
    <row r="58" spans="1:3" x14ac:dyDescent="0.2">
      <c r="A58" t="s">
        <v>89</v>
      </c>
      <c r="B58" t="s">
        <v>39</v>
      </c>
      <c r="C58" s="4">
        <v>129950</v>
      </c>
    </row>
    <row r="59" spans="1:3" x14ac:dyDescent="0.2">
      <c r="A59" t="s">
        <v>90</v>
      </c>
      <c r="B59" t="s">
        <v>29</v>
      </c>
      <c r="C59" s="4">
        <v>128400</v>
      </c>
    </row>
    <row r="60" spans="1:3" x14ac:dyDescent="0.2">
      <c r="A60" t="s">
        <v>91</v>
      </c>
      <c r="B60" t="s">
        <v>92</v>
      </c>
      <c r="C60" s="4">
        <v>126576</v>
      </c>
    </row>
    <row r="61" spans="1:3" x14ac:dyDescent="0.2">
      <c r="A61" t="s">
        <v>93</v>
      </c>
      <c r="B61" t="s">
        <v>31</v>
      </c>
      <c r="C61" s="4">
        <v>128200</v>
      </c>
    </row>
    <row r="62" spans="1:3" x14ac:dyDescent="0.2">
      <c r="A62" t="s">
        <v>94</v>
      </c>
      <c r="B62" t="s">
        <v>29</v>
      </c>
      <c r="C62" s="4">
        <v>132700</v>
      </c>
    </row>
    <row r="63" spans="1:3" x14ac:dyDescent="0.2">
      <c r="A63" t="s">
        <v>95</v>
      </c>
      <c r="B63" t="s">
        <v>39</v>
      </c>
      <c r="C63" s="4">
        <v>121850</v>
      </c>
    </row>
    <row r="64" spans="1:3" x14ac:dyDescent="0.2">
      <c r="A64" t="s">
        <v>96</v>
      </c>
      <c r="B64" t="s">
        <v>31</v>
      </c>
      <c r="C64" s="4">
        <v>137085</v>
      </c>
    </row>
    <row r="65" spans="1:3" x14ac:dyDescent="0.2">
      <c r="A65" t="s">
        <v>97</v>
      </c>
      <c r="B65" t="s">
        <v>29</v>
      </c>
      <c r="C65" s="4">
        <v>126994</v>
      </c>
    </row>
    <row r="66" spans="1:3" x14ac:dyDescent="0.2">
      <c r="A66" t="s">
        <v>98</v>
      </c>
      <c r="B66" t="s">
        <v>57</v>
      </c>
      <c r="C66" s="4">
        <v>118900</v>
      </c>
    </row>
    <row r="67" spans="1:3" x14ac:dyDescent="0.2">
      <c r="A67" t="s">
        <v>99</v>
      </c>
      <c r="B67" t="s">
        <v>29</v>
      </c>
      <c r="C67" s="4">
        <v>130436</v>
      </c>
    </row>
    <row r="68" spans="1:3" x14ac:dyDescent="0.2">
      <c r="A68" t="s">
        <v>100</v>
      </c>
      <c r="B68" t="s">
        <v>29</v>
      </c>
      <c r="C68" s="4">
        <v>126994</v>
      </c>
    </row>
    <row r="69" spans="1:3" x14ac:dyDescent="0.2">
      <c r="A69" t="s">
        <v>101</v>
      </c>
      <c r="B69" t="s">
        <v>29</v>
      </c>
      <c r="C69" s="4">
        <v>120874</v>
      </c>
    </row>
    <row r="70" spans="1:3" x14ac:dyDescent="0.2">
      <c r="A70" t="s">
        <v>102</v>
      </c>
      <c r="B70" t="s">
        <v>29</v>
      </c>
      <c r="C70" s="4">
        <v>126994</v>
      </c>
    </row>
    <row r="71" spans="1:3" x14ac:dyDescent="0.2">
      <c r="A71" t="s">
        <v>103</v>
      </c>
      <c r="B71" t="s">
        <v>104</v>
      </c>
      <c r="C71" s="4">
        <v>135900</v>
      </c>
    </row>
    <row r="72" spans="1:3" x14ac:dyDescent="0.2">
      <c r="A72" t="s">
        <v>105</v>
      </c>
      <c r="B72" t="s">
        <v>31</v>
      </c>
      <c r="C72" s="4">
        <v>140759</v>
      </c>
    </row>
    <row r="73" spans="1:3" x14ac:dyDescent="0.2">
      <c r="A73" t="s">
        <v>106</v>
      </c>
      <c r="B73" t="s">
        <v>107</v>
      </c>
      <c r="C73" s="4">
        <v>105000</v>
      </c>
    </row>
    <row r="74" spans="1:3" x14ac:dyDescent="0.2">
      <c r="A74" t="s">
        <v>108</v>
      </c>
      <c r="B74" t="s">
        <v>33</v>
      </c>
      <c r="C74" s="4">
        <v>128733</v>
      </c>
    </row>
    <row r="75" spans="1:3" x14ac:dyDescent="0.2">
      <c r="A75" t="s">
        <v>109</v>
      </c>
      <c r="B75" t="s">
        <v>33</v>
      </c>
      <c r="C75" s="4">
        <v>129526</v>
      </c>
    </row>
    <row r="76" spans="1:3" x14ac:dyDescent="0.2">
      <c r="A76" t="s">
        <v>110</v>
      </c>
      <c r="B76" t="s">
        <v>33</v>
      </c>
      <c r="C76" s="4">
        <v>120566</v>
      </c>
    </row>
    <row r="77" spans="1:3" x14ac:dyDescent="0.2">
      <c r="A77" t="s">
        <v>111</v>
      </c>
      <c r="B77" t="s">
        <v>112</v>
      </c>
      <c r="C77" s="4">
        <v>137281</v>
      </c>
    </row>
    <row r="78" spans="1:3" x14ac:dyDescent="0.2">
      <c r="A78" t="s">
        <v>113</v>
      </c>
      <c r="B78" t="s">
        <v>33</v>
      </c>
      <c r="C78" s="4">
        <v>129190</v>
      </c>
    </row>
    <row r="79" spans="1:3" x14ac:dyDescent="0.2">
      <c r="A79" t="s">
        <v>114</v>
      </c>
      <c r="B79" t="s">
        <v>39</v>
      </c>
      <c r="C79" s="4">
        <v>133450</v>
      </c>
    </row>
    <row r="80" spans="1:3" x14ac:dyDescent="0.2">
      <c r="A80" t="s">
        <v>115</v>
      </c>
      <c r="B80" t="s">
        <v>31</v>
      </c>
      <c r="C80" s="4">
        <v>132180</v>
      </c>
    </row>
    <row r="81" spans="1:3" x14ac:dyDescent="0.2">
      <c r="A81" t="s">
        <v>116</v>
      </c>
      <c r="B81" t="s">
        <v>33</v>
      </c>
      <c r="C81" s="4">
        <v>126539</v>
      </c>
    </row>
    <row r="82" spans="1:3" x14ac:dyDescent="0.2">
      <c r="A82" t="s">
        <v>117</v>
      </c>
      <c r="B82" t="s">
        <v>35</v>
      </c>
      <c r="C82" s="4">
        <v>123785</v>
      </c>
    </row>
    <row r="83" spans="1:3" x14ac:dyDescent="0.2">
      <c r="A83" t="s">
        <v>118</v>
      </c>
      <c r="B83" t="s">
        <v>29</v>
      </c>
      <c r="C83" s="4">
        <v>136005</v>
      </c>
    </row>
    <row r="84" spans="1:3" x14ac:dyDescent="0.2">
      <c r="A84" t="s">
        <v>119</v>
      </c>
      <c r="B84" t="s">
        <v>33</v>
      </c>
      <c r="C84" s="4">
        <v>128570</v>
      </c>
    </row>
    <row r="85" spans="1:3" x14ac:dyDescent="0.2">
      <c r="A85" t="s">
        <v>120</v>
      </c>
      <c r="B85" t="s">
        <v>29</v>
      </c>
      <c r="C85" s="4">
        <v>133680</v>
      </c>
    </row>
    <row r="86" spans="1:3" x14ac:dyDescent="0.2">
      <c r="A86" t="s">
        <v>121</v>
      </c>
      <c r="B86" t="s">
        <v>92</v>
      </c>
      <c r="C86" s="4">
        <v>126948</v>
      </c>
    </row>
    <row r="87" spans="1:3" x14ac:dyDescent="0.2">
      <c r="A87" t="s">
        <v>122</v>
      </c>
      <c r="B87" t="s">
        <v>84</v>
      </c>
      <c r="C87" s="4">
        <v>128950</v>
      </c>
    </row>
    <row r="88" spans="1:3" x14ac:dyDescent="0.2">
      <c r="A88" t="s">
        <v>123</v>
      </c>
      <c r="B88" t="s">
        <v>33</v>
      </c>
      <c r="C88" s="4">
        <v>129190</v>
      </c>
    </row>
    <row r="89" spans="1:3" x14ac:dyDescent="0.2">
      <c r="A89" t="s">
        <v>124</v>
      </c>
      <c r="B89" t="s">
        <v>33</v>
      </c>
      <c r="C89" s="4">
        <v>129190</v>
      </c>
    </row>
    <row r="90" spans="1:3" x14ac:dyDescent="0.2">
      <c r="A90" t="s">
        <v>125</v>
      </c>
      <c r="B90" t="s">
        <v>33</v>
      </c>
      <c r="C90" s="4">
        <v>129190</v>
      </c>
    </row>
    <row r="91" spans="1:3" x14ac:dyDescent="0.2">
      <c r="A91" t="s">
        <v>126</v>
      </c>
      <c r="B91" t="s">
        <v>29</v>
      </c>
      <c r="C91" s="4">
        <v>124693</v>
      </c>
    </row>
    <row r="92" spans="1:3" x14ac:dyDescent="0.2">
      <c r="A92" t="s">
        <v>127</v>
      </c>
      <c r="B92" t="s">
        <v>33</v>
      </c>
      <c r="C92" s="4">
        <v>123648</v>
      </c>
    </row>
    <row r="93" spans="1:3" x14ac:dyDescent="0.2">
      <c r="A93" t="s">
        <v>128</v>
      </c>
      <c r="B93" t="s">
        <v>33</v>
      </c>
      <c r="C93" s="4">
        <v>123648</v>
      </c>
    </row>
    <row r="94" spans="1:3" x14ac:dyDescent="0.2">
      <c r="A94" t="s">
        <v>129</v>
      </c>
      <c r="B94" t="s">
        <v>33</v>
      </c>
      <c r="C94" s="4">
        <v>126539</v>
      </c>
    </row>
    <row r="95" spans="1:3" x14ac:dyDescent="0.2">
      <c r="A95" t="s">
        <v>130</v>
      </c>
      <c r="B95" t="s">
        <v>131</v>
      </c>
      <c r="C95" s="4">
        <v>111900</v>
      </c>
    </row>
    <row r="96" spans="1:3" x14ac:dyDescent="0.2">
      <c r="A96" t="s">
        <v>132</v>
      </c>
      <c r="B96" t="s">
        <v>33</v>
      </c>
      <c r="C96" s="4">
        <v>123648</v>
      </c>
    </row>
    <row r="97" spans="1:3" x14ac:dyDescent="0.2">
      <c r="A97" t="s">
        <v>133</v>
      </c>
      <c r="B97" t="s">
        <v>33</v>
      </c>
      <c r="C97" s="4">
        <v>126539</v>
      </c>
    </row>
    <row r="98" spans="1:3" x14ac:dyDescent="0.2">
      <c r="A98" t="s">
        <v>134</v>
      </c>
      <c r="B98" t="s">
        <v>33</v>
      </c>
      <c r="C98" s="4">
        <v>123648</v>
      </c>
    </row>
    <row r="99" spans="1:3" x14ac:dyDescent="0.2">
      <c r="A99" t="s">
        <v>135</v>
      </c>
      <c r="B99" t="s">
        <v>84</v>
      </c>
      <c r="C99" s="4">
        <v>142008</v>
      </c>
    </row>
    <row r="100" spans="1:3" x14ac:dyDescent="0.2">
      <c r="A100" t="s">
        <v>136</v>
      </c>
      <c r="B100" t="s">
        <v>33</v>
      </c>
      <c r="C100" s="4">
        <v>129190</v>
      </c>
    </row>
    <row r="101" spans="1:3" x14ac:dyDescent="0.2">
      <c r="A101" t="s">
        <v>137</v>
      </c>
      <c r="B101" t="s">
        <v>33</v>
      </c>
      <c r="C101" s="4">
        <v>129190</v>
      </c>
    </row>
    <row r="102" spans="1:3" x14ac:dyDescent="0.2">
      <c r="A102" t="s">
        <v>138</v>
      </c>
      <c r="B102" t="s">
        <v>33</v>
      </c>
      <c r="C102" s="4">
        <v>123648</v>
      </c>
    </row>
    <row r="103" spans="1:3" x14ac:dyDescent="0.2">
      <c r="A103" t="s">
        <v>139</v>
      </c>
      <c r="B103" t="s">
        <v>33</v>
      </c>
      <c r="C103" s="4">
        <v>123648</v>
      </c>
    </row>
    <row r="104" spans="1:3" x14ac:dyDescent="0.2">
      <c r="A104" t="s">
        <v>140</v>
      </c>
      <c r="B104" t="s">
        <v>33</v>
      </c>
      <c r="C104" s="4">
        <v>131215</v>
      </c>
    </row>
    <row r="105" spans="1:3" x14ac:dyDescent="0.2">
      <c r="A105" t="s">
        <v>141</v>
      </c>
      <c r="B105" t="s">
        <v>33</v>
      </c>
      <c r="C105" s="4">
        <v>140060</v>
      </c>
    </row>
    <row r="106" spans="1:3" x14ac:dyDescent="0.2">
      <c r="A106" t="s">
        <v>142</v>
      </c>
      <c r="B106" t="s">
        <v>33</v>
      </c>
      <c r="C106" s="4">
        <v>123648</v>
      </c>
    </row>
    <row r="107" spans="1:3" x14ac:dyDescent="0.2">
      <c r="A107" t="s">
        <v>143</v>
      </c>
      <c r="B107" t="s">
        <v>33</v>
      </c>
      <c r="C107" s="4">
        <v>123648</v>
      </c>
    </row>
    <row r="108" spans="1:3" x14ac:dyDescent="0.2">
      <c r="A108" t="s">
        <v>130</v>
      </c>
      <c r="B108" t="s">
        <v>144</v>
      </c>
      <c r="C108" s="4">
        <v>111900</v>
      </c>
    </row>
    <row r="109" spans="1:3" x14ac:dyDescent="0.2">
      <c r="A109" t="s">
        <v>145</v>
      </c>
      <c r="B109" t="s">
        <v>33</v>
      </c>
      <c r="C109" s="4">
        <v>123648</v>
      </c>
    </row>
    <row r="110" spans="1:3" x14ac:dyDescent="0.2">
      <c r="A110" t="s">
        <v>146</v>
      </c>
      <c r="B110" t="s">
        <v>92</v>
      </c>
      <c r="C110" s="4">
        <v>139932</v>
      </c>
    </row>
    <row r="111" spans="1:3" x14ac:dyDescent="0.2">
      <c r="A111" t="s">
        <v>147</v>
      </c>
      <c r="B111" t="s">
        <v>39</v>
      </c>
      <c r="C111" s="4">
        <v>128500</v>
      </c>
    </row>
    <row r="112" spans="1:3" x14ac:dyDescent="0.2">
      <c r="A112" t="s">
        <v>148</v>
      </c>
      <c r="B112" t="s">
        <v>29</v>
      </c>
      <c r="C112" s="4">
        <v>133680</v>
      </c>
    </row>
    <row r="113" spans="1:3" x14ac:dyDescent="0.2">
      <c r="A113" t="s">
        <v>149</v>
      </c>
      <c r="B113" t="s">
        <v>25</v>
      </c>
      <c r="C113" s="4">
        <v>133744</v>
      </c>
    </row>
    <row r="114" spans="1:3" x14ac:dyDescent="0.2">
      <c r="A114" t="s">
        <v>150</v>
      </c>
      <c r="B114" t="s">
        <v>33</v>
      </c>
      <c r="C114" s="4">
        <v>132444</v>
      </c>
    </row>
    <row r="115" spans="1:3" x14ac:dyDescent="0.2">
      <c r="A115" t="s">
        <v>151</v>
      </c>
      <c r="B115" t="s">
        <v>92</v>
      </c>
      <c r="C115" s="4">
        <v>143314</v>
      </c>
    </row>
    <row r="116" spans="1:3" x14ac:dyDescent="0.2">
      <c r="A116" t="s">
        <v>152</v>
      </c>
      <c r="B116" t="s">
        <v>31</v>
      </c>
      <c r="C116" s="4">
        <v>132180</v>
      </c>
    </row>
    <row r="117" spans="1:3" x14ac:dyDescent="0.2">
      <c r="A117" t="s">
        <v>153</v>
      </c>
      <c r="B117" t="s">
        <v>76</v>
      </c>
      <c r="C117" s="4">
        <v>144500</v>
      </c>
    </row>
    <row r="118" spans="1:3" x14ac:dyDescent="0.2">
      <c r="A118" t="s">
        <v>154</v>
      </c>
      <c r="B118" t="s">
        <v>33</v>
      </c>
      <c r="C118" s="4">
        <v>129190</v>
      </c>
    </row>
    <row r="119" spans="1:3" x14ac:dyDescent="0.2">
      <c r="A119" t="s">
        <v>155</v>
      </c>
      <c r="B119" t="s">
        <v>76</v>
      </c>
      <c r="C119" s="4">
        <v>144214</v>
      </c>
    </row>
    <row r="120" spans="1:3" x14ac:dyDescent="0.2">
      <c r="A120" t="s">
        <v>156</v>
      </c>
      <c r="B120" t="s">
        <v>33</v>
      </c>
      <c r="C120" s="4">
        <v>143500</v>
      </c>
    </row>
    <row r="121" spans="1:3" x14ac:dyDescent="0.2">
      <c r="A121" t="s">
        <v>157</v>
      </c>
      <c r="B121" t="s">
        <v>33</v>
      </c>
      <c r="C121" s="4">
        <v>133745</v>
      </c>
    </row>
    <row r="122" spans="1:3" x14ac:dyDescent="0.2">
      <c r="A122" t="s">
        <v>158</v>
      </c>
      <c r="B122" t="s">
        <v>33</v>
      </c>
      <c r="C122" s="4">
        <v>133744</v>
      </c>
    </row>
    <row r="123" spans="1:3" x14ac:dyDescent="0.2">
      <c r="A123" t="s">
        <v>159</v>
      </c>
      <c r="B123" t="s">
        <v>33</v>
      </c>
      <c r="C123" s="4">
        <v>133744</v>
      </c>
    </row>
    <row r="124" spans="1:3" x14ac:dyDescent="0.2">
      <c r="A124" t="s">
        <v>160</v>
      </c>
      <c r="B124" t="s">
        <v>33</v>
      </c>
      <c r="C124" s="4">
        <v>133744</v>
      </c>
    </row>
    <row r="125" spans="1:3" x14ac:dyDescent="0.2">
      <c r="A125" t="s">
        <v>161</v>
      </c>
      <c r="B125" t="s">
        <v>162</v>
      </c>
      <c r="C125" s="4">
        <v>152980</v>
      </c>
    </row>
    <row r="126" spans="1:3" x14ac:dyDescent="0.2">
      <c r="A126" t="s">
        <v>163</v>
      </c>
      <c r="B126" t="s">
        <v>33</v>
      </c>
      <c r="C126" s="4">
        <v>128570</v>
      </c>
    </row>
    <row r="127" spans="1:3" x14ac:dyDescent="0.2">
      <c r="A127" t="s">
        <v>164</v>
      </c>
      <c r="B127" t="s">
        <v>33</v>
      </c>
      <c r="C127" s="4">
        <v>123648</v>
      </c>
    </row>
    <row r="128" spans="1:3" x14ac:dyDescent="0.2">
      <c r="A128" t="s">
        <v>165</v>
      </c>
      <c r="B128" t="s">
        <v>33</v>
      </c>
      <c r="C128" s="4">
        <v>130257</v>
      </c>
    </row>
    <row r="129" spans="1:3" x14ac:dyDescent="0.2">
      <c r="A129" t="s">
        <v>166</v>
      </c>
      <c r="B129" t="s">
        <v>167</v>
      </c>
      <c r="C129" s="4">
        <v>130086</v>
      </c>
    </row>
    <row r="130" spans="1:3" x14ac:dyDescent="0.2">
      <c r="A130" t="s">
        <v>168</v>
      </c>
      <c r="B130" t="s">
        <v>33</v>
      </c>
      <c r="C130" s="4">
        <v>128295</v>
      </c>
    </row>
    <row r="131" spans="1:3" x14ac:dyDescent="0.2">
      <c r="A131" t="s">
        <v>169</v>
      </c>
      <c r="B131" t="s">
        <v>33</v>
      </c>
      <c r="C131" s="4">
        <v>128397</v>
      </c>
    </row>
    <row r="132" spans="1:3" x14ac:dyDescent="0.2">
      <c r="A132" t="s">
        <v>170</v>
      </c>
      <c r="B132" t="s">
        <v>112</v>
      </c>
      <c r="C132" s="4">
        <v>130746</v>
      </c>
    </row>
    <row r="133" spans="1:3" x14ac:dyDescent="0.2">
      <c r="A133" t="s">
        <v>171</v>
      </c>
      <c r="B133" t="s">
        <v>39</v>
      </c>
      <c r="C133" s="4">
        <v>132250</v>
      </c>
    </row>
    <row r="134" spans="1:3" x14ac:dyDescent="0.2">
      <c r="A134" t="s">
        <v>172</v>
      </c>
      <c r="B134" t="s">
        <v>33</v>
      </c>
      <c r="C134" s="4">
        <v>128030</v>
      </c>
    </row>
    <row r="135" spans="1:3" x14ac:dyDescent="0.2">
      <c r="A135" t="s">
        <v>173</v>
      </c>
      <c r="B135" t="s">
        <v>29</v>
      </c>
      <c r="C135" s="4">
        <v>133680</v>
      </c>
    </row>
    <row r="136" spans="1:3" x14ac:dyDescent="0.2">
      <c r="A136" t="s">
        <v>174</v>
      </c>
      <c r="B136" t="s">
        <v>175</v>
      </c>
      <c r="C136" s="4">
        <v>134920</v>
      </c>
    </row>
    <row r="137" spans="1:3" x14ac:dyDescent="0.2">
      <c r="A137" t="s">
        <v>176</v>
      </c>
      <c r="B137" t="s">
        <v>39</v>
      </c>
      <c r="C137" s="4">
        <v>132250</v>
      </c>
    </row>
    <row r="138" spans="1:3" x14ac:dyDescent="0.2">
      <c r="A138" t="s">
        <v>130</v>
      </c>
      <c r="B138" t="s">
        <v>144</v>
      </c>
      <c r="C138" s="4">
        <v>111900</v>
      </c>
    </row>
    <row r="139" spans="1:3" x14ac:dyDescent="0.2">
      <c r="A139" t="s">
        <v>177</v>
      </c>
      <c r="B139" t="s">
        <v>29</v>
      </c>
      <c r="C139" s="4">
        <v>130436</v>
      </c>
    </row>
    <row r="140" spans="1:3" x14ac:dyDescent="0.2">
      <c r="A140" t="s">
        <v>178</v>
      </c>
      <c r="B140" t="s">
        <v>35</v>
      </c>
      <c r="C140" s="4">
        <v>135523</v>
      </c>
    </row>
    <row r="141" spans="1:3" x14ac:dyDescent="0.2">
      <c r="A141" t="s">
        <v>179</v>
      </c>
      <c r="B141" t="s">
        <v>35</v>
      </c>
      <c r="C141" s="4">
        <v>123785</v>
      </c>
    </row>
    <row r="142" spans="1:3" x14ac:dyDescent="0.2">
      <c r="A142" t="s">
        <v>180</v>
      </c>
      <c r="B142" t="s">
        <v>39</v>
      </c>
      <c r="C142" s="4">
        <v>136500</v>
      </c>
    </row>
    <row r="143" spans="1:3" x14ac:dyDescent="0.2">
      <c r="A143" t="s">
        <v>181</v>
      </c>
      <c r="B143" t="s">
        <v>25</v>
      </c>
      <c r="C143" s="4">
        <v>129330</v>
      </c>
    </row>
    <row r="144" spans="1:3" x14ac:dyDescent="0.2">
      <c r="A144" t="s">
        <v>182</v>
      </c>
      <c r="B144" t="s">
        <v>39</v>
      </c>
      <c r="C144" s="4">
        <v>133744</v>
      </c>
    </row>
    <row r="145" spans="1:3" x14ac:dyDescent="0.2">
      <c r="A145" t="s">
        <v>183</v>
      </c>
      <c r="B145" t="s">
        <v>33</v>
      </c>
      <c r="C145" s="4">
        <v>132180</v>
      </c>
    </row>
    <row r="146" spans="1:3" x14ac:dyDescent="0.2">
      <c r="A146" t="s">
        <v>184</v>
      </c>
      <c r="B146" t="s">
        <v>29</v>
      </c>
      <c r="C146" s="4">
        <v>136005</v>
      </c>
    </row>
    <row r="147" spans="1:3" x14ac:dyDescent="0.2">
      <c r="A147" t="s">
        <v>185</v>
      </c>
      <c r="B147" t="s">
        <v>84</v>
      </c>
      <c r="C147" s="4">
        <v>127078</v>
      </c>
    </row>
    <row r="148" spans="1:3" x14ac:dyDescent="0.2">
      <c r="A148" t="s">
        <v>186</v>
      </c>
      <c r="B148" t="s">
        <v>31</v>
      </c>
      <c r="C148" s="4">
        <v>124693</v>
      </c>
    </row>
    <row r="149" spans="1:3" x14ac:dyDescent="0.2">
      <c r="A149" t="s">
        <v>187</v>
      </c>
      <c r="B149" t="s">
        <v>112</v>
      </c>
      <c r="C149" s="4">
        <v>117149</v>
      </c>
    </row>
    <row r="150" spans="1:3" x14ac:dyDescent="0.2">
      <c r="A150" t="s">
        <v>188</v>
      </c>
      <c r="B150" t="s">
        <v>33</v>
      </c>
      <c r="C150" s="4">
        <v>128676</v>
      </c>
    </row>
    <row r="151" spans="1:3" x14ac:dyDescent="0.2">
      <c r="A151" t="s">
        <v>189</v>
      </c>
      <c r="B151" t="s">
        <v>92</v>
      </c>
      <c r="C151" s="4">
        <v>136219</v>
      </c>
    </row>
    <row r="152" spans="1:3" x14ac:dyDescent="0.2">
      <c r="A152" t="s">
        <v>190</v>
      </c>
      <c r="B152" t="s">
        <v>33</v>
      </c>
      <c r="C152" s="4">
        <v>128676</v>
      </c>
    </row>
    <row r="153" spans="1:3" x14ac:dyDescent="0.2">
      <c r="A153" t="s">
        <v>191</v>
      </c>
      <c r="B153" t="s">
        <v>35</v>
      </c>
      <c r="C153" s="4">
        <v>123785</v>
      </c>
    </row>
    <row r="154" spans="1:3" x14ac:dyDescent="0.2">
      <c r="A154" t="s">
        <v>192</v>
      </c>
      <c r="B154" t="s">
        <v>33</v>
      </c>
      <c r="C154" s="4">
        <v>131215</v>
      </c>
    </row>
    <row r="155" spans="1:3" x14ac:dyDescent="0.2">
      <c r="A155" t="s">
        <v>193</v>
      </c>
      <c r="B155" t="s">
        <v>35</v>
      </c>
      <c r="C155" s="4">
        <v>135523</v>
      </c>
    </row>
    <row r="156" spans="1:3" x14ac:dyDescent="0.2">
      <c r="A156" t="s">
        <v>194</v>
      </c>
      <c r="B156" t="s">
        <v>33</v>
      </c>
      <c r="C156" s="4">
        <v>175000</v>
      </c>
    </row>
    <row r="157" spans="1:3" x14ac:dyDescent="0.2">
      <c r="A157" t="s">
        <v>195</v>
      </c>
      <c r="B157" t="s">
        <v>33</v>
      </c>
      <c r="C157" s="4">
        <v>148677</v>
      </c>
    </row>
    <row r="158" spans="1:3" x14ac:dyDescent="0.2">
      <c r="A158" t="s">
        <v>196</v>
      </c>
      <c r="B158" t="s">
        <v>197</v>
      </c>
      <c r="C158" s="4">
        <v>137900</v>
      </c>
    </row>
    <row r="159" spans="1:3" x14ac:dyDescent="0.2">
      <c r="A159" t="s">
        <v>198</v>
      </c>
      <c r="B159" t="s">
        <v>33</v>
      </c>
      <c r="C159" s="4">
        <v>126539</v>
      </c>
    </row>
    <row r="160" spans="1:3" x14ac:dyDescent="0.2">
      <c r="A160" t="s">
        <v>199</v>
      </c>
      <c r="B160" t="s">
        <v>33</v>
      </c>
      <c r="C160" s="4">
        <v>131683</v>
      </c>
    </row>
    <row r="161" spans="1:3" x14ac:dyDescent="0.2">
      <c r="A161" t="s">
        <v>200</v>
      </c>
      <c r="B161" t="s">
        <v>33</v>
      </c>
      <c r="C161" s="4">
        <v>128030</v>
      </c>
    </row>
    <row r="162" spans="1:3" x14ac:dyDescent="0.2">
      <c r="A162" t="s">
        <v>201</v>
      </c>
      <c r="B162" t="s">
        <v>31</v>
      </c>
      <c r="C162" s="4">
        <v>132180</v>
      </c>
    </row>
    <row r="163" spans="1:3" x14ac:dyDescent="0.2">
      <c r="A163" t="s">
        <v>202</v>
      </c>
      <c r="B163" t="s">
        <v>29</v>
      </c>
      <c r="C163" s="4">
        <v>132018</v>
      </c>
    </row>
    <row r="164" spans="1:3" x14ac:dyDescent="0.2">
      <c r="A164" t="s">
        <v>203</v>
      </c>
      <c r="B164" t="s">
        <v>112</v>
      </c>
      <c r="C164" s="4">
        <v>130881</v>
      </c>
    </row>
    <row r="165" spans="1:3" x14ac:dyDescent="0.2">
      <c r="A165" t="s">
        <v>204</v>
      </c>
      <c r="B165" t="s">
        <v>33</v>
      </c>
      <c r="C165" s="4">
        <v>129462</v>
      </c>
    </row>
    <row r="166" spans="1:3" x14ac:dyDescent="0.2">
      <c r="A166" t="s">
        <v>205</v>
      </c>
      <c r="B166" t="s">
        <v>104</v>
      </c>
      <c r="C166" s="4">
        <v>156800</v>
      </c>
    </row>
    <row r="167" spans="1:3" x14ac:dyDescent="0.2">
      <c r="A167" t="s">
        <v>206</v>
      </c>
      <c r="B167" t="s">
        <v>76</v>
      </c>
      <c r="C167" s="4">
        <v>144500</v>
      </c>
    </row>
    <row r="168" spans="1:3" x14ac:dyDescent="0.2">
      <c r="A168" t="s">
        <v>207</v>
      </c>
      <c r="B168" t="s">
        <v>33</v>
      </c>
      <c r="C168" s="4">
        <v>132180</v>
      </c>
    </row>
    <row r="169" spans="1:3" x14ac:dyDescent="0.2">
      <c r="A169" t="s">
        <v>208</v>
      </c>
      <c r="B169" t="s">
        <v>35</v>
      </c>
      <c r="C169" s="4">
        <v>129712</v>
      </c>
    </row>
    <row r="170" spans="1:3" x14ac:dyDescent="0.2">
      <c r="A170" t="s">
        <v>209</v>
      </c>
      <c r="B170" t="s">
        <v>35</v>
      </c>
      <c r="C170" s="4">
        <v>136345</v>
      </c>
    </row>
    <row r="171" spans="1:3" x14ac:dyDescent="0.2">
      <c r="A171" t="s">
        <v>210</v>
      </c>
      <c r="B171" t="s">
        <v>33</v>
      </c>
      <c r="C171" s="4">
        <v>120617</v>
      </c>
    </row>
    <row r="172" spans="1:3" x14ac:dyDescent="0.2">
      <c r="A172" t="s">
        <v>211</v>
      </c>
      <c r="B172" t="s">
        <v>57</v>
      </c>
      <c r="C172" s="4">
        <v>127111</v>
      </c>
    </row>
    <row r="173" spans="1:3" x14ac:dyDescent="0.2">
      <c r="A173" t="s">
        <v>212</v>
      </c>
      <c r="B173" t="s">
        <v>92</v>
      </c>
      <c r="C173" s="4">
        <v>137454</v>
      </c>
    </row>
    <row r="174" spans="1:3" x14ac:dyDescent="0.2">
      <c r="A174" t="s">
        <v>213</v>
      </c>
      <c r="B174" t="s">
        <v>33</v>
      </c>
      <c r="C174" s="4">
        <v>128856</v>
      </c>
    </row>
    <row r="175" spans="1:3" x14ac:dyDescent="0.2">
      <c r="A175" t="s">
        <v>214</v>
      </c>
      <c r="B175" t="s">
        <v>29</v>
      </c>
      <c r="C175" s="4">
        <v>132018</v>
      </c>
    </row>
    <row r="176" spans="1:3" x14ac:dyDescent="0.2">
      <c r="A176" t="s">
        <v>130</v>
      </c>
      <c r="B176" t="s">
        <v>215</v>
      </c>
      <c r="C176" s="4">
        <v>111900</v>
      </c>
    </row>
    <row r="177" spans="1:3" x14ac:dyDescent="0.2">
      <c r="A177" t="s">
        <v>216</v>
      </c>
      <c r="B177" t="s">
        <v>17</v>
      </c>
      <c r="C177" s="4">
        <v>130256</v>
      </c>
    </row>
    <row r="178" spans="1:3" x14ac:dyDescent="0.2">
      <c r="A178" t="s">
        <v>217</v>
      </c>
      <c r="B178" t="s">
        <v>175</v>
      </c>
      <c r="C178" s="4">
        <v>131500</v>
      </c>
    </row>
    <row r="179" spans="1:3" x14ac:dyDescent="0.2">
      <c r="A179" t="s">
        <v>218</v>
      </c>
      <c r="B179" t="s">
        <v>92</v>
      </c>
      <c r="C179" s="4">
        <v>133409</v>
      </c>
    </row>
    <row r="180" spans="1:3" x14ac:dyDescent="0.2">
      <c r="A180" t="s">
        <v>219</v>
      </c>
      <c r="B180" t="s">
        <v>92</v>
      </c>
      <c r="C180" s="4">
        <v>138957</v>
      </c>
    </row>
    <row r="181" spans="1:3" x14ac:dyDescent="0.2">
      <c r="A181" t="s">
        <v>220</v>
      </c>
      <c r="B181" t="s">
        <v>33</v>
      </c>
      <c r="C181" s="4">
        <v>128733</v>
      </c>
    </row>
    <row r="182" spans="1:3" x14ac:dyDescent="0.2">
      <c r="A182" t="s">
        <v>221</v>
      </c>
      <c r="B182" t="s">
        <v>33</v>
      </c>
      <c r="C182" s="4">
        <v>129526</v>
      </c>
    </row>
    <row r="183" spans="1:3" x14ac:dyDescent="0.2">
      <c r="A183" t="s">
        <v>222</v>
      </c>
      <c r="B183" t="s">
        <v>175</v>
      </c>
      <c r="C183" s="4">
        <v>131500</v>
      </c>
    </row>
    <row r="184" spans="1:3" x14ac:dyDescent="0.2">
      <c r="A184" t="s">
        <v>223</v>
      </c>
      <c r="B184" t="s">
        <v>224</v>
      </c>
      <c r="C184" s="4">
        <v>129462</v>
      </c>
    </row>
    <row r="185" spans="1:3" x14ac:dyDescent="0.2">
      <c r="A185" t="s">
        <v>225</v>
      </c>
      <c r="B185" t="s">
        <v>92</v>
      </c>
      <c r="C185" s="4">
        <v>133801</v>
      </c>
    </row>
    <row r="186" spans="1:3" x14ac:dyDescent="0.2">
      <c r="A186" t="s">
        <v>226</v>
      </c>
      <c r="B186" t="s">
        <v>35</v>
      </c>
      <c r="C186" s="4">
        <v>135523</v>
      </c>
    </row>
    <row r="187" spans="1:3" x14ac:dyDescent="0.2">
      <c r="A187" t="s">
        <v>227</v>
      </c>
      <c r="B187" t="s">
        <v>33</v>
      </c>
      <c r="C187" s="4">
        <v>132180</v>
      </c>
    </row>
    <row r="188" spans="1:3" x14ac:dyDescent="0.2">
      <c r="A188" t="s">
        <v>228</v>
      </c>
      <c r="B188" t="s">
        <v>33</v>
      </c>
      <c r="C188" s="4">
        <v>128676</v>
      </c>
    </row>
    <row r="189" spans="1:3" x14ac:dyDescent="0.2">
      <c r="A189" t="s">
        <v>229</v>
      </c>
      <c r="B189" t="s">
        <v>39</v>
      </c>
      <c r="C189" s="4">
        <v>132250</v>
      </c>
    </row>
    <row r="190" spans="1:3" x14ac:dyDescent="0.2">
      <c r="A190" t="s">
        <v>230</v>
      </c>
      <c r="B190" t="s">
        <v>33</v>
      </c>
      <c r="C190" s="4">
        <v>132180</v>
      </c>
    </row>
    <row r="191" spans="1:3" x14ac:dyDescent="0.2">
      <c r="A191" t="s">
        <v>231</v>
      </c>
      <c r="B191" t="s">
        <v>33</v>
      </c>
      <c r="C191" s="4">
        <v>185000</v>
      </c>
    </row>
    <row r="192" spans="1:3" x14ac:dyDescent="0.2">
      <c r="A192" t="s">
        <v>232</v>
      </c>
      <c r="B192" t="s">
        <v>33</v>
      </c>
      <c r="C192" s="4">
        <v>120617</v>
      </c>
    </row>
    <row r="193" spans="1:3" x14ac:dyDescent="0.2">
      <c r="A193" t="s">
        <v>233</v>
      </c>
      <c r="B193" t="s">
        <v>29</v>
      </c>
      <c r="C193" s="4">
        <v>132018</v>
      </c>
    </row>
    <row r="194" spans="1:3" x14ac:dyDescent="0.2">
      <c r="A194" t="s">
        <v>234</v>
      </c>
      <c r="B194" t="s">
        <v>175</v>
      </c>
      <c r="C194" s="4">
        <v>289000</v>
      </c>
    </row>
    <row r="195" spans="1:3" x14ac:dyDescent="0.2">
      <c r="A195" t="s">
        <v>235</v>
      </c>
      <c r="B195" t="s">
        <v>39</v>
      </c>
      <c r="C195" s="4">
        <v>135500</v>
      </c>
    </row>
    <row r="196" spans="1:3" x14ac:dyDescent="0.2">
      <c r="A196" t="s">
        <v>236</v>
      </c>
      <c r="B196" t="s">
        <v>92</v>
      </c>
      <c r="C196" s="4">
        <v>149592</v>
      </c>
    </row>
    <row r="197" spans="1:3" x14ac:dyDescent="0.2">
      <c r="A197" t="s">
        <v>237</v>
      </c>
      <c r="B197" t="s">
        <v>33</v>
      </c>
      <c r="C197" s="4">
        <v>128856</v>
      </c>
    </row>
    <row r="198" spans="1:3" x14ac:dyDescent="0.2">
      <c r="A198" t="s">
        <v>238</v>
      </c>
      <c r="B198" t="s">
        <v>33</v>
      </c>
      <c r="C198" s="4">
        <v>129462</v>
      </c>
    </row>
    <row r="199" spans="1:3" x14ac:dyDescent="0.2">
      <c r="A199" t="s">
        <v>239</v>
      </c>
      <c r="B199" t="s">
        <v>39</v>
      </c>
      <c r="C199" s="4">
        <v>131450</v>
      </c>
    </row>
    <row r="200" spans="1:3" x14ac:dyDescent="0.2">
      <c r="A200" t="s">
        <v>240</v>
      </c>
      <c r="B200" t="s">
        <v>33</v>
      </c>
      <c r="C200" s="4">
        <v>138775</v>
      </c>
    </row>
    <row r="201" spans="1:3" x14ac:dyDescent="0.2">
      <c r="A201" t="s">
        <v>241</v>
      </c>
      <c r="B201" t="s">
        <v>33</v>
      </c>
      <c r="C201" s="4">
        <v>138775</v>
      </c>
    </row>
    <row r="202" spans="1:3" x14ac:dyDescent="0.2">
      <c r="A202" t="s">
        <v>242</v>
      </c>
      <c r="B202" t="s">
        <v>33</v>
      </c>
      <c r="C202" s="4">
        <v>131369</v>
      </c>
    </row>
    <row r="203" spans="1:3" x14ac:dyDescent="0.2">
      <c r="A203" t="s">
        <v>243</v>
      </c>
      <c r="B203" t="s">
        <v>29</v>
      </c>
      <c r="C203" s="4">
        <v>133680</v>
      </c>
    </row>
    <row r="204" spans="1:3" x14ac:dyDescent="0.2">
      <c r="A204" t="s">
        <v>244</v>
      </c>
      <c r="B204" t="s">
        <v>33</v>
      </c>
      <c r="C204" s="4">
        <v>126539</v>
      </c>
    </row>
    <row r="205" spans="1:3" x14ac:dyDescent="0.2">
      <c r="A205" t="s">
        <v>245</v>
      </c>
      <c r="B205" t="s">
        <v>29</v>
      </c>
      <c r="C205" s="4">
        <v>124693</v>
      </c>
    </row>
    <row r="206" spans="1:3" x14ac:dyDescent="0.2">
      <c r="A206" t="s">
        <v>246</v>
      </c>
      <c r="B206" t="s">
        <v>33</v>
      </c>
      <c r="C206" s="4">
        <v>126539</v>
      </c>
    </row>
    <row r="207" spans="1:3" x14ac:dyDescent="0.2">
      <c r="A207" t="s">
        <v>247</v>
      </c>
      <c r="B207" t="s">
        <v>33</v>
      </c>
      <c r="C207" s="4">
        <v>126539</v>
      </c>
    </row>
    <row r="208" spans="1:3" x14ac:dyDescent="0.2">
      <c r="A208" t="s">
        <v>248</v>
      </c>
      <c r="B208" t="s">
        <v>33</v>
      </c>
      <c r="C208" s="4">
        <v>126539</v>
      </c>
    </row>
    <row r="209" spans="1:3" x14ac:dyDescent="0.2">
      <c r="A209" t="s">
        <v>249</v>
      </c>
      <c r="B209" t="s">
        <v>33</v>
      </c>
      <c r="C209" s="4">
        <v>126539</v>
      </c>
    </row>
    <row r="210" spans="1:3" x14ac:dyDescent="0.2">
      <c r="A210" t="s">
        <v>250</v>
      </c>
      <c r="B210" t="s">
        <v>43</v>
      </c>
      <c r="C210" s="4">
        <v>132900</v>
      </c>
    </row>
    <row r="211" spans="1:3" x14ac:dyDescent="0.2">
      <c r="A211" t="s">
        <v>251</v>
      </c>
      <c r="B211" t="s">
        <v>33</v>
      </c>
      <c r="C211" s="4">
        <v>130257</v>
      </c>
    </row>
    <row r="212" spans="1:3" x14ac:dyDescent="0.2">
      <c r="A212" t="s">
        <v>252</v>
      </c>
      <c r="B212" t="s">
        <v>33</v>
      </c>
      <c r="C212" s="4">
        <v>132551</v>
      </c>
    </row>
    <row r="213" spans="1:3" x14ac:dyDescent="0.2">
      <c r="A213" t="s">
        <v>253</v>
      </c>
      <c r="B213" t="s">
        <v>33</v>
      </c>
      <c r="C213" s="4">
        <v>130257</v>
      </c>
    </row>
    <row r="214" spans="1:3" x14ac:dyDescent="0.2">
      <c r="A214" t="s">
        <v>254</v>
      </c>
      <c r="B214" t="s">
        <v>35</v>
      </c>
      <c r="C214" s="4">
        <v>147838</v>
      </c>
    </row>
    <row r="215" spans="1:3" x14ac:dyDescent="0.2">
      <c r="A215" t="s">
        <v>255</v>
      </c>
      <c r="B215" t="s">
        <v>33</v>
      </c>
      <c r="C215" s="4">
        <v>129462</v>
      </c>
    </row>
    <row r="216" spans="1:3" x14ac:dyDescent="0.2">
      <c r="A216" t="s">
        <v>256</v>
      </c>
      <c r="B216" t="s">
        <v>33</v>
      </c>
      <c r="C216" s="4">
        <v>127513</v>
      </c>
    </row>
    <row r="217" spans="1:3" x14ac:dyDescent="0.2">
      <c r="A217" t="s">
        <v>257</v>
      </c>
      <c r="B217" t="s">
        <v>33</v>
      </c>
      <c r="C217" s="4">
        <v>131215</v>
      </c>
    </row>
    <row r="218" spans="1:3" x14ac:dyDescent="0.2">
      <c r="A218" t="s">
        <v>258</v>
      </c>
      <c r="B218" t="s">
        <v>84</v>
      </c>
      <c r="C218" s="4">
        <v>151734</v>
      </c>
    </row>
    <row r="219" spans="1:3" x14ac:dyDescent="0.2">
      <c r="A219" t="s">
        <v>259</v>
      </c>
      <c r="B219" t="s">
        <v>39</v>
      </c>
      <c r="C219" s="4">
        <v>132500</v>
      </c>
    </row>
    <row r="220" spans="1:3" x14ac:dyDescent="0.2">
      <c r="A220" t="s">
        <v>260</v>
      </c>
      <c r="B220" t="s">
        <v>76</v>
      </c>
      <c r="C220" s="4">
        <v>174105</v>
      </c>
    </row>
    <row r="221" spans="1:3" x14ac:dyDescent="0.2">
      <c r="A221" t="s">
        <v>261</v>
      </c>
      <c r="B221" t="s">
        <v>92</v>
      </c>
      <c r="C221" s="4">
        <v>140253</v>
      </c>
    </row>
    <row r="222" spans="1:3" x14ac:dyDescent="0.2">
      <c r="A222" t="s">
        <v>262</v>
      </c>
      <c r="B222" t="s">
        <v>39</v>
      </c>
      <c r="C222" s="4">
        <v>132250</v>
      </c>
    </row>
    <row r="223" spans="1:3" x14ac:dyDescent="0.2">
      <c r="A223" t="s">
        <v>263</v>
      </c>
      <c r="B223" t="s">
        <v>33</v>
      </c>
      <c r="C223" s="4">
        <v>132180</v>
      </c>
    </row>
    <row r="224" spans="1:3" x14ac:dyDescent="0.2">
      <c r="A224" t="s">
        <v>264</v>
      </c>
      <c r="B224" t="s">
        <v>33</v>
      </c>
      <c r="C224" s="4">
        <v>120566</v>
      </c>
    </row>
    <row r="225" spans="1:3" x14ac:dyDescent="0.2">
      <c r="A225" t="s">
        <v>265</v>
      </c>
      <c r="B225" t="s">
        <v>33</v>
      </c>
      <c r="C225" s="4">
        <v>120566</v>
      </c>
    </row>
    <row r="226" spans="1:3" x14ac:dyDescent="0.2">
      <c r="A226" t="s">
        <v>266</v>
      </c>
      <c r="B226" t="s">
        <v>35</v>
      </c>
      <c r="C226" s="4">
        <v>207200</v>
      </c>
    </row>
    <row r="227" spans="1:3" x14ac:dyDescent="0.2">
      <c r="A227" t="s">
        <v>267</v>
      </c>
      <c r="B227" t="s">
        <v>33</v>
      </c>
      <c r="C227" s="4">
        <v>132444</v>
      </c>
    </row>
    <row r="228" spans="1:3" x14ac:dyDescent="0.2">
      <c r="A228" t="s">
        <v>268</v>
      </c>
      <c r="B228" t="s">
        <v>33</v>
      </c>
      <c r="C228" s="4">
        <v>120566</v>
      </c>
    </row>
    <row r="229" spans="1:3" x14ac:dyDescent="0.2">
      <c r="A229" t="s">
        <v>269</v>
      </c>
      <c r="B229" t="s">
        <v>92</v>
      </c>
      <c r="C229" s="4">
        <v>124526</v>
      </c>
    </row>
    <row r="230" spans="1:3" x14ac:dyDescent="0.2">
      <c r="A230" t="s">
        <v>270</v>
      </c>
      <c r="B230" t="s">
        <v>33</v>
      </c>
      <c r="C230" s="4">
        <v>120566</v>
      </c>
    </row>
    <row r="231" spans="1:3" x14ac:dyDescent="0.2">
      <c r="A231" t="s">
        <v>130</v>
      </c>
      <c r="B231" t="s">
        <v>144</v>
      </c>
      <c r="C231" s="4">
        <v>111900</v>
      </c>
    </row>
    <row r="232" spans="1:3" x14ac:dyDescent="0.2">
      <c r="A232" t="s">
        <v>271</v>
      </c>
      <c r="B232" t="s">
        <v>33</v>
      </c>
      <c r="C232" s="4">
        <v>120566</v>
      </c>
    </row>
    <row r="233" spans="1:3" x14ac:dyDescent="0.2">
      <c r="A233" t="s">
        <v>272</v>
      </c>
      <c r="B233" t="s">
        <v>33</v>
      </c>
      <c r="C233" s="4">
        <v>120566</v>
      </c>
    </row>
    <row r="234" spans="1:3" x14ac:dyDescent="0.2">
      <c r="A234" t="s">
        <v>273</v>
      </c>
      <c r="B234" t="s">
        <v>33</v>
      </c>
      <c r="C234" s="4">
        <v>129462</v>
      </c>
    </row>
    <row r="235" spans="1:3" x14ac:dyDescent="0.2">
      <c r="A235" t="s">
        <v>274</v>
      </c>
      <c r="B235" t="s">
        <v>33</v>
      </c>
      <c r="C235" s="4">
        <v>128030</v>
      </c>
    </row>
    <row r="236" spans="1:3" x14ac:dyDescent="0.2">
      <c r="A236" t="s">
        <v>275</v>
      </c>
      <c r="B236" t="s">
        <v>33</v>
      </c>
      <c r="C236" s="4">
        <v>129190</v>
      </c>
    </row>
    <row r="237" spans="1:3" x14ac:dyDescent="0.2">
      <c r="A237" t="s">
        <v>130</v>
      </c>
      <c r="B237" t="s">
        <v>144</v>
      </c>
      <c r="C237" s="4">
        <v>111900</v>
      </c>
    </row>
    <row r="238" spans="1:3" x14ac:dyDescent="0.2">
      <c r="A238" t="s">
        <v>276</v>
      </c>
      <c r="B238" t="s">
        <v>29</v>
      </c>
      <c r="C238" s="4">
        <v>133680</v>
      </c>
    </row>
    <row r="239" spans="1:3" x14ac:dyDescent="0.2">
      <c r="A239" t="s">
        <v>277</v>
      </c>
      <c r="B239" t="s">
        <v>33</v>
      </c>
      <c r="C239" s="4">
        <v>130257</v>
      </c>
    </row>
    <row r="240" spans="1:3" x14ac:dyDescent="0.2">
      <c r="A240" t="s">
        <v>278</v>
      </c>
      <c r="B240" t="s">
        <v>33</v>
      </c>
      <c r="C240" s="4">
        <v>132180</v>
      </c>
    </row>
    <row r="241" spans="1:3" x14ac:dyDescent="0.2">
      <c r="A241" t="s">
        <v>279</v>
      </c>
      <c r="B241" t="s">
        <v>29</v>
      </c>
      <c r="C241" s="4">
        <v>133680</v>
      </c>
    </row>
    <row r="242" spans="1:3" x14ac:dyDescent="0.2">
      <c r="A242" t="s">
        <v>280</v>
      </c>
      <c r="B242" t="s">
        <v>33</v>
      </c>
      <c r="C242" s="4">
        <v>179120</v>
      </c>
    </row>
    <row r="243" spans="1:3" x14ac:dyDescent="0.2">
      <c r="A243" t="s">
        <v>281</v>
      </c>
      <c r="B243" t="s">
        <v>33</v>
      </c>
      <c r="C243" s="4">
        <v>179120</v>
      </c>
    </row>
    <row r="244" spans="1:3" x14ac:dyDescent="0.2">
      <c r="A244" t="s">
        <v>282</v>
      </c>
      <c r="B244" t="s">
        <v>33</v>
      </c>
      <c r="C244" s="4">
        <v>127740</v>
      </c>
    </row>
    <row r="245" spans="1:3" x14ac:dyDescent="0.2">
      <c r="A245" t="s">
        <v>283</v>
      </c>
      <c r="B245" t="s">
        <v>33</v>
      </c>
      <c r="C245" s="4">
        <v>120566</v>
      </c>
    </row>
    <row r="246" spans="1:3" x14ac:dyDescent="0.2">
      <c r="A246" t="s">
        <v>284</v>
      </c>
      <c r="B246" t="s">
        <v>33</v>
      </c>
      <c r="C246" s="4">
        <v>129190</v>
      </c>
    </row>
    <row r="247" spans="1:3" x14ac:dyDescent="0.2">
      <c r="A247" t="s">
        <v>285</v>
      </c>
      <c r="B247" t="s">
        <v>286</v>
      </c>
      <c r="C247" s="4">
        <v>175000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03"/>
  <sheetViews>
    <sheetView topLeftCell="A965" workbookViewId="0">
      <selection activeCell="U3" sqref="T2:U3"/>
    </sheetView>
  </sheetViews>
  <sheetFormatPr baseColWidth="10" defaultColWidth="8.83203125" defaultRowHeight="15" x14ac:dyDescent="0.2"/>
  <cols>
    <col min="1" max="1" width="31.1640625" bestFit="1" customWidth="1"/>
    <col min="9" max="9" width="12" bestFit="1" customWidth="1"/>
  </cols>
  <sheetData>
    <row r="1" spans="1:17" ht="16" thickBot="1" x14ac:dyDescent="0.25">
      <c r="A1" s="25" t="s">
        <v>476</v>
      </c>
      <c r="B1" s="25" t="s">
        <v>537</v>
      </c>
      <c r="C1" s="25" t="s">
        <v>538</v>
      </c>
      <c r="D1" s="25" t="s">
        <v>539</v>
      </c>
      <c r="E1" s="26" t="s">
        <v>540</v>
      </c>
      <c r="F1" s="25" t="s">
        <v>541</v>
      </c>
      <c r="G1" s="25" t="s">
        <v>542</v>
      </c>
      <c r="H1" s="42" t="s">
        <v>473</v>
      </c>
      <c r="I1" s="42" t="s">
        <v>828</v>
      </c>
      <c r="J1">
        <v>0</v>
      </c>
      <c r="N1" s="14"/>
      <c r="O1" s="14"/>
      <c r="P1" s="15"/>
      <c r="Q1" s="7"/>
    </row>
    <row r="2" spans="1:17" ht="17" thickTop="1" thickBot="1" x14ac:dyDescent="0.25">
      <c r="A2" s="27" t="s">
        <v>543</v>
      </c>
      <c r="B2" s="28">
        <v>77033</v>
      </c>
      <c r="C2" s="28">
        <v>87772</v>
      </c>
      <c r="D2" s="29">
        <v>-12.24</v>
      </c>
      <c r="E2" s="30">
        <v>896526</v>
      </c>
      <c r="F2" s="28">
        <v>909330</v>
      </c>
      <c r="G2" s="29">
        <v>-1.41</v>
      </c>
      <c r="H2" s="46">
        <v>30440</v>
      </c>
      <c r="I2" s="43">
        <f>SUM($E$2:E2)/SUM($E$2:$E$286)</f>
        <v>5.273020743926659E-2</v>
      </c>
      <c r="J2">
        <f>I2*1000</f>
        <v>52.730207439266593</v>
      </c>
    </row>
    <row r="3" spans="1:17" ht="16" thickBot="1" x14ac:dyDescent="0.25">
      <c r="A3" s="31" t="s">
        <v>544</v>
      </c>
      <c r="B3" s="32">
        <v>56825</v>
      </c>
      <c r="C3" s="32">
        <v>60155</v>
      </c>
      <c r="D3" s="29">
        <v>-5.54</v>
      </c>
      <c r="E3" s="33">
        <v>633694</v>
      </c>
      <c r="F3" s="32">
        <v>536980</v>
      </c>
      <c r="G3" s="29">
        <v>18.010000000000002</v>
      </c>
      <c r="H3" s="50">
        <v>33840</v>
      </c>
      <c r="I3" s="43">
        <f>SUM($E$2:E3)/SUM($E$2:$E$286)</f>
        <v>9.0001648616676505E-2</v>
      </c>
      <c r="J3">
        <f t="shared" ref="J3:J66" si="0">I3*1000</f>
        <v>90.001648616676505</v>
      </c>
    </row>
    <row r="4" spans="1:17" ht="16" thickBot="1" x14ac:dyDescent="0.25">
      <c r="A4" s="27" t="s">
        <v>545</v>
      </c>
      <c r="B4" s="28">
        <v>53785</v>
      </c>
      <c r="C4" s="28">
        <v>54424</v>
      </c>
      <c r="D4" s="29">
        <v>-1.17</v>
      </c>
      <c r="E4" s="30">
        <v>575569</v>
      </c>
      <c r="F4" s="28">
        <v>585582</v>
      </c>
      <c r="G4" s="29">
        <v>-1.71</v>
      </c>
      <c r="H4">
        <v>30095</v>
      </c>
      <c r="I4" s="43">
        <f>SUM($E$2:E4)/SUM($E$2:$E$286)</f>
        <v>0.12385440109191005</v>
      </c>
      <c r="J4">
        <f t="shared" si="0"/>
        <v>123.85440109191005</v>
      </c>
      <c r="N4" t="s">
        <v>830</v>
      </c>
      <c r="O4" t="s">
        <v>477</v>
      </c>
      <c r="P4" t="s">
        <v>831</v>
      </c>
    </row>
    <row r="5" spans="1:17" ht="16" thickBot="1" x14ac:dyDescent="0.25">
      <c r="A5" s="31" t="s">
        <v>546</v>
      </c>
      <c r="B5" s="32">
        <v>41282</v>
      </c>
      <c r="C5" s="32">
        <v>38669</v>
      </c>
      <c r="D5" s="29">
        <v>6.76</v>
      </c>
      <c r="E5" s="33">
        <v>448068</v>
      </c>
      <c r="F5" s="32">
        <v>427168</v>
      </c>
      <c r="G5" s="29">
        <v>4.8899999999999997</v>
      </c>
      <c r="H5">
        <v>27125</v>
      </c>
      <c r="I5" s="43">
        <f>SUM($E$2:E5)/SUM($E$2:$E$286)</f>
        <v>0.15020803566234894</v>
      </c>
      <c r="J5">
        <f t="shared" si="0"/>
        <v>150.20803566234895</v>
      </c>
      <c r="M5">
        <v>1</v>
      </c>
      <c r="N5" t="str">
        <f>INDEX($A$2:$A$286,MATCH(M5,$J$1:$J$286,1),0)</f>
        <v>Ford F-Series</v>
      </c>
      <c r="O5">
        <f>INDEX($H$2:$H$286,MATCH(N5,$A$2:$A$286,0),1)</f>
        <v>30440</v>
      </c>
      <c r="P5">
        <f>IF(O5=0,"",O5)</f>
        <v>30440</v>
      </c>
    </row>
    <row r="6" spans="1:17" ht="16" thickBot="1" x14ac:dyDescent="0.25">
      <c r="A6" s="27" t="s">
        <v>547</v>
      </c>
      <c r="B6" s="28">
        <v>36098</v>
      </c>
      <c r="C6" s="28">
        <v>42079</v>
      </c>
      <c r="D6" s="29">
        <v>-14.21</v>
      </c>
      <c r="E6" s="30">
        <v>384168</v>
      </c>
      <c r="F6" s="28">
        <v>379021</v>
      </c>
      <c r="G6" s="29">
        <v>1.36</v>
      </c>
      <c r="H6" s="50">
        <v>26270</v>
      </c>
      <c r="I6" s="43">
        <f>SUM($E$2:E6)/SUM($E$2:$E$286)</f>
        <v>0.17280331826600814</v>
      </c>
      <c r="J6">
        <f t="shared" si="0"/>
        <v>172.80331826600815</v>
      </c>
      <c r="M6">
        <v>2</v>
      </c>
      <c r="N6" t="str">
        <f t="shared" ref="N6:N69" si="1">INDEX($A$2:$A$286,MATCH(M6,$J$1:$J$286,1),0)</f>
        <v>Ford F-Series</v>
      </c>
      <c r="O6">
        <f t="shared" ref="O6:O69" si="2">INDEX($H$2:$H$286,MATCH(N6,$A$2:$A$286,0),1)</f>
        <v>30440</v>
      </c>
      <c r="P6">
        <f t="shared" ref="P6:P69" si="3">IF(O6=0,"",O6)</f>
        <v>30440</v>
      </c>
    </row>
    <row r="7" spans="1:17" ht="16" thickBot="1" x14ac:dyDescent="0.25">
      <c r="A7" s="31" t="s">
        <v>548</v>
      </c>
      <c r="B7" s="32">
        <v>27331</v>
      </c>
      <c r="C7" s="32">
        <v>42523</v>
      </c>
      <c r="D7" s="29">
        <v>-35.729999999999997</v>
      </c>
      <c r="E7" s="33">
        <v>350447</v>
      </c>
      <c r="F7" s="32">
        <v>412110</v>
      </c>
      <c r="G7" s="29">
        <v>-14.96</v>
      </c>
      <c r="H7">
        <v>26585</v>
      </c>
      <c r="I7" s="43">
        <f>SUM($E$2:E7)/SUM($E$2:$E$286)</f>
        <v>0.19341526148513249</v>
      </c>
      <c r="J7">
        <f t="shared" si="0"/>
        <v>193.4152614851325</v>
      </c>
      <c r="M7">
        <v>3</v>
      </c>
      <c r="N7" t="str">
        <f t="shared" si="1"/>
        <v>Ford F-Series</v>
      </c>
      <c r="O7">
        <f t="shared" si="2"/>
        <v>30440</v>
      </c>
      <c r="P7">
        <f t="shared" si="3"/>
        <v>30440</v>
      </c>
    </row>
    <row r="8" spans="1:17" ht="16" thickBot="1" x14ac:dyDescent="0.25">
      <c r="A8" s="27" t="s">
        <v>549</v>
      </c>
      <c r="B8" s="28">
        <v>30323</v>
      </c>
      <c r="C8" s="28">
        <v>33172</v>
      </c>
      <c r="D8" s="29">
        <v>-8.59</v>
      </c>
      <c r="E8" s="30">
        <v>346049</v>
      </c>
      <c r="F8" s="28">
        <v>332621</v>
      </c>
      <c r="G8" s="29">
        <v>4.04</v>
      </c>
      <c r="H8">
        <v>24995</v>
      </c>
      <c r="I8" s="43">
        <f>SUM($E$2:E8)/SUM($E$2:$E$286)</f>
        <v>0.21376853127781084</v>
      </c>
      <c r="J8">
        <f t="shared" si="0"/>
        <v>213.76853127781084</v>
      </c>
      <c r="M8">
        <v>4</v>
      </c>
      <c r="N8" t="str">
        <f t="shared" si="1"/>
        <v>Ford F-Series</v>
      </c>
      <c r="O8">
        <f t="shared" si="2"/>
        <v>30440</v>
      </c>
      <c r="P8">
        <f t="shared" si="3"/>
        <v>30440</v>
      </c>
    </row>
    <row r="9" spans="1:17" ht="16" thickBot="1" x14ac:dyDescent="0.25">
      <c r="A9" s="31" t="s">
        <v>550</v>
      </c>
      <c r="B9" s="32">
        <v>26309</v>
      </c>
      <c r="C9" s="32">
        <v>29093</v>
      </c>
      <c r="D9" s="29">
        <v>-9.57</v>
      </c>
      <c r="E9" s="33">
        <v>336978</v>
      </c>
      <c r="F9" s="32">
        <v>343439</v>
      </c>
      <c r="G9" s="29">
        <v>-1.88</v>
      </c>
      <c r="H9">
        <v>25420</v>
      </c>
      <c r="I9" s="43">
        <f>SUM($E$2:E9)/SUM($E$2:$E$286)</f>
        <v>0.23358827977642571</v>
      </c>
      <c r="J9">
        <f t="shared" si="0"/>
        <v>233.58827977642571</v>
      </c>
      <c r="M9">
        <v>5</v>
      </c>
      <c r="N9" t="str">
        <f t="shared" si="1"/>
        <v>Ford F-Series</v>
      </c>
      <c r="O9">
        <f t="shared" si="2"/>
        <v>30440</v>
      </c>
      <c r="P9">
        <f t="shared" si="3"/>
        <v>30440</v>
      </c>
    </row>
    <row r="10" spans="1:17" ht="16" thickBot="1" x14ac:dyDescent="0.25">
      <c r="A10" s="27" t="s">
        <v>551</v>
      </c>
      <c r="B10" s="28">
        <v>22913</v>
      </c>
      <c r="C10" s="28">
        <v>26384</v>
      </c>
      <c r="D10" s="29">
        <v>-13.16</v>
      </c>
      <c r="E10" s="30">
        <v>325650</v>
      </c>
      <c r="F10" s="28">
        <v>325760</v>
      </c>
      <c r="G10" s="29">
        <v>-0.03</v>
      </c>
      <c r="H10">
        <v>20995</v>
      </c>
      <c r="I10" s="43">
        <f>SUM($E$2:E10)/SUM($E$2:$E$286)</f>
        <v>0.25274175893107059</v>
      </c>
      <c r="J10">
        <f t="shared" si="0"/>
        <v>252.74175893107059</v>
      </c>
      <c r="M10">
        <v>6</v>
      </c>
      <c r="N10" t="str">
        <f t="shared" si="1"/>
        <v>Ford F-Series</v>
      </c>
      <c r="O10">
        <f t="shared" si="2"/>
        <v>30440</v>
      </c>
      <c r="P10">
        <f t="shared" si="3"/>
        <v>30440</v>
      </c>
    </row>
    <row r="11" spans="1:17" ht="16" thickBot="1" x14ac:dyDescent="0.25">
      <c r="A11" s="31" t="s">
        <v>552</v>
      </c>
      <c r="B11" s="32">
        <v>23742</v>
      </c>
      <c r="C11" s="32">
        <v>25439</v>
      </c>
      <c r="D11" s="29">
        <v>-6.67</v>
      </c>
      <c r="E11" s="33">
        <v>304850</v>
      </c>
      <c r="F11" s="32">
        <v>303732</v>
      </c>
      <c r="G11" s="29">
        <v>0.37</v>
      </c>
      <c r="H11">
        <v>20820</v>
      </c>
      <c r="I11" s="43">
        <f>SUM($E$2:E11)/SUM($E$2:$E$286)</f>
        <v>0.27067186217164635</v>
      </c>
      <c r="J11">
        <f t="shared" si="0"/>
        <v>270.67186217164635</v>
      </c>
      <c r="M11">
        <v>7</v>
      </c>
      <c r="N11" t="str">
        <f t="shared" si="1"/>
        <v>Ford F-Series</v>
      </c>
      <c r="O11">
        <f t="shared" si="2"/>
        <v>30440</v>
      </c>
      <c r="P11">
        <f t="shared" si="3"/>
        <v>30440</v>
      </c>
    </row>
    <row r="12" spans="1:17" ht="16" thickBot="1" x14ac:dyDescent="0.25">
      <c r="A12" s="27" t="s">
        <v>553</v>
      </c>
      <c r="B12" s="28">
        <v>19682</v>
      </c>
      <c r="C12" s="28">
        <v>28627</v>
      </c>
      <c r="D12" s="29">
        <v>-31.25</v>
      </c>
      <c r="E12" s="30">
        <v>267567</v>
      </c>
      <c r="F12" s="28">
        <v>291071</v>
      </c>
      <c r="G12" s="29">
        <v>-8.08</v>
      </c>
      <c r="H12">
        <v>25255</v>
      </c>
      <c r="I12" s="43">
        <f>SUM($E$2:E12)/SUM($E$2:$E$286)</f>
        <v>0.28640912290240289</v>
      </c>
      <c r="J12">
        <f t="shared" si="0"/>
        <v>286.40912290240288</v>
      </c>
      <c r="M12">
        <v>8</v>
      </c>
      <c r="N12" t="str">
        <f t="shared" si="1"/>
        <v>Ford F-Series</v>
      </c>
      <c r="O12">
        <f t="shared" si="2"/>
        <v>30440</v>
      </c>
      <c r="P12">
        <f t="shared" si="3"/>
        <v>30440</v>
      </c>
    </row>
    <row r="13" spans="1:17" ht="16" thickBot="1" x14ac:dyDescent="0.25">
      <c r="A13" s="31" t="s">
        <v>554</v>
      </c>
      <c r="B13" s="32">
        <v>20727</v>
      </c>
      <c r="C13" s="32">
        <v>21531</v>
      </c>
      <c r="D13" s="29">
        <v>-3.73</v>
      </c>
      <c r="E13" s="33">
        <v>248801</v>
      </c>
      <c r="F13" s="32">
        <v>245659</v>
      </c>
      <c r="G13" s="29">
        <v>1.28</v>
      </c>
      <c r="H13">
        <v>27225</v>
      </c>
      <c r="I13" s="43">
        <f>SUM($E$2:E13)/SUM($E$2:$E$286)</f>
        <v>0.30104263976761031</v>
      </c>
      <c r="J13">
        <f t="shared" si="0"/>
        <v>301.0426397676103</v>
      </c>
      <c r="M13">
        <v>9</v>
      </c>
      <c r="N13" t="str">
        <f t="shared" si="1"/>
        <v>Ford F-Series</v>
      </c>
      <c r="O13">
        <f t="shared" si="2"/>
        <v>30440</v>
      </c>
      <c r="P13">
        <f t="shared" si="3"/>
        <v>30440</v>
      </c>
    </row>
    <row r="14" spans="1:17" ht="16" thickBot="1" x14ac:dyDescent="0.25">
      <c r="A14" s="27" t="s">
        <v>555</v>
      </c>
      <c r="B14" s="28">
        <v>19074</v>
      </c>
      <c r="C14" s="28">
        <v>20429</v>
      </c>
      <c r="D14" s="29">
        <v>-6.63</v>
      </c>
      <c r="E14" s="30">
        <v>242969</v>
      </c>
      <c r="F14" s="28">
        <v>224908</v>
      </c>
      <c r="G14" s="29">
        <v>8.0299999999999994</v>
      </c>
      <c r="H14">
        <v>33645</v>
      </c>
      <c r="I14" s="43">
        <f>SUM($E$2:E14)/SUM($E$2:$E$286)</f>
        <v>0.31533314084768072</v>
      </c>
      <c r="J14">
        <f t="shared" si="0"/>
        <v>315.33314084768074</v>
      </c>
      <c r="M14">
        <v>10</v>
      </c>
      <c r="N14" t="str">
        <f t="shared" si="1"/>
        <v>Ford F-Series</v>
      </c>
      <c r="O14">
        <f t="shared" si="2"/>
        <v>30440</v>
      </c>
      <c r="P14">
        <f t="shared" si="3"/>
        <v>30440</v>
      </c>
    </row>
    <row r="15" spans="1:17" ht="16" thickBot="1" x14ac:dyDescent="0.25">
      <c r="A15" s="31" t="s">
        <v>556</v>
      </c>
      <c r="B15" s="32">
        <v>15669</v>
      </c>
      <c r="C15" s="32">
        <v>20147</v>
      </c>
      <c r="D15" s="29">
        <v>-22.23</v>
      </c>
      <c r="E15" s="33">
        <v>241387</v>
      </c>
      <c r="F15" s="32">
        <v>272228</v>
      </c>
      <c r="G15" s="29">
        <v>-11.33</v>
      </c>
      <c r="H15">
        <v>26130</v>
      </c>
      <c r="I15" s="43">
        <f>SUM($E$2:E15)/SUM($E$2:$E$286)</f>
        <v>0.32953059477890217</v>
      </c>
      <c r="J15">
        <f t="shared" si="0"/>
        <v>329.53059477890218</v>
      </c>
      <c r="M15">
        <v>11</v>
      </c>
      <c r="N15" t="str">
        <f t="shared" si="1"/>
        <v>Ford F-Series</v>
      </c>
      <c r="O15">
        <f t="shared" si="2"/>
        <v>30440</v>
      </c>
      <c r="P15">
        <f t="shared" si="3"/>
        <v>30440</v>
      </c>
    </row>
    <row r="16" spans="1:17" ht="16" thickBot="1" x14ac:dyDescent="0.25">
      <c r="A16" s="27" t="s">
        <v>557</v>
      </c>
      <c r="B16" s="28">
        <v>20449</v>
      </c>
      <c r="C16" s="28">
        <v>23125</v>
      </c>
      <c r="D16" s="29">
        <v>-11.57</v>
      </c>
      <c r="E16" s="30">
        <v>239437</v>
      </c>
      <c r="F16" s="28">
        <v>244511</v>
      </c>
      <c r="G16" s="29">
        <v>-2.08</v>
      </c>
      <c r="H16">
        <v>35775</v>
      </c>
      <c r="I16" s="43">
        <f>SUM($E$2:E16)/SUM($E$2:$E$286)</f>
        <v>0.34361335721817965</v>
      </c>
      <c r="J16">
        <f t="shared" si="0"/>
        <v>343.61335721817966</v>
      </c>
      <c r="M16">
        <v>12</v>
      </c>
      <c r="N16" t="str">
        <f t="shared" si="1"/>
        <v>Ford F-Series</v>
      </c>
      <c r="O16">
        <f t="shared" si="2"/>
        <v>30440</v>
      </c>
      <c r="P16">
        <f t="shared" si="3"/>
        <v>30440</v>
      </c>
    </row>
    <row r="17" spans="1:16" ht="16" thickBot="1" x14ac:dyDescent="0.25">
      <c r="A17" s="31" t="s">
        <v>558</v>
      </c>
      <c r="B17" s="32">
        <v>22628</v>
      </c>
      <c r="C17" s="32">
        <v>22729</v>
      </c>
      <c r="D17" s="29">
        <v>-0.44</v>
      </c>
      <c r="E17" s="33">
        <v>232325</v>
      </c>
      <c r="F17" s="32">
        <v>219554</v>
      </c>
      <c r="G17" s="29">
        <v>5.82</v>
      </c>
      <c r="H17">
        <v>31195</v>
      </c>
      <c r="I17" s="43">
        <f>SUM($E$2:E17)/SUM($E$2:$E$286)</f>
        <v>0.35727781920068502</v>
      </c>
      <c r="J17">
        <f t="shared" si="0"/>
        <v>357.27781920068503</v>
      </c>
      <c r="M17">
        <v>13</v>
      </c>
      <c r="N17" t="str">
        <f t="shared" si="1"/>
        <v>Ford F-Series</v>
      </c>
      <c r="O17">
        <f t="shared" si="2"/>
        <v>30440</v>
      </c>
      <c r="P17">
        <f t="shared" si="3"/>
        <v>30440</v>
      </c>
    </row>
    <row r="18" spans="1:16" ht="16" thickBot="1" x14ac:dyDescent="0.25">
      <c r="A18" s="27" t="s">
        <v>559</v>
      </c>
      <c r="B18" s="28">
        <v>17126</v>
      </c>
      <c r="C18" s="28">
        <v>19800</v>
      </c>
      <c r="D18" s="29">
        <v>-13.51</v>
      </c>
      <c r="E18" s="30">
        <v>228042</v>
      </c>
      <c r="F18" s="28">
        <v>240032</v>
      </c>
      <c r="G18" s="29">
        <v>-5</v>
      </c>
      <c r="H18" s="50">
        <v>29790</v>
      </c>
      <c r="I18" s="43">
        <f>SUM($E$2:E18)/SUM($E$2:$E$286)</f>
        <v>0.37069037161396162</v>
      </c>
      <c r="J18">
        <f t="shared" si="0"/>
        <v>370.69037161396164</v>
      </c>
      <c r="M18">
        <v>14</v>
      </c>
      <c r="N18" t="str">
        <f t="shared" si="1"/>
        <v>Ford F-Series</v>
      </c>
      <c r="O18">
        <f t="shared" si="2"/>
        <v>30440</v>
      </c>
      <c r="P18">
        <f t="shared" si="3"/>
        <v>30440</v>
      </c>
    </row>
    <row r="19" spans="1:16" ht="16" thickBot="1" x14ac:dyDescent="0.25">
      <c r="A19" s="31" t="s">
        <v>560</v>
      </c>
      <c r="B19" s="32">
        <v>19132</v>
      </c>
      <c r="C19" s="32">
        <v>17064</v>
      </c>
      <c r="D19" s="29">
        <v>12.12</v>
      </c>
      <c r="E19" s="33">
        <v>209183</v>
      </c>
      <c r="F19" s="32">
        <v>209146</v>
      </c>
      <c r="G19" s="29">
        <v>0.02</v>
      </c>
      <c r="H19">
        <v>25225</v>
      </c>
      <c r="I19" s="43">
        <f>SUM($E$2:E19)/SUM($E$2:$E$286)</f>
        <v>0.38299371025976564</v>
      </c>
      <c r="J19">
        <f t="shared" si="0"/>
        <v>382.99371025976563</v>
      </c>
      <c r="M19">
        <v>15</v>
      </c>
      <c r="N19" t="str">
        <f t="shared" si="1"/>
        <v>Ford F-Series</v>
      </c>
      <c r="O19">
        <f t="shared" si="2"/>
        <v>30440</v>
      </c>
      <c r="P19">
        <f t="shared" si="3"/>
        <v>30440</v>
      </c>
    </row>
    <row r="20" spans="1:16" ht="16" thickBot="1" x14ac:dyDescent="0.25">
      <c r="A20" s="27" t="s">
        <v>561</v>
      </c>
      <c r="B20" s="28">
        <v>13845</v>
      </c>
      <c r="C20" s="28">
        <v>20800</v>
      </c>
      <c r="D20" s="29">
        <v>-33.44</v>
      </c>
      <c r="E20" s="30">
        <v>191397</v>
      </c>
      <c r="F20" s="28">
        <v>239437</v>
      </c>
      <c r="G20" s="29">
        <v>-20.059999999999999</v>
      </c>
      <c r="H20" s="50">
        <v>27335</v>
      </c>
      <c r="I20" s="43">
        <f>SUM($E$2:E20)/SUM($E$2:$E$286)</f>
        <v>0.39425094486674112</v>
      </c>
      <c r="J20">
        <f t="shared" si="0"/>
        <v>394.25094486674112</v>
      </c>
      <c r="M20">
        <v>16</v>
      </c>
      <c r="N20" t="str">
        <f t="shared" si="1"/>
        <v>Ford F-Series</v>
      </c>
      <c r="O20">
        <f t="shared" si="2"/>
        <v>30440</v>
      </c>
      <c r="P20">
        <f t="shared" si="3"/>
        <v>30440</v>
      </c>
    </row>
    <row r="21" spans="1:16" ht="16" thickBot="1" x14ac:dyDescent="0.25">
      <c r="A21" s="31" t="s">
        <v>562</v>
      </c>
      <c r="B21" s="32">
        <v>16886</v>
      </c>
      <c r="C21" s="32">
        <v>22293</v>
      </c>
      <c r="D21" s="29">
        <v>-24.25</v>
      </c>
      <c r="E21" s="33">
        <v>187061</v>
      </c>
      <c r="F21" s="32">
        <v>261571</v>
      </c>
      <c r="G21" s="29">
        <v>-28.49</v>
      </c>
      <c r="H21" s="46">
        <v>34010</v>
      </c>
      <c r="I21" s="43">
        <f>SUM($E$2:E21)/SUM($E$2:$E$286)</f>
        <v>0.40525315264855299</v>
      </c>
      <c r="J21">
        <f t="shared" si="0"/>
        <v>405.253152648553</v>
      </c>
      <c r="M21">
        <v>17</v>
      </c>
      <c r="N21" t="str">
        <f t="shared" si="1"/>
        <v>Ford F-Series</v>
      </c>
      <c r="O21">
        <f t="shared" si="2"/>
        <v>30440</v>
      </c>
      <c r="P21">
        <f t="shared" si="3"/>
        <v>30440</v>
      </c>
    </row>
    <row r="22" spans="1:16" ht="16" thickBot="1" x14ac:dyDescent="0.25">
      <c r="A22" s="27" t="s">
        <v>563</v>
      </c>
      <c r="B22" s="28">
        <v>11033</v>
      </c>
      <c r="C22" s="28">
        <v>17567</v>
      </c>
      <c r="D22" s="29">
        <v>-37.19</v>
      </c>
      <c r="E22" s="30">
        <v>184618</v>
      </c>
      <c r="F22" s="28">
        <v>213046</v>
      </c>
      <c r="G22" s="29">
        <v>-13.34</v>
      </c>
      <c r="H22" s="50">
        <v>20235</v>
      </c>
      <c r="I22" s="43">
        <f>SUM($E$2:E22)/SUM($E$2:$E$286)</f>
        <v>0.41611167257661141</v>
      </c>
      <c r="J22">
        <f t="shared" si="0"/>
        <v>416.1116725766114</v>
      </c>
      <c r="M22">
        <v>18</v>
      </c>
      <c r="N22" t="str">
        <f t="shared" si="1"/>
        <v>Ford F-Series</v>
      </c>
      <c r="O22">
        <f t="shared" si="2"/>
        <v>30440</v>
      </c>
      <c r="P22">
        <f t="shared" si="3"/>
        <v>30440</v>
      </c>
    </row>
    <row r="23" spans="1:16" ht="16" thickBot="1" x14ac:dyDescent="0.25">
      <c r="A23" s="31" t="s">
        <v>564</v>
      </c>
      <c r="B23" s="32">
        <v>16661</v>
      </c>
      <c r="C23" s="32">
        <v>15851</v>
      </c>
      <c r="D23" s="29">
        <v>5.1100000000000003</v>
      </c>
      <c r="E23" s="33">
        <v>181178</v>
      </c>
      <c r="F23" s="32">
        <v>178854</v>
      </c>
      <c r="G23" s="29">
        <v>1.3</v>
      </c>
      <c r="H23" s="50">
        <v>27655</v>
      </c>
      <c r="I23" s="43">
        <f>SUM($E$2:E23)/SUM($E$2:$E$286)</f>
        <v>0.42676786494965074</v>
      </c>
      <c r="J23">
        <f t="shared" si="0"/>
        <v>426.76786494965074</v>
      </c>
      <c r="M23">
        <v>19</v>
      </c>
      <c r="N23" t="str">
        <f t="shared" si="1"/>
        <v>Ford F-Series</v>
      </c>
      <c r="O23">
        <f t="shared" si="2"/>
        <v>30440</v>
      </c>
      <c r="P23">
        <f t="shared" si="3"/>
        <v>30440</v>
      </c>
    </row>
    <row r="24" spans="1:16" ht="16" thickBot="1" x14ac:dyDescent="0.25">
      <c r="A24" s="27" t="s">
        <v>565</v>
      </c>
      <c r="B24" s="28">
        <v>16436</v>
      </c>
      <c r="C24" s="28">
        <v>17642</v>
      </c>
      <c r="D24" s="29">
        <v>-6.84</v>
      </c>
      <c r="E24" s="30">
        <v>180179</v>
      </c>
      <c r="F24" s="28">
        <v>171613</v>
      </c>
      <c r="G24" s="29">
        <v>4.99</v>
      </c>
      <c r="H24" s="50">
        <v>25505</v>
      </c>
      <c r="I24" s="43">
        <f>SUM($E$2:E24)/SUM($E$2:$E$286)</f>
        <v>0.43736529998912488</v>
      </c>
      <c r="J24">
        <f t="shared" si="0"/>
        <v>437.36529998912488</v>
      </c>
      <c r="M24">
        <v>20</v>
      </c>
      <c r="N24" t="str">
        <f t="shared" si="1"/>
        <v>Ford F-Series</v>
      </c>
      <c r="O24">
        <f t="shared" si="2"/>
        <v>30440</v>
      </c>
      <c r="P24">
        <f t="shared" si="3"/>
        <v>30440</v>
      </c>
    </row>
    <row r="25" spans="1:16" ht="16" thickBot="1" x14ac:dyDescent="0.25">
      <c r="A25" s="31" t="s">
        <v>566</v>
      </c>
      <c r="B25" s="32">
        <v>18720</v>
      </c>
      <c r="C25" s="32">
        <v>15076</v>
      </c>
      <c r="D25" s="29">
        <v>24.17</v>
      </c>
      <c r="E25" s="33">
        <v>175094</v>
      </c>
      <c r="F25" s="32">
        <v>200415</v>
      </c>
      <c r="G25" s="29">
        <v>-12.63</v>
      </c>
      <c r="H25">
        <v>20275</v>
      </c>
      <c r="I25" s="43">
        <f>SUM($E$2:E25)/SUM($E$2:$E$286)</f>
        <v>0.44766365490729898</v>
      </c>
      <c r="J25">
        <f t="shared" si="0"/>
        <v>447.66365490729896</v>
      </c>
      <c r="M25">
        <v>21</v>
      </c>
      <c r="N25" t="str">
        <f t="shared" si="1"/>
        <v>Ford F-Series</v>
      </c>
      <c r="O25">
        <f t="shared" si="2"/>
        <v>30440</v>
      </c>
      <c r="P25">
        <f t="shared" si="3"/>
        <v>30440</v>
      </c>
    </row>
    <row r="26" spans="1:16" ht="16" thickBot="1" x14ac:dyDescent="0.25">
      <c r="A26" s="27" t="s">
        <v>567</v>
      </c>
      <c r="B26" s="28">
        <v>10582</v>
      </c>
      <c r="C26" s="28">
        <v>16052</v>
      </c>
      <c r="D26" s="29">
        <v>-34.08</v>
      </c>
      <c r="E26" s="30">
        <v>166045</v>
      </c>
      <c r="F26" s="28">
        <v>173600</v>
      </c>
      <c r="G26" s="29">
        <v>-4.3499999999999996</v>
      </c>
      <c r="H26">
        <v>24365</v>
      </c>
      <c r="I26" s="43">
        <f>SUM($E$2:E26)/SUM($E$2:$E$286)</f>
        <v>0.4574297824867033</v>
      </c>
      <c r="J26">
        <f t="shared" si="0"/>
        <v>457.42978248670329</v>
      </c>
      <c r="M26">
        <v>22</v>
      </c>
      <c r="N26" t="str">
        <f t="shared" si="1"/>
        <v>Ford F-Series</v>
      </c>
      <c r="O26">
        <f t="shared" si="2"/>
        <v>30440</v>
      </c>
      <c r="P26">
        <f t="shared" si="3"/>
        <v>30440</v>
      </c>
    </row>
    <row r="27" spans="1:16" ht="16" thickBot="1" x14ac:dyDescent="0.25">
      <c r="A27" s="31" t="s">
        <v>568</v>
      </c>
      <c r="B27" s="32">
        <v>15566</v>
      </c>
      <c r="C27" s="32">
        <v>25250</v>
      </c>
      <c r="D27" s="29">
        <v>-38.35</v>
      </c>
      <c r="E27" s="33">
        <v>161100</v>
      </c>
      <c r="F27" s="32">
        <v>140317</v>
      </c>
      <c r="G27" s="29">
        <v>14.81</v>
      </c>
      <c r="H27">
        <v>36200</v>
      </c>
      <c r="I27" s="43">
        <f>SUM($E$2:E27)/SUM($E$2:$E$286)</f>
        <v>0.46690506420576761</v>
      </c>
      <c r="J27">
        <f t="shared" si="0"/>
        <v>466.90506420576759</v>
      </c>
      <c r="M27">
        <v>23</v>
      </c>
      <c r="N27" t="str">
        <f t="shared" si="1"/>
        <v>Ford F-Series</v>
      </c>
      <c r="O27">
        <f t="shared" si="2"/>
        <v>30440</v>
      </c>
      <c r="P27">
        <f t="shared" si="3"/>
        <v>30440</v>
      </c>
    </row>
    <row r="28" spans="1:16" ht="16" thickBot="1" x14ac:dyDescent="0.25">
      <c r="A28" s="27" t="s">
        <v>569</v>
      </c>
      <c r="B28" s="28">
        <v>15734</v>
      </c>
      <c r="C28" s="28">
        <v>13741</v>
      </c>
      <c r="D28" s="29">
        <v>14.5</v>
      </c>
      <c r="E28" s="30">
        <v>154543</v>
      </c>
      <c r="F28" s="28">
        <v>150622</v>
      </c>
      <c r="G28" s="29">
        <v>2.6</v>
      </c>
      <c r="H28">
        <v>26290</v>
      </c>
      <c r="I28" s="43">
        <f>SUM($E$2:E28)/SUM($E$2:$E$286)</f>
        <v>0.47599468843115156</v>
      </c>
      <c r="J28">
        <f t="shared" si="0"/>
        <v>475.99468843115153</v>
      </c>
      <c r="M28">
        <v>24</v>
      </c>
      <c r="N28" t="str">
        <f t="shared" si="1"/>
        <v>Ford F-Series</v>
      </c>
      <c r="O28">
        <f t="shared" si="2"/>
        <v>30440</v>
      </c>
      <c r="P28">
        <f t="shared" si="3"/>
        <v>30440</v>
      </c>
    </row>
    <row r="29" spans="1:16" ht="16" thickBot="1" x14ac:dyDescent="0.25">
      <c r="A29" s="31" t="s">
        <v>570</v>
      </c>
      <c r="B29" s="32">
        <v>12145</v>
      </c>
      <c r="C29" s="32">
        <v>11348</v>
      </c>
      <c r="D29" s="29">
        <v>7.02</v>
      </c>
      <c r="E29" s="33">
        <v>153867</v>
      </c>
      <c r="F29" s="32">
        <v>137794</v>
      </c>
      <c r="G29" s="29">
        <v>11.66</v>
      </c>
      <c r="H29" s="50">
        <v>25570</v>
      </c>
      <c r="I29" s="43">
        <f>SUM($E$2:E29)/SUM($E$2:$E$286)</f>
        <v>0.48504455293932824</v>
      </c>
      <c r="J29">
        <f t="shared" si="0"/>
        <v>485.04455293932824</v>
      </c>
      <c r="M29">
        <v>25</v>
      </c>
      <c r="N29" t="str">
        <f t="shared" si="1"/>
        <v>Ford F-Series</v>
      </c>
      <c r="O29">
        <f t="shared" si="2"/>
        <v>30440</v>
      </c>
      <c r="P29">
        <f t="shared" si="3"/>
        <v>30440</v>
      </c>
    </row>
    <row r="30" spans="1:16" ht="16" thickBot="1" x14ac:dyDescent="0.25">
      <c r="A30" s="27" t="s">
        <v>571</v>
      </c>
      <c r="B30" s="28">
        <v>11075</v>
      </c>
      <c r="C30" s="28">
        <v>13350</v>
      </c>
      <c r="D30" s="29">
        <v>-17.04</v>
      </c>
      <c r="E30" s="30">
        <v>147122</v>
      </c>
      <c r="F30" s="28">
        <v>146264</v>
      </c>
      <c r="G30" s="29">
        <v>0.59</v>
      </c>
      <c r="H30">
        <v>30995</v>
      </c>
      <c r="I30" s="43">
        <f>SUM($E$2:E30)/SUM($E$2:$E$286)</f>
        <v>0.49369770251767825</v>
      </c>
      <c r="J30">
        <f t="shared" si="0"/>
        <v>493.69770251767824</v>
      </c>
      <c r="M30">
        <v>26</v>
      </c>
      <c r="N30" t="str">
        <f t="shared" si="1"/>
        <v>Ford F-Series</v>
      </c>
      <c r="O30">
        <f t="shared" si="2"/>
        <v>30440</v>
      </c>
      <c r="P30">
        <f t="shared" si="3"/>
        <v>30440</v>
      </c>
    </row>
    <row r="31" spans="1:16" ht="16" thickBot="1" x14ac:dyDescent="0.25">
      <c r="A31" s="31" t="s">
        <v>572</v>
      </c>
      <c r="B31" s="32">
        <v>10952</v>
      </c>
      <c r="C31" s="32">
        <v>12745</v>
      </c>
      <c r="D31" s="29">
        <v>-14.07</v>
      </c>
      <c r="E31" s="33">
        <v>143933</v>
      </c>
      <c r="F31" s="32">
        <v>171167</v>
      </c>
      <c r="G31" s="29">
        <v>-15.91</v>
      </c>
      <c r="H31" s="45">
        <v>2375</v>
      </c>
      <c r="I31" s="43">
        <f>SUM($E$2:E31)/SUM($E$2:$E$286)</f>
        <v>0.50216328739458749</v>
      </c>
      <c r="J31">
        <f t="shared" si="0"/>
        <v>502.16328739458748</v>
      </c>
      <c r="M31">
        <v>27</v>
      </c>
      <c r="N31" t="str">
        <f t="shared" si="1"/>
        <v>Ford F-Series</v>
      </c>
      <c r="O31">
        <f t="shared" si="2"/>
        <v>30440</v>
      </c>
      <c r="P31">
        <f t="shared" si="3"/>
        <v>30440</v>
      </c>
    </row>
    <row r="32" spans="1:16" ht="16" thickBot="1" x14ac:dyDescent="0.25">
      <c r="A32" s="27" t="s">
        <v>573</v>
      </c>
      <c r="B32" s="28">
        <v>12387</v>
      </c>
      <c r="C32" s="28">
        <v>15133</v>
      </c>
      <c r="D32" s="29">
        <v>-18.149999999999999</v>
      </c>
      <c r="E32" s="30">
        <v>138514</v>
      </c>
      <c r="F32" s="28">
        <v>134122</v>
      </c>
      <c r="G32" s="29">
        <v>3.27</v>
      </c>
      <c r="H32">
        <v>32345</v>
      </c>
      <c r="I32" s="43">
        <f>SUM($E$2:E32)/SUM($E$2:$E$286)</f>
        <v>0.51031014755619197</v>
      </c>
      <c r="J32">
        <f t="shared" si="0"/>
        <v>510.31014755619196</v>
      </c>
      <c r="M32">
        <v>28</v>
      </c>
      <c r="N32" t="str">
        <f t="shared" si="1"/>
        <v>Ford F-Series</v>
      </c>
      <c r="O32">
        <f t="shared" si="2"/>
        <v>30440</v>
      </c>
      <c r="P32">
        <f t="shared" si="3"/>
        <v>30440</v>
      </c>
    </row>
    <row r="33" spans="1:16" ht="16" thickBot="1" x14ac:dyDescent="0.25">
      <c r="A33" s="31" t="s">
        <v>574</v>
      </c>
      <c r="B33" s="32">
        <v>11224</v>
      </c>
      <c r="C33" s="32">
        <v>15384</v>
      </c>
      <c r="D33" s="29">
        <v>-27.04</v>
      </c>
      <c r="E33" s="33">
        <v>137381</v>
      </c>
      <c r="F33" s="32">
        <v>153792</v>
      </c>
      <c r="G33" s="29">
        <v>-10.67</v>
      </c>
      <c r="H33">
        <v>24690</v>
      </c>
      <c r="I33" s="43">
        <f>SUM($E$2:E33)/SUM($E$2:$E$286)</f>
        <v>0.51839036902016944</v>
      </c>
      <c r="J33">
        <f t="shared" si="0"/>
        <v>518.39036902016949</v>
      </c>
      <c r="M33">
        <v>29</v>
      </c>
      <c r="N33" t="str">
        <f t="shared" si="1"/>
        <v>Ford F-Series</v>
      </c>
      <c r="O33">
        <f t="shared" si="2"/>
        <v>30440</v>
      </c>
      <c r="P33">
        <f t="shared" si="3"/>
        <v>30440</v>
      </c>
    </row>
    <row r="34" spans="1:16" ht="16" thickBot="1" x14ac:dyDescent="0.25">
      <c r="A34" s="27" t="s">
        <v>575</v>
      </c>
      <c r="B34" s="28">
        <v>11250</v>
      </c>
      <c r="C34" s="28">
        <v>15698</v>
      </c>
      <c r="D34" s="29">
        <v>-28.33</v>
      </c>
      <c r="E34" s="30">
        <v>135008</v>
      </c>
      <c r="F34" s="28">
        <v>159615</v>
      </c>
      <c r="G34" s="29">
        <v>-15.42</v>
      </c>
      <c r="H34">
        <v>33370</v>
      </c>
      <c r="I34" s="43">
        <f>SUM($E$2:E34)/SUM($E$2:$E$286)</f>
        <v>0.52633101976087349</v>
      </c>
      <c r="J34">
        <f t="shared" si="0"/>
        <v>526.33101976087346</v>
      </c>
      <c r="M34">
        <v>30</v>
      </c>
      <c r="N34" t="str">
        <f t="shared" si="1"/>
        <v>Ford F-Series</v>
      </c>
      <c r="O34">
        <f t="shared" si="2"/>
        <v>30440</v>
      </c>
      <c r="P34">
        <f t="shared" si="3"/>
        <v>30440</v>
      </c>
    </row>
    <row r="35" spans="1:16" ht="16" thickBot="1" x14ac:dyDescent="0.25">
      <c r="A35" s="31" t="s">
        <v>576</v>
      </c>
      <c r="B35" s="32">
        <v>11529</v>
      </c>
      <c r="C35" s="32">
        <v>13309</v>
      </c>
      <c r="D35" s="29">
        <v>-13.37</v>
      </c>
      <c r="E35" s="33">
        <v>131864</v>
      </c>
      <c r="F35" s="32">
        <v>139694</v>
      </c>
      <c r="G35" s="29">
        <v>-5.61</v>
      </c>
      <c r="H35">
        <v>37240</v>
      </c>
      <c r="I35" s="43">
        <f>SUM($E$2:E35)/SUM($E$2:$E$286)</f>
        <v>0.5340867525268741</v>
      </c>
      <c r="J35">
        <f t="shared" si="0"/>
        <v>534.08675252687408</v>
      </c>
      <c r="M35">
        <v>31</v>
      </c>
      <c r="N35" t="str">
        <f t="shared" si="1"/>
        <v>Ford F-Series</v>
      </c>
      <c r="O35">
        <f t="shared" si="2"/>
        <v>30440</v>
      </c>
      <c r="P35">
        <f t="shared" si="3"/>
        <v>30440</v>
      </c>
    </row>
    <row r="36" spans="1:16" ht="16" thickBot="1" x14ac:dyDescent="0.25">
      <c r="A36" s="27" t="s">
        <v>577</v>
      </c>
      <c r="B36" s="28">
        <v>10140</v>
      </c>
      <c r="C36" s="28">
        <v>11295</v>
      </c>
      <c r="D36" s="29">
        <v>-10.23</v>
      </c>
      <c r="E36" s="30">
        <v>131152</v>
      </c>
      <c r="F36" s="28">
        <v>144384</v>
      </c>
      <c r="G36" s="29">
        <v>-9.16</v>
      </c>
      <c r="H36" s="46">
        <v>23295</v>
      </c>
      <c r="I36" s="43">
        <f>SUM($E$2:E36)/SUM($E$2:$E$286)</f>
        <v>0.54180060819427778</v>
      </c>
      <c r="J36">
        <f t="shared" si="0"/>
        <v>541.80060819427774</v>
      </c>
      <c r="M36">
        <v>32</v>
      </c>
      <c r="N36" t="str">
        <f t="shared" si="1"/>
        <v>Ford F-Series</v>
      </c>
      <c r="O36">
        <f t="shared" si="2"/>
        <v>30440</v>
      </c>
      <c r="P36">
        <f t="shared" si="3"/>
        <v>30440</v>
      </c>
    </row>
    <row r="37" spans="1:16" ht="16" thickBot="1" x14ac:dyDescent="0.25">
      <c r="A37" s="31" t="s">
        <v>578</v>
      </c>
      <c r="B37" s="32">
        <v>10350</v>
      </c>
      <c r="C37" s="32">
        <v>11347</v>
      </c>
      <c r="D37" s="29">
        <v>-8.7899999999999991</v>
      </c>
      <c r="E37" s="33">
        <v>127373</v>
      </c>
      <c r="F37" s="32">
        <v>117038</v>
      </c>
      <c r="G37" s="29">
        <v>8.83</v>
      </c>
      <c r="H37">
        <v>27415</v>
      </c>
      <c r="I37" s="43">
        <f>SUM($E$2:E37)/SUM($E$2:$E$286)</f>
        <v>0.54929219763190884</v>
      </c>
      <c r="J37">
        <f t="shared" si="0"/>
        <v>549.29219763190883</v>
      </c>
      <c r="M37">
        <v>33</v>
      </c>
      <c r="N37" t="str">
        <f t="shared" si="1"/>
        <v>Ford F-Series</v>
      </c>
      <c r="O37">
        <f t="shared" si="2"/>
        <v>30440</v>
      </c>
      <c r="P37">
        <f t="shared" si="3"/>
        <v>30440</v>
      </c>
    </row>
    <row r="38" spans="1:16" ht="16" thickBot="1" x14ac:dyDescent="0.25">
      <c r="A38" s="27" t="s">
        <v>579</v>
      </c>
      <c r="B38" s="28">
        <v>7654</v>
      </c>
      <c r="C38" s="28">
        <v>9694</v>
      </c>
      <c r="D38" s="29">
        <v>-21.04</v>
      </c>
      <c r="E38" s="30">
        <v>122648</v>
      </c>
      <c r="F38" s="28">
        <v>151927</v>
      </c>
      <c r="G38" s="29">
        <v>-19.27</v>
      </c>
      <c r="H38" s="46">
        <v>29025</v>
      </c>
      <c r="I38" s="43">
        <f>SUM($E$2:E38)/SUM($E$2:$E$286)</f>
        <v>0.55650588076213736</v>
      </c>
      <c r="J38">
        <f t="shared" si="0"/>
        <v>556.50588076213739</v>
      </c>
      <c r="M38">
        <v>34</v>
      </c>
      <c r="N38" t="str">
        <f t="shared" si="1"/>
        <v>Ford F-Series</v>
      </c>
      <c r="O38">
        <f t="shared" si="2"/>
        <v>30440</v>
      </c>
      <c r="P38">
        <f t="shared" si="3"/>
        <v>30440</v>
      </c>
    </row>
    <row r="39" spans="1:16" ht="16" thickBot="1" x14ac:dyDescent="0.25">
      <c r="A39" s="31" t="s">
        <v>580</v>
      </c>
      <c r="B39" s="32">
        <v>8391</v>
      </c>
      <c r="C39" s="32">
        <v>10131</v>
      </c>
      <c r="D39" s="29">
        <v>-17.18</v>
      </c>
      <c r="E39" s="33">
        <v>121703</v>
      </c>
      <c r="F39" s="32">
        <v>134842</v>
      </c>
      <c r="G39" s="29">
        <v>-9.74</v>
      </c>
      <c r="H39" s="46">
        <v>26395</v>
      </c>
      <c r="I39" s="43">
        <f>SUM($E$2:E39)/SUM($E$2:$E$286)</f>
        <v>0.56366398263088524</v>
      </c>
      <c r="J39">
        <f t="shared" si="0"/>
        <v>563.66398263088524</v>
      </c>
      <c r="M39">
        <v>35</v>
      </c>
      <c r="N39" t="str">
        <f t="shared" si="1"/>
        <v>Ford F-Series</v>
      </c>
      <c r="O39">
        <f t="shared" si="2"/>
        <v>30440</v>
      </c>
      <c r="P39">
        <f t="shared" si="3"/>
        <v>30440</v>
      </c>
    </row>
    <row r="40" spans="1:16" ht="16" thickBot="1" x14ac:dyDescent="0.25">
      <c r="A40" s="27" t="s">
        <v>581</v>
      </c>
      <c r="B40" s="28">
        <v>11299</v>
      </c>
      <c r="C40" s="28">
        <v>12522</v>
      </c>
      <c r="D40" s="29">
        <v>-9.77</v>
      </c>
      <c r="E40" s="30">
        <v>120302</v>
      </c>
      <c r="F40" s="28">
        <v>144542</v>
      </c>
      <c r="G40" s="29">
        <v>-16.77</v>
      </c>
      <c r="H40" s="49">
        <v>23065</v>
      </c>
      <c r="I40" s="43">
        <f>SUM($E$2:E40)/SUM($E$2:$E$286)</f>
        <v>0.57073968307388256</v>
      </c>
      <c r="J40">
        <f t="shared" si="0"/>
        <v>570.73968307388259</v>
      </c>
      <c r="M40">
        <v>36</v>
      </c>
      <c r="N40" t="str">
        <f t="shared" si="1"/>
        <v>Ford F-Series</v>
      </c>
      <c r="O40">
        <f t="shared" si="2"/>
        <v>30440</v>
      </c>
      <c r="P40">
        <f t="shared" si="3"/>
        <v>30440</v>
      </c>
    </row>
    <row r="41" spans="1:16" ht="16" thickBot="1" x14ac:dyDescent="0.25">
      <c r="A41" s="31" t="s">
        <v>582</v>
      </c>
      <c r="B41" s="32">
        <v>10878</v>
      </c>
      <c r="C41" s="32">
        <v>7556</v>
      </c>
      <c r="D41" s="29">
        <v>43.97</v>
      </c>
      <c r="E41" s="33">
        <v>116817</v>
      </c>
      <c r="F41" s="32">
        <v>89917</v>
      </c>
      <c r="G41" s="29">
        <v>29.92</v>
      </c>
      <c r="H41">
        <v>22295</v>
      </c>
      <c r="I41" s="43">
        <f>SUM($E$2:E41)/SUM($E$2:$E$286)</f>
        <v>0.57761040923512363</v>
      </c>
      <c r="J41">
        <f t="shared" si="0"/>
        <v>577.6104092351236</v>
      </c>
      <c r="M41">
        <v>37</v>
      </c>
      <c r="N41" t="str">
        <f t="shared" si="1"/>
        <v>Ford F-Series</v>
      </c>
      <c r="O41">
        <f t="shared" si="2"/>
        <v>30440</v>
      </c>
      <c r="P41">
        <f t="shared" si="3"/>
        <v>30440</v>
      </c>
    </row>
    <row r="42" spans="1:16" ht="16" thickBot="1" x14ac:dyDescent="0.25">
      <c r="A42" s="27" t="s">
        <v>583</v>
      </c>
      <c r="B42" s="28">
        <v>8714</v>
      </c>
      <c r="C42" s="28">
        <v>11216</v>
      </c>
      <c r="D42" s="29">
        <v>-22.31</v>
      </c>
      <c r="E42" s="30">
        <v>111673</v>
      </c>
      <c r="F42" s="28">
        <v>118258</v>
      </c>
      <c r="G42" s="29">
        <v>-5.57</v>
      </c>
      <c r="H42" s="49">
        <v>35170</v>
      </c>
      <c r="I42" s="43">
        <f>SUM($E$2:E42)/SUM($E$2:$E$286)</f>
        <v>0.58417858512223142</v>
      </c>
      <c r="J42">
        <f t="shared" si="0"/>
        <v>584.17858512223142</v>
      </c>
      <c r="M42">
        <v>38</v>
      </c>
      <c r="N42" t="str">
        <f t="shared" si="1"/>
        <v>Ford F-Series</v>
      </c>
      <c r="O42">
        <f t="shared" si="2"/>
        <v>30440</v>
      </c>
      <c r="P42">
        <f t="shared" si="3"/>
        <v>30440</v>
      </c>
    </row>
    <row r="43" spans="1:16" ht="16" thickBot="1" x14ac:dyDescent="0.25">
      <c r="A43" s="31" t="s">
        <v>584</v>
      </c>
      <c r="B43" s="32">
        <v>14069</v>
      </c>
      <c r="C43" s="32">
        <v>13222</v>
      </c>
      <c r="D43" s="29">
        <v>6.41</v>
      </c>
      <c r="E43" s="33">
        <v>111036</v>
      </c>
      <c r="F43" s="32">
        <v>111636</v>
      </c>
      <c r="G43" s="29">
        <v>-0.54</v>
      </c>
      <c r="H43" s="49">
        <v>45175</v>
      </c>
      <c r="I43" s="43">
        <f>SUM($E$2:E43)/SUM($E$2:$E$286)</f>
        <v>0.5907092951219709</v>
      </c>
      <c r="J43">
        <f t="shared" si="0"/>
        <v>590.70929512197085</v>
      </c>
      <c r="M43">
        <v>39</v>
      </c>
      <c r="N43" t="str">
        <f t="shared" si="1"/>
        <v>Ford F-Series</v>
      </c>
      <c r="O43">
        <f t="shared" si="2"/>
        <v>30440</v>
      </c>
      <c r="P43">
        <f t="shared" si="3"/>
        <v>30440</v>
      </c>
    </row>
    <row r="44" spans="1:16" ht="16" thickBot="1" x14ac:dyDescent="0.25">
      <c r="A44" s="27" t="s">
        <v>585</v>
      </c>
      <c r="B44" s="28">
        <v>7931</v>
      </c>
      <c r="C44" s="28">
        <v>8542</v>
      </c>
      <c r="D44" s="29">
        <v>-7.15</v>
      </c>
      <c r="E44" s="30">
        <v>109963</v>
      </c>
      <c r="F44" s="28">
        <v>103022</v>
      </c>
      <c r="G44" s="29">
        <v>6.74</v>
      </c>
      <c r="H44" s="49">
        <v>25965</v>
      </c>
      <c r="I44" s="43">
        <f>SUM($E$2:E44)/SUM($E$2:$E$286)</f>
        <v>0.59717689539306629</v>
      </c>
      <c r="J44">
        <f t="shared" si="0"/>
        <v>597.17689539306627</v>
      </c>
      <c r="M44">
        <v>40</v>
      </c>
      <c r="N44" t="str">
        <f t="shared" si="1"/>
        <v>Ford F-Series</v>
      </c>
      <c r="O44">
        <f t="shared" si="2"/>
        <v>30440</v>
      </c>
      <c r="P44">
        <f t="shared" si="3"/>
        <v>30440</v>
      </c>
    </row>
    <row r="45" spans="1:16" ht="16" thickBot="1" x14ac:dyDescent="0.25">
      <c r="A45" s="31" t="s">
        <v>586</v>
      </c>
      <c r="B45" s="32">
        <v>9383</v>
      </c>
      <c r="C45" s="32">
        <v>7876</v>
      </c>
      <c r="D45" s="29">
        <v>19.13</v>
      </c>
      <c r="E45" s="33">
        <v>102401</v>
      </c>
      <c r="F45" s="32">
        <v>93071</v>
      </c>
      <c r="G45" s="29">
        <v>10.02</v>
      </c>
      <c r="H45" s="45">
        <v>24195</v>
      </c>
      <c r="I45" s="43">
        <f>SUM($E$2:E45)/SUM($E$2:$E$286)</f>
        <v>0.60319972794001786</v>
      </c>
      <c r="J45">
        <f t="shared" si="0"/>
        <v>603.19972794001785</v>
      </c>
      <c r="M45">
        <v>41</v>
      </c>
      <c r="N45" t="str">
        <f t="shared" si="1"/>
        <v>Ford F-Series</v>
      </c>
      <c r="O45">
        <f t="shared" si="2"/>
        <v>30440</v>
      </c>
      <c r="P45">
        <f t="shared" si="3"/>
        <v>30440</v>
      </c>
    </row>
    <row r="46" spans="1:16" ht="16" thickBot="1" x14ac:dyDescent="0.25">
      <c r="A46" s="27" t="s">
        <v>587</v>
      </c>
      <c r="B46" s="28">
        <v>9239</v>
      </c>
      <c r="C46" s="28">
        <v>10668</v>
      </c>
      <c r="D46" s="29">
        <v>-13.4</v>
      </c>
      <c r="E46" s="30">
        <v>101470</v>
      </c>
      <c r="F46" s="28">
        <v>114311</v>
      </c>
      <c r="G46" s="29">
        <v>-11.23</v>
      </c>
      <c r="H46" s="47">
        <v>26195</v>
      </c>
      <c r="I46" s="43">
        <f>SUM($E$2:E46)/SUM($E$2:$E$286)</f>
        <v>0.60916780265158499</v>
      </c>
      <c r="J46">
        <f t="shared" si="0"/>
        <v>609.16780265158502</v>
      </c>
      <c r="M46">
        <v>42</v>
      </c>
      <c r="N46" t="str">
        <f t="shared" si="1"/>
        <v>Ford F-Series</v>
      </c>
      <c r="O46">
        <f t="shared" si="2"/>
        <v>30440</v>
      </c>
      <c r="P46">
        <f t="shared" si="3"/>
        <v>30440</v>
      </c>
    </row>
    <row r="47" spans="1:16" ht="16" thickBot="1" x14ac:dyDescent="0.25">
      <c r="A47" s="31" t="s">
        <v>588</v>
      </c>
      <c r="B47" s="32">
        <v>6942</v>
      </c>
      <c r="C47" s="32">
        <v>8333</v>
      </c>
      <c r="D47" s="29">
        <v>-16.690000000000001</v>
      </c>
      <c r="E47" s="33">
        <v>101189</v>
      </c>
      <c r="F47" s="32">
        <v>104152</v>
      </c>
      <c r="G47" s="29">
        <v>-2.84</v>
      </c>
      <c r="H47">
        <v>50295</v>
      </c>
      <c r="I47" s="43">
        <f>SUM($E$2:E47)/SUM($E$2:$E$286)</f>
        <v>0.61511935002508211</v>
      </c>
      <c r="J47">
        <f t="shared" si="0"/>
        <v>615.1193500250821</v>
      </c>
      <c r="M47">
        <v>43</v>
      </c>
      <c r="N47" t="str">
        <f t="shared" si="1"/>
        <v>Ford F-Series</v>
      </c>
      <c r="O47">
        <f t="shared" si="2"/>
        <v>30440</v>
      </c>
      <c r="P47">
        <f t="shared" si="3"/>
        <v>30440</v>
      </c>
    </row>
    <row r="48" spans="1:16" ht="16" thickBot="1" x14ac:dyDescent="0.25">
      <c r="A48" s="27" t="s">
        <v>589</v>
      </c>
      <c r="B48" s="28">
        <v>8164</v>
      </c>
      <c r="C48" s="28">
        <v>10261</v>
      </c>
      <c r="D48" s="29">
        <v>-20.440000000000001</v>
      </c>
      <c r="E48" s="30">
        <v>100453</v>
      </c>
      <c r="F48" s="28">
        <v>90794</v>
      </c>
      <c r="G48" s="29">
        <v>10.64</v>
      </c>
      <c r="H48" s="49">
        <v>19815</v>
      </c>
      <c r="I48" s="43">
        <f>SUM($E$2:E48)/SUM($E$2:$E$286)</f>
        <v>0.62102760871238916</v>
      </c>
      <c r="J48">
        <f t="shared" si="0"/>
        <v>621.02760871238911</v>
      </c>
      <c r="M48">
        <v>44</v>
      </c>
      <c r="N48" t="str">
        <f t="shared" si="1"/>
        <v>Ford F-Series</v>
      </c>
      <c r="O48">
        <f t="shared" si="2"/>
        <v>30440</v>
      </c>
      <c r="P48">
        <f t="shared" si="3"/>
        <v>30440</v>
      </c>
    </row>
    <row r="49" spans="1:16" ht="16" thickBot="1" x14ac:dyDescent="0.25">
      <c r="A49" s="31" t="s">
        <v>590</v>
      </c>
      <c r="B49" s="32">
        <v>6411</v>
      </c>
      <c r="C49" s="32">
        <v>8485</v>
      </c>
      <c r="D49" s="29">
        <v>-24.44</v>
      </c>
      <c r="E49" s="33">
        <v>99430</v>
      </c>
      <c r="F49" s="32">
        <v>88622</v>
      </c>
      <c r="G49" s="29">
        <v>12.2</v>
      </c>
      <c r="H49" s="46">
        <v>30995</v>
      </c>
      <c r="I49" s="43">
        <f>SUM($E$2:E49)/SUM($E$2:$E$286)</f>
        <v>0.62687569847853797</v>
      </c>
      <c r="J49">
        <f t="shared" si="0"/>
        <v>626.87569847853797</v>
      </c>
      <c r="M49">
        <v>45</v>
      </c>
      <c r="N49" t="str">
        <f t="shared" si="1"/>
        <v>Ford F-Series</v>
      </c>
      <c r="O49">
        <f t="shared" si="2"/>
        <v>30440</v>
      </c>
      <c r="P49">
        <f t="shared" si="3"/>
        <v>30440</v>
      </c>
    </row>
    <row r="50" spans="1:16" ht="16" thickBot="1" x14ac:dyDescent="0.25">
      <c r="A50" s="27" t="s">
        <v>591</v>
      </c>
      <c r="B50" s="28">
        <v>8734</v>
      </c>
      <c r="C50" s="28">
        <v>10512</v>
      </c>
      <c r="D50" s="29">
        <v>-16.91</v>
      </c>
      <c r="E50" s="30">
        <v>99113</v>
      </c>
      <c r="F50" s="28">
        <v>106327</v>
      </c>
      <c r="G50" s="29">
        <v>-6.78</v>
      </c>
      <c r="H50" s="49">
        <v>31910</v>
      </c>
      <c r="I50" s="43">
        <f>SUM($E$2:E50)/SUM($E$2:$E$286)</f>
        <v>0.63270514352522711</v>
      </c>
      <c r="J50">
        <f t="shared" si="0"/>
        <v>632.70514352522707</v>
      </c>
      <c r="M50">
        <v>46</v>
      </c>
      <c r="N50" t="str">
        <f t="shared" si="1"/>
        <v>Ford F-Series</v>
      </c>
      <c r="O50">
        <f t="shared" si="2"/>
        <v>30440</v>
      </c>
      <c r="P50">
        <f t="shared" si="3"/>
        <v>30440</v>
      </c>
    </row>
    <row r="51" spans="1:16" ht="16" thickBot="1" x14ac:dyDescent="0.25">
      <c r="A51" s="31" t="s">
        <v>592</v>
      </c>
      <c r="B51" s="32">
        <v>9199</v>
      </c>
      <c r="C51" s="32">
        <v>6313</v>
      </c>
      <c r="D51" s="29">
        <v>45.72</v>
      </c>
      <c r="E51" s="33">
        <v>99104</v>
      </c>
      <c r="F51" s="32">
        <v>85494</v>
      </c>
      <c r="G51" s="29">
        <v>15.92</v>
      </c>
      <c r="H51" s="49">
        <v>22040</v>
      </c>
      <c r="I51" s="43">
        <f>SUM($E$2:E51)/SUM($E$2:$E$286)</f>
        <v>0.63853405922656881</v>
      </c>
      <c r="J51">
        <f t="shared" si="0"/>
        <v>638.53405922656884</v>
      </c>
      <c r="M51">
        <v>47</v>
      </c>
      <c r="N51" t="str">
        <f t="shared" si="1"/>
        <v>Ford F-Series</v>
      </c>
      <c r="O51">
        <f t="shared" si="2"/>
        <v>30440</v>
      </c>
      <c r="P51">
        <f t="shared" si="3"/>
        <v>30440</v>
      </c>
    </row>
    <row r="52" spans="1:16" ht="16" thickBot="1" x14ac:dyDescent="0.25">
      <c r="A52" s="27" t="s">
        <v>593</v>
      </c>
      <c r="B52" s="28">
        <v>6713</v>
      </c>
      <c r="C52" s="28">
        <v>10128</v>
      </c>
      <c r="D52" s="29">
        <v>-33.72</v>
      </c>
      <c r="E52" s="30">
        <v>97814</v>
      </c>
      <c r="F52" s="28">
        <v>104709</v>
      </c>
      <c r="G52" s="29">
        <v>-6.58</v>
      </c>
      <c r="H52" s="49">
        <v>18610</v>
      </c>
      <c r="I52" s="43">
        <f>SUM($E$2:E52)/SUM($E$2:$E$286)</f>
        <v>0.64428710209477835</v>
      </c>
      <c r="J52">
        <f t="shared" si="0"/>
        <v>644.28710209477833</v>
      </c>
      <c r="M52">
        <v>48</v>
      </c>
      <c r="N52" t="str">
        <f t="shared" si="1"/>
        <v>Ford F-Series</v>
      </c>
      <c r="O52">
        <f t="shared" si="2"/>
        <v>30440</v>
      </c>
      <c r="P52">
        <f t="shared" si="3"/>
        <v>30440</v>
      </c>
    </row>
    <row r="53" spans="1:16" ht="16" thickBot="1" x14ac:dyDescent="0.25">
      <c r="A53" s="31" t="s">
        <v>594</v>
      </c>
      <c r="B53" s="32">
        <v>9049</v>
      </c>
      <c r="C53" s="32">
        <v>8936</v>
      </c>
      <c r="D53" s="29">
        <v>1.26</v>
      </c>
      <c r="E53" s="33">
        <v>97706</v>
      </c>
      <c r="F53" s="32">
        <v>118322</v>
      </c>
      <c r="G53" s="29">
        <v>-17.420000000000002</v>
      </c>
      <c r="H53" s="49">
        <v>35540</v>
      </c>
      <c r="I53" s="43">
        <f>SUM($E$2:E53)/SUM($E$2:$E$286)</f>
        <v>0.65003379281881868</v>
      </c>
      <c r="J53">
        <f t="shared" si="0"/>
        <v>650.03379281881871</v>
      </c>
      <c r="M53">
        <v>49</v>
      </c>
      <c r="N53" t="str">
        <f t="shared" si="1"/>
        <v>Ford F-Series</v>
      </c>
      <c r="O53">
        <f t="shared" si="2"/>
        <v>30440</v>
      </c>
      <c r="P53">
        <f t="shared" si="3"/>
        <v>30440</v>
      </c>
    </row>
    <row r="54" spans="1:16" ht="16" thickBot="1" x14ac:dyDescent="0.25">
      <c r="A54" s="27" t="s">
        <v>595</v>
      </c>
      <c r="B54" s="28">
        <v>8505</v>
      </c>
      <c r="C54" s="28">
        <v>7293</v>
      </c>
      <c r="D54" s="29">
        <v>16.62</v>
      </c>
      <c r="E54" s="30">
        <v>96936</v>
      </c>
      <c r="F54" s="28">
        <v>80226</v>
      </c>
      <c r="G54" s="29">
        <v>20.83</v>
      </c>
      <c r="H54" s="49">
        <v>31490</v>
      </c>
      <c r="I54" s="43">
        <f>SUM($E$2:E54)/SUM($E$2:$E$286)</f>
        <v>0.65573519510757861</v>
      </c>
      <c r="J54">
        <f t="shared" si="0"/>
        <v>655.73519510757865</v>
      </c>
      <c r="M54">
        <v>50</v>
      </c>
      <c r="N54" t="str">
        <f t="shared" si="1"/>
        <v>Ford F-Series</v>
      </c>
      <c r="O54">
        <f t="shared" si="2"/>
        <v>30440</v>
      </c>
      <c r="P54">
        <f t="shared" si="3"/>
        <v>30440</v>
      </c>
    </row>
    <row r="55" spans="1:16" ht="16" thickBot="1" x14ac:dyDescent="0.25">
      <c r="A55" s="31" t="s">
        <v>596</v>
      </c>
      <c r="B55" s="32">
        <v>7899</v>
      </c>
      <c r="C55" s="32">
        <v>8502</v>
      </c>
      <c r="D55" s="29">
        <v>-7.09</v>
      </c>
      <c r="E55" s="33">
        <v>96531</v>
      </c>
      <c r="F55" s="32">
        <v>107846</v>
      </c>
      <c r="G55" s="29">
        <v>-10.49</v>
      </c>
      <c r="H55" s="49">
        <v>28110</v>
      </c>
      <c r="I55" s="43">
        <f>SUM($E$2:E55)/SUM($E$2:$E$286)</f>
        <v>0.66141277685570388</v>
      </c>
      <c r="J55">
        <f t="shared" si="0"/>
        <v>661.4127768557039</v>
      </c>
      <c r="M55">
        <v>51</v>
      </c>
      <c r="N55" t="str">
        <f t="shared" si="1"/>
        <v>Ford F-Series</v>
      </c>
      <c r="O55">
        <f t="shared" si="2"/>
        <v>30440</v>
      </c>
      <c r="P55">
        <f t="shared" si="3"/>
        <v>30440</v>
      </c>
    </row>
    <row r="56" spans="1:16" ht="16" thickBot="1" x14ac:dyDescent="0.25">
      <c r="A56" s="27" t="s">
        <v>597</v>
      </c>
      <c r="B56" s="28">
        <v>6568</v>
      </c>
      <c r="C56" s="28">
        <v>7809</v>
      </c>
      <c r="D56" s="29">
        <v>-15.89</v>
      </c>
      <c r="E56" s="30">
        <v>96050</v>
      </c>
      <c r="F56" s="28">
        <v>101603</v>
      </c>
      <c r="G56" s="29">
        <v>-5.47</v>
      </c>
      <c r="H56">
        <v>24355</v>
      </c>
      <c r="I56" s="43">
        <f>SUM($E$2:E56)/SUM($E$2:$E$286)</f>
        <v>0.66706206803581647</v>
      </c>
      <c r="J56">
        <f t="shared" si="0"/>
        <v>667.06206803581642</v>
      </c>
      <c r="M56">
        <v>52</v>
      </c>
      <c r="N56" t="str">
        <f t="shared" si="1"/>
        <v>Ford F-Series</v>
      </c>
      <c r="O56">
        <f t="shared" si="2"/>
        <v>30440</v>
      </c>
      <c r="P56">
        <f t="shared" si="3"/>
        <v>30440</v>
      </c>
    </row>
    <row r="57" spans="1:16" ht="16" thickBot="1" x14ac:dyDescent="0.25">
      <c r="A57" s="31" t="s">
        <v>598</v>
      </c>
      <c r="B57" s="32">
        <v>7709</v>
      </c>
      <c r="C57" s="32">
        <v>7709</v>
      </c>
      <c r="D57" s="29">
        <v>0</v>
      </c>
      <c r="E57" s="33">
        <v>95683</v>
      </c>
      <c r="F57" s="32">
        <v>101890</v>
      </c>
      <c r="G57" s="29">
        <v>-6.09</v>
      </c>
      <c r="H57" s="50">
        <v>18855</v>
      </c>
      <c r="I57" s="43">
        <f>SUM($E$2:E57)/SUM($E$2:$E$286)</f>
        <v>0.67268977368898364</v>
      </c>
      <c r="J57">
        <f t="shared" si="0"/>
        <v>672.68977368898368</v>
      </c>
      <c r="M57">
        <v>53</v>
      </c>
      <c r="N57" t="str">
        <f t="shared" si="1"/>
        <v>Ram Pickup</v>
      </c>
      <c r="O57">
        <f t="shared" si="2"/>
        <v>33840</v>
      </c>
      <c r="P57">
        <f t="shared" si="3"/>
        <v>33840</v>
      </c>
    </row>
    <row r="58" spans="1:16" ht="16" thickBot="1" x14ac:dyDescent="0.25">
      <c r="A58" s="27" t="s">
        <v>599</v>
      </c>
      <c r="B58" s="28">
        <v>8125</v>
      </c>
      <c r="C58" s="28">
        <v>6998</v>
      </c>
      <c r="D58" s="29">
        <v>16.100000000000001</v>
      </c>
      <c r="E58" s="30">
        <v>88977</v>
      </c>
      <c r="F58" s="28">
        <v>82823</v>
      </c>
      <c r="G58" s="29">
        <v>7.43</v>
      </c>
      <c r="H58">
        <v>25110</v>
      </c>
      <c r="I58" s="43">
        <f>SUM($E$2:E58)/SUM($E$2:$E$286)</f>
        <v>0.67792305824216292</v>
      </c>
      <c r="J58">
        <f t="shared" si="0"/>
        <v>677.92305824216294</v>
      </c>
      <c r="M58">
        <v>54</v>
      </c>
      <c r="N58" t="str">
        <f t="shared" si="1"/>
        <v>Ram Pickup</v>
      </c>
      <c r="O58">
        <f t="shared" si="2"/>
        <v>33840</v>
      </c>
      <c r="P58">
        <f t="shared" si="3"/>
        <v>33840</v>
      </c>
    </row>
    <row r="59" spans="1:16" ht="16" thickBot="1" x14ac:dyDescent="0.25">
      <c r="A59" s="31" t="s">
        <v>600</v>
      </c>
      <c r="B59" s="32">
        <v>7105</v>
      </c>
      <c r="C59" s="32">
        <v>8705</v>
      </c>
      <c r="D59" s="29">
        <v>-18.38</v>
      </c>
      <c r="E59" s="33">
        <v>87466</v>
      </c>
      <c r="F59" s="32">
        <v>105118</v>
      </c>
      <c r="G59" s="29">
        <v>-16.79</v>
      </c>
      <c r="H59">
        <v>24575</v>
      </c>
      <c r="I59" s="43">
        <f>SUM($E$2:E59)/SUM($E$2:$E$286)</f>
        <v>0.68306747159312309</v>
      </c>
      <c r="J59">
        <f t="shared" si="0"/>
        <v>683.06747159312306</v>
      </c>
      <c r="M59">
        <v>55</v>
      </c>
      <c r="N59" t="str">
        <f t="shared" si="1"/>
        <v>Ram Pickup</v>
      </c>
      <c r="O59">
        <f t="shared" si="2"/>
        <v>33840</v>
      </c>
      <c r="P59">
        <f t="shared" si="3"/>
        <v>33840</v>
      </c>
    </row>
    <row r="60" spans="1:16" ht="16" thickBot="1" x14ac:dyDescent="0.25">
      <c r="A60" s="27" t="s">
        <v>601</v>
      </c>
      <c r="B60" s="28">
        <v>7990</v>
      </c>
      <c r="C60" s="28">
        <v>6253</v>
      </c>
      <c r="D60" s="29">
        <v>27.78</v>
      </c>
      <c r="E60" s="30">
        <v>86423</v>
      </c>
      <c r="F60" s="28">
        <v>54661</v>
      </c>
      <c r="G60" s="29">
        <v>58.11</v>
      </c>
      <c r="H60">
        <v>54505</v>
      </c>
      <c r="I60" s="43">
        <f>SUM($E$2:E60)/SUM($E$2:$E$286)</f>
        <v>0.68815053969993056</v>
      </c>
      <c r="J60">
        <f t="shared" si="0"/>
        <v>688.15053969993062</v>
      </c>
      <c r="M60">
        <v>56</v>
      </c>
      <c r="N60" t="str">
        <f t="shared" si="1"/>
        <v>Ram Pickup</v>
      </c>
      <c r="O60">
        <f t="shared" si="2"/>
        <v>33840</v>
      </c>
      <c r="P60">
        <f t="shared" si="3"/>
        <v>33840</v>
      </c>
    </row>
    <row r="61" spans="1:16" ht="16" thickBot="1" x14ac:dyDescent="0.25">
      <c r="A61" s="31" t="s">
        <v>602</v>
      </c>
      <c r="B61" s="32">
        <v>10886</v>
      </c>
      <c r="C61" s="29">
        <v>0</v>
      </c>
      <c r="D61" s="29">
        <v>0</v>
      </c>
      <c r="E61" s="33">
        <v>83571</v>
      </c>
      <c r="F61" s="29">
        <v>0</v>
      </c>
      <c r="G61" s="29">
        <v>0</v>
      </c>
      <c r="H61" s="44">
        <v>25605</v>
      </c>
      <c r="I61" s="43">
        <f>SUM($E$2:E61)/SUM($E$2:$E$286)</f>
        <v>0.6930658641477514</v>
      </c>
      <c r="J61">
        <f t="shared" si="0"/>
        <v>693.06586414775143</v>
      </c>
      <c r="M61">
        <v>57</v>
      </c>
      <c r="N61" t="str">
        <f t="shared" si="1"/>
        <v>Ram Pickup</v>
      </c>
      <c r="O61">
        <f t="shared" si="2"/>
        <v>33840</v>
      </c>
      <c r="P61">
        <f t="shared" si="3"/>
        <v>33840</v>
      </c>
    </row>
    <row r="62" spans="1:16" ht="16" thickBot="1" x14ac:dyDescent="0.25">
      <c r="A62" s="27" t="s">
        <v>603</v>
      </c>
      <c r="B62" s="28">
        <v>8280</v>
      </c>
      <c r="C62" s="28">
        <v>7733</v>
      </c>
      <c r="D62" s="29">
        <v>7.07</v>
      </c>
      <c r="E62" s="30">
        <v>81958</v>
      </c>
      <c r="F62" s="28">
        <v>36211</v>
      </c>
      <c r="G62" s="29">
        <v>126.33</v>
      </c>
      <c r="H62" s="50">
        <v>33005</v>
      </c>
      <c r="I62" s="43">
        <f>SUM($E$2:E62)/SUM($E$2:$E$286)</f>
        <v>0.69788631814608204</v>
      </c>
      <c r="J62">
        <f t="shared" si="0"/>
        <v>697.88631814608209</v>
      </c>
      <c r="M62">
        <v>58</v>
      </c>
      <c r="N62" t="str">
        <f t="shared" si="1"/>
        <v>Ram Pickup</v>
      </c>
      <c r="O62">
        <f t="shared" si="2"/>
        <v>33840</v>
      </c>
      <c r="P62">
        <f t="shared" si="3"/>
        <v>33840</v>
      </c>
    </row>
    <row r="63" spans="1:16" ht="16" thickBot="1" x14ac:dyDescent="0.25">
      <c r="A63" s="31" t="s">
        <v>604</v>
      </c>
      <c r="B63" s="32">
        <v>7400</v>
      </c>
      <c r="C63" s="32">
        <v>6717</v>
      </c>
      <c r="D63" s="29">
        <v>10.17</v>
      </c>
      <c r="E63" s="33">
        <v>81508</v>
      </c>
      <c r="F63" s="32">
        <v>59677</v>
      </c>
      <c r="G63" s="29">
        <v>36.58</v>
      </c>
      <c r="H63" s="48">
        <v>32565</v>
      </c>
      <c r="I63" s="43">
        <f>SUM($E$2:E63)/SUM($E$2:$E$286)</f>
        <v>0.70268030487704103</v>
      </c>
      <c r="J63">
        <f t="shared" si="0"/>
        <v>702.68030487704107</v>
      </c>
      <c r="M63">
        <v>59</v>
      </c>
      <c r="N63" t="str">
        <f t="shared" si="1"/>
        <v>Ram Pickup</v>
      </c>
      <c r="O63">
        <f t="shared" si="2"/>
        <v>33840</v>
      </c>
      <c r="P63">
        <f t="shared" si="3"/>
        <v>33840</v>
      </c>
    </row>
    <row r="64" spans="1:16" ht="16" thickBot="1" x14ac:dyDescent="0.25">
      <c r="A64" s="27" t="s">
        <v>605</v>
      </c>
      <c r="B64" s="28">
        <v>5483</v>
      </c>
      <c r="C64" s="28">
        <v>7612</v>
      </c>
      <c r="D64" s="29">
        <v>-27.97</v>
      </c>
      <c r="E64" s="30">
        <v>77457</v>
      </c>
      <c r="F64" s="28">
        <v>66963</v>
      </c>
      <c r="G64" s="29">
        <v>15.67</v>
      </c>
      <c r="H64">
        <v>33795</v>
      </c>
      <c r="I64" s="43">
        <f>SUM($E$2:E64)/SUM($E$2:$E$286)</f>
        <v>0.70723602738550506</v>
      </c>
      <c r="J64">
        <f t="shared" si="0"/>
        <v>707.23602738550505</v>
      </c>
      <c r="M64">
        <v>60</v>
      </c>
      <c r="N64" t="str">
        <f t="shared" si="1"/>
        <v>Ram Pickup</v>
      </c>
      <c r="O64">
        <f t="shared" si="2"/>
        <v>33840</v>
      </c>
      <c r="P64">
        <f t="shared" si="3"/>
        <v>33840</v>
      </c>
    </row>
    <row r="65" spans="1:16" ht="16" thickBot="1" x14ac:dyDescent="0.25">
      <c r="A65" s="31" t="s">
        <v>606</v>
      </c>
      <c r="B65" s="32">
        <v>6459</v>
      </c>
      <c r="C65" s="32">
        <v>6666</v>
      </c>
      <c r="D65" s="29">
        <v>-3.11</v>
      </c>
      <c r="E65" s="33">
        <v>76886</v>
      </c>
      <c r="F65" s="32">
        <v>97062</v>
      </c>
      <c r="G65" s="29">
        <v>-20.79</v>
      </c>
      <c r="H65">
        <v>23870</v>
      </c>
      <c r="I65" s="43">
        <f>SUM($E$2:E65)/SUM($E$2:$E$286)</f>
        <v>0.71175816587248197</v>
      </c>
      <c r="J65">
        <f t="shared" si="0"/>
        <v>711.75816587248198</v>
      </c>
      <c r="M65">
        <v>61</v>
      </c>
      <c r="N65" t="str">
        <f t="shared" si="1"/>
        <v>Ram Pickup</v>
      </c>
      <c r="O65">
        <f t="shared" si="2"/>
        <v>33840</v>
      </c>
      <c r="P65">
        <f t="shared" si="3"/>
        <v>33840</v>
      </c>
    </row>
    <row r="66" spans="1:16" ht="16" thickBot="1" x14ac:dyDescent="0.25">
      <c r="A66" s="27" t="s">
        <v>607</v>
      </c>
      <c r="B66" s="28">
        <v>4047</v>
      </c>
      <c r="C66" s="28">
        <v>5383</v>
      </c>
      <c r="D66" s="29">
        <v>-24.82</v>
      </c>
      <c r="E66" s="30">
        <v>74687</v>
      </c>
      <c r="F66" s="28">
        <v>94096</v>
      </c>
      <c r="G66" s="29">
        <v>-20.63</v>
      </c>
      <c r="H66">
        <v>25170</v>
      </c>
      <c r="I66" s="43">
        <f>SUM($E$2:E66)/SUM($E$2:$E$286)</f>
        <v>0.71615096764623587</v>
      </c>
      <c r="J66">
        <f t="shared" si="0"/>
        <v>716.15096764623581</v>
      </c>
      <c r="M66">
        <v>62</v>
      </c>
      <c r="N66" t="str">
        <f t="shared" si="1"/>
        <v>Ram Pickup</v>
      </c>
      <c r="O66">
        <f t="shared" si="2"/>
        <v>33840</v>
      </c>
      <c r="P66">
        <f t="shared" si="3"/>
        <v>33840</v>
      </c>
    </row>
    <row r="67" spans="1:16" ht="16" thickBot="1" x14ac:dyDescent="0.25">
      <c r="A67" s="31" t="s">
        <v>608</v>
      </c>
      <c r="B67" s="32">
        <v>6903</v>
      </c>
      <c r="C67" s="32">
        <v>8565</v>
      </c>
      <c r="D67" s="29">
        <v>-19.399999999999999</v>
      </c>
      <c r="E67" s="33">
        <v>74672</v>
      </c>
      <c r="F67" s="32">
        <v>74678</v>
      </c>
      <c r="G67" s="29">
        <v>-0.01</v>
      </c>
      <c r="H67" s="45">
        <v>51995</v>
      </c>
      <c r="I67" s="43">
        <f>SUM($E$2:E67)/SUM($E$2:$E$286)</f>
        <v>0.72054288717774406</v>
      </c>
      <c r="J67">
        <f t="shared" ref="J67:J130" si="4">I67*1000</f>
        <v>720.54288717774409</v>
      </c>
      <c r="M67">
        <v>63</v>
      </c>
      <c r="N67" t="str">
        <f t="shared" si="1"/>
        <v>Ram Pickup</v>
      </c>
      <c r="O67">
        <f t="shared" si="2"/>
        <v>33840</v>
      </c>
      <c r="P67">
        <f t="shared" si="3"/>
        <v>33840</v>
      </c>
    </row>
    <row r="68" spans="1:16" ht="16" thickBot="1" x14ac:dyDescent="0.25">
      <c r="A68" s="27" t="s">
        <v>609</v>
      </c>
      <c r="B68" s="28">
        <v>5176</v>
      </c>
      <c r="C68" s="28">
        <v>6719</v>
      </c>
      <c r="D68" s="29">
        <v>-22.96</v>
      </c>
      <c r="E68" s="30">
        <v>73585</v>
      </c>
      <c r="F68" s="28">
        <v>87672</v>
      </c>
      <c r="G68" s="29">
        <v>-16.07</v>
      </c>
      <c r="H68">
        <v>32815</v>
      </c>
      <c r="I68" s="43">
        <f>SUM($E$2:E68)/SUM($E$2:$E$286)</f>
        <v>0.7248708735545123</v>
      </c>
      <c r="J68">
        <f t="shared" si="4"/>
        <v>724.87087355451229</v>
      </c>
      <c r="M68">
        <v>64</v>
      </c>
      <c r="N68" t="str">
        <f t="shared" si="1"/>
        <v>Ram Pickup</v>
      </c>
      <c r="O68">
        <f t="shared" si="2"/>
        <v>33840</v>
      </c>
      <c r="P68">
        <f t="shared" si="3"/>
        <v>33840</v>
      </c>
    </row>
    <row r="69" spans="1:16" ht="16" thickBot="1" x14ac:dyDescent="0.25">
      <c r="A69" s="31" t="s">
        <v>610</v>
      </c>
      <c r="B69" s="32">
        <v>6678</v>
      </c>
      <c r="C69" s="32">
        <v>8319</v>
      </c>
      <c r="D69" s="29">
        <v>-19.73</v>
      </c>
      <c r="E69" s="33">
        <v>73326</v>
      </c>
      <c r="F69" s="32">
        <v>47090</v>
      </c>
      <c r="G69" s="29">
        <v>55.71</v>
      </c>
      <c r="H69">
        <v>21440</v>
      </c>
      <c r="I69" s="43">
        <f>SUM($E$2:E69)/SUM($E$2:$E$286)</f>
        <v>0.72918362654850422</v>
      </c>
      <c r="J69">
        <f t="shared" si="4"/>
        <v>729.18362654850421</v>
      </c>
      <c r="M69">
        <v>65</v>
      </c>
      <c r="N69" t="str">
        <f t="shared" si="1"/>
        <v>Ram Pickup</v>
      </c>
      <c r="O69">
        <f t="shared" si="2"/>
        <v>33840</v>
      </c>
      <c r="P69">
        <f t="shared" si="3"/>
        <v>33840</v>
      </c>
    </row>
    <row r="70" spans="1:16" ht="16" thickBot="1" x14ac:dyDescent="0.25">
      <c r="A70" s="27" t="s">
        <v>611</v>
      </c>
      <c r="B70" s="28">
        <v>5638</v>
      </c>
      <c r="C70" s="28">
        <v>4392</v>
      </c>
      <c r="D70" s="29">
        <v>28.37</v>
      </c>
      <c r="E70" s="30">
        <v>72489</v>
      </c>
      <c r="F70" s="28">
        <v>75842</v>
      </c>
      <c r="G70" s="29">
        <v>-4.42</v>
      </c>
      <c r="H70">
        <v>27865</v>
      </c>
      <c r="I70" s="43">
        <f>SUM($E$2:E70)/SUM($E$2:$E$286)</f>
        <v>0.73344715042518493</v>
      </c>
      <c r="J70">
        <f t="shared" si="4"/>
        <v>733.44715042518499</v>
      </c>
      <c r="M70">
        <v>66</v>
      </c>
      <c r="N70" t="str">
        <f t="shared" ref="N70:N133" si="5">INDEX($A$2:$A$286,MATCH(M70,$J$1:$J$286,1),0)</f>
        <v>Ram Pickup</v>
      </c>
      <c r="O70">
        <f t="shared" ref="O70:O133" si="6">INDEX($H$2:$H$286,MATCH(N70,$A$2:$A$286,0),1)</f>
        <v>33840</v>
      </c>
      <c r="P70">
        <f t="shared" ref="P70:P133" si="7">IF(O70=0,"",O70)</f>
        <v>33840</v>
      </c>
    </row>
    <row r="71" spans="1:16" ht="16" thickBot="1" x14ac:dyDescent="0.25">
      <c r="A71" s="31" t="s">
        <v>612</v>
      </c>
      <c r="B71" s="32">
        <v>6436</v>
      </c>
      <c r="C71" s="32">
        <v>7294</v>
      </c>
      <c r="D71" s="29">
        <v>-11.76</v>
      </c>
      <c r="E71" s="33">
        <v>72439</v>
      </c>
      <c r="F71" s="32">
        <v>69729</v>
      </c>
      <c r="G71" s="29">
        <v>3.89</v>
      </c>
      <c r="H71">
        <v>43495</v>
      </c>
      <c r="I71" s="43">
        <f>SUM($E$2:E71)/SUM($E$2:$E$286)</f>
        <v>0.73770773349437979</v>
      </c>
      <c r="J71">
        <f t="shared" si="4"/>
        <v>737.7077334943798</v>
      </c>
      <c r="M71">
        <v>67</v>
      </c>
      <c r="N71" t="str">
        <f t="shared" si="5"/>
        <v>Ram Pickup</v>
      </c>
      <c r="O71">
        <f t="shared" si="6"/>
        <v>33840</v>
      </c>
      <c r="P71">
        <f t="shared" si="7"/>
        <v>33840</v>
      </c>
    </row>
    <row r="72" spans="1:16" ht="16" thickBot="1" x14ac:dyDescent="0.25">
      <c r="A72" s="27" t="s">
        <v>613</v>
      </c>
      <c r="B72" s="28">
        <v>4720</v>
      </c>
      <c r="C72" s="28">
        <v>7492</v>
      </c>
      <c r="D72" s="29">
        <v>-37</v>
      </c>
      <c r="E72" s="30">
        <v>72369</v>
      </c>
      <c r="F72" s="28">
        <v>79646</v>
      </c>
      <c r="G72" s="29">
        <v>-9.14</v>
      </c>
      <c r="H72">
        <v>27885</v>
      </c>
      <c r="I72" s="43">
        <f>SUM($E$2:E72)/SUM($E$2:$E$286)</f>
        <v>0.74196419943309466</v>
      </c>
      <c r="J72">
        <f t="shared" si="4"/>
        <v>741.96419943309468</v>
      </c>
      <c r="M72">
        <v>68</v>
      </c>
      <c r="N72" t="str">
        <f t="shared" si="5"/>
        <v>Ram Pickup</v>
      </c>
      <c r="O72">
        <f t="shared" si="6"/>
        <v>33840</v>
      </c>
      <c r="P72">
        <f t="shared" si="7"/>
        <v>33840</v>
      </c>
    </row>
    <row r="73" spans="1:16" ht="16" thickBot="1" x14ac:dyDescent="0.25">
      <c r="A73" s="31" t="s">
        <v>614</v>
      </c>
      <c r="B73" s="32">
        <v>8090</v>
      </c>
      <c r="C73" s="32">
        <v>8511</v>
      </c>
      <c r="D73" s="29">
        <v>-4.95</v>
      </c>
      <c r="E73" s="33">
        <v>70110</v>
      </c>
      <c r="F73" s="32">
        <v>61351</v>
      </c>
      <c r="G73" s="29">
        <v>14.28</v>
      </c>
      <c r="H73">
        <v>42945</v>
      </c>
      <c r="I73" s="43">
        <f>SUM($E$2:E73)/SUM($E$2:$E$286)</f>
        <v>0.7460877996896037</v>
      </c>
      <c r="J73">
        <f t="shared" si="4"/>
        <v>746.08779968960368</v>
      </c>
      <c r="M73">
        <v>69</v>
      </c>
      <c r="N73" t="str">
        <f t="shared" si="5"/>
        <v>Ram Pickup</v>
      </c>
      <c r="O73">
        <f t="shared" si="6"/>
        <v>33840</v>
      </c>
      <c r="P73">
        <f t="shared" si="7"/>
        <v>33840</v>
      </c>
    </row>
    <row r="74" spans="1:16" ht="16" thickBot="1" x14ac:dyDescent="0.25">
      <c r="A74" s="27" t="s">
        <v>615</v>
      </c>
      <c r="B74" s="28">
        <v>6058</v>
      </c>
      <c r="C74" s="28">
        <v>6351</v>
      </c>
      <c r="D74" s="29">
        <v>-4.6100000000000003</v>
      </c>
      <c r="E74" s="30">
        <v>69718</v>
      </c>
      <c r="F74" s="28">
        <v>87590</v>
      </c>
      <c r="G74" s="29">
        <v>-20.399999999999999</v>
      </c>
      <c r="H74">
        <v>25320</v>
      </c>
      <c r="I74" s="43">
        <f>SUM($E$2:E74)/SUM($E$2:$E$286)</f>
        <v>0.75018834401542445</v>
      </c>
      <c r="J74">
        <f t="shared" si="4"/>
        <v>750.18834401542449</v>
      </c>
      <c r="M74">
        <v>70</v>
      </c>
      <c r="N74" t="str">
        <f t="shared" si="5"/>
        <v>Ram Pickup</v>
      </c>
      <c r="O74">
        <f t="shared" si="6"/>
        <v>33840</v>
      </c>
      <c r="P74">
        <f t="shared" si="7"/>
        <v>33840</v>
      </c>
    </row>
    <row r="75" spans="1:16" ht="16" thickBot="1" x14ac:dyDescent="0.25">
      <c r="A75" s="31" t="s">
        <v>616</v>
      </c>
      <c r="B75" s="32">
        <v>5187</v>
      </c>
      <c r="C75" s="32">
        <v>8033</v>
      </c>
      <c r="D75" s="29">
        <v>-35.43</v>
      </c>
      <c r="E75" s="33">
        <v>68361</v>
      </c>
      <c r="F75" s="32">
        <v>83547</v>
      </c>
      <c r="G75" s="29">
        <v>-18.18</v>
      </c>
      <c r="H75">
        <v>32825</v>
      </c>
      <c r="I75" s="43">
        <f>SUM($E$2:E75)/SUM($E$2:$E$286)</f>
        <v>0.75420907482608213</v>
      </c>
      <c r="J75">
        <f t="shared" si="4"/>
        <v>754.20907482608209</v>
      </c>
      <c r="M75">
        <v>71</v>
      </c>
      <c r="N75" t="str">
        <f t="shared" si="5"/>
        <v>Ram Pickup</v>
      </c>
      <c r="O75">
        <f t="shared" si="6"/>
        <v>33840</v>
      </c>
      <c r="P75">
        <f t="shared" si="7"/>
        <v>33840</v>
      </c>
    </row>
    <row r="76" spans="1:16" ht="16" thickBot="1" x14ac:dyDescent="0.25">
      <c r="A76" s="27" t="s">
        <v>617</v>
      </c>
      <c r="B76" s="28">
        <v>4931</v>
      </c>
      <c r="C76" s="28">
        <v>5997</v>
      </c>
      <c r="D76" s="29">
        <v>-17.78</v>
      </c>
      <c r="E76" s="30">
        <v>67598</v>
      </c>
      <c r="F76" s="28">
        <v>65947</v>
      </c>
      <c r="G76" s="29">
        <v>2.5</v>
      </c>
      <c r="H76">
        <v>32290</v>
      </c>
      <c r="I76" s="43">
        <f>SUM($E$2:E76)/SUM($E$2:$E$286)</f>
        <v>0.75818492891450739</v>
      </c>
      <c r="J76">
        <f t="shared" si="4"/>
        <v>758.1849289145074</v>
      </c>
      <c r="M76">
        <v>72</v>
      </c>
      <c r="N76" t="str">
        <f t="shared" si="5"/>
        <v>Ram Pickup</v>
      </c>
      <c r="O76">
        <f t="shared" si="6"/>
        <v>33840</v>
      </c>
      <c r="P76">
        <f t="shared" si="7"/>
        <v>33840</v>
      </c>
    </row>
    <row r="77" spans="1:16" ht="16" thickBot="1" x14ac:dyDescent="0.25">
      <c r="A77" s="31" t="s">
        <v>618</v>
      </c>
      <c r="B77" s="32">
        <v>6268</v>
      </c>
      <c r="C77" s="32">
        <v>8143</v>
      </c>
      <c r="D77" s="29">
        <v>-23.03</v>
      </c>
      <c r="E77" s="33">
        <v>67516</v>
      </c>
      <c r="F77" s="32">
        <v>69978</v>
      </c>
      <c r="G77" s="29">
        <v>-3.52</v>
      </c>
      <c r="H77">
        <v>44295</v>
      </c>
      <c r="I77" s="43">
        <f>SUM($E$2:E77)/SUM($E$2:$E$286)</f>
        <v>0.76215596007865605</v>
      </c>
      <c r="J77">
        <f t="shared" si="4"/>
        <v>762.15596007865599</v>
      </c>
      <c r="M77">
        <v>73</v>
      </c>
      <c r="N77" t="str">
        <f t="shared" si="5"/>
        <v>Ram Pickup</v>
      </c>
      <c r="O77">
        <f t="shared" si="6"/>
        <v>33840</v>
      </c>
      <c r="P77">
        <f t="shared" si="7"/>
        <v>33840</v>
      </c>
    </row>
    <row r="78" spans="1:16" ht="16" thickBot="1" x14ac:dyDescent="0.25">
      <c r="A78" s="27" t="s">
        <v>619</v>
      </c>
      <c r="B78" s="28">
        <v>3265</v>
      </c>
      <c r="C78" s="28">
        <v>6735</v>
      </c>
      <c r="D78" s="29">
        <v>-51.52</v>
      </c>
      <c r="E78" s="30">
        <v>66596</v>
      </c>
      <c r="F78" s="28">
        <v>75809</v>
      </c>
      <c r="G78" s="29">
        <v>-12.15</v>
      </c>
      <c r="H78" s="50">
        <v>15755</v>
      </c>
      <c r="I78" s="43">
        <f>SUM($E$2:E78)/SUM($E$2:$E$286)</f>
        <v>0.76607288038506693</v>
      </c>
      <c r="J78">
        <f t="shared" si="4"/>
        <v>766.07288038506692</v>
      </c>
      <c r="M78">
        <v>74</v>
      </c>
      <c r="N78" t="str">
        <f t="shared" si="5"/>
        <v>Ram Pickup</v>
      </c>
      <c r="O78">
        <f t="shared" si="6"/>
        <v>33840</v>
      </c>
      <c r="P78">
        <f t="shared" si="7"/>
        <v>33840</v>
      </c>
    </row>
    <row r="79" spans="1:16" ht="16" thickBot="1" x14ac:dyDescent="0.25">
      <c r="A79" s="31" t="s">
        <v>620</v>
      </c>
      <c r="B79" s="32">
        <v>5740</v>
      </c>
      <c r="C79" s="32">
        <v>5880</v>
      </c>
      <c r="D79" s="29">
        <v>-2.38</v>
      </c>
      <c r="E79" s="33">
        <v>66415</v>
      </c>
      <c r="F79" s="32">
        <v>76400</v>
      </c>
      <c r="G79" s="29">
        <v>-13.07</v>
      </c>
      <c r="H79" s="50">
        <v>19595</v>
      </c>
      <c r="I79" s="43">
        <f>SUM($E$2:E79)/SUM($E$2:$E$286)</f>
        <v>0.76997915496837954</v>
      </c>
      <c r="J79">
        <f t="shared" si="4"/>
        <v>769.97915496837959</v>
      </c>
      <c r="M79">
        <v>75</v>
      </c>
      <c r="N79" t="str">
        <f t="shared" si="5"/>
        <v>Ram Pickup</v>
      </c>
      <c r="O79">
        <f t="shared" si="6"/>
        <v>33840</v>
      </c>
      <c r="P79">
        <f t="shared" si="7"/>
        <v>33840</v>
      </c>
    </row>
    <row r="80" spans="1:16" ht="16" thickBot="1" x14ac:dyDescent="0.25">
      <c r="A80" s="27" t="s">
        <v>621</v>
      </c>
      <c r="B80" s="28">
        <v>5894</v>
      </c>
      <c r="C80" s="28">
        <v>6799</v>
      </c>
      <c r="D80" s="29">
        <v>-13.31</v>
      </c>
      <c r="E80" s="30">
        <v>65691</v>
      </c>
      <c r="F80" s="28">
        <v>67550</v>
      </c>
      <c r="G80" s="29">
        <v>-2.75</v>
      </c>
      <c r="H80">
        <v>33075</v>
      </c>
      <c r="I80" s="43">
        <f>SUM($E$2:E80)/SUM($E$2:$E$286)</f>
        <v>0.77384284665929859</v>
      </c>
      <c r="J80">
        <f t="shared" si="4"/>
        <v>773.84284665929863</v>
      </c>
      <c r="M80">
        <v>76</v>
      </c>
      <c r="N80" t="str">
        <f t="shared" si="5"/>
        <v>Ram Pickup</v>
      </c>
      <c r="O80">
        <f t="shared" si="6"/>
        <v>33840</v>
      </c>
      <c r="P80">
        <f t="shared" si="7"/>
        <v>33840</v>
      </c>
    </row>
    <row r="81" spans="1:16" ht="16" thickBot="1" x14ac:dyDescent="0.25">
      <c r="A81" s="31" t="s">
        <v>622</v>
      </c>
      <c r="B81" s="32">
        <v>6263</v>
      </c>
      <c r="C81" s="32">
        <v>6838</v>
      </c>
      <c r="D81" s="29">
        <v>-8.41</v>
      </c>
      <c r="E81" s="33">
        <v>62876</v>
      </c>
      <c r="F81" s="32">
        <v>63580</v>
      </c>
      <c r="G81" s="29">
        <v>-1.1100000000000001</v>
      </c>
      <c r="H81">
        <v>38825</v>
      </c>
      <c r="I81" s="43">
        <f>SUM($E$2:E81)/SUM($E$2:$E$286)</f>
        <v>0.77754097088877028</v>
      </c>
      <c r="J81">
        <f t="shared" si="4"/>
        <v>777.54097088877029</v>
      </c>
      <c r="M81">
        <v>77</v>
      </c>
      <c r="N81" t="str">
        <f t="shared" si="5"/>
        <v>Ram Pickup</v>
      </c>
      <c r="O81">
        <f t="shared" si="6"/>
        <v>33840</v>
      </c>
      <c r="P81">
        <f t="shared" si="7"/>
        <v>33840</v>
      </c>
    </row>
    <row r="82" spans="1:16" ht="16" thickBot="1" x14ac:dyDescent="0.25">
      <c r="A82" s="27" t="s">
        <v>623</v>
      </c>
      <c r="B82" s="28">
        <v>4708</v>
      </c>
      <c r="C82" s="28">
        <v>4156</v>
      </c>
      <c r="D82" s="29">
        <v>13.28</v>
      </c>
      <c r="E82" s="30">
        <v>60997</v>
      </c>
      <c r="F82" s="28">
        <v>66716</v>
      </c>
      <c r="G82" s="29">
        <v>-8.57</v>
      </c>
      <c r="H82">
        <v>29590</v>
      </c>
      <c r="I82" s="43">
        <f>SUM($E$2:E82)/SUM($E$2:$E$286)</f>
        <v>0.78112857957292769</v>
      </c>
      <c r="J82">
        <f t="shared" si="4"/>
        <v>781.12857957292772</v>
      </c>
      <c r="M82">
        <v>78</v>
      </c>
      <c r="N82" t="str">
        <f t="shared" si="5"/>
        <v>Ram Pickup</v>
      </c>
      <c r="O82">
        <f t="shared" si="6"/>
        <v>33840</v>
      </c>
      <c r="P82">
        <f t="shared" si="7"/>
        <v>33840</v>
      </c>
    </row>
    <row r="83" spans="1:16" ht="16" thickBot="1" x14ac:dyDescent="0.25">
      <c r="A83" s="31" t="s">
        <v>624</v>
      </c>
      <c r="B83" s="32">
        <v>4627</v>
      </c>
      <c r="C83" s="32">
        <v>5472</v>
      </c>
      <c r="D83" s="29">
        <v>-15.44</v>
      </c>
      <c r="E83" s="33">
        <v>60599</v>
      </c>
      <c r="F83" s="32">
        <v>54348</v>
      </c>
      <c r="G83" s="29">
        <v>11.5</v>
      </c>
      <c r="H83">
        <v>21240</v>
      </c>
      <c r="I83" s="43">
        <f>SUM($E$2:E83)/SUM($E$2:$E$286)</f>
        <v>0.78469277942949867</v>
      </c>
      <c r="J83">
        <f t="shared" si="4"/>
        <v>784.69277942949861</v>
      </c>
      <c r="M83">
        <v>79</v>
      </c>
      <c r="N83" t="str">
        <f t="shared" si="5"/>
        <v>Ram Pickup</v>
      </c>
      <c r="O83">
        <f t="shared" si="6"/>
        <v>33840</v>
      </c>
      <c r="P83">
        <f t="shared" si="7"/>
        <v>33840</v>
      </c>
    </row>
    <row r="84" spans="1:16" ht="16" thickBot="1" x14ac:dyDescent="0.25">
      <c r="A84" s="27" t="s">
        <v>625</v>
      </c>
      <c r="B84" s="28">
        <v>2409</v>
      </c>
      <c r="C84" s="28">
        <v>4309</v>
      </c>
      <c r="D84" s="29">
        <v>-44.09</v>
      </c>
      <c r="E84" s="30">
        <v>60148</v>
      </c>
      <c r="F84" s="28">
        <v>51730</v>
      </c>
      <c r="G84" s="29">
        <v>16.27</v>
      </c>
      <c r="H84">
        <v>15235</v>
      </c>
      <c r="I84" s="43">
        <f>SUM($E$2:E84)/SUM($E$2:$E$286)</f>
        <v>0.78823045320254814</v>
      </c>
      <c r="J84">
        <f t="shared" si="4"/>
        <v>788.23045320254812</v>
      </c>
      <c r="M84">
        <v>80</v>
      </c>
      <c r="N84" t="str">
        <f t="shared" si="5"/>
        <v>Ram Pickup</v>
      </c>
      <c r="O84">
        <f t="shared" si="6"/>
        <v>33840</v>
      </c>
      <c r="P84">
        <f t="shared" si="7"/>
        <v>33840</v>
      </c>
    </row>
    <row r="85" spans="1:16" ht="16" thickBot="1" x14ac:dyDescent="0.25">
      <c r="A85" s="31" t="s">
        <v>626</v>
      </c>
      <c r="B85" s="32">
        <v>6824</v>
      </c>
      <c r="C85" s="29">
        <v>0</v>
      </c>
      <c r="D85" s="29">
        <v>0</v>
      </c>
      <c r="E85" s="33">
        <v>58932</v>
      </c>
      <c r="F85" s="29">
        <v>0</v>
      </c>
      <c r="G85" s="29">
        <v>0</v>
      </c>
      <c r="H85" s="45">
        <v>33160</v>
      </c>
      <c r="I85" s="43">
        <f>SUM($E$2:E85)/SUM($E$2:$E$286)</f>
        <v>0.79169660653754448</v>
      </c>
      <c r="J85">
        <f t="shared" si="4"/>
        <v>791.69660653754443</v>
      </c>
      <c r="M85">
        <v>81</v>
      </c>
      <c r="N85" t="str">
        <f t="shared" si="5"/>
        <v>Ram Pickup</v>
      </c>
      <c r="O85">
        <f t="shared" si="6"/>
        <v>33840</v>
      </c>
      <c r="P85">
        <f t="shared" si="7"/>
        <v>33840</v>
      </c>
    </row>
    <row r="86" spans="1:16" ht="16" thickBot="1" x14ac:dyDescent="0.25">
      <c r="A86" s="27" t="s">
        <v>627</v>
      </c>
      <c r="B86" s="28">
        <v>7955</v>
      </c>
      <c r="C86" s="28">
        <v>8764</v>
      </c>
      <c r="D86" s="29">
        <v>-9.23</v>
      </c>
      <c r="E86" s="30">
        <v>58715</v>
      </c>
      <c r="F86" s="28">
        <v>62079</v>
      </c>
      <c r="G86" s="29">
        <v>-5.42</v>
      </c>
      <c r="H86">
        <v>37895</v>
      </c>
      <c r="I86" s="43">
        <f>SUM($E$2:E86)/SUM($E$2:$E$286)</f>
        <v>0.79514999676805254</v>
      </c>
      <c r="J86">
        <f t="shared" si="4"/>
        <v>795.14999676805257</v>
      </c>
      <c r="M86">
        <v>82</v>
      </c>
      <c r="N86" t="str">
        <f t="shared" si="5"/>
        <v>Ram Pickup</v>
      </c>
      <c r="O86">
        <f t="shared" si="6"/>
        <v>33840</v>
      </c>
      <c r="P86">
        <f t="shared" si="7"/>
        <v>33840</v>
      </c>
    </row>
    <row r="87" spans="1:16" ht="16" thickBot="1" x14ac:dyDescent="0.25">
      <c r="A87" s="31" t="s">
        <v>628</v>
      </c>
      <c r="B87" s="32">
        <v>4123</v>
      </c>
      <c r="C87" s="32">
        <v>5704</v>
      </c>
      <c r="D87" s="29">
        <v>-27.72</v>
      </c>
      <c r="E87" s="33">
        <v>58193</v>
      </c>
      <c r="F87" s="32">
        <v>23312</v>
      </c>
      <c r="G87" s="29">
        <v>149.63</v>
      </c>
      <c r="H87">
        <v>20165</v>
      </c>
      <c r="I87" s="43">
        <f>SUM($E$2:E87)/SUM($E$2:$E$286)</f>
        <v>0.79857268496840961</v>
      </c>
      <c r="J87">
        <f t="shared" si="4"/>
        <v>798.57268496840959</v>
      </c>
      <c r="M87">
        <v>83</v>
      </c>
      <c r="N87" t="str">
        <f t="shared" si="5"/>
        <v>Ram Pickup</v>
      </c>
      <c r="O87">
        <f t="shared" si="6"/>
        <v>33840</v>
      </c>
      <c r="P87">
        <f t="shared" si="7"/>
        <v>33840</v>
      </c>
    </row>
    <row r="88" spans="1:16" ht="16" thickBot="1" x14ac:dyDescent="0.25">
      <c r="A88" s="27" t="s">
        <v>629</v>
      </c>
      <c r="B88" s="28">
        <v>7576</v>
      </c>
      <c r="C88" s="34">
        <v>27</v>
      </c>
      <c r="D88" s="35">
        <v>27959.26</v>
      </c>
      <c r="E88" s="30">
        <v>58116</v>
      </c>
      <c r="F88" s="34">
        <v>27</v>
      </c>
      <c r="G88" s="35">
        <v>215144.44</v>
      </c>
      <c r="H88">
        <v>29995</v>
      </c>
      <c r="I88" s="43">
        <f>SUM($E$2:E88)/SUM($E$2:$E$286)</f>
        <v>0.80199084432523848</v>
      </c>
      <c r="J88">
        <f t="shared" si="4"/>
        <v>801.99084432523853</v>
      </c>
      <c r="M88">
        <v>84</v>
      </c>
      <c r="N88" t="str">
        <f t="shared" si="5"/>
        <v>Ram Pickup</v>
      </c>
      <c r="O88">
        <f t="shared" si="6"/>
        <v>33840</v>
      </c>
      <c r="P88">
        <f t="shared" si="7"/>
        <v>33840</v>
      </c>
    </row>
    <row r="89" spans="1:16" ht="16" thickBot="1" x14ac:dyDescent="0.25">
      <c r="A89" s="31" t="s">
        <v>630</v>
      </c>
      <c r="B89" s="32">
        <v>4975</v>
      </c>
      <c r="C89" s="32">
        <v>5857</v>
      </c>
      <c r="D89" s="29">
        <v>-15.06</v>
      </c>
      <c r="E89" s="33">
        <v>56410</v>
      </c>
      <c r="F89" s="32">
        <v>46600</v>
      </c>
      <c r="G89" s="29">
        <v>21.05</v>
      </c>
      <c r="H89">
        <v>32940</v>
      </c>
      <c r="I89" s="43">
        <f>SUM($E$2:E89)/SUM($E$2:$E$286)</f>
        <v>0.80530866333065387</v>
      </c>
      <c r="J89">
        <f t="shared" si="4"/>
        <v>805.30866333065387</v>
      </c>
      <c r="M89">
        <v>85</v>
      </c>
      <c r="N89" t="str">
        <f t="shared" si="5"/>
        <v>Ram Pickup</v>
      </c>
      <c r="O89">
        <f t="shared" si="6"/>
        <v>33840</v>
      </c>
      <c r="P89">
        <f t="shared" si="7"/>
        <v>33840</v>
      </c>
    </row>
    <row r="90" spans="1:16" ht="16" thickBot="1" x14ac:dyDescent="0.25">
      <c r="A90" s="27" t="s">
        <v>631</v>
      </c>
      <c r="B90" s="28">
        <v>7757</v>
      </c>
      <c r="C90" s="28">
        <v>7323</v>
      </c>
      <c r="D90" s="29">
        <v>5.93</v>
      </c>
      <c r="E90" s="30">
        <v>54595</v>
      </c>
      <c r="F90" s="28">
        <v>45013</v>
      </c>
      <c r="G90" s="29">
        <v>21.29</v>
      </c>
      <c r="H90">
        <v>59895</v>
      </c>
      <c r="I90" s="43">
        <f>SUM($E$2:E90)/SUM($E$2:$E$286)</f>
        <v>0.80851973102433672</v>
      </c>
      <c r="J90">
        <f t="shared" si="4"/>
        <v>808.51973102433669</v>
      </c>
      <c r="M90">
        <v>86</v>
      </c>
      <c r="N90" t="str">
        <f t="shared" si="5"/>
        <v>Ram Pickup</v>
      </c>
      <c r="O90">
        <f t="shared" si="6"/>
        <v>33840</v>
      </c>
      <c r="P90">
        <f t="shared" si="7"/>
        <v>33840</v>
      </c>
    </row>
    <row r="91" spans="1:16" ht="16" thickBot="1" x14ac:dyDescent="0.25">
      <c r="A91" s="31" t="s">
        <v>632</v>
      </c>
      <c r="B91" s="32">
        <v>5636</v>
      </c>
      <c r="C91" s="32">
        <v>5948</v>
      </c>
      <c r="D91" s="29">
        <v>-5.25</v>
      </c>
      <c r="E91" s="33">
        <v>52019</v>
      </c>
      <c r="F91" s="32">
        <v>51512</v>
      </c>
      <c r="G91" s="29">
        <v>0.98</v>
      </c>
      <c r="H91">
        <v>45525</v>
      </c>
      <c r="I91" s="43">
        <f>SUM($E$2:E91)/SUM($E$2:$E$286)</f>
        <v>0.81157928831635417</v>
      </c>
      <c r="J91">
        <f t="shared" si="4"/>
        <v>811.57928831635422</v>
      </c>
      <c r="M91">
        <v>87</v>
      </c>
      <c r="N91" t="str">
        <f t="shared" si="5"/>
        <v>Ram Pickup</v>
      </c>
      <c r="O91">
        <f t="shared" si="6"/>
        <v>33840</v>
      </c>
      <c r="P91">
        <f t="shared" si="7"/>
        <v>33840</v>
      </c>
    </row>
    <row r="92" spans="1:16" ht="16" thickBot="1" x14ac:dyDescent="0.25">
      <c r="A92" s="27" t="s">
        <v>633</v>
      </c>
      <c r="B92" s="28">
        <v>3373</v>
      </c>
      <c r="C92" s="28">
        <v>5132</v>
      </c>
      <c r="D92" s="29">
        <v>-34.28</v>
      </c>
      <c r="E92" s="30">
        <v>51928</v>
      </c>
      <c r="F92" s="28">
        <v>60633</v>
      </c>
      <c r="G92" s="29">
        <v>-14.36</v>
      </c>
      <c r="H92">
        <v>52995</v>
      </c>
      <c r="I92" s="43">
        <f>SUM($E$2:E92)/SUM($E$2:$E$286)</f>
        <v>0.81463349333874757</v>
      </c>
      <c r="J92">
        <f t="shared" si="4"/>
        <v>814.6334933387476</v>
      </c>
      <c r="M92">
        <v>88</v>
      </c>
      <c r="N92" t="str">
        <f t="shared" si="5"/>
        <v>Ram Pickup</v>
      </c>
      <c r="O92">
        <f t="shared" si="6"/>
        <v>33840</v>
      </c>
      <c r="P92">
        <f t="shared" si="7"/>
        <v>33840</v>
      </c>
    </row>
    <row r="93" spans="1:16" ht="16" thickBot="1" x14ac:dyDescent="0.25">
      <c r="A93" s="31" t="s">
        <v>634</v>
      </c>
      <c r="B93" s="32">
        <v>5025</v>
      </c>
      <c r="C93" s="32">
        <v>5385</v>
      </c>
      <c r="D93" s="29">
        <v>-6.69</v>
      </c>
      <c r="E93" s="33">
        <v>51336</v>
      </c>
      <c r="F93" s="32">
        <v>48482</v>
      </c>
      <c r="G93" s="29">
        <v>5.89</v>
      </c>
      <c r="H93" s="50">
        <v>40925</v>
      </c>
      <c r="I93" s="43">
        <f>SUM($E$2:E93)/SUM($E$2:$E$286)</f>
        <v>0.81765287920050977</v>
      </c>
      <c r="J93">
        <f t="shared" si="4"/>
        <v>817.6528792005098</v>
      </c>
      <c r="M93">
        <v>89</v>
      </c>
      <c r="N93" t="str">
        <f t="shared" si="5"/>
        <v>Ram Pickup</v>
      </c>
      <c r="O93">
        <f t="shared" si="6"/>
        <v>33840</v>
      </c>
      <c r="P93">
        <f t="shared" si="7"/>
        <v>33840</v>
      </c>
    </row>
    <row r="94" spans="1:16" ht="16" thickBot="1" x14ac:dyDescent="0.25">
      <c r="A94" s="27" t="s">
        <v>635</v>
      </c>
      <c r="B94" s="28">
        <v>3339</v>
      </c>
      <c r="C94" s="28">
        <v>4869</v>
      </c>
      <c r="D94" s="29">
        <v>-31.42</v>
      </c>
      <c r="E94" s="30">
        <v>51156</v>
      </c>
      <c r="F94" s="28">
        <v>49648</v>
      </c>
      <c r="G94" s="29">
        <v>3.04</v>
      </c>
      <c r="H94" s="45">
        <v>41195</v>
      </c>
      <c r="I94" s="43">
        <f>SUM($E$2:E94)/SUM($E$2:$E$286)</f>
        <v>0.8206616781553232</v>
      </c>
      <c r="J94">
        <f t="shared" si="4"/>
        <v>820.66167815532322</v>
      </c>
      <c r="M94">
        <v>90</v>
      </c>
      <c r="N94" t="str">
        <f t="shared" si="5"/>
        <v>Ram Pickup</v>
      </c>
      <c r="O94">
        <f t="shared" si="6"/>
        <v>33840</v>
      </c>
      <c r="P94">
        <f t="shared" si="7"/>
        <v>33840</v>
      </c>
    </row>
    <row r="95" spans="1:16" ht="16" thickBot="1" x14ac:dyDescent="0.25">
      <c r="A95" s="31" t="s">
        <v>636</v>
      </c>
      <c r="B95" s="32">
        <v>3175</v>
      </c>
      <c r="C95" s="32">
        <v>5277</v>
      </c>
      <c r="D95" s="29">
        <v>-39.83</v>
      </c>
      <c r="E95" s="33">
        <v>50741</v>
      </c>
      <c r="F95" s="32">
        <v>64638</v>
      </c>
      <c r="G95" s="29">
        <v>-21.5</v>
      </c>
      <c r="H95">
        <v>22445</v>
      </c>
      <c r="I95" s="43">
        <f>SUM($E$2:E95)/SUM($E$2:$E$286)</f>
        <v>0.82364606840800503</v>
      </c>
      <c r="J95">
        <f t="shared" si="4"/>
        <v>823.64606840800502</v>
      </c>
      <c r="M95">
        <v>91</v>
      </c>
      <c r="N95" t="str">
        <f t="shared" si="5"/>
        <v>Chevrolet Silverado</v>
      </c>
      <c r="O95">
        <f t="shared" si="6"/>
        <v>30095</v>
      </c>
      <c r="P95">
        <f t="shared" si="7"/>
        <v>30095</v>
      </c>
    </row>
    <row r="96" spans="1:16" ht="16" thickBot="1" x14ac:dyDescent="0.25">
      <c r="A96" s="27" t="s">
        <v>637</v>
      </c>
      <c r="B96" s="28">
        <v>3677</v>
      </c>
      <c r="C96" s="28">
        <v>4586</v>
      </c>
      <c r="D96" s="29">
        <v>-19.82</v>
      </c>
      <c r="E96" s="30">
        <v>49878</v>
      </c>
      <c r="F96" s="28">
        <v>60566</v>
      </c>
      <c r="G96" s="29">
        <v>-17.649999999999999</v>
      </c>
      <c r="H96" s="45">
        <v>45090</v>
      </c>
      <c r="I96" s="43">
        <f>SUM($E$2:E96)/SUM($E$2:$E$286)</f>
        <v>0.82657970032348294</v>
      </c>
      <c r="J96">
        <f t="shared" si="4"/>
        <v>826.57970032348294</v>
      </c>
      <c r="M96">
        <v>92</v>
      </c>
      <c r="N96" t="str">
        <f t="shared" si="5"/>
        <v>Chevrolet Silverado</v>
      </c>
      <c r="O96">
        <f t="shared" si="6"/>
        <v>30095</v>
      </c>
      <c r="P96">
        <f t="shared" si="7"/>
        <v>30095</v>
      </c>
    </row>
    <row r="97" spans="1:16" ht="16" thickBot="1" x14ac:dyDescent="0.25">
      <c r="A97" s="31" t="s">
        <v>638</v>
      </c>
      <c r="B97" s="32">
        <v>3303</v>
      </c>
      <c r="C97" s="32">
        <v>4297</v>
      </c>
      <c r="D97" s="29">
        <v>-23.13</v>
      </c>
      <c r="E97" s="33">
        <v>48930</v>
      </c>
      <c r="F97" s="32">
        <v>49642</v>
      </c>
      <c r="G97" s="29">
        <v>-1.43</v>
      </c>
      <c r="H97">
        <v>22470</v>
      </c>
      <c r="I97" s="43">
        <f>SUM($E$2:E97)/SUM($E$2:$E$286)</f>
        <v>0.82945757452903113</v>
      </c>
      <c r="J97">
        <f t="shared" si="4"/>
        <v>829.45757452903115</v>
      </c>
      <c r="M97">
        <v>93</v>
      </c>
      <c r="N97" t="str">
        <f t="shared" si="5"/>
        <v>Chevrolet Silverado</v>
      </c>
      <c r="O97">
        <f t="shared" si="6"/>
        <v>30095</v>
      </c>
      <c r="P97">
        <f t="shared" si="7"/>
        <v>30095</v>
      </c>
    </row>
    <row r="98" spans="1:16" ht="16" thickBot="1" x14ac:dyDescent="0.25">
      <c r="A98" s="27" t="s">
        <v>639</v>
      </c>
      <c r="B98" s="28">
        <v>3412</v>
      </c>
      <c r="C98" s="28">
        <v>6799</v>
      </c>
      <c r="D98" s="29">
        <v>-49.82</v>
      </c>
      <c r="E98" s="30">
        <v>48875</v>
      </c>
      <c r="F98" s="28">
        <v>54829</v>
      </c>
      <c r="G98" s="29">
        <v>-10.86</v>
      </c>
      <c r="H98">
        <v>42395</v>
      </c>
      <c r="I98" s="43">
        <f>SUM($E$2:E98)/SUM($E$2:$E$286)</f>
        <v>0.83233221384634504</v>
      </c>
      <c r="J98">
        <f t="shared" si="4"/>
        <v>832.33221384634498</v>
      </c>
      <c r="M98">
        <v>94</v>
      </c>
      <c r="N98" t="str">
        <f t="shared" si="5"/>
        <v>Chevrolet Silverado</v>
      </c>
      <c r="O98">
        <f t="shared" si="6"/>
        <v>30095</v>
      </c>
      <c r="P98">
        <f t="shared" si="7"/>
        <v>30095</v>
      </c>
    </row>
    <row r="99" spans="1:16" ht="16" thickBot="1" x14ac:dyDescent="0.25">
      <c r="A99" s="31" t="s">
        <v>640</v>
      </c>
      <c r="B99" s="32">
        <v>5787</v>
      </c>
      <c r="C99" s="32">
        <v>3734</v>
      </c>
      <c r="D99" s="29">
        <v>54.98</v>
      </c>
      <c r="E99" s="33">
        <v>48664</v>
      </c>
      <c r="F99" s="32">
        <v>46010</v>
      </c>
      <c r="G99" s="29">
        <v>5.77</v>
      </c>
      <c r="H99">
        <v>55245</v>
      </c>
      <c r="I99" s="43">
        <f>SUM($E$2:E99)/SUM($E$2:$E$286)</f>
        <v>0.83519444295606915</v>
      </c>
      <c r="J99">
        <f t="shared" si="4"/>
        <v>835.19444295606911</v>
      </c>
      <c r="M99">
        <v>95</v>
      </c>
      <c r="N99" t="str">
        <f t="shared" si="5"/>
        <v>Chevrolet Silverado</v>
      </c>
      <c r="O99">
        <f t="shared" si="6"/>
        <v>30095</v>
      </c>
      <c r="P99">
        <f t="shared" si="7"/>
        <v>30095</v>
      </c>
    </row>
    <row r="100" spans="1:16" ht="16" thickBot="1" x14ac:dyDescent="0.25">
      <c r="A100" s="27" t="s">
        <v>641</v>
      </c>
      <c r="B100" s="28">
        <v>3778</v>
      </c>
      <c r="C100" s="28">
        <v>3760</v>
      </c>
      <c r="D100" s="29">
        <v>0.48</v>
      </c>
      <c r="E100" s="30">
        <v>48266</v>
      </c>
      <c r="F100" s="28">
        <v>50963</v>
      </c>
      <c r="G100" s="29">
        <v>-5.29</v>
      </c>
      <c r="H100">
        <v>25995</v>
      </c>
      <c r="I100" s="43">
        <f>SUM($E$2:E100)/SUM($E$2:$E$286)</f>
        <v>0.83803326323820659</v>
      </c>
      <c r="J100">
        <f t="shared" si="4"/>
        <v>838.03326323820659</v>
      </c>
      <c r="M100">
        <v>96</v>
      </c>
      <c r="N100" t="str">
        <f t="shared" si="5"/>
        <v>Chevrolet Silverado</v>
      </c>
      <c r="O100">
        <f t="shared" si="6"/>
        <v>30095</v>
      </c>
      <c r="P100">
        <f t="shared" si="7"/>
        <v>30095</v>
      </c>
    </row>
    <row r="101" spans="1:16" ht="16" thickBot="1" x14ac:dyDescent="0.25">
      <c r="A101" s="31" t="s">
        <v>642</v>
      </c>
      <c r="B101" s="29">
        <v>889</v>
      </c>
      <c r="C101" s="32">
        <v>11128</v>
      </c>
      <c r="D101" s="29">
        <v>-92.01</v>
      </c>
      <c r="E101" s="33">
        <v>47975</v>
      </c>
      <c r="F101" s="32">
        <v>142618</v>
      </c>
      <c r="G101" s="29">
        <v>-66.36</v>
      </c>
      <c r="H101" s="50">
        <v>19995</v>
      </c>
      <c r="I101" s="43">
        <f>SUM($E$2:E101)/SUM($E$2:$E$286)</f>
        <v>0.84085496802077719</v>
      </c>
      <c r="J101">
        <f t="shared" si="4"/>
        <v>840.85496802077716</v>
      </c>
      <c r="M101">
        <v>97</v>
      </c>
      <c r="N101" t="str">
        <f t="shared" si="5"/>
        <v>Chevrolet Silverado</v>
      </c>
      <c r="O101">
        <f t="shared" si="6"/>
        <v>30095</v>
      </c>
      <c r="P101">
        <f t="shared" si="7"/>
        <v>30095</v>
      </c>
    </row>
    <row r="102" spans="1:16" ht="16" thickBot="1" x14ac:dyDescent="0.25">
      <c r="A102" s="27" t="s">
        <v>643</v>
      </c>
      <c r="B102" s="28">
        <v>5245</v>
      </c>
      <c r="C102" s="28">
        <v>3184</v>
      </c>
      <c r="D102" s="29">
        <v>64.73</v>
      </c>
      <c r="E102" s="30">
        <v>47827</v>
      </c>
      <c r="F102" s="28">
        <v>44578</v>
      </c>
      <c r="G102" s="29">
        <v>7.29</v>
      </c>
      <c r="H102">
        <v>41745</v>
      </c>
      <c r="I102" s="43">
        <f>SUM($E$2:E102)/SUM($E$2:$E$286)</f>
        <v>0.84366796801318988</v>
      </c>
      <c r="J102">
        <f t="shared" si="4"/>
        <v>843.66796801318992</v>
      </c>
      <c r="M102">
        <v>98</v>
      </c>
      <c r="N102" t="str">
        <f t="shared" si="5"/>
        <v>Chevrolet Silverado</v>
      </c>
      <c r="O102">
        <f t="shared" si="6"/>
        <v>30095</v>
      </c>
      <c r="P102">
        <f t="shared" si="7"/>
        <v>30095</v>
      </c>
    </row>
    <row r="103" spans="1:16" ht="16" thickBot="1" x14ac:dyDescent="0.25">
      <c r="A103" s="31" t="s">
        <v>644</v>
      </c>
      <c r="B103" s="32">
        <v>4227</v>
      </c>
      <c r="C103" s="32">
        <v>3149</v>
      </c>
      <c r="D103" s="29">
        <v>34.229999999999997</v>
      </c>
      <c r="E103" s="33">
        <v>45063</v>
      </c>
      <c r="F103" s="32">
        <v>47936</v>
      </c>
      <c r="G103" s="29">
        <v>-5.99</v>
      </c>
      <c r="H103" s="46"/>
      <c r="I103" s="43">
        <f>SUM($E$2:E103)/SUM($E$2:$E$286)</f>
        <v>0.8463184001677907</v>
      </c>
      <c r="J103">
        <f t="shared" si="4"/>
        <v>846.31840016779074</v>
      </c>
      <c r="M103">
        <v>99</v>
      </c>
      <c r="N103" t="str">
        <f t="shared" si="5"/>
        <v>Chevrolet Silverado</v>
      </c>
      <c r="O103">
        <f t="shared" si="6"/>
        <v>30095</v>
      </c>
      <c r="P103">
        <f t="shared" si="7"/>
        <v>30095</v>
      </c>
    </row>
    <row r="104" spans="1:16" ht="16" thickBot="1" x14ac:dyDescent="0.25">
      <c r="A104" s="27" t="s">
        <v>645</v>
      </c>
      <c r="B104" s="28">
        <v>3143</v>
      </c>
      <c r="C104" s="28">
        <v>4256</v>
      </c>
      <c r="D104" s="29">
        <v>-26.15</v>
      </c>
      <c r="E104" s="30">
        <v>44978</v>
      </c>
      <c r="F104" s="28">
        <v>56557</v>
      </c>
      <c r="G104" s="29">
        <v>-20.47</v>
      </c>
      <c r="H104">
        <v>32495</v>
      </c>
      <c r="I104" s="43">
        <f>SUM($E$2:E104)/SUM($E$2:$E$286)</f>
        <v>0.84896383294966582</v>
      </c>
      <c r="J104">
        <f t="shared" si="4"/>
        <v>848.96383294966586</v>
      </c>
      <c r="M104">
        <v>100</v>
      </c>
      <c r="N104" t="str">
        <f t="shared" si="5"/>
        <v>Chevrolet Silverado</v>
      </c>
      <c r="O104">
        <f t="shared" si="6"/>
        <v>30095</v>
      </c>
      <c r="P104">
        <f t="shared" si="7"/>
        <v>30095</v>
      </c>
    </row>
    <row r="105" spans="1:16" ht="16" thickBot="1" x14ac:dyDescent="0.25">
      <c r="A105" s="31" t="s">
        <v>646</v>
      </c>
      <c r="B105" s="32">
        <v>4113</v>
      </c>
      <c r="C105" s="32">
        <v>7032</v>
      </c>
      <c r="D105" s="29">
        <v>-41.51</v>
      </c>
      <c r="E105" s="33">
        <v>43162</v>
      </c>
      <c r="F105" s="32">
        <v>47370</v>
      </c>
      <c r="G105" s="29">
        <v>-8.8800000000000008</v>
      </c>
      <c r="H105" s="46">
        <v>45375</v>
      </c>
      <c r="I105" s="43">
        <f>SUM($E$2:E105)/SUM($E$2:$E$286)</f>
        <v>0.85150245560365867</v>
      </c>
      <c r="J105">
        <f t="shared" si="4"/>
        <v>851.50245560365863</v>
      </c>
      <c r="M105">
        <v>101</v>
      </c>
      <c r="N105" t="str">
        <f t="shared" si="5"/>
        <v>Chevrolet Silverado</v>
      </c>
      <c r="O105">
        <f t="shared" si="6"/>
        <v>30095</v>
      </c>
      <c r="P105">
        <f t="shared" si="7"/>
        <v>30095</v>
      </c>
    </row>
    <row r="106" spans="1:16" ht="16" thickBot="1" x14ac:dyDescent="0.25">
      <c r="A106" s="27" t="s">
        <v>647</v>
      </c>
      <c r="B106" s="28">
        <v>3361</v>
      </c>
      <c r="C106" s="28">
        <v>3188</v>
      </c>
      <c r="D106" s="29">
        <v>5.43</v>
      </c>
      <c r="E106" s="30">
        <v>41597</v>
      </c>
      <c r="F106" s="28">
        <v>31923</v>
      </c>
      <c r="G106" s="29">
        <v>30.3</v>
      </c>
      <c r="I106" s="43">
        <f>SUM($E$2:E106)/SUM($E$2:$E$286)</f>
        <v>0.85394903098334785</v>
      </c>
      <c r="J106">
        <f t="shared" si="4"/>
        <v>853.94903098334782</v>
      </c>
      <c r="M106">
        <v>102</v>
      </c>
      <c r="N106" t="str">
        <f t="shared" si="5"/>
        <v>Chevrolet Silverado</v>
      </c>
      <c r="O106">
        <f t="shared" si="6"/>
        <v>30095</v>
      </c>
      <c r="P106">
        <f t="shared" si="7"/>
        <v>30095</v>
      </c>
    </row>
    <row r="107" spans="1:16" ht="16" thickBot="1" x14ac:dyDescent="0.25">
      <c r="A107" s="31" t="s">
        <v>648</v>
      </c>
      <c r="B107" s="32">
        <v>5487</v>
      </c>
      <c r="C107" s="29">
        <v>0</v>
      </c>
      <c r="D107" s="29">
        <v>0</v>
      </c>
      <c r="E107" s="33">
        <v>40038</v>
      </c>
      <c r="F107" s="29">
        <v>0</v>
      </c>
      <c r="G107" s="29">
        <v>0</v>
      </c>
      <c r="H107" s="47">
        <v>35040</v>
      </c>
      <c r="I107" s="43">
        <f>SUM($E$2:E107)/SUM($E$2:$E$286)</f>
        <v>0.85630391198563149</v>
      </c>
      <c r="J107">
        <f t="shared" si="4"/>
        <v>856.30391198563154</v>
      </c>
      <c r="M107">
        <v>103</v>
      </c>
      <c r="N107" t="str">
        <f t="shared" si="5"/>
        <v>Chevrolet Silverado</v>
      </c>
      <c r="O107">
        <f t="shared" si="6"/>
        <v>30095</v>
      </c>
      <c r="P107">
        <f t="shared" si="7"/>
        <v>30095</v>
      </c>
    </row>
    <row r="108" spans="1:16" ht="16" thickBot="1" x14ac:dyDescent="0.25">
      <c r="A108" s="27" t="s">
        <v>649</v>
      </c>
      <c r="B108" s="28">
        <v>3343</v>
      </c>
      <c r="C108" s="28">
        <v>5042</v>
      </c>
      <c r="D108" s="29">
        <v>-33.700000000000003</v>
      </c>
      <c r="E108" s="30">
        <v>39858</v>
      </c>
      <c r="F108" s="28">
        <v>46424</v>
      </c>
      <c r="G108" s="29">
        <v>-14.14</v>
      </c>
      <c r="H108" s="46">
        <v>55045</v>
      </c>
      <c r="I108" s="43">
        <f>SUM($E$2:E108)/SUM($E$2:$E$286)</f>
        <v>0.85864820608096648</v>
      </c>
      <c r="J108">
        <f t="shared" si="4"/>
        <v>858.64820608096647</v>
      </c>
      <c r="M108">
        <v>104</v>
      </c>
      <c r="N108" t="str">
        <f t="shared" si="5"/>
        <v>Chevrolet Silverado</v>
      </c>
      <c r="O108">
        <f t="shared" si="6"/>
        <v>30095</v>
      </c>
      <c r="P108">
        <f t="shared" si="7"/>
        <v>30095</v>
      </c>
    </row>
    <row r="109" spans="1:16" ht="16" thickBot="1" x14ac:dyDescent="0.25">
      <c r="A109" s="31" t="s">
        <v>650</v>
      </c>
      <c r="B109" s="32">
        <v>2733</v>
      </c>
      <c r="C109" s="32">
        <v>4756</v>
      </c>
      <c r="D109" s="29">
        <v>-42.54</v>
      </c>
      <c r="E109" s="33">
        <v>38709</v>
      </c>
      <c r="F109" s="32">
        <v>43937</v>
      </c>
      <c r="G109" s="29">
        <v>-11.9</v>
      </c>
      <c r="H109">
        <v>54895</v>
      </c>
      <c r="I109" s="43">
        <f>SUM($E$2:E109)/SUM($E$2:$E$286)</f>
        <v>0.86092492042027902</v>
      </c>
      <c r="J109">
        <f t="shared" si="4"/>
        <v>860.92492042027902</v>
      </c>
      <c r="M109">
        <v>105</v>
      </c>
      <c r="N109" t="str">
        <f t="shared" si="5"/>
        <v>Chevrolet Silverado</v>
      </c>
      <c r="O109">
        <f t="shared" si="6"/>
        <v>30095</v>
      </c>
      <c r="P109">
        <f t="shared" si="7"/>
        <v>30095</v>
      </c>
    </row>
    <row r="110" spans="1:16" ht="16" thickBot="1" x14ac:dyDescent="0.25">
      <c r="A110" s="27" t="s">
        <v>651</v>
      </c>
      <c r="B110" s="28">
        <v>3977</v>
      </c>
      <c r="C110" s="28">
        <v>2647</v>
      </c>
      <c r="D110" s="29">
        <v>50.25</v>
      </c>
      <c r="E110" s="30">
        <v>37965</v>
      </c>
      <c r="F110" s="28">
        <v>37952</v>
      </c>
      <c r="G110" s="29">
        <v>0.03</v>
      </c>
      <c r="H110" s="49">
        <v>26090</v>
      </c>
      <c r="I110" s="43">
        <f>SUM($E$2:E110)/SUM($E$2:$E$286)</f>
        <v>0.86315787554420376</v>
      </c>
      <c r="J110">
        <f t="shared" si="4"/>
        <v>863.15787554420376</v>
      </c>
      <c r="M110">
        <v>106</v>
      </c>
      <c r="N110" t="str">
        <f t="shared" si="5"/>
        <v>Chevrolet Silverado</v>
      </c>
      <c r="O110">
        <f t="shared" si="6"/>
        <v>30095</v>
      </c>
      <c r="P110">
        <f t="shared" si="7"/>
        <v>30095</v>
      </c>
    </row>
    <row r="111" spans="1:16" ht="16" thickBot="1" x14ac:dyDescent="0.25">
      <c r="A111" s="31" t="s">
        <v>652</v>
      </c>
      <c r="B111" s="32">
        <v>2664</v>
      </c>
      <c r="C111" s="32">
        <v>2425</v>
      </c>
      <c r="D111" s="29">
        <v>9.86</v>
      </c>
      <c r="E111" s="33">
        <v>37393</v>
      </c>
      <c r="F111" s="32">
        <v>42271</v>
      </c>
      <c r="G111" s="29">
        <v>-11.54</v>
      </c>
      <c r="H111" s="49">
        <v>24115</v>
      </c>
      <c r="I111" s="43">
        <f>SUM($E$2:E111)/SUM($E$2:$E$286)</f>
        <v>0.86535718783049165</v>
      </c>
      <c r="J111">
        <f t="shared" si="4"/>
        <v>865.35718783049163</v>
      </c>
      <c r="M111">
        <v>107</v>
      </c>
      <c r="N111" t="str">
        <f t="shared" si="5"/>
        <v>Chevrolet Silverado</v>
      </c>
      <c r="O111">
        <f t="shared" si="6"/>
        <v>30095</v>
      </c>
      <c r="P111">
        <f t="shared" si="7"/>
        <v>30095</v>
      </c>
    </row>
    <row r="112" spans="1:16" ht="16" thickBot="1" x14ac:dyDescent="0.25">
      <c r="A112" s="27" t="s">
        <v>653</v>
      </c>
      <c r="B112" s="28">
        <v>3677</v>
      </c>
      <c r="C112" s="34">
        <v>0</v>
      </c>
      <c r="D112" s="29">
        <v>0</v>
      </c>
      <c r="E112" s="30">
        <v>36285</v>
      </c>
      <c r="F112" s="34">
        <v>0</v>
      </c>
      <c r="G112" s="29">
        <v>0</v>
      </c>
      <c r="H112">
        <v>33110</v>
      </c>
      <c r="I112" s="43">
        <f>SUM($E$2:E112)/SUM($E$2:$E$286)</f>
        <v>0.8674913318228954</v>
      </c>
      <c r="J112">
        <f t="shared" si="4"/>
        <v>867.4913318228954</v>
      </c>
      <c r="M112">
        <v>108</v>
      </c>
      <c r="N112" t="str">
        <f t="shared" si="5"/>
        <v>Chevrolet Silverado</v>
      </c>
      <c r="O112">
        <f t="shared" si="6"/>
        <v>30095</v>
      </c>
      <c r="P112">
        <f t="shared" si="7"/>
        <v>30095</v>
      </c>
    </row>
    <row r="113" spans="1:16" ht="16" thickBot="1" x14ac:dyDescent="0.25">
      <c r="A113" s="31" t="s">
        <v>654</v>
      </c>
      <c r="B113" s="32">
        <v>4609</v>
      </c>
      <c r="C113" s="32">
        <v>3157</v>
      </c>
      <c r="D113" s="29">
        <v>45.99</v>
      </c>
      <c r="E113" s="33">
        <v>35760</v>
      </c>
      <c r="F113" s="32">
        <v>31609</v>
      </c>
      <c r="G113" s="29">
        <v>13.13</v>
      </c>
      <c r="H113" s="50">
        <v>49345</v>
      </c>
      <c r="I113" s="43">
        <f>SUM($E$2:E113)/SUM($E$2:$E$286)</f>
        <v>0.86959459733669886</v>
      </c>
      <c r="J113">
        <f t="shared" si="4"/>
        <v>869.59459733669883</v>
      </c>
      <c r="M113">
        <v>109</v>
      </c>
      <c r="N113" t="str">
        <f t="shared" si="5"/>
        <v>Chevrolet Silverado</v>
      </c>
      <c r="O113">
        <f t="shared" si="6"/>
        <v>30095</v>
      </c>
      <c r="P113">
        <f t="shared" si="7"/>
        <v>30095</v>
      </c>
    </row>
    <row r="114" spans="1:16" ht="16" thickBot="1" x14ac:dyDescent="0.25">
      <c r="A114" s="27" t="s">
        <v>655</v>
      </c>
      <c r="B114" s="28">
        <v>2927</v>
      </c>
      <c r="C114" s="28">
        <v>3232</v>
      </c>
      <c r="D114" s="29">
        <v>-9.44</v>
      </c>
      <c r="E114" s="30">
        <v>35424</v>
      </c>
      <c r="F114" s="28">
        <v>36032</v>
      </c>
      <c r="G114" s="29">
        <v>-1.69</v>
      </c>
      <c r="H114" s="45">
        <v>76490</v>
      </c>
      <c r="I114" s="43">
        <f>SUM($E$2:E114)/SUM($E$2:$E$286)</f>
        <v>0.87167810062419815</v>
      </c>
      <c r="J114">
        <f t="shared" si="4"/>
        <v>871.67810062419812</v>
      </c>
      <c r="M114">
        <v>110</v>
      </c>
      <c r="N114" t="str">
        <f t="shared" si="5"/>
        <v>Chevrolet Silverado</v>
      </c>
      <c r="O114">
        <f t="shared" si="6"/>
        <v>30095</v>
      </c>
      <c r="P114">
        <f t="shared" si="7"/>
        <v>30095</v>
      </c>
    </row>
    <row r="115" spans="1:16" ht="16" thickBot="1" x14ac:dyDescent="0.25">
      <c r="A115" s="31" t="s">
        <v>656</v>
      </c>
      <c r="B115" s="32">
        <v>2609</v>
      </c>
      <c r="C115" s="29">
        <v>768</v>
      </c>
      <c r="D115" s="29">
        <v>239.71</v>
      </c>
      <c r="E115" s="33">
        <v>35414</v>
      </c>
      <c r="F115" s="32">
        <v>35030</v>
      </c>
      <c r="G115" s="29">
        <v>1.1000000000000001</v>
      </c>
      <c r="H115" s="45">
        <v>17145</v>
      </c>
      <c r="I115" s="43">
        <f>SUM($E$2:E115)/SUM($E$2:$E$286)</f>
        <v>0.87376101575020027</v>
      </c>
      <c r="J115">
        <f t="shared" si="4"/>
        <v>873.76101575020027</v>
      </c>
      <c r="M115">
        <v>111</v>
      </c>
      <c r="N115" t="str">
        <f t="shared" si="5"/>
        <v>Chevrolet Silverado</v>
      </c>
      <c r="O115">
        <f t="shared" si="6"/>
        <v>30095</v>
      </c>
      <c r="P115">
        <f t="shared" si="7"/>
        <v>30095</v>
      </c>
    </row>
    <row r="116" spans="1:16" ht="16" thickBot="1" x14ac:dyDescent="0.25">
      <c r="A116" s="27" t="s">
        <v>657</v>
      </c>
      <c r="B116" s="28">
        <v>3387</v>
      </c>
      <c r="C116" s="28">
        <v>5600</v>
      </c>
      <c r="D116" s="29">
        <v>-39.520000000000003</v>
      </c>
      <c r="E116" s="30">
        <v>35076</v>
      </c>
      <c r="F116" s="28">
        <v>42337</v>
      </c>
      <c r="G116" s="29">
        <v>-17.149999999999999</v>
      </c>
      <c r="H116" s="46">
        <v>35375</v>
      </c>
      <c r="I116" s="43">
        <f>SUM($E$2:E116)/SUM($E$2:$E$286)</f>
        <v>0.87582405101759875</v>
      </c>
      <c r="J116">
        <f t="shared" si="4"/>
        <v>875.82405101759878</v>
      </c>
      <c r="M116">
        <v>112</v>
      </c>
      <c r="N116" t="str">
        <f t="shared" si="5"/>
        <v>Chevrolet Silverado</v>
      </c>
      <c r="O116">
        <f t="shared" si="6"/>
        <v>30095</v>
      </c>
      <c r="P116">
        <f t="shared" si="7"/>
        <v>30095</v>
      </c>
    </row>
    <row r="117" spans="1:16" ht="16" thickBot="1" x14ac:dyDescent="0.25">
      <c r="A117" s="31" t="s">
        <v>658</v>
      </c>
      <c r="B117" s="32">
        <v>3415</v>
      </c>
      <c r="C117" s="32">
        <v>3374</v>
      </c>
      <c r="D117" s="29">
        <v>1.22</v>
      </c>
      <c r="E117" s="33">
        <v>35063</v>
      </c>
      <c r="F117" s="32">
        <v>40109</v>
      </c>
      <c r="G117" s="29">
        <v>-12.58</v>
      </c>
      <c r="H117">
        <v>23645</v>
      </c>
      <c r="I117" s="43">
        <f>SUM($E$2:E117)/SUM($E$2:$E$286)</f>
        <v>0.87788632167505098</v>
      </c>
      <c r="J117">
        <f t="shared" si="4"/>
        <v>877.88632167505102</v>
      </c>
      <c r="M117">
        <v>113</v>
      </c>
      <c r="N117" t="str">
        <f t="shared" si="5"/>
        <v>Chevrolet Silverado</v>
      </c>
      <c r="O117">
        <f t="shared" si="6"/>
        <v>30095</v>
      </c>
      <c r="P117">
        <f t="shared" si="7"/>
        <v>30095</v>
      </c>
    </row>
    <row r="118" spans="1:16" ht="16" thickBot="1" x14ac:dyDescent="0.25">
      <c r="A118" s="27" t="s">
        <v>659</v>
      </c>
      <c r="B118" s="28">
        <v>3967</v>
      </c>
      <c r="C118" s="28">
        <v>4030</v>
      </c>
      <c r="D118" s="29">
        <v>-1.56</v>
      </c>
      <c r="E118" s="30">
        <v>34649</v>
      </c>
      <c r="F118" s="28">
        <v>37417</v>
      </c>
      <c r="G118" s="29">
        <v>-7.4</v>
      </c>
      <c r="H118">
        <v>55795</v>
      </c>
      <c r="I118" s="43">
        <f>SUM($E$2:E118)/SUM($E$2:$E$286)</f>
        <v>0.87992424244652123</v>
      </c>
      <c r="J118">
        <f t="shared" si="4"/>
        <v>879.92424244652125</v>
      </c>
      <c r="M118">
        <v>114</v>
      </c>
      <c r="N118" t="str">
        <f t="shared" si="5"/>
        <v>Chevrolet Silverado</v>
      </c>
      <c r="O118">
        <f t="shared" si="6"/>
        <v>30095</v>
      </c>
      <c r="P118">
        <f t="shared" si="7"/>
        <v>30095</v>
      </c>
    </row>
    <row r="119" spans="1:16" ht="16" thickBot="1" x14ac:dyDescent="0.25">
      <c r="A119" s="31" t="s">
        <v>660</v>
      </c>
      <c r="B119" s="32">
        <v>3757</v>
      </c>
      <c r="C119" s="32">
        <v>2867</v>
      </c>
      <c r="D119" s="29">
        <v>31.04</v>
      </c>
      <c r="E119" s="33">
        <v>33334</v>
      </c>
      <c r="F119" s="32">
        <v>30592</v>
      </c>
      <c r="G119" s="29">
        <v>8.9600000000000009</v>
      </c>
      <c r="H119">
        <v>35020</v>
      </c>
      <c r="I119" s="43">
        <f>SUM($E$2:E119)/SUM($E$2:$E$286)</f>
        <v>0.88188481998111645</v>
      </c>
      <c r="J119">
        <f t="shared" si="4"/>
        <v>881.88481998111649</v>
      </c>
      <c r="M119">
        <v>115</v>
      </c>
      <c r="N119" t="str">
        <f t="shared" si="5"/>
        <v>Chevrolet Silverado</v>
      </c>
      <c r="O119">
        <f t="shared" si="6"/>
        <v>30095</v>
      </c>
      <c r="P119">
        <f t="shared" si="7"/>
        <v>30095</v>
      </c>
    </row>
    <row r="120" spans="1:16" ht="16" thickBot="1" x14ac:dyDescent="0.25">
      <c r="A120" s="27" t="s">
        <v>661</v>
      </c>
      <c r="B120" s="28">
        <v>2759</v>
      </c>
      <c r="C120" s="28">
        <v>2544</v>
      </c>
      <c r="D120" s="29">
        <v>8.4499999999999993</v>
      </c>
      <c r="E120" s="30">
        <v>33230</v>
      </c>
      <c r="F120" s="28">
        <v>30153</v>
      </c>
      <c r="G120" s="29">
        <v>10.199999999999999</v>
      </c>
      <c r="H120" s="45">
        <v>34695</v>
      </c>
      <c r="I120" s="43">
        <f>SUM($E$2:E120)/SUM($E$2:$E$286)</f>
        <v>0.88383928063614137</v>
      </c>
      <c r="J120">
        <f t="shared" si="4"/>
        <v>883.83928063614132</v>
      </c>
      <c r="M120">
        <v>116</v>
      </c>
      <c r="N120" t="str">
        <f t="shared" si="5"/>
        <v>Chevrolet Silverado</v>
      </c>
      <c r="O120">
        <f t="shared" si="6"/>
        <v>30095</v>
      </c>
      <c r="P120">
        <f t="shared" si="7"/>
        <v>30095</v>
      </c>
    </row>
    <row r="121" spans="1:16" ht="16" thickBot="1" x14ac:dyDescent="0.25">
      <c r="A121" s="31" t="s">
        <v>662</v>
      </c>
      <c r="B121" s="32">
        <v>2148</v>
      </c>
      <c r="C121" s="32">
        <v>2775</v>
      </c>
      <c r="D121" s="29">
        <v>-22.59</v>
      </c>
      <c r="E121" s="33">
        <v>32826</v>
      </c>
      <c r="F121" s="32">
        <v>33493</v>
      </c>
      <c r="G121" s="29">
        <v>-1.99</v>
      </c>
      <c r="H121" s="45">
        <v>27595</v>
      </c>
      <c r="I121" s="43">
        <f>SUM($E$2:E121)/SUM($E$2:$E$286)</f>
        <v>0.88576997956668146</v>
      </c>
      <c r="J121">
        <f t="shared" si="4"/>
        <v>885.76997956668151</v>
      </c>
      <c r="M121">
        <v>117</v>
      </c>
      <c r="N121" t="str">
        <f t="shared" si="5"/>
        <v>Chevrolet Silverado</v>
      </c>
      <c r="O121">
        <f t="shared" si="6"/>
        <v>30095</v>
      </c>
      <c r="P121">
        <f t="shared" si="7"/>
        <v>30095</v>
      </c>
    </row>
    <row r="122" spans="1:16" ht="16" thickBot="1" x14ac:dyDescent="0.25">
      <c r="A122" s="27" t="s">
        <v>663</v>
      </c>
      <c r="B122" s="28">
        <v>2967</v>
      </c>
      <c r="C122" s="28">
        <v>2874</v>
      </c>
      <c r="D122" s="29">
        <v>3.24</v>
      </c>
      <c r="E122" s="30">
        <v>32044</v>
      </c>
      <c r="F122" s="28">
        <v>32650</v>
      </c>
      <c r="G122" s="29">
        <v>-1.86</v>
      </c>
      <c r="H122">
        <v>48895</v>
      </c>
      <c r="I122" s="43">
        <f>SUM($E$2:E122)/SUM($E$2:$E$286)</f>
        <v>0.88765468426814442</v>
      </c>
      <c r="J122">
        <f t="shared" si="4"/>
        <v>887.65468426814448</v>
      </c>
      <c r="M122">
        <v>118</v>
      </c>
      <c r="N122" t="str">
        <f t="shared" si="5"/>
        <v>Chevrolet Silverado</v>
      </c>
      <c r="O122">
        <f t="shared" si="6"/>
        <v>30095</v>
      </c>
      <c r="P122">
        <f t="shared" si="7"/>
        <v>30095</v>
      </c>
    </row>
    <row r="123" spans="1:16" ht="16" thickBot="1" x14ac:dyDescent="0.25">
      <c r="A123" s="31" t="s">
        <v>664</v>
      </c>
      <c r="B123" s="32">
        <v>2928</v>
      </c>
      <c r="C123" s="32">
        <v>2557</v>
      </c>
      <c r="D123" s="29">
        <v>14.51</v>
      </c>
      <c r="E123" s="33">
        <v>31987</v>
      </c>
      <c r="F123" s="32">
        <v>7785</v>
      </c>
      <c r="G123" s="29">
        <v>310.88</v>
      </c>
      <c r="H123" s="45">
        <v>36690</v>
      </c>
      <c r="I123" s="43">
        <f>SUM($E$2:E123)/SUM($E$2:$E$286)</f>
        <v>0.88953603644907375</v>
      </c>
      <c r="J123">
        <f t="shared" si="4"/>
        <v>889.53603644907378</v>
      </c>
      <c r="M123">
        <v>119</v>
      </c>
      <c r="N123" t="str">
        <f t="shared" si="5"/>
        <v>Chevrolet Silverado</v>
      </c>
      <c r="O123">
        <f t="shared" si="6"/>
        <v>30095</v>
      </c>
      <c r="P123">
        <f t="shared" si="7"/>
        <v>30095</v>
      </c>
    </row>
    <row r="124" spans="1:16" ht="16" thickBot="1" x14ac:dyDescent="0.25">
      <c r="A124" s="27" t="s">
        <v>665</v>
      </c>
      <c r="B124" s="28">
        <v>2544</v>
      </c>
      <c r="C124" s="28">
        <v>3364</v>
      </c>
      <c r="D124" s="29">
        <v>-24.38</v>
      </c>
      <c r="E124" s="30">
        <v>31610</v>
      </c>
      <c r="F124" s="28">
        <v>28573</v>
      </c>
      <c r="G124" s="29">
        <v>10.63</v>
      </c>
      <c r="H124" s="45">
        <v>42035</v>
      </c>
      <c r="I124" s="43">
        <f>SUM($E$2:E124)/SUM($E$2:$E$286)</f>
        <v>0.8913952149415606</v>
      </c>
      <c r="J124">
        <f t="shared" si="4"/>
        <v>891.39521494156065</v>
      </c>
      <c r="M124">
        <v>120</v>
      </c>
      <c r="N124" t="str">
        <f t="shared" si="5"/>
        <v>Chevrolet Silverado</v>
      </c>
      <c r="O124">
        <f t="shared" si="6"/>
        <v>30095</v>
      </c>
      <c r="P124">
        <f t="shared" si="7"/>
        <v>30095</v>
      </c>
    </row>
    <row r="125" spans="1:16" ht="16" thickBot="1" x14ac:dyDescent="0.25">
      <c r="A125" s="31" t="s">
        <v>666</v>
      </c>
      <c r="B125" s="32">
        <v>1916</v>
      </c>
      <c r="C125" s="32">
        <v>4661</v>
      </c>
      <c r="D125" s="29">
        <v>-58.89</v>
      </c>
      <c r="E125" s="33">
        <v>31514</v>
      </c>
      <c r="F125" s="32">
        <v>50459</v>
      </c>
      <c r="G125" s="29">
        <v>-37.549999999999997</v>
      </c>
      <c r="H125" s="50">
        <v>37785</v>
      </c>
      <c r="I125" s="43">
        <f>SUM($E$2:E125)/SUM($E$2:$E$286)</f>
        <v>0.89324874708367474</v>
      </c>
      <c r="J125">
        <f t="shared" si="4"/>
        <v>893.24874708367474</v>
      </c>
      <c r="M125">
        <v>121</v>
      </c>
      <c r="N125" t="str">
        <f t="shared" si="5"/>
        <v>Chevrolet Silverado</v>
      </c>
      <c r="O125">
        <f t="shared" si="6"/>
        <v>30095</v>
      </c>
      <c r="P125">
        <f t="shared" si="7"/>
        <v>30095</v>
      </c>
    </row>
    <row r="126" spans="1:16" ht="16" thickBot="1" x14ac:dyDescent="0.25">
      <c r="A126" s="27" t="s">
        <v>667</v>
      </c>
      <c r="B126" s="28">
        <v>3627</v>
      </c>
      <c r="C126" s="28">
        <v>1747</v>
      </c>
      <c r="D126" s="29">
        <v>107.61</v>
      </c>
      <c r="E126" s="30">
        <v>31280</v>
      </c>
      <c r="F126" s="28">
        <v>23603</v>
      </c>
      <c r="G126" s="29">
        <v>32.53</v>
      </c>
      <c r="H126">
        <v>14395</v>
      </c>
      <c r="I126" s="43">
        <f>SUM($E$2:E126)/SUM($E$2:$E$286)</f>
        <v>0.89508851624675567</v>
      </c>
      <c r="J126">
        <f t="shared" si="4"/>
        <v>895.08851624675572</v>
      </c>
      <c r="M126">
        <v>122</v>
      </c>
      <c r="N126" t="str">
        <f t="shared" si="5"/>
        <v>Chevrolet Silverado</v>
      </c>
      <c r="O126">
        <f t="shared" si="6"/>
        <v>30095</v>
      </c>
      <c r="P126">
        <f t="shared" si="7"/>
        <v>30095</v>
      </c>
    </row>
    <row r="127" spans="1:16" ht="16" thickBot="1" x14ac:dyDescent="0.25">
      <c r="A127" s="31" t="s">
        <v>668</v>
      </c>
      <c r="B127" s="32">
        <v>3537</v>
      </c>
      <c r="C127" s="32">
        <v>3387</v>
      </c>
      <c r="D127" s="29">
        <v>4.43</v>
      </c>
      <c r="E127" s="33">
        <v>30578</v>
      </c>
      <c r="F127" s="32">
        <v>32689</v>
      </c>
      <c r="G127" s="29">
        <v>-6.46</v>
      </c>
      <c r="H127" s="46">
        <v>41145</v>
      </c>
      <c r="I127" s="43">
        <f>SUM($E$2:E127)/SUM($E$2:$E$286)</f>
        <v>0.89688699647273673</v>
      </c>
      <c r="J127">
        <f t="shared" si="4"/>
        <v>896.88699647273677</v>
      </c>
      <c r="M127">
        <v>123</v>
      </c>
      <c r="N127" t="str">
        <f t="shared" si="5"/>
        <v>Chevrolet Silverado</v>
      </c>
      <c r="O127">
        <f t="shared" si="6"/>
        <v>30095</v>
      </c>
      <c r="P127">
        <f t="shared" si="7"/>
        <v>30095</v>
      </c>
    </row>
    <row r="128" spans="1:16" ht="16" thickBot="1" x14ac:dyDescent="0.25">
      <c r="A128" s="27" t="s">
        <v>669</v>
      </c>
      <c r="B128" s="28">
        <v>3738</v>
      </c>
      <c r="C128" s="28">
        <v>3138</v>
      </c>
      <c r="D128" s="29">
        <v>19.12</v>
      </c>
      <c r="E128" s="30">
        <v>29757</v>
      </c>
      <c r="F128" s="28">
        <v>27564</v>
      </c>
      <c r="G128" s="29">
        <v>7.96</v>
      </c>
      <c r="H128">
        <v>35690</v>
      </c>
      <c r="I128" s="43">
        <f>SUM($E$2:E128)/SUM($E$2:$E$286)</f>
        <v>0.8986371886398018</v>
      </c>
      <c r="J128">
        <f t="shared" si="4"/>
        <v>898.63718863980182</v>
      </c>
      <c r="M128">
        <v>124</v>
      </c>
      <c r="N128" t="str">
        <f t="shared" si="5"/>
        <v>Toyota RAV4</v>
      </c>
      <c r="O128">
        <f t="shared" si="6"/>
        <v>27125</v>
      </c>
      <c r="P128">
        <f t="shared" si="7"/>
        <v>27125</v>
      </c>
    </row>
    <row r="129" spans="1:16" ht="16" thickBot="1" x14ac:dyDescent="0.25">
      <c r="A129" s="31" t="s">
        <v>670</v>
      </c>
      <c r="B129" s="32">
        <v>1818</v>
      </c>
      <c r="C129" s="32">
        <v>3483</v>
      </c>
      <c r="D129" s="29">
        <v>-47.8</v>
      </c>
      <c r="E129" s="33">
        <v>29214</v>
      </c>
      <c r="F129" s="32">
        <v>46593</v>
      </c>
      <c r="G129" s="29">
        <v>-37.299999999999997</v>
      </c>
      <c r="H129">
        <v>31535</v>
      </c>
      <c r="I129" s="43">
        <f>SUM($E$2:E129)/SUM($E$2:$E$286)</f>
        <v>0.90035544363757181</v>
      </c>
      <c r="J129">
        <f t="shared" si="4"/>
        <v>900.35544363757185</v>
      </c>
      <c r="M129">
        <v>125</v>
      </c>
      <c r="N129" t="str">
        <f t="shared" si="5"/>
        <v>Toyota RAV4</v>
      </c>
      <c r="O129">
        <f t="shared" si="6"/>
        <v>27125</v>
      </c>
      <c r="P129">
        <f t="shared" si="7"/>
        <v>27125</v>
      </c>
    </row>
    <row r="130" spans="1:16" ht="16" thickBot="1" x14ac:dyDescent="0.25">
      <c r="A130" s="27" t="s">
        <v>671</v>
      </c>
      <c r="B130" s="28">
        <v>5654</v>
      </c>
      <c r="C130" s="34">
        <v>0</v>
      </c>
      <c r="D130" s="29">
        <v>0</v>
      </c>
      <c r="E130" s="30">
        <v>28736</v>
      </c>
      <c r="F130" s="34">
        <v>0</v>
      </c>
      <c r="G130" s="29">
        <v>0</v>
      </c>
      <c r="H130">
        <v>33115</v>
      </c>
      <c r="I130" s="43">
        <f>SUM($E$2:E130)/SUM($E$2:$E$286)</f>
        <v>0.9020455845157781</v>
      </c>
      <c r="J130">
        <f t="shared" si="4"/>
        <v>902.04558451577805</v>
      </c>
      <c r="M130">
        <v>126</v>
      </c>
      <c r="N130" t="str">
        <f t="shared" si="5"/>
        <v>Toyota RAV4</v>
      </c>
      <c r="O130">
        <f t="shared" si="6"/>
        <v>27125</v>
      </c>
      <c r="P130">
        <f t="shared" si="7"/>
        <v>27125</v>
      </c>
    </row>
    <row r="131" spans="1:16" ht="16" thickBot="1" x14ac:dyDescent="0.25">
      <c r="A131" s="31" t="s">
        <v>672</v>
      </c>
      <c r="B131" s="32">
        <v>1844</v>
      </c>
      <c r="C131" s="32">
        <v>2538</v>
      </c>
      <c r="D131" s="29">
        <v>-27.34</v>
      </c>
      <c r="E131" s="33">
        <v>27767</v>
      </c>
      <c r="F131" s="32">
        <v>33580</v>
      </c>
      <c r="G131" s="29">
        <v>-17.309999999999999</v>
      </c>
      <c r="H131">
        <v>36870</v>
      </c>
      <c r="I131" s="43">
        <f>SUM($E$2:E131)/SUM($E$2:$E$286)</f>
        <v>0.90367873254491071</v>
      </c>
      <c r="J131">
        <f t="shared" ref="J131:J194" si="8">I131*1000</f>
        <v>903.67873254491076</v>
      </c>
      <c r="M131">
        <v>127</v>
      </c>
      <c r="N131" t="str">
        <f t="shared" si="5"/>
        <v>Toyota RAV4</v>
      </c>
      <c r="O131">
        <f t="shared" si="6"/>
        <v>27125</v>
      </c>
      <c r="P131">
        <f t="shared" si="7"/>
        <v>27125</v>
      </c>
    </row>
    <row r="132" spans="1:16" ht="16" thickBot="1" x14ac:dyDescent="0.25">
      <c r="A132" s="27" t="s">
        <v>673</v>
      </c>
      <c r="B132" s="28">
        <v>1753</v>
      </c>
      <c r="C132" s="28">
        <v>1748</v>
      </c>
      <c r="D132" s="29">
        <v>0.28999999999999998</v>
      </c>
      <c r="E132" s="30">
        <v>26966</v>
      </c>
      <c r="F132" s="28">
        <v>24316</v>
      </c>
      <c r="G132" s="29">
        <v>10.9</v>
      </c>
      <c r="H132">
        <v>14990</v>
      </c>
      <c r="I132" s="43">
        <f>SUM($E$2:E132)/SUM($E$2:$E$286)</f>
        <v>0.90526476883812168</v>
      </c>
      <c r="J132">
        <f t="shared" si="8"/>
        <v>905.26476883812165</v>
      </c>
      <c r="M132">
        <v>128</v>
      </c>
      <c r="N132" t="str">
        <f t="shared" si="5"/>
        <v>Toyota RAV4</v>
      </c>
      <c r="O132">
        <f t="shared" si="6"/>
        <v>27125</v>
      </c>
      <c r="P132">
        <f t="shared" si="7"/>
        <v>27125</v>
      </c>
    </row>
    <row r="133" spans="1:16" ht="16" thickBot="1" x14ac:dyDescent="0.25">
      <c r="A133" s="31" t="s">
        <v>674</v>
      </c>
      <c r="B133" s="32">
        <v>3236</v>
      </c>
      <c r="C133" s="32">
        <v>2840</v>
      </c>
      <c r="D133" s="29">
        <v>13.94</v>
      </c>
      <c r="E133" s="33">
        <v>26861</v>
      </c>
      <c r="F133" s="32">
        <v>28257</v>
      </c>
      <c r="G133" s="29">
        <v>-4.9400000000000004</v>
      </c>
      <c r="H133" s="46">
        <v>34990</v>
      </c>
      <c r="I133" s="43">
        <f>SUM($E$2:E133)/SUM($E$2:$E$286)</f>
        <v>0.90684462943561261</v>
      </c>
      <c r="J133">
        <f t="shared" si="8"/>
        <v>906.84462943561266</v>
      </c>
      <c r="M133">
        <v>129</v>
      </c>
      <c r="N133" t="str">
        <f t="shared" si="5"/>
        <v>Toyota RAV4</v>
      </c>
      <c r="O133">
        <f t="shared" si="6"/>
        <v>27125</v>
      </c>
      <c r="P133">
        <f t="shared" si="7"/>
        <v>27125</v>
      </c>
    </row>
    <row r="134" spans="1:16" ht="16" thickBot="1" x14ac:dyDescent="0.25">
      <c r="A134" s="27" t="s">
        <v>675</v>
      </c>
      <c r="B134" s="28">
        <v>2847</v>
      </c>
      <c r="C134" s="28">
        <v>2831</v>
      </c>
      <c r="D134" s="29">
        <v>0.56999999999999995</v>
      </c>
      <c r="E134" s="30">
        <v>26548</v>
      </c>
      <c r="F134" s="28">
        <v>30468</v>
      </c>
      <c r="G134" s="29">
        <v>-12.87</v>
      </c>
      <c r="H134">
        <v>34025</v>
      </c>
      <c r="I134" s="43">
        <f>SUM($E$2:E134)/SUM($E$2:$E$286)</f>
        <v>0.90840608057824279</v>
      </c>
      <c r="J134">
        <f t="shared" si="8"/>
        <v>908.40608057824284</v>
      </c>
      <c r="M134">
        <v>130</v>
      </c>
      <c r="N134" t="str">
        <f t="shared" ref="N134:N197" si="9">INDEX($A$2:$A$286,MATCH(M134,$J$1:$J$286,1),0)</f>
        <v>Toyota RAV4</v>
      </c>
      <c r="O134">
        <f t="shared" ref="O134:O197" si="10">INDEX($H$2:$H$286,MATCH(N134,$A$2:$A$286,0),1)</f>
        <v>27125</v>
      </c>
      <c r="P134">
        <f t="shared" ref="P134:P197" si="11">IF(O134=0,"",O134)</f>
        <v>27125</v>
      </c>
    </row>
    <row r="135" spans="1:16" ht="16" thickBot="1" x14ac:dyDescent="0.25">
      <c r="A135" s="31" t="s">
        <v>676</v>
      </c>
      <c r="B135" s="32">
        <v>2152</v>
      </c>
      <c r="C135" s="32">
        <v>1881</v>
      </c>
      <c r="D135" s="29">
        <v>14.41</v>
      </c>
      <c r="E135" s="33">
        <v>26435</v>
      </c>
      <c r="F135" s="32">
        <v>34311</v>
      </c>
      <c r="G135" s="29">
        <v>-22.95</v>
      </c>
      <c r="H135" s="46">
        <v>38395</v>
      </c>
      <c r="I135" s="43">
        <f>SUM($E$2:E135)/SUM($E$2:$E$286)</f>
        <v>0.90996088549595511</v>
      </c>
      <c r="J135">
        <f t="shared" si="8"/>
        <v>909.96088549595515</v>
      </c>
      <c r="M135">
        <v>131</v>
      </c>
      <c r="N135" t="str">
        <f t="shared" si="9"/>
        <v>Toyota RAV4</v>
      </c>
      <c r="O135">
        <f t="shared" si="10"/>
        <v>27125</v>
      </c>
      <c r="P135">
        <f t="shared" si="11"/>
        <v>27125</v>
      </c>
    </row>
    <row r="136" spans="1:16" ht="16" thickBot="1" x14ac:dyDescent="0.25">
      <c r="A136" s="27" t="s">
        <v>677</v>
      </c>
      <c r="B136" s="28">
        <v>2496</v>
      </c>
      <c r="C136" s="28">
        <v>2563</v>
      </c>
      <c r="D136" s="29">
        <v>-2.61</v>
      </c>
      <c r="E136" s="30">
        <v>26144</v>
      </c>
      <c r="F136" s="28">
        <v>36867</v>
      </c>
      <c r="G136" s="29">
        <v>-29.09</v>
      </c>
      <c r="H136">
        <v>23790</v>
      </c>
      <c r="I136" s="43">
        <f>SUM($E$2:E136)/SUM($E$2:$E$286)</f>
        <v>0.91149857491410047</v>
      </c>
      <c r="J136">
        <f t="shared" si="8"/>
        <v>911.49857491410046</v>
      </c>
      <c r="M136">
        <v>132</v>
      </c>
      <c r="N136" t="str">
        <f t="shared" si="9"/>
        <v>Toyota RAV4</v>
      </c>
      <c r="O136">
        <f t="shared" si="10"/>
        <v>27125</v>
      </c>
      <c r="P136">
        <f t="shared" si="11"/>
        <v>27125</v>
      </c>
    </row>
    <row r="137" spans="1:16" ht="16" thickBot="1" x14ac:dyDescent="0.25">
      <c r="A137" s="31" t="s">
        <v>678</v>
      </c>
      <c r="B137" s="32">
        <v>2165</v>
      </c>
      <c r="C137" s="32">
        <v>3690</v>
      </c>
      <c r="D137" s="29">
        <v>-41.33</v>
      </c>
      <c r="E137" s="33">
        <v>25987</v>
      </c>
      <c r="F137" s="32">
        <v>34763</v>
      </c>
      <c r="G137" s="29">
        <v>-25.25</v>
      </c>
      <c r="H137">
        <v>37425</v>
      </c>
      <c r="I137" s="43">
        <f>SUM($E$2:E137)/SUM($E$2:$E$286)</f>
        <v>0.91302703019674059</v>
      </c>
      <c r="J137">
        <f t="shared" si="8"/>
        <v>913.02703019674061</v>
      </c>
      <c r="M137">
        <v>133</v>
      </c>
      <c r="N137" t="str">
        <f t="shared" si="9"/>
        <v>Toyota RAV4</v>
      </c>
      <c r="O137">
        <f t="shared" si="10"/>
        <v>27125</v>
      </c>
      <c r="P137">
        <f t="shared" si="11"/>
        <v>27125</v>
      </c>
    </row>
    <row r="138" spans="1:16" ht="16" thickBot="1" x14ac:dyDescent="0.25">
      <c r="A138" s="27" t="s">
        <v>679</v>
      </c>
      <c r="B138" s="28">
        <v>3220</v>
      </c>
      <c r="C138" s="28">
        <v>3322</v>
      </c>
      <c r="D138" s="29">
        <v>-3.07</v>
      </c>
      <c r="E138" s="30">
        <v>25945</v>
      </c>
      <c r="F138" s="28">
        <v>26724</v>
      </c>
      <c r="G138" s="29">
        <v>-2.91</v>
      </c>
      <c r="H138">
        <v>54025</v>
      </c>
      <c r="I138" s="43">
        <f>SUM($E$2:E138)/SUM($E$2:$E$286)</f>
        <v>0.91455301520109267</v>
      </c>
      <c r="J138">
        <f t="shared" si="8"/>
        <v>914.55301520109265</v>
      </c>
      <c r="M138">
        <v>134</v>
      </c>
      <c r="N138" t="str">
        <f t="shared" si="9"/>
        <v>Toyota RAV4</v>
      </c>
      <c r="O138">
        <f t="shared" si="10"/>
        <v>27125</v>
      </c>
      <c r="P138">
        <f t="shared" si="11"/>
        <v>27125</v>
      </c>
    </row>
    <row r="139" spans="1:16" ht="16" thickBot="1" x14ac:dyDescent="0.25">
      <c r="A139" s="31" t="s">
        <v>680</v>
      </c>
      <c r="B139" s="32">
        <v>2486</v>
      </c>
      <c r="C139" s="32">
        <v>2774</v>
      </c>
      <c r="D139" s="29">
        <v>-10.38</v>
      </c>
      <c r="E139" s="33">
        <v>25816</v>
      </c>
      <c r="F139" s="32">
        <v>26241</v>
      </c>
      <c r="G139" s="29">
        <v>-1.62</v>
      </c>
      <c r="H139" s="45">
        <v>34990</v>
      </c>
      <c r="I139" s="43">
        <f>SUM($E$2:E139)/SUM($E$2:$E$286)</f>
        <v>0.91607141292213157</v>
      </c>
      <c r="J139">
        <f t="shared" si="8"/>
        <v>916.07141292213157</v>
      </c>
      <c r="M139">
        <v>135</v>
      </c>
      <c r="N139" t="str">
        <f t="shared" si="9"/>
        <v>Toyota RAV4</v>
      </c>
      <c r="O139">
        <f t="shared" si="10"/>
        <v>27125</v>
      </c>
      <c r="P139">
        <f t="shared" si="11"/>
        <v>27125</v>
      </c>
    </row>
    <row r="140" spans="1:16" ht="16" thickBot="1" x14ac:dyDescent="0.25">
      <c r="A140" s="27" t="s">
        <v>681</v>
      </c>
      <c r="B140" s="28">
        <v>2826</v>
      </c>
      <c r="C140" s="28">
        <v>2688</v>
      </c>
      <c r="D140" s="29">
        <v>5.13</v>
      </c>
      <c r="E140" s="30">
        <v>25768</v>
      </c>
      <c r="F140" s="28">
        <v>24282</v>
      </c>
      <c r="G140" s="29">
        <v>6.12</v>
      </c>
      <c r="H140">
        <v>70000</v>
      </c>
      <c r="I140" s="43">
        <f>SUM($E$2:E140)/SUM($E$2:$E$286)</f>
        <v>0.91758698746798417</v>
      </c>
      <c r="J140">
        <f t="shared" si="8"/>
        <v>917.58698746798416</v>
      </c>
      <c r="M140">
        <v>136</v>
      </c>
      <c r="N140" t="str">
        <f t="shared" si="9"/>
        <v>Toyota RAV4</v>
      </c>
      <c r="O140">
        <f t="shared" si="10"/>
        <v>27125</v>
      </c>
      <c r="P140">
        <f t="shared" si="11"/>
        <v>27125</v>
      </c>
    </row>
    <row r="141" spans="1:16" ht="16" thickBot="1" x14ac:dyDescent="0.25">
      <c r="A141" s="31" t="s">
        <v>682</v>
      </c>
      <c r="B141" s="32">
        <v>2311</v>
      </c>
      <c r="C141" s="32">
        <v>3830</v>
      </c>
      <c r="D141" s="29">
        <v>-39.659999999999997</v>
      </c>
      <c r="E141" s="33">
        <v>25628</v>
      </c>
      <c r="F141" s="32">
        <v>29090</v>
      </c>
      <c r="G141" s="29">
        <v>-11.9</v>
      </c>
      <c r="H141" s="46">
        <v>16270</v>
      </c>
      <c r="I141" s="43">
        <f>SUM($E$2:E141)/SUM($E$2:$E$286)</f>
        <v>0.91909432775287669</v>
      </c>
      <c r="J141">
        <f t="shared" si="8"/>
        <v>919.09432775287667</v>
      </c>
      <c r="M141">
        <v>137</v>
      </c>
      <c r="N141" t="str">
        <f t="shared" si="9"/>
        <v>Toyota RAV4</v>
      </c>
      <c r="O141">
        <f t="shared" si="10"/>
        <v>27125</v>
      </c>
      <c r="P141">
        <f t="shared" si="11"/>
        <v>27125</v>
      </c>
    </row>
    <row r="142" spans="1:16" ht="16" thickBot="1" x14ac:dyDescent="0.25">
      <c r="A142" s="27" t="s">
        <v>683</v>
      </c>
      <c r="B142" s="28">
        <v>1692</v>
      </c>
      <c r="C142" s="28">
        <v>1608</v>
      </c>
      <c r="D142" s="29">
        <v>5.22</v>
      </c>
      <c r="E142" s="30">
        <v>24509</v>
      </c>
      <c r="F142" s="28">
        <v>22975</v>
      </c>
      <c r="G142" s="29">
        <v>6.68</v>
      </c>
      <c r="H142">
        <v>16815</v>
      </c>
      <c r="I142" s="43">
        <f>SUM($E$2:E142)/SUM($E$2:$E$286)</f>
        <v>0.92053585276623817</v>
      </c>
      <c r="J142">
        <f t="shared" si="8"/>
        <v>920.53585276623812</v>
      </c>
      <c r="M142">
        <v>138</v>
      </c>
      <c r="N142" t="str">
        <f t="shared" si="9"/>
        <v>Toyota RAV4</v>
      </c>
      <c r="O142">
        <f t="shared" si="10"/>
        <v>27125</v>
      </c>
      <c r="P142">
        <f t="shared" si="11"/>
        <v>27125</v>
      </c>
    </row>
    <row r="143" spans="1:16" ht="16" thickBot="1" x14ac:dyDescent="0.25">
      <c r="A143" s="31" t="s">
        <v>684</v>
      </c>
      <c r="B143" s="32">
        <v>2024</v>
      </c>
      <c r="C143" s="32">
        <v>1445</v>
      </c>
      <c r="D143" s="29">
        <v>40.07</v>
      </c>
      <c r="E143" s="33">
        <v>24485</v>
      </c>
      <c r="F143" s="32">
        <v>20308</v>
      </c>
      <c r="G143" s="29">
        <v>20.57</v>
      </c>
      <c r="I143" s="43">
        <f>SUM($E$2:E143)/SUM($E$2:$E$286)</f>
        <v>0.92197596619200661</v>
      </c>
      <c r="J143">
        <f t="shared" si="8"/>
        <v>921.97596619200658</v>
      </c>
      <c r="M143">
        <v>139</v>
      </c>
      <c r="N143" t="str">
        <f t="shared" si="9"/>
        <v>Toyota RAV4</v>
      </c>
      <c r="O143">
        <f t="shared" si="10"/>
        <v>27125</v>
      </c>
      <c r="P143">
        <f t="shared" si="11"/>
        <v>27125</v>
      </c>
    </row>
    <row r="144" spans="1:16" ht="16" thickBot="1" x14ac:dyDescent="0.25">
      <c r="A144" s="27" t="s">
        <v>685</v>
      </c>
      <c r="B144" s="28">
        <v>2238</v>
      </c>
      <c r="C144" s="28">
        <v>2006</v>
      </c>
      <c r="D144" s="29">
        <v>11.57</v>
      </c>
      <c r="E144" s="30">
        <v>24421</v>
      </c>
      <c r="F144" s="28">
        <v>28232</v>
      </c>
      <c r="G144" s="29">
        <v>-13.5</v>
      </c>
      <c r="H144" s="46">
        <v>25710</v>
      </c>
      <c r="I144" s="43">
        <f>SUM($E$2:E144)/SUM($E$2:$E$286)</f>
        <v>0.92341231538419322</v>
      </c>
      <c r="J144">
        <f t="shared" si="8"/>
        <v>923.41231538419322</v>
      </c>
      <c r="M144">
        <v>140</v>
      </c>
      <c r="N144" t="str">
        <f t="shared" si="9"/>
        <v>Toyota RAV4</v>
      </c>
      <c r="O144">
        <f t="shared" si="10"/>
        <v>27125</v>
      </c>
      <c r="P144">
        <f t="shared" si="11"/>
        <v>27125</v>
      </c>
    </row>
    <row r="145" spans="1:16" ht="16" thickBot="1" x14ac:dyDescent="0.25">
      <c r="A145" s="31" t="s">
        <v>686</v>
      </c>
      <c r="B145" s="32">
        <v>1033</v>
      </c>
      <c r="C145" s="29">
        <v>981</v>
      </c>
      <c r="D145" s="29">
        <v>5.3</v>
      </c>
      <c r="E145" s="33">
        <v>24227</v>
      </c>
      <c r="F145" s="32">
        <v>19685</v>
      </c>
      <c r="G145" s="29">
        <v>23.07</v>
      </c>
      <c r="H145" s="44">
        <v>33795</v>
      </c>
      <c r="I145" s="43">
        <f>SUM($E$2:E145)/SUM($E$2:$E$286)</f>
        <v>0.92483725424333518</v>
      </c>
      <c r="J145">
        <f t="shared" si="8"/>
        <v>924.83725424333522</v>
      </c>
      <c r="M145">
        <v>141</v>
      </c>
      <c r="N145" t="str">
        <f t="shared" si="9"/>
        <v>Toyota RAV4</v>
      </c>
      <c r="O145">
        <f t="shared" si="10"/>
        <v>27125</v>
      </c>
      <c r="P145">
        <f t="shared" si="11"/>
        <v>27125</v>
      </c>
    </row>
    <row r="146" spans="1:16" ht="16" thickBot="1" x14ac:dyDescent="0.25">
      <c r="A146" s="27" t="s">
        <v>687</v>
      </c>
      <c r="B146" s="28">
        <v>1709</v>
      </c>
      <c r="C146" s="28">
        <v>2235</v>
      </c>
      <c r="D146" s="29">
        <v>-23.53</v>
      </c>
      <c r="E146" s="30">
        <v>23686</v>
      </c>
      <c r="F146" s="28">
        <v>12513</v>
      </c>
      <c r="G146" s="29">
        <v>89.29</v>
      </c>
      <c r="H146" s="49">
        <v>23885</v>
      </c>
      <c r="I146" s="43">
        <f>SUM($E$2:E146)/SUM($E$2:$E$286)</f>
        <v>0.92623037356548144</v>
      </c>
      <c r="J146">
        <f t="shared" si="8"/>
        <v>926.23037356548139</v>
      </c>
      <c r="M146">
        <v>142</v>
      </c>
      <c r="N146" t="str">
        <f t="shared" si="9"/>
        <v>Toyota RAV4</v>
      </c>
      <c r="O146">
        <f t="shared" si="10"/>
        <v>27125</v>
      </c>
      <c r="P146">
        <f t="shared" si="11"/>
        <v>27125</v>
      </c>
    </row>
    <row r="147" spans="1:16" ht="16" thickBot="1" x14ac:dyDescent="0.25">
      <c r="A147" s="31" t="s">
        <v>688</v>
      </c>
      <c r="B147" s="32">
        <v>2191</v>
      </c>
      <c r="C147" s="32">
        <v>1746</v>
      </c>
      <c r="D147" s="29">
        <v>25.49</v>
      </c>
      <c r="E147" s="33">
        <v>23023</v>
      </c>
      <c r="F147" s="32">
        <v>25972</v>
      </c>
      <c r="G147" s="29">
        <v>-11.35</v>
      </c>
      <c r="H147" s="50">
        <v>43895</v>
      </c>
      <c r="I147" s="43">
        <f>SUM($E$2:E147)/SUM($E$2:$E$286)</f>
        <v>0.92758449778036678</v>
      </c>
      <c r="J147">
        <f t="shared" si="8"/>
        <v>927.58449778036675</v>
      </c>
      <c r="M147">
        <v>143</v>
      </c>
      <c r="N147" t="str">
        <f t="shared" si="9"/>
        <v>Toyota RAV4</v>
      </c>
      <c r="O147">
        <f t="shared" si="10"/>
        <v>27125</v>
      </c>
      <c r="P147">
        <f t="shared" si="11"/>
        <v>27125</v>
      </c>
    </row>
    <row r="148" spans="1:16" ht="16" thickBot="1" x14ac:dyDescent="0.25">
      <c r="A148" s="27" t="s">
        <v>689</v>
      </c>
      <c r="B148" s="28">
        <v>1675</v>
      </c>
      <c r="C148" s="28">
        <v>1345</v>
      </c>
      <c r="D148" s="29">
        <v>24.54</v>
      </c>
      <c r="E148" s="30">
        <v>22667</v>
      </c>
      <c r="F148" s="28">
        <v>22954</v>
      </c>
      <c r="G148" s="29">
        <v>-1.25</v>
      </c>
      <c r="H148" s="49">
        <v>52250</v>
      </c>
      <c r="I148" s="43">
        <f>SUM($E$2:E148)/SUM($E$2:$E$286)</f>
        <v>0.92891768344595349</v>
      </c>
      <c r="J148">
        <f t="shared" si="8"/>
        <v>928.91768344595346</v>
      </c>
      <c r="M148">
        <v>144</v>
      </c>
      <c r="N148" t="str">
        <f t="shared" si="9"/>
        <v>Toyota RAV4</v>
      </c>
      <c r="O148">
        <f t="shared" si="10"/>
        <v>27125</v>
      </c>
      <c r="P148">
        <f t="shared" si="11"/>
        <v>27125</v>
      </c>
    </row>
    <row r="149" spans="1:16" ht="16" thickBot="1" x14ac:dyDescent="0.25">
      <c r="A149" s="31" t="s">
        <v>690</v>
      </c>
      <c r="B149" s="32">
        <v>2902</v>
      </c>
      <c r="C149" s="32">
        <v>2664</v>
      </c>
      <c r="D149" s="29">
        <v>8.93</v>
      </c>
      <c r="E149" s="33">
        <v>22615</v>
      </c>
      <c r="F149" s="32">
        <v>21973</v>
      </c>
      <c r="G149" s="29">
        <v>2.92</v>
      </c>
      <c r="H149" s="49">
        <v>76945</v>
      </c>
      <c r="I149" s="43">
        <f>SUM($E$2:E149)/SUM($E$2:$E$286)</f>
        <v>0.9302478106717551</v>
      </c>
      <c r="J149">
        <f t="shared" si="8"/>
        <v>930.24781067175513</v>
      </c>
      <c r="M149">
        <v>145</v>
      </c>
      <c r="N149" t="str">
        <f t="shared" si="9"/>
        <v>Toyota RAV4</v>
      </c>
      <c r="O149">
        <f t="shared" si="10"/>
        <v>27125</v>
      </c>
      <c r="P149">
        <f t="shared" si="11"/>
        <v>27125</v>
      </c>
    </row>
    <row r="150" spans="1:16" ht="16" thickBot="1" x14ac:dyDescent="0.25">
      <c r="A150" s="27" t="s">
        <v>691</v>
      </c>
      <c r="B150" s="28">
        <v>1614</v>
      </c>
      <c r="C150" s="28">
        <v>1619</v>
      </c>
      <c r="D150" s="29">
        <v>-0.31</v>
      </c>
      <c r="E150" s="30">
        <v>22123</v>
      </c>
      <c r="F150" s="28">
        <v>26119</v>
      </c>
      <c r="G150" s="29">
        <v>-15.3</v>
      </c>
      <c r="H150">
        <v>24250</v>
      </c>
      <c r="I150" s="43">
        <f>SUM($E$2:E150)/SUM($E$2:$E$286)</f>
        <v>0.93154900035189703</v>
      </c>
      <c r="J150">
        <f t="shared" si="8"/>
        <v>931.54900035189701</v>
      </c>
      <c r="M150">
        <v>146</v>
      </c>
      <c r="N150" t="str">
        <f t="shared" si="9"/>
        <v>Toyota RAV4</v>
      </c>
      <c r="O150">
        <f t="shared" si="10"/>
        <v>27125</v>
      </c>
      <c r="P150">
        <f t="shared" si="11"/>
        <v>27125</v>
      </c>
    </row>
    <row r="151" spans="1:16" ht="16" thickBot="1" x14ac:dyDescent="0.25">
      <c r="A151" s="31" t="s">
        <v>692</v>
      </c>
      <c r="B151" s="29">
        <v>932</v>
      </c>
      <c r="C151" s="32">
        <v>1252</v>
      </c>
      <c r="D151" s="29">
        <v>-25.56</v>
      </c>
      <c r="E151" s="33">
        <v>21916</v>
      </c>
      <c r="F151" s="32">
        <v>27209</v>
      </c>
      <c r="G151" s="29">
        <v>-19.45</v>
      </c>
      <c r="H151" s="48">
        <v>16645</v>
      </c>
      <c r="I151" s="43">
        <f>SUM($E$2:E151)/SUM($E$2:$E$286)</f>
        <v>0.93283801508904796</v>
      </c>
      <c r="J151">
        <f t="shared" si="8"/>
        <v>932.83801508904799</v>
      </c>
      <c r="M151">
        <v>147</v>
      </c>
      <c r="N151" t="str">
        <f t="shared" si="9"/>
        <v>Toyota RAV4</v>
      </c>
      <c r="O151">
        <f t="shared" si="10"/>
        <v>27125</v>
      </c>
      <c r="P151">
        <f t="shared" si="11"/>
        <v>27125</v>
      </c>
    </row>
    <row r="152" spans="1:16" ht="16" thickBot="1" x14ac:dyDescent="0.25">
      <c r="A152" s="27" t="s">
        <v>693</v>
      </c>
      <c r="B152" s="28">
        <v>1561</v>
      </c>
      <c r="C152" s="28">
        <v>2417</v>
      </c>
      <c r="D152" s="29">
        <v>-35.42</v>
      </c>
      <c r="E152" s="30">
        <v>21838</v>
      </c>
      <c r="F152" s="28">
        <v>28730</v>
      </c>
      <c r="G152" s="29">
        <v>-23.99</v>
      </c>
      <c r="H152" s="50">
        <v>28395</v>
      </c>
      <c r="I152" s="43">
        <f>SUM($E$2:E152)/SUM($E$2:$E$286)</f>
        <v>0.93412244216652107</v>
      </c>
      <c r="J152">
        <f t="shared" si="8"/>
        <v>934.12244216652107</v>
      </c>
      <c r="M152">
        <v>148</v>
      </c>
      <c r="N152" t="str">
        <f t="shared" si="9"/>
        <v>Toyota RAV4</v>
      </c>
      <c r="O152">
        <f t="shared" si="10"/>
        <v>27125</v>
      </c>
      <c r="P152">
        <f t="shared" si="11"/>
        <v>27125</v>
      </c>
    </row>
    <row r="153" spans="1:16" ht="16" thickBot="1" x14ac:dyDescent="0.25">
      <c r="A153" s="31" t="s">
        <v>694</v>
      </c>
      <c r="B153" s="32">
        <v>3159</v>
      </c>
      <c r="C153" s="29">
        <v>0</v>
      </c>
      <c r="D153" s="29">
        <v>0</v>
      </c>
      <c r="E153" s="33">
        <v>21574</v>
      </c>
      <c r="F153" s="29">
        <v>0</v>
      </c>
      <c r="G153" s="29">
        <v>0</v>
      </c>
      <c r="H153" s="45">
        <v>74895</v>
      </c>
      <c r="I153" s="43">
        <f>SUM($E$2:E153)/SUM($E$2:$E$286)</f>
        <v>0.93539134178046957</v>
      </c>
      <c r="J153">
        <f t="shared" si="8"/>
        <v>935.39134178046959</v>
      </c>
      <c r="M153">
        <v>149</v>
      </c>
      <c r="N153" t="str">
        <f t="shared" si="9"/>
        <v>Toyota RAV4</v>
      </c>
      <c r="O153">
        <f t="shared" si="10"/>
        <v>27125</v>
      </c>
      <c r="P153">
        <f t="shared" si="11"/>
        <v>27125</v>
      </c>
    </row>
    <row r="154" spans="1:16" ht="16" thickBot="1" x14ac:dyDescent="0.25">
      <c r="A154" s="27" t="s">
        <v>695</v>
      </c>
      <c r="B154" s="28">
        <v>1630</v>
      </c>
      <c r="C154" s="28">
        <v>2357</v>
      </c>
      <c r="D154" s="29">
        <v>-30.84</v>
      </c>
      <c r="E154" s="30">
        <v>21524</v>
      </c>
      <c r="F154" s="28">
        <v>30938</v>
      </c>
      <c r="G154" s="29">
        <v>-30.43</v>
      </c>
      <c r="H154">
        <v>25045</v>
      </c>
      <c r="I154" s="43">
        <f>SUM($E$2:E154)/SUM($E$2:$E$286)</f>
        <v>0.9366573005869322</v>
      </c>
      <c r="J154">
        <f t="shared" si="8"/>
        <v>936.65730058693225</v>
      </c>
      <c r="M154">
        <v>150</v>
      </c>
      <c r="N154" t="str">
        <f t="shared" si="9"/>
        <v>Toyota RAV4</v>
      </c>
      <c r="O154">
        <f t="shared" si="10"/>
        <v>27125</v>
      </c>
      <c r="P154">
        <f t="shared" si="11"/>
        <v>27125</v>
      </c>
    </row>
    <row r="155" spans="1:16" ht="16" thickBot="1" x14ac:dyDescent="0.25">
      <c r="A155" s="31" t="s">
        <v>696</v>
      </c>
      <c r="B155" s="32">
        <v>2096</v>
      </c>
      <c r="C155" s="32">
        <v>2397</v>
      </c>
      <c r="D155" s="29">
        <v>-12.56</v>
      </c>
      <c r="E155" s="33">
        <v>21514</v>
      </c>
      <c r="F155" s="32">
        <v>24136</v>
      </c>
      <c r="G155" s="29">
        <v>-10.86</v>
      </c>
      <c r="H155">
        <v>37280</v>
      </c>
      <c r="I155" s="43">
        <f>SUM($E$2:E155)/SUM($E$2:$E$286)</f>
        <v>0.93792267123189776</v>
      </c>
      <c r="J155">
        <f t="shared" si="8"/>
        <v>937.92267123189777</v>
      </c>
      <c r="M155">
        <v>151</v>
      </c>
      <c r="N155" t="str">
        <f t="shared" si="9"/>
        <v>Honda CR-V</v>
      </c>
      <c r="O155">
        <f t="shared" si="10"/>
        <v>26270</v>
      </c>
      <c r="P155">
        <f t="shared" si="11"/>
        <v>26270</v>
      </c>
    </row>
    <row r="156" spans="1:16" ht="16" thickBot="1" x14ac:dyDescent="0.25">
      <c r="A156" s="27" t="s">
        <v>697</v>
      </c>
      <c r="B156" s="28">
        <v>2017</v>
      </c>
      <c r="C156" s="34">
        <v>302</v>
      </c>
      <c r="D156" s="29">
        <v>567.88</v>
      </c>
      <c r="E156" s="30">
        <v>20190</v>
      </c>
      <c r="F156" s="28">
        <v>12176</v>
      </c>
      <c r="G156" s="29">
        <v>65.819999999999993</v>
      </c>
      <c r="H156" s="46">
        <v>37045</v>
      </c>
      <c r="I156" s="43">
        <f>SUM($E$2:E156)/SUM($E$2:$E$286)</f>
        <v>0.93911016929464086</v>
      </c>
      <c r="J156">
        <f t="shared" si="8"/>
        <v>939.11016929464085</v>
      </c>
      <c r="M156">
        <v>152</v>
      </c>
      <c r="N156" t="str">
        <f t="shared" si="9"/>
        <v>Honda CR-V</v>
      </c>
      <c r="O156">
        <f t="shared" si="10"/>
        <v>26270</v>
      </c>
      <c r="P156">
        <f t="shared" si="11"/>
        <v>26270</v>
      </c>
    </row>
    <row r="157" spans="1:16" ht="16" thickBot="1" x14ac:dyDescent="0.25">
      <c r="A157" s="31" t="s">
        <v>698</v>
      </c>
      <c r="B157" s="32">
        <v>1719</v>
      </c>
      <c r="C157" s="32">
        <v>2013</v>
      </c>
      <c r="D157" s="29">
        <v>-14.61</v>
      </c>
      <c r="E157" s="33">
        <v>20022</v>
      </c>
      <c r="F157" s="32">
        <v>16902</v>
      </c>
      <c r="G157" s="29">
        <v>18.46</v>
      </c>
      <c r="H157">
        <v>24175</v>
      </c>
      <c r="I157" s="43">
        <f>SUM($E$2:E157)/SUM($E$2:$E$286)</f>
        <v>0.94028778624423182</v>
      </c>
      <c r="J157">
        <f t="shared" si="8"/>
        <v>940.28778624423182</v>
      </c>
      <c r="M157">
        <v>153</v>
      </c>
      <c r="N157" t="str">
        <f t="shared" si="9"/>
        <v>Honda CR-V</v>
      </c>
      <c r="O157">
        <f t="shared" si="10"/>
        <v>26270</v>
      </c>
      <c r="P157">
        <f t="shared" si="11"/>
        <v>26270</v>
      </c>
    </row>
    <row r="158" spans="1:16" ht="16" thickBot="1" x14ac:dyDescent="0.25">
      <c r="A158" s="27" t="s">
        <v>699</v>
      </c>
      <c r="B158" s="28">
        <v>1420</v>
      </c>
      <c r="C158" s="28">
        <v>1597</v>
      </c>
      <c r="D158" s="29">
        <v>-11.08</v>
      </c>
      <c r="E158" s="30">
        <v>19661</v>
      </c>
      <c r="F158" s="28">
        <v>9485</v>
      </c>
      <c r="G158" s="29">
        <v>107.29</v>
      </c>
      <c r="H158">
        <v>24190</v>
      </c>
      <c r="I158" s="43">
        <f>SUM($E$2:E158)/SUM($E$2:$E$286)</f>
        <v>0.94144417056377572</v>
      </c>
      <c r="J158">
        <f t="shared" si="8"/>
        <v>941.44417056377574</v>
      </c>
      <c r="M158">
        <v>154</v>
      </c>
      <c r="N158" t="str">
        <f t="shared" si="9"/>
        <v>Honda CR-V</v>
      </c>
      <c r="O158">
        <f t="shared" si="10"/>
        <v>26270</v>
      </c>
      <c r="P158">
        <f t="shared" si="11"/>
        <v>26270</v>
      </c>
    </row>
    <row r="159" spans="1:16" ht="16" thickBot="1" x14ac:dyDescent="0.25">
      <c r="A159" s="31" t="s">
        <v>700</v>
      </c>
      <c r="B159" s="32">
        <v>1811</v>
      </c>
      <c r="C159" s="32">
        <v>4100</v>
      </c>
      <c r="D159" s="29">
        <v>-55.83</v>
      </c>
      <c r="E159" s="33">
        <v>19600</v>
      </c>
      <c r="F159" s="32">
        <v>27250</v>
      </c>
      <c r="G159" s="29">
        <v>-28.07</v>
      </c>
      <c r="H159">
        <v>81190</v>
      </c>
      <c r="I159" s="43">
        <f>SUM($E$2:E159)/SUM($E$2:$E$286)</f>
        <v>0.94259696709818708</v>
      </c>
      <c r="J159">
        <f t="shared" si="8"/>
        <v>942.59696709818706</v>
      </c>
      <c r="M159">
        <v>155</v>
      </c>
      <c r="N159" t="str">
        <f t="shared" si="9"/>
        <v>Honda CR-V</v>
      </c>
      <c r="O159">
        <f t="shared" si="10"/>
        <v>26270</v>
      </c>
      <c r="P159">
        <f t="shared" si="11"/>
        <v>26270</v>
      </c>
    </row>
    <row r="160" spans="1:16" ht="16" thickBot="1" x14ac:dyDescent="0.25">
      <c r="A160" s="27" t="s">
        <v>701</v>
      </c>
      <c r="B160" s="28">
        <v>1164</v>
      </c>
      <c r="C160" s="28">
        <v>1275</v>
      </c>
      <c r="D160" s="29">
        <v>-8.7100000000000009</v>
      </c>
      <c r="E160" s="30">
        <v>19574</v>
      </c>
      <c r="F160" s="28">
        <v>15076</v>
      </c>
      <c r="G160" s="29">
        <v>29.84</v>
      </c>
      <c r="H160">
        <v>24175</v>
      </c>
      <c r="I160" s="43">
        <f>SUM($E$2:E160)/SUM($E$2:$E$286)</f>
        <v>0.94374823441270572</v>
      </c>
      <c r="J160">
        <f t="shared" si="8"/>
        <v>943.74823441270576</v>
      </c>
      <c r="M160">
        <v>156</v>
      </c>
      <c r="N160" t="str">
        <f t="shared" si="9"/>
        <v>Honda CR-V</v>
      </c>
      <c r="O160">
        <f t="shared" si="10"/>
        <v>26270</v>
      </c>
      <c r="P160">
        <f t="shared" si="11"/>
        <v>26270</v>
      </c>
    </row>
    <row r="161" spans="1:16" ht="16" thickBot="1" x14ac:dyDescent="0.25">
      <c r="A161" s="31" t="s">
        <v>702</v>
      </c>
      <c r="B161" s="32">
        <v>2580</v>
      </c>
      <c r="C161" s="32">
        <v>2372</v>
      </c>
      <c r="D161" s="29">
        <v>8.77</v>
      </c>
      <c r="E161" s="33">
        <v>19113</v>
      </c>
      <c r="F161" s="32">
        <v>19207</v>
      </c>
      <c r="G161" s="29">
        <v>-0.49</v>
      </c>
      <c r="H161" s="50">
        <v>68145</v>
      </c>
      <c r="I161" s="43">
        <f>SUM($E$2:E161)/SUM($E$2:$E$286)</f>
        <v>0.94487238748220592</v>
      </c>
      <c r="J161">
        <f t="shared" si="8"/>
        <v>944.87238748220591</v>
      </c>
      <c r="M161">
        <v>157</v>
      </c>
      <c r="N161" t="str">
        <f t="shared" si="9"/>
        <v>Honda CR-V</v>
      </c>
      <c r="O161">
        <f t="shared" si="10"/>
        <v>26270</v>
      </c>
      <c r="P161">
        <f t="shared" si="11"/>
        <v>26270</v>
      </c>
    </row>
    <row r="162" spans="1:16" ht="16" thickBot="1" x14ac:dyDescent="0.25">
      <c r="A162" s="27" t="s">
        <v>703</v>
      </c>
      <c r="B162" s="28">
        <v>1482</v>
      </c>
      <c r="C162" s="28">
        <v>1383</v>
      </c>
      <c r="D162" s="29">
        <v>7.16</v>
      </c>
      <c r="E162" s="30">
        <v>19001</v>
      </c>
      <c r="F162" s="28">
        <v>11106</v>
      </c>
      <c r="G162" s="29">
        <v>71.09</v>
      </c>
      <c r="H162" s="50">
        <v>68150</v>
      </c>
      <c r="I162" s="43">
        <f>SUM($E$2:E162)/SUM($E$2:$E$286)</f>
        <v>0.94598995314293799</v>
      </c>
      <c r="J162">
        <f t="shared" si="8"/>
        <v>945.98995314293802</v>
      </c>
      <c r="M162">
        <v>158</v>
      </c>
      <c r="N162" t="str">
        <f t="shared" si="9"/>
        <v>Honda CR-V</v>
      </c>
      <c r="O162">
        <f t="shared" si="10"/>
        <v>26270</v>
      </c>
      <c r="P162">
        <f t="shared" si="11"/>
        <v>26270</v>
      </c>
    </row>
    <row r="163" spans="1:16" ht="16" thickBot="1" x14ac:dyDescent="0.25">
      <c r="A163" s="31" t="s">
        <v>704</v>
      </c>
      <c r="B163" s="32">
        <v>2008</v>
      </c>
      <c r="C163" s="32">
        <v>2231</v>
      </c>
      <c r="D163" s="29">
        <v>-10</v>
      </c>
      <c r="E163" s="33">
        <v>18831</v>
      </c>
      <c r="F163" s="32">
        <v>19030</v>
      </c>
      <c r="G163" s="29">
        <v>-1.05</v>
      </c>
      <c r="H163">
        <v>92250</v>
      </c>
      <c r="I163" s="43">
        <f>SUM($E$2:E163)/SUM($E$2:$E$286)</f>
        <v>0.94709752005821857</v>
      </c>
      <c r="J163">
        <f t="shared" si="8"/>
        <v>947.09752005821861</v>
      </c>
      <c r="M163">
        <v>159</v>
      </c>
      <c r="N163" t="str">
        <f t="shared" si="9"/>
        <v>Honda CR-V</v>
      </c>
      <c r="O163">
        <f t="shared" si="10"/>
        <v>26270</v>
      </c>
      <c r="P163">
        <f t="shared" si="11"/>
        <v>26270</v>
      </c>
    </row>
    <row r="164" spans="1:16" ht="16" thickBot="1" x14ac:dyDescent="0.25">
      <c r="A164" s="27" t="s">
        <v>705</v>
      </c>
      <c r="B164" s="28">
        <v>1462</v>
      </c>
      <c r="C164" s="28">
        <v>1691</v>
      </c>
      <c r="D164" s="29">
        <v>-13.54</v>
      </c>
      <c r="E164" s="30">
        <v>18768</v>
      </c>
      <c r="F164" s="28">
        <v>18628</v>
      </c>
      <c r="G164" s="29">
        <v>0.75</v>
      </c>
      <c r="I164" s="43">
        <f>SUM($E$2:E164)/SUM($E$2:$E$286)</f>
        <v>0.94820138155606715</v>
      </c>
      <c r="J164">
        <f t="shared" si="8"/>
        <v>948.20138155606719</v>
      </c>
      <c r="M164">
        <v>160</v>
      </c>
      <c r="N164" t="str">
        <f t="shared" si="9"/>
        <v>Honda CR-V</v>
      </c>
      <c r="O164">
        <f t="shared" si="10"/>
        <v>26270</v>
      </c>
      <c r="P164">
        <f t="shared" si="11"/>
        <v>26270</v>
      </c>
    </row>
    <row r="165" spans="1:16" ht="16" thickBot="1" x14ac:dyDescent="0.25">
      <c r="A165" s="31" t="s">
        <v>706</v>
      </c>
      <c r="B165" s="32">
        <v>1797</v>
      </c>
      <c r="C165" s="32">
        <v>2073</v>
      </c>
      <c r="D165" s="29">
        <v>-13.31</v>
      </c>
      <c r="E165" s="33">
        <v>18656</v>
      </c>
      <c r="F165" s="32">
        <v>17839</v>
      </c>
      <c r="G165" s="29">
        <v>4.58</v>
      </c>
      <c r="H165" s="44">
        <v>77480</v>
      </c>
      <c r="I165" s="43">
        <f>SUM($E$2:E165)/SUM($E$2:$E$286)</f>
        <v>0.94929865564514759</v>
      </c>
      <c r="J165">
        <f t="shared" si="8"/>
        <v>949.29865564514762</v>
      </c>
      <c r="M165">
        <v>161</v>
      </c>
      <c r="N165" t="str">
        <f t="shared" si="9"/>
        <v>Honda CR-V</v>
      </c>
      <c r="O165">
        <f t="shared" si="10"/>
        <v>26270</v>
      </c>
      <c r="P165">
        <f t="shared" si="11"/>
        <v>26270</v>
      </c>
    </row>
    <row r="166" spans="1:16" ht="16" thickBot="1" x14ac:dyDescent="0.25">
      <c r="A166" s="27" t="s">
        <v>707</v>
      </c>
      <c r="B166" s="34">
        <v>891</v>
      </c>
      <c r="C166" s="28">
        <v>1916</v>
      </c>
      <c r="D166" s="29">
        <v>-53.5</v>
      </c>
      <c r="E166" s="30">
        <v>18621</v>
      </c>
      <c r="F166" s="28">
        <v>31379</v>
      </c>
      <c r="G166" s="29">
        <v>-40.659999999999997</v>
      </c>
      <c r="H166">
        <v>45745</v>
      </c>
      <c r="I166" s="43">
        <f>SUM($E$2:E166)/SUM($E$2:$E$286)</f>
        <v>0.95039387116898799</v>
      </c>
      <c r="J166">
        <f t="shared" si="8"/>
        <v>950.39387116898797</v>
      </c>
      <c r="M166">
        <v>162</v>
      </c>
      <c r="N166" t="str">
        <f t="shared" si="9"/>
        <v>Honda CR-V</v>
      </c>
      <c r="O166">
        <f t="shared" si="10"/>
        <v>26270</v>
      </c>
      <c r="P166">
        <f t="shared" si="11"/>
        <v>26270</v>
      </c>
    </row>
    <row r="167" spans="1:16" ht="16" thickBot="1" x14ac:dyDescent="0.25">
      <c r="A167" s="31" t="s">
        <v>708</v>
      </c>
      <c r="B167" s="32">
        <v>1815</v>
      </c>
      <c r="C167" s="32">
        <v>3329</v>
      </c>
      <c r="D167" s="29">
        <v>-45.48</v>
      </c>
      <c r="E167" s="33">
        <v>18616</v>
      </c>
      <c r="F167" s="32">
        <v>25389</v>
      </c>
      <c r="G167" s="29">
        <v>-26.68</v>
      </c>
      <c r="H167">
        <v>38275</v>
      </c>
      <c r="I167" s="43">
        <f>SUM($E$2:E167)/SUM($E$2:$E$286)</f>
        <v>0.95148879261207986</v>
      </c>
      <c r="J167">
        <f t="shared" si="8"/>
        <v>951.48879261207981</v>
      </c>
      <c r="M167">
        <v>163</v>
      </c>
      <c r="N167" t="str">
        <f t="shared" si="9"/>
        <v>Honda CR-V</v>
      </c>
      <c r="O167">
        <f t="shared" si="10"/>
        <v>26270</v>
      </c>
      <c r="P167">
        <f t="shared" si="11"/>
        <v>26270</v>
      </c>
    </row>
    <row r="168" spans="1:16" ht="16" thickBot="1" x14ac:dyDescent="0.25">
      <c r="A168" s="27" t="s">
        <v>709</v>
      </c>
      <c r="B168" s="28">
        <v>1149</v>
      </c>
      <c r="C168" s="28">
        <v>1320</v>
      </c>
      <c r="D168" s="29">
        <v>-12.95</v>
      </c>
      <c r="E168" s="30">
        <v>17988</v>
      </c>
      <c r="F168" s="28">
        <v>18789</v>
      </c>
      <c r="G168" s="29">
        <v>-4.26</v>
      </c>
      <c r="H168">
        <v>59995</v>
      </c>
      <c r="I168" s="43">
        <f>SUM($E$2:E168)/SUM($E$2:$E$286)</f>
        <v>0.95254677751315087</v>
      </c>
      <c r="J168">
        <f t="shared" si="8"/>
        <v>952.54677751315091</v>
      </c>
      <c r="M168">
        <v>164</v>
      </c>
      <c r="N168" t="str">
        <f t="shared" si="9"/>
        <v>Honda CR-V</v>
      </c>
      <c r="O168">
        <f t="shared" si="10"/>
        <v>26270</v>
      </c>
      <c r="P168">
        <f t="shared" si="11"/>
        <v>26270</v>
      </c>
    </row>
    <row r="169" spans="1:16" ht="16" thickBot="1" x14ac:dyDescent="0.25">
      <c r="A169" s="31" t="s">
        <v>710</v>
      </c>
      <c r="B169" s="32">
        <v>1788</v>
      </c>
      <c r="C169" s="32">
        <v>3411</v>
      </c>
      <c r="D169" s="29">
        <v>-47.58</v>
      </c>
      <c r="E169" s="33">
        <v>17815</v>
      </c>
      <c r="F169" s="32">
        <v>29057</v>
      </c>
      <c r="G169" s="29">
        <v>-38.69</v>
      </c>
      <c r="H169">
        <v>36195</v>
      </c>
      <c r="I169" s="43">
        <f>SUM($E$2:E169)/SUM($E$2:$E$286)</f>
        <v>0.95359458722032109</v>
      </c>
      <c r="J169">
        <f t="shared" si="8"/>
        <v>953.59458722032105</v>
      </c>
      <c r="M169">
        <v>165</v>
      </c>
      <c r="N169" t="str">
        <f t="shared" si="9"/>
        <v>Honda CR-V</v>
      </c>
      <c r="O169">
        <f t="shared" si="10"/>
        <v>26270</v>
      </c>
      <c r="P169">
        <f t="shared" si="11"/>
        <v>26270</v>
      </c>
    </row>
    <row r="170" spans="1:16" ht="16" thickBot="1" x14ac:dyDescent="0.25">
      <c r="A170" s="27" t="s">
        <v>711</v>
      </c>
      <c r="B170" s="28">
        <v>2126</v>
      </c>
      <c r="C170" s="28">
        <v>3058</v>
      </c>
      <c r="D170" s="29">
        <v>-30.48</v>
      </c>
      <c r="E170" s="30">
        <v>17807</v>
      </c>
      <c r="F170" s="28">
        <v>10561</v>
      </c>
      <c r="G170" s="29">
        <v>68.61</v>
      </c>
      <c r="H170" s="50">
        <v>55895</v>
      </c>
      <c r="I170" s="43">
        <f>SUM($E$2:E170)/SUM($E$2:$E$286)</f>
        <v>0.95464192639829371</v>
      </c>
      <c r="J170">
        <f t="shared" si="8"/>
        <v>954.64192639829366</v>
      </c>
      <c r="M170">
        <v>166</v>
      </c>
      <c r="N170" t="str">
        <f t="shared" si="9"/>
        <v>Honda CR-V</v>
      </c>
      <c r="O170">
        <f t="shared" si="10"/>
        <v>26270</v>
      </c>
      <c r="P170">
        <f t="shared" si="11"/>
        <v>26270</v>
      </c>
    </row>
    <row r="171" spans="1:16" ht="16" thickBot="1" x14ac:dyDescent="0.25">
      <c r="A171" s="31" t="s">
        <v>712</v>
      </c>
      <c r="B171" s="32">
        <v>1343</v>
      </c>
      <c r="C171" s="32">
        <v>1874</v>
      </c>
      <c r="D171" s="29">
        <v>-28.34</v>
      </c>
      <c r="E171" s="33">
        <v>17726</v>
      </c>
      <c r="F171" s="32">
        <v>19852</v>
      </c>
      <c r="G171" s="29">
        <v>-10.71</v>
      </c>
      <c r="H171" s="45">
        <v>37745</v>
      </c>
      <c r="I171" s="43">
        <f>SUM($E$2:E171)/SUM($E$2:$E$286)</f>
        <v>0.95568450146813932</v>
      </c>
      <c r="J171">
        <f t="shared" si="8"/>
        <v>955.68450146813927</v>
      </c>
      <c r="M171">
        <v>167</v>
      </c>
      <c r="N171" t="str">
        <f t="shared" si="9"/>
        <v>Honda CR-V</v>
      </c>
      <c r="O171">
        <f t="shared" si="10"/>
        <v>26270</v>
      </c>
      <c r="P171">
        <f t="shared" si="11"/>
        <v>26270</v>
      </c>
    </row>
    <row r="172" spans="1:16" ht="16" thickBot="1" x14ac:dyDescent="0.25">
      <c r="A172" s="27" t="s">
        <v>713</v>
      </c>
      <c r="B172" s="28">
        <v>1979</v>
      </c>
      <c r="C172" s="28">
        <v>1316</v>
      </c>
      <c r="D172" s="29">
        <v>50.38</v>
      </c>
      <c r="E172" s="30">
        <v>17647</v>
      </c>
      <c r="F172" s="28">
        <v>12420</v>
      </c>
      <c r="G172" s="29">
        <v>42.09</v>
      </c>
      <c r="H172">
        <v>34695</v>
      </c>
      <c r="I172" s="43">
        <f>SUM($E$2:E172)/SUM($E$2:$E$286)</f>
        <v>0.95672243006215751</v>
      </c>
      <c r="J172">
        <f t="shared" si="8"/>
        <v>956.72243006215751</v>
      </c>
      <c r="M172">
        <v>168</v>
      </c>
      <c r="N172" t="str">
        <f t="shared" si="9"/>
        <v>Honda CR-V</v>
      </c>
      <c r="O172">
        <f t="shared" si="10"/>
        <v>26270</v>
      </c>
      <c r="P172">
        <f t="shared" si="11"/>
        <v>26270</v>
      </c>
    </row>
    <row r="173" spans="1:16" ht="16" thickBot="1" x14ac:dyDescent="0.25">
      <c r="A173" s="31" t="s">
        <v>714</v>
      </c>
      <c r="B173" s="29">
        <v>712</v>
      </c>
      <c r="C173" s="29">
        <v>917</v>
      </c>
      <c r="D173" s="29">
        <v>-22.36</v>
      </c>
      <c r="E173" s="33">
        <v>17215</v>
      </c>
      <c r="F173" s="32">
        <v>14411</v>
      </c>
      <c r="G173" s="29">
        <v>19.46</v>
      </c>
      <c r="H173" s="51">
        <v>21790</v>
      </c>
      <c r="I173" s="43">
        <f>SUM($E$2:E173)/SUM($E$2:$E$286)</f>
        <v>0.95773495007949883</v>
      </c>
      <c r="J173">
        <f t="shared" si="8"/>
        <v>957.73495007949884</v>
      </c>
      <c r="M173">
        <v>169</v>
      </c>
      <c r="N173" t="str">
        <f t="shared" si="9"/>
        <v>Honda CR-V</v>
      </c>
      <c r="O173">
        <f t="shared" si="10"/>
        <v>26270</v>
      </c>
      <c r="P173">
        <f t="shared" si="11"/>
        <v>26270</v>
      </c>
    </row>
    <row r="174" spans="1:16" ht="16" thickBot="1" x14ac:dyDescent="0.25">
      <c r="A174" s="27" t="s">
        <v>715</v>
      </c>
      <c r="B174" s="28">
        <v>1547</v>
      </c>
      <c r="C174" s="28">
        <v>1555</v>
      </c>
      <c r="D174" s="29">
        <v>-0.51</v>
      </c>
      <c r="E174" s="30">
        <v>17087</v>
      </c>
      <c r="F174" s="28">
        <v>17037</v>
      </c>
      <c r="G174" s="29">
        <v>0.28999999999999998</v>
      </c>
      <c r="H174">
        <v>57450</v>
      </c>
      <c r="I174" s="43">
        <f>SUM($E$2:E174)/SUM($E$2:$E$286)</f>
        <v>0.95873994162967668</v>
      </c>
      <c r="J174">
        <f t="shared" si="8"/>
        <v>958.73994162967665</v>
      </c>
      <c r="M174">
        <v>170</v>
      </c>
      <c r="N174" t="str">
        <f t="shared" si="9"/>
        <v>Honda CR-V</v>
      </c>
      <c r="O174">
        <f t="shared" si="10"/>
        <v>26270</v>
      </c>
      <c r="P174">
        <f t="shared" si="11"/>
        <v>26270</v>
      </c>
    </row>
    <row r="175" spans="1:16" ht="16" thickBot="1" x14ac:dyDescent="0.25">
      <c r="A175" s="31" t="s">
        <v>716</v>
      </c>
      <c r="B175" s="32">
        <v>1933</v>
      </c>
      <c r="C175" s="29">
        <v>453</v>
      </c>
      <c r="D175" s="29">
        <v>326.70999999999998</v>
      </c>
      <c r="E175" s="33">
        <v>16723</v>
      </c>
      <c r="F175" s="29">
        <v>453</v>
      </c>
      <c r="G175" s="35">
        <v>3591.61</v>
      </c>
      <c r="H175" s="45">
        <v>33325</v>
      </c>
      <c r="I175" s="43">
        <f>SUM($E$2:E175)/SUM($E$2:$E$286)</f>
        <v>0.95972352410135831</v>
      </c>
      <c r="J175">
        <f t="shared" si="8"/>
        <v>959.72352410135829</v>
      </c>
      <c r="M175">
        <v>171</v>
      </c>
      <c r="N175" t="str">
        <f t="shared" si="9"/>
        <v>Honda CR-V</v>
      </c>
      <c r="O175">
        <f t="shared" si="10"/>
        <v>26270</v>
      </c>
      <c r="P175">
        <f t="shared" si="11"/>
        <v>26270</v>
      </c>
    </row>
    <row r="176" spans="1:16" ht="16" thickBot="1" x14ac:dyDescent="0.25">
      <c r="A176" s="27" t="s">
        <v>717</v>
      </c>
      <c r="B176" s="28">
        <v>1089</v>
      </c>
      <c r="C176" s="28">
        <v>2098</v>
      </c>
      <c r="D176" s="29">
        <v>-48.09</v>
      </c>
      <c r="E176" s="30">
        <v>16419</v>
      </c>
      <c r="F176" s="28">
        <v>18020</v>
      </c>
      <c r="G176" s="29">
        <v>-8.8800000000000008</v>
      </c>
      <c r="H176">
        <v>37495</v>
      </c>
      <c r="I176" s="43">
        <f>SUM($E$2:E176)/SUM($E$2:$E$286)</f>
        <v>0.96068922646352661</v>
      </c>
      <c r="J176">
        <f t="shared" si="8"/>
        <v>960.68922646352667</v>
      </c>
      <c r="M176">
        <v>172</v>
      </c>
      <c r="N176" t="str">
        <f t="shared" si="9"/>
        <v>Honda CR-V</v>
      </c>
      <c r="O176">
        <f t="shared" si="10"/>
        <v>26270</v>
      </c>
      <c r="P176">
        <f t="shared" si="11"/>
        <v>26270</v>
      </c>
    </row>
    <row r="177" spans="1:16" ht="16" thickBot="1" x14ac:dyDescent="0.25">
      <c r="A177" s="31" t="s">
        <v>718</v>
      </c>
      <c r="B177" s="32">
        <v>1409</v>
      </c>
      <c r="C177" s="32">
        <v>1144</v>
      </c>
      <c r="D177" s="29">
        <v>23.16</v>
      </c>
      <c r="E177" s="33">
        <v>16229</v>
      </c>
      <c r="F177" s="32">
        <v>16899</v>
      </c>
      <c r="G177" s="29">
        <v>-3.96</v>
      </c>
      <c r="H177" s="46">
        <v>23000</v>
      </c>
      <c r="I177" s="43">
        <f>SUM($E$2:E177)/SUM($E$2:$E$286)</f>
        <v>0.9616437537572492</v>
      </c>
      <c r="J177">
        <f t="shared" si="8"/>
        <v>961.64375375724921</v>
      </c>
      <c r="M177">
        <v>173</v>
      </c>
      <c r="N177" t="str">
        <f t="shared" si="9"/>
        <v>Nissan Rogue</v>
      </c>
      <c r="O177">
        <f t="shared" si="10"/>
        <v>26585</v>
      </c>
      <c r="P177">
        <f t="shared" si="11"/>
        <v>26585</v>
      </c>
    </row>
    <row r="178" spans="1:16" ht="16" thickBot="1" x14ac:dyDescent="0.25">
      <c r="A178" s="27" t="s">
        <v>719</v>
      </c>
      <c r="B178" s="28">
        <v>1166</v>
      </c>
      <c r="C178" s="34">
        <v>0</v>
      </c>
      <c r="D178" s="29">
        <v>0</v>
      </c>
      <c r="E178" s="30">
        <v>15944</v>
      </c>
      <c r="F178" s="34">
        <v>0</v>
      </c>
      <c r="G178" s="29">
        <v>0</v>
      </c>
      <c r="H178">
        <v>33795</v>
      </c>
      <c r="I178" s="43">
        <f>SUM($E$2:E178)/SUM($E$2:$E$286)</f>
        <v>0.96258151844830298</v>
      </c>
      <c r="J178">
        <f t="shared" si="8"/>
        <v>962.58151844830297</v>
      </c>
      <c r="M178">
        <v>174</v>
      </c>
      <c r="N178" t="str">
        <f t="shared" si="9"/>
        <v>Nissan Rogue</v>
      </c>
      <c r="O178">
        <f t="shared" si="10"/>
        <v>26585</v>
      </c>
      <c r="P178">
        <f t="shared" si="11"/>
        <v>26585</v>
      </c>
    </row>
    <row r="179" spans="1:16" ht="16" thickBot="1" x14ac:dyDescent="0.25">
      <c r="A179" s="31" t="s">
        <v>720</v>
      </c>
      <c r="B179" s="32">
        <v>1463</v>
      </c>
      <c r="C179" s="32">
        <v>1126</v>
      </c>
      <c r="D179" s="29">
        <v>29.93</v>
      </c>
      <c r="E179" s="33">
        <v>15843</v>
      </c>
      <c r="F179" s="32">
        <v>17928</v>
      </c>
      <c r="G179" s="29">
        <v>-11.63</v>
      </c>
      <c r="H179">
        <v>31520</v>
      </c>
      <c r="I179" s="43">
        <f>SUM($E$2:E179)/SUM($E$2:$E$286)</f>
        <v>0.96351334270823552</v>
      </c>
      <c r="J179">
        <f t="shared" si="8"/>
        <v>963.51334270823554</v>
      </c>
      <c r="M179">
        <v>175</v>
      </c>
      <c r="N179" t="str">
        <f t="shared" si="9"/>
        <v>Nissan Rogue</v>
      </c>
      <c r="O179">
        <f t="shared" si="10"/>
        <v>26585</v>
      </c>
      <c r="P179">
        <f t="shared" si="11"/>
        <v>26585</v>
      </c>
    </row>
    <row r="180" spans="1:16" ht="16" thickBot="1" x14ac:dyDescent="0.25">
      <c r="A180" s="27" t="s">
        <v>721</v>
      </c>
      <c r="B180" s="28">
        <v>2018</v>
      </c>
      <c r="C180" s="28">
        <v>1595</v>
      </c>
      <c r="D180" s="29">
        <v>26.52</v>
      </c>
      <c r="E180" s="30">
        <v>15491</v>
      </c>
      <c r="F180" s="28">
        <v>12997</v>
      </c>
      <c r="G180" s="29">
        <v>19.190000000000001</v>
      </c>
      <c r="H180" s="46">
        <v>46225</v>
      </c>
      <c r="I180" s="43">
        <f>SUM($E$2:E180)/SUM($E$2:$E$286)</f>
        <v>0.96442446368346846</v>
      </c>
      <c r="J180">
        <f t="shared" si="8"/>
        <v>964.4244636834685</v>
      </c>
      <c r="M180">
        <v>176</v>
      </c>
      <c r="N180" t="str">
        <f t="shared" si="9"/>
        <v>Nissan Rogue</v>
      </c>
      <c r="O180">
        <f t="shared" si="10"/>
        <v>26585</v>
      </c>
      <c r="P180">
        <f t="shared" si="11"/>
        <v>26585</v>
      </c>
    </row>
    <row r="181" spans="1:16" ht="16" thickBot="1" x14ac:dyDescent="0.25">
      <c r="A181" s="31" t="s">
        <v>722</v>
      </c>
      <c r="B181" s="32">
        <v>1171</v>
      </c>
      <c r="C181" s="32">
        <v>2193</v>
      </c>
      <c r="D181" s="29">
        <v>-46.6</v>
      </c>
      <c r="E181" s="33">
        <v>14920</v>
      </c>
      <c r="F181" s="32">
        <v>22927</v>
      </c>
      <c r="G181" s="29">
        <v>-34.92</v>
      </c>
      <c r="H181">
        <v>39585</v>
      </c>
      <c r="I181" s="43">
        <f>SUM($E$2:E181)/SUM($E$2:$E$286)</f>
        <v>0.96530200063721416</v>
      </c>
      <c r="J181">
        <f t="shared" si="8"/>
        <v>965.30200063721418</v>
      </c>
      <c r="M181">
        <v>177</v>
      </c>
      <c r="N181" t="str">
        <f t="shared" si="9"/>
        <v>Nissan Rogue</v>
      </c>
      <c r="O181">
        <f t="shared" si="10"/>
        <v>26585</v>
      </c>
      <c r="P181">
        <f t="shared" si="11"/>
        <v>26585</v>
      </c>
    </row>
    <row r="182" spans="1:16" ht="16" thickBot="1" x14ac:dyDescent="0.25">
      <c r="A182" s="27" t="s">
        <v>723</v>
      </c>
      <c r="B182" s="28">
        <v>4295</v>
      </c>
      <c r="C182" s="34">
        <v>620</v>
      </c>
      <c r="D182" s="29">
        <v>592.74</v>
      </c>
      <c r="E182" s="30">
        <v>14822</v>
      </c>
      <c r="F182" s="28">
        <v>16828</v>
      </c>
      <c r="G182" s="29">
        <v>-11.92</v>
      </c>
      <c r="H182" s="46">
        <v>35695</v>
      </c>
      <c r="I182" s="43">
        <f>SUM($E$2:E182)/SUM($E$2:$E$286)</f>
        <v>0.96617377360828782</v>
      </c>
      <c r="J182">
        <f t="shared" si="8"/>
        <v>966.17377360828777</v>
      </c>
      <c r="M182">
        <v>178</v>
      </c>
      <c r="N182" t="str">
        <f t="shared" si="9"/>
        <v>Nissan Rogue</v>
      </c>
      <c r="O182">
        <f t="shared" si="10"/>
        <v>26585</v>
      </c>
      <c r="P182">
        <f t="shared" si="11"/>
        <v>26585</v>
      </c>
    </row>
    <row r="183" spans="1:16" ht="16" thickBot="1" x14ac:dyDescent="0.25">
      <c r="A183" s="31" t="s">
        <v>724</v>
      </c>
      <c r="B183" s="32">
        <v>1305</v>
      </c>
      <c r="C183" s="29">
        <v>924</v>
      </c>
      <c r="D183" s="29">
        <v>41.23</v>
      </c>
      <c r="E183" s="33">
        <v>14685</v>
      </c>
      <c r="F183" s="32">
        <v>11273</v>
      </c>
      <c r="G183" s="29">
        <v>30.27</v>
      </c>
      <c r="H183" s="44">
        <v>26925</v>
      </c>
      <c r="I183" s="43">
        <f>SUM($E$2:E183)/SUM($E$2:$E$286)</f>
        <v>0.96703748876685058</v>
      </c>
      <c r="J183">
        <f t="shared" si="8"/>
        <v>967.03748876685063</v>
      </c>
      <c r="M183">
        <v>179</v>
      </c>
      <c r="N183" t="str">
        <f t="shared" si="9"/>
        <v>Nissan Rogue</v>
      </c>
      <c r="O183">
        <f t="shared" si="10"/>
        <v>26585</v>
      </c>
      <c r="P183">
        <f t="shared" si="11"/>
        <v>26585</v>
      </c>
    </row>
    <row r="184" spans="1:16" ht="16" thickBot="1" x14ac:dyDescent="0.25">
      <c r="A184" s="27" t="s">
        <v>725</v>
      </c>
      <c r="B184" s="28">
        <v>1235</v>
      </c>
      <c r="C184" s="28">
        <v>3250</v>
      </c>
      <c r="D184" s="29">
        <v>-62</v>
      </c>
      <c r="E184" s="30">
        <v>14425</v>
      </c>
      <c r="F184" s="28">
        <v>29950</v>
      </c>
      <c r="G184" s="29">
        <v>-51.84</v>
      </c>
      <c r="H184" s="49">
        <v>76190</v>
      </c>
      <c r="I184" s="43">
        <f>SUM($E$2:E184)/SUM($E$2:$E$286)</f>
        <v>0.96788591172648752</v>
      </c>
      <c r="J184">
        <f t="shared" si="8"/>
        <v>967.88591172648751</v>
      </c>
      <c r="M184">
        <v>180</v>
      </c>
      <c r="N184" t="str">
        <f t="shared" si="9"/>
        <v>Nissan Rogue</v>
      </c>
      <c r="O184">
        <f t="shared" si="10"/>
        <v>26585</v>
      </c>
      <c r="P184">
        <f t="shared" si="11"/>
        <v>26585</v>
      </c>
    </row>
    <row r="185" spans="1:16" ht="16" thickBot="1" x14ac:dyDescent="0.25">
      <c r="A185" s="31" t="s">
        <v>726</v>
      </c>
      <c r="B185" s="32">
        <v>1711</v>
      </c>
      <c r="C185" s="29">
        <v>925</v>
      </c>
      <c r="D185" s="29">
        <v>84.97</v>
      </c>
      <c r="E185" s="33">
        <v>14256</v>
      </c>
      <c r="F185" s="32">
        <v>2029</v>
      </c>
      <c r="G185" s="29">
        <v>602.61</v>
      </c>
      <c r="H185" s="47">
        <v>69195</v>
      </c>
      <c r="I185" s="43">
        <f>SUM($E$2:E185)/SUM($E$2:$E$286)</f>
        <v>0.96872439475682259</v>
      </c>
      <c r="J185">
        <f t="shared" si="8"/>
        <v>968.72439475682256</v>
      </c>
      <c r="M185">
        <v>181</v>
      </c>
      <c r="N185" t="str">
        <f t="shared" si="9"/>
        <v>Nissan Rogue</v>
      </c>
      <c r="O185">
        <f t="shared" si="10"/>
        <v>26585</v>
      </c>
      <c r="P185">
        <f t="shared" si="11"/>
        <v>26585</v>
      </c>
    </row>
    <row r="186" spans="1:16" ht="16" thickBot="1" x14ac:dyDescent="0.25">
      <c r="A186" s="27" t="s">
        <v>727</v>
      </c>
      <c r="B186" s="34">
        <v>714</v>
      </c>
      <c r="C186" s="28">
        <v>3116</v>
      </c>
      <c r="D186" s="29">
        <v>-77.09</v>
      </c>
      <c r="E186" s="30">
        <v>14123</v>
      </c>
      <c r="F186" s="28">
        <v>41401</v>
      </c>
      <c r="G186" s="29">
        <v>-65.89</v>
      </c>
      <c r="H186">
        <v>23915</v>
      </c>
      <c r="I186" s="43">
        <f>SUM($E$2:E186)/SUM($E$2:$E$286)</f>
        <v>0.96955505523924557</v>
      </c>
      <c r="J186">
        <f t="shared" si="8"/>
        <v>969.55505523924558</v>
      </c>
      <c r="M186">
        <v>182</v>
      </c>
      <c r="N186" t="str">
        <f t="shared" si="9"/>
        <v>Nissan Rogue</v>
      </c>
      <c r="O186">
        <f t="shared" si="10"/>
        <v>26585</v>
      </c>
      <c r="P186">
        <f t="shared" si="11"/>
        <v>26585</v>
      </c>
    </row>
    <row r="187" spans="1:16" ht="16" thickBot="1" x14ac:dyDescent="0.25">
      <c r="A187" s="31" t="s">
        <v>728</v>
      </c>
      <c r="B187" s="29">
        <v>696</v>
      </c>
      <c r="C187" s="32">
        <v>1178</v>
      </c>
      <c r="D187" s="29">
        <v>-40.92</v>
      </c>
      <c r="E187" s="33">
        <v>14042</v>
      </c>
      <c r="F187" s="32">
        <v>17565</v>
      </c>
      <c r="G187" s="29">
        <v>-20.059999999999999</v>
      </c>
      <c r="H187" s="49">
        <v>29250</v>
      </c>
      <c r="I187" s="43">
        <f>SUM($E$2:E187)/SUM($E$2:$E$286)</f>
        <v>0.97038095161354165</v>
      </c>
      <c r="J187">
        <f t="shared" si="8"/>
        <v>970.3809516135417</v>
      </c>
      <c r="M187">
        <v>183</v>
      </c>
      <c r="N187" t="str">
        <f t="shared" si="9"/>
        <v>Nissan Rogue</v>
      </c>
      <c r="O187">
        <f t="shared" si="10"/>
        <v>26585</v>
      </c>
      <c r="P187">
        <f t="shared" si="11"/>
        <v>26585</v>
      </c>
    </row>
    <row r="188" spans="1:16" ht="16" thickBot="1" x14ac:dyDescent="0.25">
      <c r="A188" s="27" t="s">
        <v>729</v>
      </c>
      <c r="B188" s="28">
        <v>1100</v>
      </c>
      <c r="C188" s="34">
        <v>934</v>
      </c>
      <c r="D188" s="29">
        <v>17.77</v>
      </c>
      <c r="E188" s="30">
        <v>13970</v>
      </c>
      <c r="F188" s="28">
        <v>20613</v>
      </c>
      <c r="G188" s="29">
        <v>-32.229999999999997</v>
      </c>
      <c r="H188" s="49">
        <v>17595</v>
      </c>
      <c r="I188" s="43">
        <f>SUM($E$2:E188)/SUM($E$2:$E$286)</f>
        <v>0.9712026132250583</v>
      </c>
      <c r="J188">
        <f t="shared" si="8"/>
        <v>971.20261322505826</v>
      </c>
      <c r="M188">
        <v>184</v>
      </c>
      <c r="N188" t="str">
        <f t="shared" si="9"/>
        <v>Nissan Rogue</v>
      </c>
      <c r="O188">
        <f t="shared" si="10"/>
        <v>26585</v>
      </c>
      <c r="P188">
        <f t="shared" si="11"/>
        <v>26585</v>
      </c>
    </row>
    <row r="189" spans="1:16" ht="16" thickBot="1" x14ac:dyDescent="0.25">
      <c r="A189" s="31" t="s">
        <v>730</v>
      </c>
      <c r="B189" s="32">
        <v>1057</v>
      </c>
      <c r="C189" s="32">
        <v>1289</v>
      </c>
      <c r="D189" s="29">
        <v>-18</v>
      </c>
      <c r="E189" s="33">
        <v>13884</v>
      </c>
      <c r="F189" s="32">
        <v>16806</v>
      </c>
      <c r="G189" s="29">
        <v>-17.39</v>
      </c>
      <c r="H189" s="49">
        <v>34125</v>
      </c>
      <c r="I189" s="43">
        <f>SUM($E$2:E189)/SUM($E$2:$E$286)</f>
        <v>0.97201921664769941</v>
      </c>
      <c r="J189">
        <f t="shared" si="8"/>
        <v>972.01921664769941</v>
      </c>
      <c r="M189">
        <v>185</v>
      </c>
      <c r="N189" t="str">
        <f t="shared" si="9"/>
        <v>Nissan Rogue</v>
      </c>
      <c r="O189">
        <f t="shared" si="10"/>
        <v>26585</v>
      </c>
      <c r="P189">
        <f t="shared" si="11"/>
        <v>26585</v>
      </c>
    </row>
    <row r="190" spans="1:16" ht="16" thickBot="1" x14ac:dyDescent="0.25">
      <c r="A190" s="27" t="s">
        <v>731</v>
      </c>
      <c r="B190" s="34">
        <v>282</v>
      </c>
      <c r="C190" s="28">
        <v>3475</v>
      </c>
      <c r="D190" s="29">
        <v>-91.88</v>
      </c>
      <c r="E190" s="30">
        <v>13423</v>
      </c>
      <c r="F190" s="28">
        <v>40341</v>
      </c>
      <c r="G190" s="29">
        <v>-66.73</v>
      </c>
      <c r="H190" s="50"/>
      <c r="I190" s="43">
        <f>SUM($E$2:E190)/SUM($E$2:$E$286)</f>
        <v>0.97280870582532208</v>
      </c>
      <c r="J190">
        <f t="shared" si="8"/>
        <v>972.80870582532214</v>
      </c>
      <c r="M190">
        <v>186</v>
      </c>
      <c r="N190" t="str">
        <f t="shared" si="9"/>
        <v>Nissan Rogue</v>
      </c>
      <c r="O190">
        <f t="shared" si="10"/>
        <v>26585</v>
      </c>
      <c r="P190">
        <f t="shared" si="11"/>
        <v>26585</v>
      </c>
    </row>
    <row r="191" spans="1:16" ht="16" thickBot="1" x14ac:dyDescent="0.25">
      <c r="A191" s="31" t="s">
        <v>732</v>
      </c>
      <c r="B191" s="32">
        <v>1344</v>
      </c>
      <c r="C191" s="32">
        <v>1708</v>
      </c>
      <c r="D191" s="29">
        <v>-21.31</v>
      </c>
      <c r="E191" s="33">
        <v>13212</v>
      </c>
      <c r="F191" s="32">
        <v>26269</v>
      </c>
      <c r="G191" s="29">
        <v>-49.7</v>
      </c>
      <c r="H191">
        <v>37645</v>
      </c>
      <c r="I191" s="43">
        <f>SUM($E$2:E191)/SUM($E$2:$E$286)</f>
        <v>0.97358578479535485</v>
      </c>
      <c r="J191">
        <f t="shared" si="8"/>
        <v>973.58578479535481</v>
      </c>
      <c r="M191">
        <v>187</v>
      </c>
      <c r="N191" t="str">
        <f t="shared" si="9"/>
        <v>Nissan Rogue</v>
      </c>
      <c r="O191">
        <f t="shared" si="10"/>
        <v>26585</v>
      </c>
      <c r="P191">
        <f t="shared" si="11"/>
        <v>26585</v>
      </c>
    </row>
    <row r="192" spans="1:16" ht="16" thickBot="1" x14ac:dyDescent="0.25">
      <c r="A192" s="27" t="s">
        <v>733</v>
      </c>
      <c r="B192" s="34">
        <v>977</v>
      </c>
      <c r="C192" s="28">
        <v>2183</v>
      </c>
      <c r="D192" s="29">
        <v>-55.25</v>
      </c>
      <c r="E192" s="30">
        <v>12919</v>
      </c>
      <c r="F192" s="28">
        <v>13788</v>
      </c>
      <c r="G192" s="29">
        <v>-6.3</v>
      </c>
      <c r="H192" s="50">
        <v>26140</v>
      </c>
      <c r="I192" s="43">
        <f>SUM($E$2:E192)/SUM($E$2:$E$286)</f>
        <v>0.97434563063352109</v>
      </c>
      <c r="J192">
        <f t="shared" si="8"/>
        <v>974.34563063352107</v>
      </c>
      <c r="M192">
        <v>188</v>
      </c>
      <c r="N192" t="str">
        <f t="shared" si="9"/>
        <v>Nissan Rogue</v>
      </c>
      <c r="O192">
        <f t="shared" si="10"/>
        <v>26585</v>
      </c>
      <c r="P192">
        <f t="shared" si="11"/>
        <v>26585</v>
      </c>
    </row>
    <row r="193" spans="1:16" ht="16" thickBot="1" x14ac:dyDescent="0.25">
      <c r="A193" s="31" t="s">
        <v>734</v>
      </c>
      <c r="B193" s="29">
        <v>712</v>
      </c>
      <c r="C193" s="32">
        <v>1161</v>
      </c>
      <c r="D193" s="29">
        <v>-38.67</v>
      </c>
      <c r="E193" s="33">
        <v>12849</v>
      </c>
      <c r="F193" s="32">
        <v>10871</v>
      </c>
      <c r="G193" s="29">
        <v>18.2</v>
      </c>
      <c r="H193" s="50">
        <v>19775</v>
      </c>
      <c r="I193" s="43">
        <f>SUM($E$2:E193)/SUM($E$2:$E$286)</f>
        <v>0.97510135934120734</v>
      </c>
      <c r="J193">
        <f t="shared" si="8"/>
        <v>975.10135934120729</v>
      </c>
      <c r="M193">
        <v>189</v>
      </c>
      <c r="N193" t="str">
        <f t="shared" si="9"/>
        <v>Nissan Rogue</v>
      </c>
      <c r="O193">
        <f t="shared" si="10"/>
        <v>26585</v>
      </c>
      <c r="P193">
        <f t="shared" si="11"/>
        <v>26585</v>
      </c>
    </row>
    <row r="194" spans="1:16" ht="16" thickBot="1" x14ac:dyDescent="0.25">
      <c r="A194" s="27" t="s">
        <v>735</v>
      </c>
      <c r="B194" s="28">
        <v>1087</v>
      </c>
      <c r="C194" s="28">
        <v>1486</v>
      </c>
      <c r="D194" s="29">
        <v>-26.85</v>
      </c>
      <c r="E194" s="30">
        <v>12503</v>
      </c>
      <c r="F194" s="28">
        <v>14978</v>
      </c>
      <c r="G194" s="29">
        <v>-16.52</v>
      </c>
      <c r="H194">
        <v>95245</v>
      </c>
      <c r="I194" s="43">
        <f>SUM($E$2:E194)/SUM($E$2:$E$286)</f>
        <v>0.97583673766109225</v>
      </c>
      <c r="J194">
        <f t="shared" si="8"/>
        <v>975.83673766109223</v>
      </c>
      <c r="M194">
        <v>190</v>
      </c>
      <c r="N194" t="str">
        <f t="shared" si="9"/>
        <v>Nissan Rogue</v>
      </c>
      <c r="O194">
        <f t="shared" si="10"/>
        <v>26585</v>
      </c>
      <c r="P194">
        <f t="shared" si="11"/>
        <v>26585</v>
      </c>
    </row>
    <row r="195" spans="1:16" ht="16" thickBot="1" x14ac:dyDescent="0.25">
      <c r="A195" s="31" t="s">
        <v>736</v>
      </c>
      <c r="B195" s="32">
        <v>1227</v>
      </c>
      <c r="C195" s="32">
        <v>1667</v>
      </c>
      <c r="D195" s="29">
        <v>-26.39</v>
      </c>
      <c r="E195" s="33">
        <v>12365</v>
      </c>
      <c r="F195" s="32">
        <v>14715</v>
      </c>
      <c r="G195" s="29">
        <v>-15.97</v>
      </c>
      <c r="H195">
        <v>32525</v>
      </c>
      <c r="I195" s="43">
        <f>SUM($E$2:E195)/SUM($E$2:$E$286)</f>
        <v>0.97656399935231653</v>
      </c>
      <c r="J195">
        <f t="shared" ref="J195:J258" si="12">I195*1000</f>
        <v>976.5639993523165</v>
      </c>
      <c r="M195">
        <v>191</v>
      </c>
      <c r="N195" t="str">
        <f t="shared" si="9"/>
        <v>Nissan Rogue</v>
      </c>
      <c r="O195">
        <f t="shared" si="10"/>
        <v>26585</v>
      </c>
      <c r="P195">
        <f t="shared" si="11"/>
        <v>26585</v>
      </c>
    </row>
    <row r="196" spans="1:16" ht="16" thickBot="1" x14ac:dyDescent="0.25">
      <c r="A196" s="27" t="s">
        <v>737</v>
      </c>
      <c r="B196" s="28">
        <v>1503</v>
      </c>
      <c r="C196" s="28">
        <v>1512</v>
      </c>
      <c r="D196" s="29">
        <v>-0.6</v>
      </c>
      <c r="E196" s="30">
        <v>12337</v>
      </c>
      <c r="F196" s="28">
        <v>12035</v>
      </c>
      <c r="G196" s="29">
        <v>2.5099999999999998</v>
      </c>
      <c r="H196">
        <v>38795</v>
      </c>
      <c r="I196" s="43">
        <f>SUM($E$2:E196)/SUM($E$2:$E$286)</f>
        <v>0.97728961419134885</v>
      </c>
      <c r="J196">
        <f t="shared" si="12"/>
        <v>977.28961419134885</v>
      </c>
      <c r="M196">
        <v>192</v>
      </c>
      <c r="N196" t="str">
        <f t="shared" si="9"/>
        <v>Nissan Rogue</v>
      </c>
      <c r="O196">
        <f t="shared" si="10"/>
        <v>26585</v>
      </c>
      <c r="P196">
        <f t="shared" si="11"/>
        <v>26585</v>
      </c>
    </row>
    <row r="197" spans="1:16" ht="16" thickBot="1" x14ac:dyDescent="0.25">
      <c r="A197" s="31" t="s">
        <v>738</v>
      </c>
      <c r="B197" s="32">
        <v>1222</v>
      </c>
      <c r="C197" s="29">
        <v>229</v>
      </c>
      <c r="D197" s="29">
        <v>433.62</v>
      </c>
      <c r="E197" s="33">
        <v>11903</v>
      </c>
      <c r="F197" s="29">
        <v>358</v>
      </c>
      <c r="G197" s="35">
        <v>3224.86</v>
      </c>
      <c r="H197" s="45">
        <v>36475</v>
      </c>
      <c r="I197" s="43">
        <f>SUM($E$2:E197)/SUM($E$2:$E$286)</f>
        <v>0.97798970282140485</v>
      </c>
      <c r="J197">
        <f t="shared" si="12"/>
        <v>977.98970282140488</v>
      </c>
      <c r="M197">
        <v>193</v>
      </c>
      <c r="N197" t="str">
        <f t="shared" si="9"/>
        <v>Nissan Rogue</v>
      </c>
      <c r="O197">
        <f t="shared" si="10"/>
        <v>26585</v>
      </c>
      <c r="P197">
        <f t="shared" si="11"/>
        <v>26585</v>
      </c>
    </row>
    <row r="198" spans="1:16" ht="16" thickBot="1" x14ac:dyDescent="0.25">
      <c r="A198" s="27" t="s">
        <v>739</v>
      </c>
      <c r="B198" s="28">
        <v>1247</v>
      </c>
      <c r="C198" s="34">
        <v>978</v>
      </c>
      <c r="D198" s="29">
        <v>27.51</v>
      </c>
      <c r="E198" s="30">
        <v>11718</v>
      </c>
      <c r="F198" s="28">
        <v>7800</v>
      </c>
      <c r="G198" s="29">
        <v>50.23</v>
      </c>
      <c r="H198" s="46">
        <v>32585</v>
      </c>
      <c r="I198" s="43">
        <f>SUM($E$2:E198)/SUM($E$2:$E$286)</f>
        <v>0.97867891046376354</v>
      </c>
      <c r="J198">
        <f t="shared" si="12"/>
        <v>978.67891046376349</v>
      </c>
      <c r="M198">
        <v>194</v>
      </c>
      <c r="N198" t="str">
        <f t="shared" ref="N198:N261" si="13">INDEX($A$2:$A$286,MATCH(M198,$J$1:$J$286,1),0)</f>
        <v>Chevrolet Equinox</v>
      </c>
      <c r="O198">
        <f t="shared" ref="O198:O261" si="14">INDEX($H$2:$H$286,MATCH(N198,$A$2:$A$286,0),1)</f>
        <v>24995</v>
      </c>
      <c r="P198">
        <f t="shared" ref="P198:P261" si="15">IF(O198=0,"",O198)</f>
        <v>24995</v>
      </c>
    </row>
    <row r="199" spans="1:16" ht="16" thickBot="1" x14ac:dyDescent="0.25">
      <c r="A199" s="31" t="s">
        <v>740</v>
      </c>
      <c r="B199" s="29">
        <v>805</v>
      </c>
      <c r="C199" s="32">
        <v>2857</v>
      </c>
      <c r="D199" s="29">
        <v>-71.819999999999993</v>
      </c>
      <c r="E199" s="33">
        <v>11654</v>
      </c>
      <c r="F199" s="32">
        <v>20174</v>
      </c>
      <c r="G199" s="29">
        <v>-42.23</v>
      </c>
      <c r="H199">
        <v>34355</v>
      </c>
      <c r="I199" s="43">
        <f>SUM($E$2:E199)/SUM($E$2:$E$286)</f>
        <v>0.97936435387254062</v>
      </c>
      <c r="J199">
        <f t="shared" si="12"/>
        <v>979.36435387254062</v>
      </c>
      <c r="M199">
        <v>195</v>
      </c>
      <c r="N199" t="str">
        <f t="shared" si="13"/>
        <v>Chevrolet Equinox</v>
      </c>
      <c r="O199">
        <f t="shared" si="14"/>
        <v>24995</v>
      </c>
      <c r="P199">
        <f t="shared" si="15"/>
        <v>24995</v>
      </c>
    </row>
    <row r="200" spans="1:16" ht="16" thickBot="1" x14ac:dyDescent="0.25">
      <c r="A200" s="27" t="s">
        <v>741</v>
      </c>
      <c r="B200" s="28">
        <v>2361</v>
      </c>
      <c r="C200" s="34">
        <v>0</v>
      </c>
      <c r="D200" s="29">
        <v>0</v>
      </c>
      <c r="E200" s="30">
        <v>11560</v>
      </c>
      <c r="F200" s="34">
        <v>0</v>
      </c>
      <c r="G200" s="29">
        <v>0</v>
      </c>
      <c r="H200" s="45">
        <v>53690</v>
      </c>
      <c r="I200" s="43">
        <f>SUM($E$2:E200)/SUM($E$2:$E$286)</f>
        <v>0.98004426856324434</v>
      </c>
      <c r="J200">
        <f t="shared" si="12"/>
        <v>980.04426856324437</v>
      </c>
      <c r="M200">
        <v>196</v>
      </c>
      <c r="N200" t="str">
        <f t="shared" si="13"/>
        <v>Chevrolet Equinox</v>
      </c>
      <c r="O200">
        <f t="shared" si="14"/>
        <v>24995</v>
      </c>
      <c r="P200">
        <f t="shared" si="15"/>
        <v>24995</v>
      </c>
    </row>
    <row r="201" spans="1:16" ht="16" thickBot="1" x14ac:dyDescent="0.25">
      <c r="A201" s="31" t="s">
        <v>742</v>
      </c>
      <c r="B201" s="32">
        <v>1372</v>
      </c>
      <c r="C201" s="32">
        <v>1594</v>
      </c>
      <c r="D201" s="29">
        <v>-13.93</v>
      </c>
      <c r="E201" s="33">
        <v>11529</v>
      </c>
      <c r="F201" s="32">
        <v>9917</v>
      </c>
      <c r="G201" s="29">
        <v>16.25</v>
      </c>
      <c r="H201">
        <v>43700</v>
      </c>
      <c r="I201" s="43">
        <f>SUM($E$2:E201)/SUM($E$2:$E$286)</f>
        <v>0.98072235995330703</v>
      </c>
      <c r="J201">
        <f t="shared" si="12"/>
        <v>980.72235995330698</v>
      </c>
      <c r="M201">
        <v>197</v>
      </c>
      <c r="N201" t="str">
        <f t="shared" si="13"/>
        <v>Chevrolet Equinox</v>
      </c>
      <c r="O201">
        <f t="shared" si="14"/>
        <v>24995</v>
      </c>
      <c r="P201">
        <f t="shared" si="15"/>
        <v>24995</v>
      </c>
    </row>
    <row r="202" spans="1:16" ht="16" thickBot="1" x14ac:dyDescent="0.25">
      <c r="A202" s="27" t="s">
        <v>743</v>
      </c>
      <c r="B202" s="34">
        <v>350</v>
      </c>
      <c r="C202" s="28">
        <v>1710</v>
      </c>
      <c r="D202" s="29">
        <v>-79.53</v>
      </c>
      <c r="E202" s="30">
        <v>11306</v>
      </c>
      <c r="F202" s="28">
        <v>17729</v>
      </c>
      <c r="G202" s="29">
        <v>-36.229999999999997</v>
      </c>
      <c r="H202" s="45">
        <v>47890</v>
      </c>
      <c r="I202" s="43">
        <f>SUM($E$2:E202)/SUM($E$2:$E$286)</f>
        <v>0.9813873353419833</v>
      </c>
      <c r="J202">
        <f t="shared" si="12"/>
        <v>981.38733534198332</v>
      </c>
      <c r="M202">
        <v>198</v>
      </c>
      <c r="N202" t="str">
        <f t="shared" si="13"/>
        <v>Chevrolet Equinox</v>
      </c>
      <c r="O202">
        <f t="shared" si="14"/>
        <v>24995</v>
      </c>
      <c r="P202">
        <f t="shared" si="15"/>
        <v>24995</v>
      </c>
    </row>
    <row r="203" spans="1:16" ht="16" thickBot="1" x14ac:dyDescent="0.25">
      <c r="A203" s="31" t="s">
        <v>744</v>
      </c>
      <c r="B203" s="32">
        <v>1093</v>
      </c>
      <c r="C203" s="32">
        <v>1454</v>
      </c>
      <c r="D203" s="29">
        <v>-24.83</v>
      </c>
      <c r="E203" s="33">
        <v>11293</v>
      </c>
      <c r="F203" s="32">
        <v>16154</v>
      </c>
      <c r="G203" s="29">
        <v>-30.09</v>
      </c>
      <c r="H203">
        <v>37395</v>
      </c>
      <c r="I203" s="43">
        <f>SUM($E$2:E203)/SUM($E$2:$E$286)</f>
        <v>0.98205154612071321</v>
      </c>
      <c r="J203">
        <f t="shared" si="12"/>
        <v>982.05154612071317</v>
      </c>
      <c r="M203">
        <v>199</v>
      </c>
      <c r="N203" t="str">
        <f t="shared" si="13"/>
        <v>Chevrolet Equinox</v>
      </c>
      <c r="O203">
        <f t="shared" si="14"/>
        <v>24995</v>
      </c>
      <c r="P203">
        <f t="shared" si="15"/>
        <v>24995</v>
      </c>
    </row>
    <row r="204" spans="1:16" ht="16" thickBot="1" x14ac:dyDescent="0.25">
      <c r="A204" s="27" t="s">
        <v>745</v>
      </c>
      <c r="B204" s="28">
        <v>1263</v>
      </c>
      <c r="C204" s="34">
        <v>792</v>
      </c>
      <c r="D204" s="29">
        <v>59.47</v>
      </c>
      <c r="E204" s="30">
        <v>10418</v>
      </c>
      <c r="F204" s="28">
        <v>18305</v>
      </c>
      <c r="G204" s="29">
        <v>-43.09</v>
      </c>
      <c r="H204">
        <v>34295</v>
      </c>
      <c r="I204" s="43">
        <f>SUM($E$2:E204)/SUM($E$2:$E$286)</f>
        <v>0.98266429276844269</v>
      </c>
      <c r="J204">
        <f t="shared" si="12"/>
        <v>982.66429276844269</v>
      </c>
      <c r="M204">
        <v>200</v>
      </c>
      <c r="N204" t="str">
        <f t="shared" si="13"/>
        <v>Chevrolet Equinox</v>
      </c>
      <c r="O204">
        <f t="shared" si="14"/>
        <v>24995</v>
      </c>
      <c r="P204">
        <f t="shared" si="15"/>
        <v>24995</v>
      </c>
    </row>
    <row r="205" spans="1:16" ht="16" thickBot="1" x14ac:dyDescent="0.25">
      <c r="A205" s="31" t="s">
        <v>746</v>
      </c>
      <c r="B205" s="29">
        <v>499</v>
      </c>
      <c r="C205" s="32">
        <v>1050</v>
      </c>
      <c r="D205" s="29">
        <v>-52.48</v>
      </c>
      <c r="E205" s="33">
        <v>10363</v>
      </c>
      <c r="F205" s="32">
        <v>14117</v>
      </c>
      <c r="G205" s="29">
        <v>-26.59</v>
      </c>
      <c r="H205" s="44">
        <v>26295</v>
      </c>
      <c r="I205" s="43">
        <f>SUM($E$2:E205)/SUM($E$2:$E$286)</f>
        <v>0.98327380452793778</v>
      </c>
      <c r="J205">
        <f t="shared" si="12"/>
        <v>983.27380452793773</v>
      </c>
      <c r="M205">
        <v>201</v>
      </c>
      <c r="N205" t="str">
        <f t="shared" si="13"/>
        <v>Chevrolet Equinox</v>
      </c>
      <c r="O205">
        <f t="shared" si="14"/>
        <v>24995</v>
      </c>
      <c r="P205">
        <f t="shared" si="15"/>
        <v>24995</v>
      </c>
    </row>
    <row r="206" spans="1:16" ht="16" thickBot="1" x14ac:dyDescent="0.25">
      <c r="A206" s="27" t="s">
        <v>747</v>
      </c>
      <c r="B206" s="34">
        <v>876</v>
      </c>
      <c r="C206" s="28">
        <v>1131</v>
      </c>
      <c r="D206" s="29">
        <v>-22.55</v>
      </c>
      <c r="E206" s="30">
        <v>10289</v>
      </c>
      <c r="F206" s="28">
        <v>11121</v>
      </c>
      <c r="G206" s="29">
        <v>-7.48</v>
      </c>
      <c r="H206" s="50">
        <v>51345</v>
      </c>
      <c r="I206" s="43">
        <f>SUM($E$2:E206)/SUM($E$2:$E$286)</f>
        <v>0.98387896389235396</v>
      </c>
      <c r="J206">
        <f t="shared" si="12"/>
        <v>983.87896389235391</v>
      </c>
      <c r="M206">
        <v>202</v>
      </c>
      <c r="N206" t="str">
        <f t="shared" si="13"/>
        <v>Chevrolet Equinox</v>
      </c>
      <c r="O206">
        <f t="shared" si="14"/>
        <v>24995</v>
      </c>
      <c r="P206">
        <f t="shared" si="15"/>
        <v>24995</v>
      </c>
    </row>
    <row r="207" spans="1:16" ht="16" thickBot="1" x14ac:dyDescent="0.25">
      <c r="A207" s="31" t="s">
        <v>748</v>
      </c>
      <c r="B207" s="29">
        <v>856</v>
      </c>
      <c r="C207" s="32">
        <v>1063</v>
      </c>
      <c r="D207" s="29">
        <v>-19.47</v>
      </c>
      <c r="E207" s="33">
        <v>9444</v>
      </c>
      <c r="F207" s="32">
        <v>12043</v>
      </c>
      <c r="G207" s="29">
        <v>-21.58</v>
      </c>
      <c r="H207">
        <v>42695</v>
      </c>
      <c r="I207" s="43">
        <f>SUM($E$2:E207)/SUM($E$2:$E$286)</f>
        <v>0.98443442361026112</v>
      </c>
      <c r="J207">
        <f t="shared" si="12"/>
        <v>984.43442361026109</v>
      </c>
      <c r="M207">
        <v>203</v>
      </c>
      <c r="N207" t="str">
        <f t="shared" si="13"/>
        <v>Chevrolet Equinox</v>
      </c>
      <c r="O207">
        <f t="shared" si="14"/>
        <v>24995</v>
      </c>
      <c r="P207">
        <f t="shared" si="15"/>
        <v>24995</v>
      </c>
    </row>
    <row r="208" spans="1:16" ht="16" thickBot="1" x14ac:dyDescent="0.25">
      <c r="A208" s="27" t="s">
        <v>749</v>
      </c>
      <c r="B208" s="34">
        <v>663</v>
      </c>
      <c r="C208" s="34">
        <v>789</v>
      </c>
      <c r="D208" s="29">
        <v>-15.97</v>
      </c>
      <c r="E208" s="30">
        <v>9265</v>
      </c>
      <c r="F208" s="28">
        <v>9783</v>
      </c>
      <c r="G208" s="29">
        <v>-5.29</v>
      </c>
      <c r="H208" s="50">
        <v>98750</v>
      </c>
      <c r="I208" s="43">
        <f>SUM($E$2:E208)/SUM($E$2:$E$286)</f>
        <v>0.98497935523736935</v>
      </c>
      <c r="J208">
        <f t="shared" si="12"/>
        <v>984.9793552373693</v>
      </c>
      <c r="M208">
        <v>204</v>
      </c>
      <c r="N208" t="str">
        <f t="shared" si="13"/>
        <v>Chevrolet Equinox</v>
      </c>
      <c r="O208">
        <f t="shared" si="14"/>
        <v>24995</v>
      </c>
      <c r="P208">
        <f t="shared" si="15"/>
        <v>24995</v>
      </c>
    </row>
    <row r="209" spans="1:16" ht="16" thickBot="1" x14ac:dyDescent="0.25">
      <c r="A209" s="31" t="s">
        <v>750</v>
      </c>
      <c r="B209" s="32">
        <v>1234</v>
      </c>
      <c r="C209" s="32">
        <v>1037</v>
      </c>
      <c r="D209" s="29">
        <v>19</v>
      </c>
      <c r="E209" s="33">
        <v>9184</v>
      </c>
      <c r="F209" s="32">
        <v>9842</v>
      </c>
      <c r="G209" s="29">
        <v>-6.69</v>
      </c>
      <c r="H209">
        <v>53650</v>
      </c>
      <c r="I209" s="43">
        <f>SUM($E$2:E209)/SUM($E$2:$E$286)</f>
        <v>0.98551952275635057</v>
      </c>
      <c r="J209">
        <f t="shared" si="12"/>
        <v>985.51952275635063</v>
      </c>
      <c r="M209">
        <v>205</v>
      </c>
      <c r="N209" t="str">
        <f t="shared" si="13"/>
        <v>Chevrolet Equinox</v>
      </c>
      <c r="O209">
        <f t="shared" si="14"/>
        <v>24995</v>
      </c>
      <c r="P209">
        <f t="shared" si="15"/>
        <v>24995</v>
      </c>
    </row>
    <row r="210" spans="1:16" ht="16" thickBot="1" x14ac:dyDescent="0.25">
      <c r="A210" s="27" t="s">
        <v>751</v>
      </c>
      <c r="B210" s="34">
        <v>763</v>
      </c>
      <c r="C210" s="34">
        <v>983</v>
      </c>
      <c r="D210" s="29">
        <v>-22.38</v>
      </c>
      <c r="E210" s="30">
        <v>8823</v>
      </c>
      <c r="F210" s="28">
        <v>8271</v>
      </c>
      <c r="G210" s="29">
        <v>6.67</v>
      </c>
      <c r="H210">
        <v>87795</v>
      </c>
      <c r="I210" s="43">
        <f>SUM($E$2:E210)/SUM($E$2:$E$286)</f>
        <v>0.98603845764528486</v>
      </c>
      <c r="J210">
        <f t="shared" si="12"/>
        <v>986.03845764528489</v>
      </c>
      <c r="M210">
        <v>206</v>
      </c>
      <c r="N210" t="str">
        <f t="shared" si="13"/>
        <v>Chevrolet Equinox</v>
      </c>
      <c r="O210">
        <f t="shared" si="14"/>
        <v>24995</v>
      </c>
      <c r="P210">
        <f t="shared" si="15"/>
        <v>24995</v>
      </c>
    </row>
    <row r="211" spans="1:16" ht="16" thickBot="1" x14ac:dyDescent="0.25">
      <c r="A211" s="31" t="s">
        <v>752</v>
      </c>
      <c r="B211" s="32">
        <v>1333</v>
      </c>
      <c r="C211" s="29">
        <v>612</v>
      </c>
      <c r="D211" s="29">
        <v>117.81</v>
      </c>
      <c r="E211" s="33">
        <v>8758</v>
      </c>
      <c r="F211" s="32">
        <v>4323</v>
      </c>
      <c r="G211" s="29">
        <v>102.59</v>
      </c>
      <c r="H211" s="45">
        <v>52095</v>
      </c>
      <c r="I211" s="43">
        <f>SUM($E$2:E211)/SUM($E$2:$E$286)</f>
        <v>0.98655356948448758</v>
      </c>
      <c r="J211">
        <f t="shared" si="12"/>
        <v>986.55356948448753</v>
      </c>
      <c r="M211">
        <v>207</v>
      </c>
      <c r="N211" t="str">
        <f t="shared" si="13"/>
        <v>Chevrolet Equinox</v>
      </c>
      <c r="O211">
        <f t="shared" si="14"/>
        <v>24995</v>
      </c>
      <c r="P211">
        <f t="shared" si="15"/>
        <v>24995</v>
      </c>
    </row>
    <row r="212" spans="1:16" ht="16" thickBot="1" x14ac:dyDescent="0.25">
      <c r="A212" s="27" t="s">
        <v>753</v>
      </c>
      <c r="B212" s="34">
        <v>767</v>
      </c>
      <c r="C212" s="34">
        <v>873</v>
      </c>
      <c r="D212" s="29">
        <v>-12.14</v>
      </c>
      <c r="E212" s="30">
        <v>8705</v>
      </c>
      <c r="F212" s="28">
        <v>11519</v>
      </c>
      <c r="G212" s="29">
        <v>-24.43</v>
      </c>
      <c r="H212">
        <v>40695</v>
      </c>
      <c r="I212" s="43">
        <f>SUM($E$2:E212)/SUM($E$2:$E$286)</f>
        <v>0.98706556406775547</v>
      </c>
      <c r="J212">
        <f t="shared" si="12"/>
        <v>987.06556406775553</v>
      </c>
      <c r="M212">
        <v>208</v>
      </c>
      <c r="N212" t="str">
        <f t="shared" si="13"/>
        <v>Chevrolet Equinox</v>
      </c>
      <c r="O212">
        <f t="shared" si="14"/>
        <v>24995</v>
      </c>
      <c r="P212">
        <f t="shared" si="15"/>
        <v>24995</v>
      </c>
    </row>
    <row r="213" spans="1:16" ht="16" thickBot="1" x14ac:dyDescent="0.25">
      <c r="A213" s="31" t="s">
        <v>754</v>
      </c>
      <c r="B213" s="32">
        <v>2116</v>
      </c>
      <c r="C213" s="29">
        <v>0</v>
      </c>
      <c r="D213" s="29">
        <v>0</v>
      </c>
      <c r="E213" s="33">
        <v>8324</v>
      </c>
      <c r="F213" s="29">
        <v>0</v>
      </c>
      <c r="G213" s="29">
        <v>0</v>
      </c>
      <c r="H213" s="45">
        <v>52195</v>
      </c>
      <c r="I213" s="43">
        <f>SUM($E$2:E213)/SUM($E$2:$E$286)</f>
        <v>0.98755514969798197</v>
      </c>
      <c r="J213">
        <f t="shared" si="12"/>
        <v>987.55514969798196</v>
      </c>
      <c r="M213">
        <v>209</v>
      </c>
      <c r="N213" t="str">
        <f t="shared" si="13"/>
        <v>Chevrolet Equinox</v>
      </c>
      <c r="O213">
        <f t="shared" si="14"/>
        <v>24995</v>
      </c>
      <c r="P213">
        <f t="shared" si="15"/>
        <v>24995</v>
      </c>
    </row>
    <row r="214" spans="1:16" ht="16" thickBot="1" x14ac:dyDescent="0.25">
      <c r="A214" s="27" t="s">
        <v>755</v>
      </c>
      <c r="B214" s="34">
        <v>765</v>
      </c>
      <c r="C214" s="34">
        <v>718</v>
      </c>
      <c r="D214" s="29">
        <v>6.55</v>
      </c>
      <c r="E214" s="30">
        <v>8015</v>
      </c>
      <c r="F214" s="28">
        <v>9208</v>
      </c>
      <c r="G214" s="29">
        <v>-12.96</v>
      </c>
      <c r="H214">
        <v>36295</v>
      </c>
      <c r="I214" s="43">
        <f>SUM($E$2:E214)/SUM($E$2:$E$286)</f>
        <v>0.98802656113794662</v>
      </c>
      <c r="J214">
        <f t="shared" si="12"/>
        <v>988.0265611379466</v>
      </c>
      <c r="M214">
        <v>210</v>
      </c>
      <c r="N214" t="str">
        <f t="shared" si="13"/>
        <v>Chevrolet Equinox</v>
      </c>
      <c r="O214">
        <f t="shared" si="14"/>
        <v>24995</v>
      </c>
      <c r="P214">
        <f t="shared" si="15"/>
        <v>24995</v>
      </c>
    </row>
    <row r="215" spans="1:16" ht="16" thickBot="1" x14ac:dyDescent="0.25">
      <c r="A215" s="31" t="s">
        <v>756</v>
      </c>
      <c r="B215" s="29">
        <v>749</v>
      </c>
      <c r="C215" s="29">
        <v>810</v>
      </c>
      <c r="D215" s="29">
        <v>-7.53</v>
      </c>
      <c r="E215" s="33">
        <v>7952</v>
      </c>
      <c r="F215" s="32">
        <v>9669</v>
      </c>
      <c r="G215" s="29">
        <v>-17.760000000000002</v>
      </c>
      <c r="H215" s="45">
        <v>59990</v>
      </c>
      <c r="I215" s="43">
        <f>SUM($E$2:E215)/SUM($E$2:$E$286)</f>
        <v>0.98849426716047917</v>
      </c>
      <c r="J215">
        <f t="shared" si="12"/>
        <v>988.49426716047913</v>
      </c>
      <c r="M215">
        <v>211</v>
      </c>
      <c r="N215" t="str">
        <f t="shared" si="13"/>
        <v>Chevrolet Equinox</v>
      </c>
      <c r="O215">
        <f t="shared" si="14"/>
        <v>24995</v>
      </c>
      <c r="P215">
        <f t="shared" si="15"/>
        <v>24995</v>
      </c>
    </row>
    <row r="216" spans="1:16" ht="16" thickBot="1" x14ac:dyDescent="0.25">
      <c r="A216" s="27" t="s">
        <v>757</v>
      </c>
      <c r="B216" s="34">
        <v>439</v>
      </c>
      <c r="C216" s="34">
        <v>511</v>
      </c>
      <c r="D216" s="29">
        <v>-14.09</v>
      </c>
      <c r="E216" s="30">
        <v>7753</v>
      </c>
      <c r="F216" s="28">
        <v>8971</v>
      </c>
      <c r="G216" s="29">
        <v>-13.58</v>
      </c>
      <c r="H216">
        <v>27525</v>
      </c>
      <c r="I216" s="43">
        <f>SUM($E$2:E216)/SUM($E$2:$E$286)</f>
        <v>0.98895026876921854</v>
      </c>
      <c r="J216">
        <f t="shared" si="12"/>
        <v>988.9502687692185</v>
      </c>
      <c r="M216">
        <v>212</v>
      </c>
      <c r="N216" t="str">
        <f t="shared" si="13"/>
        <v>Chevrolet Equinox</v>
      </c>
      <c r="O216">
        <f t="shared" si="14"/>
        <v>24995</v>
      </c>
      <c r="P216">
        <f t="shared" si="15"/>
        <v>24995</v>
      </c>
    </row>
    <row r="217" spans="1:16" ht="16" thickBot="1" x14ac:dyDescent="0.25">
      <c r="A217" s="31" t="s">
        <v>758</v>
      </c>
      <c r="B217" s="29">
        <v>153</v>
      </c>
      <c r="C217" s="29">
        <v>715</v>
      </c>
      <c r="D217" s="29">
        <v>-78.599999999999994</v>
      </c>
      <c r="E217" s="33">
        <v>7241</v>
      </c>
      <c r="F217" s="32">
        <v>15527</v>
      </c>
      <c r="G217" s="29">
        <v>-53.37</v>
      </c>
      <c r="I217" s="43">
        <f>SUM($E$2:E217)/SUM($E$2:$E$286)</f>
        <v>0.98937615650930388</v>
      </c>
      <c r="J217">
        <f t="shared" si="12"/>
        <v>989.37615650930388</v>
      </c>
      <c r="M217">
        <v>213</v>
      </c>
      <c r="N217" t="str">
        <f t="shared" si="13"/>
        <v>Chevrolet Equinox</v>
      </c>
      <c r="O217">
        <f t="shared" si="14"/>
        <v>24995</v>
      </c>
      <c r="P217">
        <f t="shared" si="15"/>
        <v>24995</v>
      </c>
    </row>
    <row r="218" spans="1:16" ht="16" thickBot="1" x14ac:dyDescent="0.25">
      <c r="A218" s="27" t="s">
        <v>759</v>
      </c>
      <c r="B218" s="34">
        <v>787</v>
      </c>
      <c r="C218" s="34">
        <v>305</v>
      </c>
      <c r="D218" s="29">
        <v>158.03</v>
      </c>
      <c r="E218" s="30">
        <v>7095</v>
      </c>
      <c r="F218" s="28">
        <v>7446</v>
      </c>
      <c r="G218" s="29">
        <v>-4.71</v>
      </c>
      <c r="H218" s="50">
        <v>43575</v>
      </c>
      <c r="I218" s="43">
        <f>SUM($E$2:E218)/SUM($E$2:$E$286)</f>
        <v>0.98979345709153077</v>
      </c>
      <c r="J218">
        <f t="shared" si="12"/>
        <v>989.79345709153074</v>
      </c>
      <c r="M218">
        <v>214</v>
      </c>
      <c r="N218" t="str">
        <f t="shared" si="13"/>
        <v>Toyota Camry</v>
      </c>
      <c r="O218">
        <f t="shared" si="14"/>
        <v>25420</v>
      </c>
      <c r="P218">
        <f t="shared" si="15"/>
        <v>25420</v>
      </c>
    </row>
    <row r="219" spans="1:16" ht="16" thickBot="1" x14ac:dyDescent="0.25">
      <c r="A219" s="31" t="s">
        <v>760</v>
      </c>
      <c r="B219" s="29">
        <v>318</v>
      </c>
      <c r="C219" s="29">
        <v>825</v>
      </c>
      <c r="D219" s="29">
        <v>-61.45</v>
      </c>
      <c r="E219" s="33">
        <v>6966</v>
      </c>
      <c r="F219" s="32">
        <v>11220</v>
      </c>
      <c r="G219" s="29">
        <v>-37.909999999999997</v>
      </c>
      <c r="H219" s="45">
        <v>47990</v>
      </c>
      <c r="I219" s="43">
        <f>SUM($E$2:E219)/SUM($E$2:$E$286)</f>
        <v>0.99020317039044459</v>
      </c>
      <c r="J219">
        <f t="shared" si="12"/>
        <v>990.2031703904446</v>
      </c>
      <c r="M219">
        <v>215</v>
      </c>
      <c r="N219" t="str">
        <f t="shared" si="13"/>
        <v>Toyota Camry</v>
      </c>
      <c r="O219">
        <f t="shared" si="14"/>
        <v>25420</v>
      </c>
      <c r="P219">
        <f t="shared" si="15"/>
        <v>25420</v>
      </c>
    </row>
    <row r="220" spans="1:16" ht="16" thickBot="1" x14ac:dyDescent="0.25">
      <c r="A220" s="27" t="s">
        <v>761</v>
      </c>
      <c r="B220" s="34">
        <v>592</v>
      </c>
      <c r="C220" s="34">
        <v>332</v>
      </c>
      <c r="D220" s="29">
        <v>78.31</v>
      </c>
      <c r="E220" s="30">
        <v>6625</v>
      </c>
      <c r="F220" s="28">
        <v>8114</v>
      </c>
      <c r="G220" s="29">
        <v>-18.350000000000001</v>
      </c>
      <c r="H220" s="50">
        <v>88550</v>
      </c>
      <c r="I220" s="43">
        <f>SUM($E$2:E220)/SUM($E$2:$E$286)</f>
        <v>0.99059282738230547</v>
      </c>
      <c r="J220">
        <f t="shared" si="12"/>
        <v>990.59282738230547</v>
      </c>
      <c r="M220">
        <v>216</v>
      </c>
      <c r="N220" t="str">
        <f t="shared" si="13"/>
        <v>Toyota Camry</v>
      </c>
      <c r="O220">
        <f t="shared" si="14"/>
        <v>25420</v>
      </c>
      <c r="P220">
        <f t="shared" si="15"/>
        <v>25420</v>
      </c>
    </row>
    <row r="221" spans="1:16" ht="16" thickBot="1" x14ac:dyDescent="0.25">
      <c r="A221" s="31" t="s">
        <v>762</v>
      </c>
      <c r="B221" s="29">
        <v>607</v>
      </c>
      <c r="C221" s="32">
        <v>1170</v>
      </c>
      <c r="D221" s="29">
        <v>-48.12</v>
      </c>
      <c r="E221" s="33">
        <v>6587</v>
      </c>
      <c r="F221" s="32">
        <v>8758</v>
      </c>
      <c r="G221" s="29">
        <v>-24.79</v>
      </c>
      <c r="H221" s="45">
        <v>47300</v>
      </c>
      <c r="I221" s="43">
        <f>SUM($E$2:E221)/SUM($E$2:$E$286)</f>
        <v>0.99098024936047735</v>
      </c>
      <c r="J221">
        <f t="shared" si="12"/>
        <v>990.98024936047739</v>
      </c>
      <c r="M221">
        <v>217</v>
      </c>
      <c r="N221" t="str">
        <f t="shared" si="13"/>
        <v>Toyota Camry</v>
      </c>
      <c r="O221">
        <f t="shared" si="14"/>
        <v>25420</v>
      </c>
      <c r="P221">
        <f t="shared" si="15"/>
        <v>25420</v>
      </c>
    </row>
    <row r="222" spans="1:16" ht="16" thickBot="1" x14ac:dyDescent="0.25">
      <c r="A222" s="27" t="s">
        <v>763</v>
      </c>
      <c r="B222" s="34">
        <v>816</v>
      </c>
      <c r="C222" s="34">
        <v>445</v>
      </c>
      <c r="D222" s="29">
        <v>83.37</v>
      </c>
      <c r="E222" s="30">
        <v>6092</v>
      </c>
      <c r="F222" s="28">
        <v>3593</v>
      </c>
      <c r="G222" s="29">
        <v>69.55</v>
      </c>
      <c r="H222">
        <v>131895</v>
      </c>
      <c r="I222" s="43">
        <f>SUM($E$2:E222)/SUM($E$2:$E$286)</f>
        <v>0.99133855734454024</v>
      </c>
      <c r="J222">
        <f t="shared" si="12"/>
        <v>991.33855734454028</v>
      </c>
      <c r="M222">
        <v>218</v>
      </c>
      <c r="N222" t="str">
        <f t="shared" si="13"/>
        <v>Toyota Camry</v>
      </c>
      <c r="O222">
        <f t="shared" si="14"/>
        <v>25420</v>
      </c>
      <c r="P222">
        <f t="shared" si="15"/>
        <v>25420</v>
      </c>
    </row>
    <row r="223" spans="1:16" ht="16" thickBot="1" x14ac:dyDescent="0.25">
      <c r="A223" s="31" t="s">
        <v>764</v>
      </c>
      <c r="B223" s="29">
        <v>583</v>
      </c>
      <c r="C223" s="29">
        <v>893</v>
      </c>
      <c r="D223" s="29">
        <v>-34.71</v>
      </c>
      <c r="E223" s="33">
        <v>5528</v>
      </c>
      <c r="F223" s="32">
        <v>9301</v>
      </c>
      <c r="G223" s="29">
        <v>-40.57</v>
      </c>
      <c r="H223" s="45">
        <v>76745</v>
      </c>
      <c r="I223" s="43">
        <f>SUM($E$2:E223)/SUM($E$2:$E$286)</f>
        <v>0.99166369302016399</v>
      </c>
      <c r="J223">
        <f t="shared" si="12"/>
        <v>991.66369302016403</v>
      </c>
      <c r="M223">
        <v>219</v>
      </c>
      <c r="N223" t="str">
        <f t="shared" si="13"/>
        <v>Toyota Camry</v>
      </c>
      <c r="O223">
        <f t="shared" si="14"/>
        <v>25420</v>
      </c>
      <c r="P223">
        <f t="shared" si="15"/>
        <v>25420</v>
      </c>
    </row>
    <row r="224" spans="1:16" ht="16" thickBot="1" x14ac:dyDescent="0.25">
      <c r="A224" s="27" t="s">
        <v>765</v>
      </c>
      <c r="B224" s="34">
        <v>746</v>
      </c>
      <c r="C224" s="34">
        <v>0</v>
      </c>
      <c r="D224" s="29">
        <v>0</v>
      </c>
      <c r="E224" s="30">
        <v>5369</v>
      </c>
      <c r="F224" s="34">
        <v>0</v>
      </c>
      <c r="G224" s="29">
        <v>0</v>
      </c>
      <c r="H224" s="50">
        <v>75795</v>
      </c>
      <c r="I224" s="43">
        <f>SUM($E$2:E224)/SUM($E$2:$E$286)</f>
        <v>0.99197947692798305</v>
      </c>
      <c r="J224">
        <f t="shared" si="12"/>
        <v>991.979476927983</v>
      </c>
      <c r="M224">
        <v>220</v>
      </c>
      <c r="N224" t="str">
        <f t="shared" si="13"/>
        <v>Toyota Camry</v>
      </c>
      <c r="O224">
        <f t="shared" si="14"/>
        <v>25420</v>
      </c>
      <c r="P224">
        <f t="shared" si="15"/>
        <v>25420</v>
      </c>
    </row>
    <row r="225" spans="1:16" ht="16" thickBot="1" x14ac:dyDescent="0.25">
      <c r="A225" s="31" t="s">
        <v>766</v>
      </c>
      <c r="B225" s="29">
        <v>430</v>
      </c>
      <c r="C225" s="29">
        <v>662</v>
      </c>
      <c r="D225" s="29">
        <v>-35.049999999999997</v>
      </c>
      <c r="E225" s="33">
        <v>5043</v>
      </c>
      <c r="F225" s="32">
        <v>8405</v>
      </c>
      <c r="G225" s="29">
        <v>-40</v>
      </c>
      <c r="H225" s="45">
        <v>42375</v>
      </c>
      <c r="I225" s="43">
        <f>SUM($E$2:E225)/SUM($E$2:$E$286)</f>
        <v>0.9922760867709951</v>
      </c>
      <c r="J225">
        <f t="shared" si="12"/>
        <v>992.27608677099511</v>
      </c>
      <c r="M225">
        <v>221</v>
      </c>
      <c r="N225" t="str">
        <f t="shared" si="13"/>
        <v>Toyota Camry</v>
      </c>
      <c r="O225">
        <f t="shared" si="14"/>
        <v>25420</v>
      </c>
      <c r="P225">
        <f t="shared" si="15"/>
        <v>25420</v>
      </c>
    </row>
    <row r="226" spans="1:16" ht="16" thickBot="1" x14ac:dyDescent="0.25">
      <c r="A226" s="27" t="s">
        <v>767</v>
      </c>
      <c r="B226" s="34">
        <v>454</v>
      </c>
      <c r="C226" s="28">
        <v>1095</v>
      </c>
      <c r="D226" s="29">
        <v>-58.54</v>
      </c>
      <c r="E226" s="30">
        <v>4955</v>
      </c>
      <c r="F226" s="28">
        <v>3852</v>
      </c>
      <c r="G226" s="29">
        <v>28.63</v>
      </c>
      <c r="H226" s="50">
        <v>69995</v>
      </c>
      <c r="I226" s="43">
        <f>SUM($E$2:E226)/SUM($E$2:$E$286)</f>
        <v>0.99256752079283228</v>
      </c>
      <c r="J226">
        <f t="shared" si="12"/>
        <v>992.56752079283228</v>
      </c>
      <c r="M226">
        <v>222</v>
      </c>
      <c r="N226" t="str">
        <f t="shared" si="13"/>
        <v>Toyota Camry</v>
      </c>
      <c r="O226">
        <f t="shared" si="14"/>
        <v>25420</v>
      </c>
      <c r="P226">
        <f t="shared" si="15"/>
        <v>25420</v>
      </c>
    </row>
    <row r="227" spans="1:16" ht="16" thickBot="1" x14ac:dyDescent="0.25">
      <c r="A227" s="31" t="s">
        <v>768</v>
      </c>
      <c r="B227" s="29">
        <v>122</v>
      </c>
      <c r="C227" s="32">
        <v>1710</v>
      </c>
      <c r="D227" s="29">
        <v>-92.87</v>
      </c>
      <c r="E227" s="33">
        <v>4911</v>
      </c>
      <c r="F227" s="32">
        <v>18306</v>
      </c>
      <c r="G227" s="29">
        <v>-73.17</v>
      </c>
      <c r="I227" s="43">
        <f>SUM($E$2:E227)/SUM($E$2:$E$286)</f>
        <v>0.99285636690408197</v>
      </c>
      <c r="J227">
        <f t="shared" si="12"/>
        <v>992.85636690408194</v>
      </c>
      <c r="M227">
        <v>223</v>
      </c>
      <c r="N227" t="str">
        <f t="shared" si="13"/>
        <v>Toyota Camry</v>
      </c>
      <c r="O227">
        <f t="shared" si="14"/>
        <v>25420</v>
      </c>
      <c r="P227">
        <f t="shared" si="15"/>
        <v>25420</v>
      </c>
    </row>
    <row r="228" spans="1:16" ht="16" thickBot="1" x14ac:dyDescent="0.25">
      <c r="A228" s="27" t="s">
        <v>769</v>
      </c>
      <c r="B228" s="34">
        <v>214</v>
      </c>
      <c r="C228" s="34">
        <v>356</v>
      </c>
      <c r="D228" s="29">
        <v>-39.89</v>
      </c>
      <c r="E228" s="30">
        <v>4853</v>
      </c>
      <c r="F228" s="28">
        <v>6120</v>
      </c>
      <c r="G228" s="29">
        <v>-20.7</v>
      </c>
      <c r="H228" s="50">
        <v>45445</v>
      </c>
      <c r="I228" s="43">
        <f>SUM($E$2:E228)/SUM($E$2:$E$286)</f>
        <v>0.99314180167864818</v>
      </c>
      <c r="J228">
        <f t="shared" si="12"/>
        <v>993.14180167864822</v>
      </c>
      <c r="M228">
        <v>224</v>
      </c>
      <c r="N228" t="str">
        <f t="shared" si="13"/>
        <v>Toyota Camry</v>
      </c>
      <c r="O228">
        <f t="shared" si="14"/>
        <v>25420</v>
      </c>
      <c r="P228">
        <f t="shared" si="15"/>
        <v>25420</v>
      </c>
    </row>
    <row r="229" spans="1:16" ht="16" thickBot="1" x14ac:dyDescent="0.25">
      <c r="A229" s="31" t="s">
        <v>770</v>
      </c>
      <c r="B229" s="29">
        <v>624</v>
      </c>
      <c r="C229" s="29">
        <v>727</v>
      </c>
      <c r="D229" s="29">
        <v>-14.17</v>
      </c>
      <c r="E229" s="33">
        <v>4782</v>
      </c>
      <c r="F229" s="32">
        <v>5985</v>
      </c>
      <c r="G229" s="29">
        <v>-20.100000000000001</v>
      </c>
      <c r="H229" s="45">
        <v>40945</v>
      </c>
      <c r="I229" s="43">
        <f>SUM($E$2:E229)/SUM($E$2:$E$286)</f>
        <v>0.99342306050658469</v>
      </c>
      <c r="J229">
        <f t="shared" si="12"/>
        <v>993.42306050658465</v>
      </c>
      <c r="M229">
        <v>225</v>
      </c>
      <c r="N229" t="str">
        <f t="shared" si="13"/>
        <v>Toyota Camry</v>
      </c>
      <c r="O229">
        <f t="shared" si="14"/>
        <v>25420</v>
      </c>
      <c r="P229">
        <f t="shared" si="15"/>
        <v>25420</v>
      </c>
    </row>
    <row r="230" spans="1:16" ht="16" thickBot="1" x14ac:dyDescent="0.25">
      <c r="A230" s="27" t="s">
        <v>771</v>
      </c>
      <c r="B230" s="34">
        <v>562</v>
      </c>
      <c r="C230" s="34">
        <v>212</v>
      </c>
      <c r="D230" s="29">
        <v>165.09</v>
      </c>
      <c r="E230" s="30">
        <v>4718</v>
      </c>
      <c r="F230" s="28">
        <v>4753</v>
      </c>
      <c r="G230" s="29">
        <v>-0.74</v>
      </c>
      <c r="H230" s="50">
        <v>87775</v>
      </c>
      <c r="I230" s="43">
        <f>SUM($E$2:E230)/SUM($E$2:$E$286)</f>
        <v>0.99370055510093935</v>
      </c>
      <c r="J230">
        <f t="shared" si="12"/>
        <v>993.70055510093937</v>
      </c>
      <c r="M230">
        <v>226</v>
      </c>
      <c r="N230" t="str">
        <f t="shared" si="13"/>
        <v>Toyota Camry</v>
      </c>
      <c r="O230">
        <f t="shared" si="14"/>
        <v>25420</v>
      </c>
      <c r="P230">
        <f t="shared" si="15"/>
        <v>25420</v>
      </c>
    </row>
    <row r="231" spans="1:16" ht="16" thickBot="1" x14ac:dyDescent="0.25">
      <c r="A231" s="31" t="s">
        <v>772</v>
      </c>
      <c r="B231" s="29">
        <v>428</v>
      </c>
      <c r="C231" s="29">
        <v>341</v>
      </c>
      <c r="D231" s="29">
        <v>25.51</v>
      </c>
      <c r="E231" s="33">
        <v>4591</v>
      </c>
      <c r="F231" s="32">
        <v>3358</v>
      </c>
      <c r="G231" s="29">
        <v>36.72</v>
      </c>
      <c r="H231" s="45">
        <v>42320</v>
      </c>
      <c r="I231" s="43">
        <f>SUM($E$2:E231)/SUM($E$2:$E$286)</f>
        <v>0.99397058004428029</v>
      </c>
      <c r="J231">
        <f t="shared" si="12"/>
        <v>993.97058004428027</v>
      </c>
      <c r="M231">
        <v>227</v>
      </c>
      <c r="N231" t="str">
        <f t="shared" si="13"/>
        <v>Toyota Camry</v>
      </c>
      <c r="O231">
        <f t="shared" si="14"/>
        <v>25420</v>
      </c>
      <c r="P231">
        <f t="shared" si="15"/>
        <v>25420</v>
      </c>
    </row>
    <row r="232" spans="1:16" ht="16" thickBot="1" x14ac:dyDescent="0.25">
      <c r="A232" s="27" t="s">
        <v>773</v>
      </c>
      <c r="B232" s="28">
        <v>1066</v>
      </c>
      <c r="C232" s="34">
        <v>223</v>
      </c>
      <c r="D232" s="29">
        <v>378.03</v>
      </c>
      <c r="E232" s="30">
        <v>4410</v>
      </c>
      <c r="F232" s="34">
        <v>223</v>
      </c>
      <c r="G232" s="35">
        <v>1877.58</v>
      </c>
      <c r="H232">
        <v>85895</v>
      </c>
      <c r="I232" s="43">
        <f>SUM($E$2:E232)/SUM($E$2:$E$286)</f>
        <v>0.99422995926452284</v>
      </c>
      <c r="J232">
        <f t="shared" si="12"/>
        <v>994.22995926452279</v>
      </c>
      <c r="M232">
        <v>228</v>
      </c>
      <c r="N232" t="str">
        <f t="shared" si="13"/>
        <v>Toyota Camry</v>
      </c>
      <c r="O232">
        <f t="shared" si="14"/>
        <v>25420</v>
      </c>
      <c r="P232">
        <f t="shared" si="15"/>
        <v>25420</v>
      </c>
    </row>
    <row r="233" spans="1:16" ht="16" thickBot="1" x14ac:dyDescent="0.25">
      <c r="A233" s="31" t="s">
        <v>774</v>
      </c>
      <c r="B233" s="29">
        <v>557</v>
      </c>
      <c r="C233" s="29">
        <v>483</v>
      </c>
      <c r="D233" s="29">
        <v>15.32</v>
      </c>
      <c r="E233" s="33">
        <v>4240</v>
      </c>
      <c r="F233" s="32">
        <v>6862</v>
      </c>
      <c r="G233" s="29">
        <v>-38.21</v>
      </c>
      <c r="H233" s="45">
        <v>65295</v>
      </c>
      <c r="I233" s="43">
        <f>SUM($E$2:E233)/SUM($E$2:$E$286)</f>
        <v>0.99447933973931391</v>
      </c>
      <c r="J233">
        <f t="shared" si="12"/>
        <v>994.4793397393139</v>
      </c>
      <c r="M233">
        <v>229</v>
      </c>
      <c r="N233" t="str">
        <f t="shared" si="13"/>
        <v>Toyota Camry</v>
      </c>
      <c r="O233">
        <f t="shared" si="14"/>
        <v>25420</v>
      </c>
      <c r="P233">
        <f t="shared" si="15"/>
        <v>25420</v>
      </c>
    </row>
    <row r="234" spans="1:16" ht="16" thickBot="1" x14ac:dyDescent="0.25">
      <c r="A234" s="27" t="s">
        <v>775</v>
      </c>
      <c r="B234" s="34">
        <v>218</v>
      </c>
      <c r="C234" s="34">
        <v>664</v>
      </c>
      <c r="D234" s="29">
        <v>-67.17</v>
      </c>
      <c r="E234" s="30">
        <v>4052</v>
      </c>
      <c r="F234" s="28">
        <v>9892</v>
      </c>
      <c r="G234" s="29">
        <v>-59.04</v>
      </c>
      <c r="H234">
        <v>51545</v>
      </c>
      <c r="I234" s="43">
        <f>SUM($E$2:E234)/SUM($E$2:$E$286)</f>
        <v>0.99471766277795848</v>
      </c>
      <c r="J234">
        <f t="shared" si="12"/>
        <v>994.71766277795848</v>
      </c>
      <c r="M234">
        <v>230</v>
      </c>
      <c r="N234" t="str">
        <f t="shared" si="13"/>
        <v>Toyota Camry</v>
      </c>
      <c r="O234">
        <f t="shared" si="14"/>
        <v>25420</v>
      </c>
      <c r="P234">
        <f t="shared" si="15"/>
        <v>25420</v>
      </c>
    </row>
    <row r="235" spans="1:16" ht="16" thickBot="1" x14ac:dyDescent="0.25">
      <c r="A235" s="31" t="s">
        <v>776</v>
      </c>
      <c r="B235" s="29">
        <v>445</v>
      </c>
      <c r="C235" s="29">
        <v>136</v>
      </c>
      <c r="D235" s="29">
        <v>227.21</v>
      </c>
      <c r="E235" s="33">
        <v>4048</v>
      </c>
      <c r="F235" s="32">
        <v>1525</v>
      </c>
      <c r="G235" s="29">
        <v>165.44</v>
      </c>
      <c r="H235" s="45">
        <v>100945</v>
      </c>
      <c r="I235" s="43">
        <f>SUM($E$2:E235)/SUM($E$2:$E$286)</f>
        <v>0.99495575055200425</v>
      </c>
      <c r="J235">
        <f t="shared" si="12"/>
        <v>994.95575055200425</v>
      </c>
      <c r="M235">
        <v>231</v>
      </c>
      <c r="N235" t="str">
        <f t="shared" si="13"/>
        <v>Toyota Camry</v>
      </c>
      <c r="O235">
        <f t="shared" si="14"/>
        <v>25420</v>
      </c>
      <c r="P235">
        <f t="shared" si="15"/>
        <v>25420</v>
      </c>
    </row>
    <row r="236" spans="1:16" ht="16" thickBot="1" x14ac:dyDescent="0.25">
      <c r="A236" s="27" t="s">
        <v>777</v>
      </c>
      <c r="B236" s="34">
        <v>191</v>
      </c>
      <c r="C236" s="34">
        <v>237</v>
      </c>
      <c r="D236" s="29">
        <v>-19.41</v>
      </c>
      <c r="E236" s="30">
        <v>3880</v>
      </c>
      <c r="F236" s="28">
        <v>5276</v>
      </c>
      <c r="G236" s="29">
        <v>-26.46</v>
      </c>
      <c r="H236" s="50">
        <v>60250</v>
      </c>
      <c r="I236" s="43">
        <f>SUM($E$2:E236)/SUM($E$2:$E$286)</f>
        <v>0.99518395721289798</v>
      </c>
      <c r="J236">
        <f t="shared" si="12"/>
        <v>995.18395721289801</v>
      </c>
      <c r="M236">
        <v>232</v>
      </c>
      <c r="N236" t="str">
        <f t="shared" si="13"/>
        <v>Toyota Camry</v>
      </c>
      <c r="O236">
        <f t="shared" si="14"/>
        <v>25420</v>
      </c>
      <c r="P236">
        <f t="shared" si="15"/>
        <v>25420</v>
      </c>
    </row>
    <row r="237" spans="1:16" ht="16" thickBot="1" x14ac:dyDescent="0.25">
      <c r="A237" s="31" t="s">
        <v>778</v>
      </c>
      <c r="B237" s="29">
        <v>196</v>
      </c>
      <c r="C237" s="29">
        <v>443</v>
      </c>
      <c r="D237" s="29">
        <v>-55.76</v>
      </c>
      <c r="E237" s="33">
        <v>3551</v>
      </c>
      <c r="F237" s="32">
        <v>4704</v>
      </c>
      <c r="G237" s="29">
        <v>-24.51</v>
      </c>
      <c r="H237" s="45">
        <v>40895</v>
      </c>
      <c r="I237" s="43">
        <f>SUM($E$2:E237)/SUM($E$2:$E$286)</f>
        <v>0.99539281336053542</v>
      </c>
      <c r="J237">
        <f t="shared" si="12"/>
        <v>995.39281336053546</v>
      </c>
      <c r="M237">
        <v>233</v>
      </c>
      <c r="N237" t="str">
        <f t="shared" si="13"/>
        <v>Toyota Camry</v>
      </c>
      <c r="O237">
        <f t="shared" si="14"/>
        <v>25420</v>
      </c>
      <c r="P237">
        <f t="shared" si="15"/>
        <v>25420</v>
      </c>
    </row>
    <row r="238" spans="1:16" ht="16" thickBot="1" x14ac:dyDescent="0.25">
      <c r="A238" s="27" t="s">
        <v>779</v>
      </c>
      <c r="B238" s="34">
        <v>360</v>
      </c>
      <c r="C238" s="34">
        <v>179</v>
      </c>
      <c r="D238" s="29">
        <v>101.12</v>
      </c>
      <c r="E238" s="30">
        <v>3536</v>
      </c>
      <c r="F238" s="28">
        <v>3235</v>
      </c>
      <c r="G238" s="29">
        <v>9.3000000000000007</v>
      </c>
      <c r="H238">
        <v>86780</v>
      </c>
      <c r="I238" s="43">
        <f>SUM($E$2:E238)/SUM($E$2:$E$286)</f>
        <v>0.99560078726592716</v>
      </c>
      <c r="J238">
        <f t="shared" si="12"/>
        <v>995.60078726592712</v>
      </c>
      <c r="M238">
        <v>234</v>
      </c>
      <c r="N238" t="str">
        <f t="shared" si="13"/>
        <v>Honda Civic</v>
      </c>
      <c r="O238">
        <f t="shared" si="14"/>
        <v>20995</v>
      </c>
      <c r="P238">
        <f t="shared" si="15"/>
        <v>20995</v>
      </c>
    </row>
    <row r="239" spans="1:16" ht="16" thickBot="1" x14ac:dyDescent="0.25">
      <c r="A239" s="31" t="s">
        <v>780</v>
      </c>
      <c r="B239" s="29">
        <v>276</v>
      </c>
      <c r="C239" s="29">
        <v>295</v>
      </c>
      <c r="D239" s="29">
        <v>-6.44</v>
      </c>
      <c r="E239" s="33">
        <v>3398</v>
      </c>
      <c r="F239" s="32">
        <v>4133</v>
      </c>
      <c r="G239" s="29">
        <v>-17.78</v>
      </c>
      <c r="H239" s="45">
        <v>28055</v>
      </c>
      <c r="I239" s="43">
        <f>SUM($E$2:E239)/SUM($E$2:$E$286)</f>
        <v>0.99580064454265826</v>
      </c>
      <c r="J239">
        <f t="shared" si="12"/>
        <v>995.80064454265823</v>
      </c>
      <c r="M239">
        <v>235</v>
      </c>
      <c r="N239" t="str">
        <f t="shared" si="13"/>
        <v>Honda Civic</v>
      </c>
      <c r="O239">
        <f t="shared" si="14"/>
        <v>20995</v>
      </c>
      <c r="P239">
        <f t="shared" si="15"/>
        <v>20995</v>
      </c>
    </row>
    <row r="240" spans="1:16" ht="16" thickBot="1" x14ac:dyDescent="0.25">
      <c r="A240" s="27" t="s">
        <v>781</v>
      </c>
      <c r="B240" s="34">
        <v>91</v>
      </c>
      <c r="C240" s="34">
        <v>271</v>
      </c>
      <c r="D240" s="29">
        <v>-66.42</v>
      </c>
      <c r="E240" s="30">
        <v>3388</v>
      </c>
      <c r="F240" s="28">
        <v>2324</v>
      </c>
      <c r="G240" s="29">
        <v>45.78</v>
      </c>
      <c r="I240" s="43">
        <f>SUM($E$2:E240)/SUM($E$2:$E$286)</f>
        <v>0.9959999136578922</v>
      </c>
      <c r="J240">
        <f t="shared" si="12"/>
        <v>995.99991365789219</v>
      </c>
      <c r="M240">
        <v>236</v>
      </c>
      <c r="N240" t="str">
        <f t="shared" si="13"/>
        <v>Honda Civic</v>
      </c>
      <c r="O240">
        <f t="shared" si="14"/>
        <v>20995</v>
      </c>
      <c r="P240">
        <f t="shared" si="15"/>
        <v>20995</v>
      </c>
    </row>
    <row r="241" spans="1:16" ht="16" thickBot="1" x14ac:dyDescent="0.25">
      <c r="A241" s="31" t="s">
        <v>782</v>
      </c>
      <c r="B241" s="29">
        <v>265</v>
      </c>
      <c r="C241" s="29">
        <v>587</v>
      </c>
      <c r="D241" s="29">
        <v>-54.86</v>
      </c>
      <c r="E241" s="33">
        <v>3378</v>
      </c>
      <c r="F241" s="32">
        <v>6604</v>
      </c>
      <c r="G241" s="29">
        <v>-48.85</v>
      </c>
      <c r="H241" s="44">
        <v>52090</v>
      </c>
      <c r="I241" s="43">
        <f>SUM($E$2:E241)/SUM($E$2:$E$286)</f>
        <v>0.99619859461162907</v>
      </c>
      <c r="J241">
        <f t="shared" si="12"/>
        <v>996.19859461162912</v>
      </c>
      <c r="M241">
        <v>237</v>
      </c>
      <c r="N241" t="str">
        <f t="shared" si="13"/>
        <v>Honda Civic</v>
      </c>
      <c r="O241">
        <f t="shared" si="14"/>
        <v>20995</v>
      </c>
      <c r="P241">
        <f t="shared" si="15"/>
        <v>20995</v>
      </c>
    </row>
    <row r="242" spans="1:16" ht="16" thickBot="1" x14ac:dyDescent="0.25">
      <c r="A242" s="27" t="s">
        <v>783</v>
      </c>
      <c r="B242" s="34">
        <v>230</v>
      </c>
      <c r="C242" s="34">
        <v>418</v>
      </c>
      <c r="D242" s="29">
        <v>-44.98</v>
      </c>
      <c r="E242" s="30">
        <v>3267</v>
      </c>
      <c r="F242" s="28">
        <v>5370</v>
      </c>
      <c r="G242" s="29">
        <v>-39.159999999999997</v>
      </c>
      <c r="H242">
        <v>17540</v>
      </c>
      <c r="I242" s="43">
        <f>SUM($E$2:E242)/SUM($E$2:$E$286)</f>
        <v>0.99639074697274743</v>
      </c>
      <c r="J242">
        <f t="shared" si="12"/>
        <v>996.39074697274748</v>
      </c>
      <c r="M242">
        <v>238</v>
      </c>
      <c r="N242" t="str">
        <f t="shared" si="13"/>
        <v>Honda Civic</v>
      </c>
      <c r="O242">
        <f t="shared" si="14"/>
        <v>20995</v>
      </c>
      <c r="P242">
        <f t="shared" si="15"/>
        <v>20995</v>
      </c>
    </row>
    <row r="243" spans="1:16" ht="16" thickBot="1" x14ac:dyDescent="0.25">
      <c r="A243" s="31" t="s">
        <v>784</v>
      </c>
      <c r="B243" s="29">
        <v>50</v>
      </c>
      <c r="C243" s="29">
        <v>647</v>
      </c>
      <c r="D243" s="29">
        <v>-92.27</v>
      </c>
      <c r="E243" s="33">
        <v>3229</v>
      </c>
      <c r="F243" s="32">
        <v>8101</v>
      </c>
      <c r="G243" s="29">
        <v>-60.14</v>
      </c>
      <c r="I243" s="43">
        <f>SUM($E$2:E243)/SUM($E$2:$E$286)</f>
        <v>0.99658066432017678</v>
      </c>
      <c r="J243">
        <f t="shared" si="12"/>
        <v>996.58066432017677</v>
      </c>
      <c r="M243">
        <v>239</v>
      </c>
      <c r="N243" t="str">
        <f t="shared" si="13"/>
        <v>Honda Civic</v>
      </c>
      <c r="O243">
        <f t="shared" si="14"/>
        <v>20995</v>
      </c>
      <c r="P243">
        <f t="shared" si="15"/>
        <v>20995</v>
      </c>
    </row>
    <row r="244" spans="1:16" ht="16" thickBot="1" x14ac:dyDescent="0.25">
      <c r="A244" s="27" t="s">
        <v>785</v>
      </c>
      <c r="B244" s="34">
        <v>536</v>
      </c>
      <c r="C244" s="34">
        <v>380</v>
      </c>
      <c r="D244" s="29">
        <v>41.05</v>
      </c>
      <c r="E244" s="30">
        <v>2963</v>
      </c>
      <c r="F244" s="28">
        <v>1599</v>
      </c>
      <c r="G244" s="29">
        <v>85.3</v>
      </c>
      <c r="H244" s="50">
        <v>86195</v>
      </c>
      <c r="I244" s="43">
        <f>SUM($E$2:E244)/SUM($E$2:$E$286)</f>
        <v>0.99675493657178194</v>
      </c>
      <c r="J244">
        <f t="shared" si="12"/>
        <v>996.75493657178197</v>
      </c>
      <c r="M244">
        <v>240</v>
      </c>
      <c r="N244" t="str">
        <f t="shared" si="13"/>
        <v>Honda Civic</v>
      </c>
      <c r="O244">
        <f t="shared" si="14"/>
        <v>20995</v>
      </c>
      <c r="P244">
        <f t="shared" si="15"/>
        <v>20995</v>
      </c>
    </row>
    <row r="245" spans="1:16" ht="16" thickBot="1" x14ac:dyDescent="0.25">
      <c r="A245" s="31" t="s">
        <v>786</v>
      </c>
      <c r="B245" s="29">
        <v>233</v>
      </c>
      <c r="C245" s="29">
        <v>0</v>
      </c>
      <c r="D245" s="29">
        <v>0</v>
      </c>
      <c r="E245" s="33">
        <v>2941</v>
      </c>
      <c r="F245" s="29">
        <v>4</v>
      </c>
      <c r="G245" s="35">
        <v>73425</v>
      </c>
      <c r="H245" s="45">
        <v>50695</v>
      </c>
      <c r="I245" s="43">
        <f>SUM($E$2:E245)/SUM($E$2:$E$286)</f>
        <v>0.99692791486809329</v>
      </c>
      <c r="J245">
        <f t="shared" si="12"/>
        <v>996.92791486809324</v>
      </c>
      <c r="M245">
        <v>241</v>
      </c>
      <c r="N245" t="str">
        <f t="shared" si="13"/>
        <v>Honda Civic</v>
      </c>
      <c r="O245">
        <f t="shared" si="14"/>
        <v>20995</v>
      </c>
      <c r="P245">
        <f t="shared" si="15"/>
        <v>20995</v>
      </c>
    </row>
    <row r="246" spans="1:16" ht="16" thickBot="1" x14ac:dyDescent="0.25">
      <c r="A246" s="27" t="s">
        <v>787</v>
      </c>
      <c r="B246" s="34">
        <v>404</v>
      </c>
      <c r="C246" s="34">
        <v>0</v>
      </c>
      <c r="D246" s="29">
        <v>0</v>
      </c>
      <c r="E246" s="30">
        <v>2884</v>
      </c>
      <c r="F246" s="34">
        <v>0</v>
      </c>
      <c r="G246" s="29">
        <v>0</v>
      </c>
      <c r="H246" s="46"/>
      <c r="I246" s="43">
        <f>SUM($E$2:E246)/SUM($E$2:$E$286)</f>
        <v>0.99709754064387102</v>
      </c>
      <c r="J246">
        <f t="shared" si="12"/>
        <v>997.09754064387107</v>
      </c>
      <c r="M246">
        <v>242</v>
      </c>
      <c r="N246" t="str">
        <f t="shared" si="13"/>
        <v>Honda Civic</v>
      </c>
      <c r="O246">
        <f t="shared" si="14"/>
        <v>20995</v>
      </c>
      <c r="P246">
        <f t="shared" si="15"/>
        <v>20995</v>
      </c>
    </row>
    <row r="247" spans="1:16" ht="16" thickBot="1" x14ac:dyDescent="0.25">
      <c r="A247" s="31" t="s">
        <v>788</v>
      </c>
      <c r="B247" s="29">
        <v>269</v>
      </c>
      <c r="C247" s="29">
        <v>431</v>
      </c>
      <c r="D247" s="29">
        <v>-37.590000000000003</v>
      </c>
      <c r="E247" s="33">
        <v>2810</v>
      </c>
      <c r="F247" s="32">
        <v>3866</v>
      </c>
      <c r="G247" s="29">
        <v>-27.32</v>
      </c>
      <c r="I247" s="43">
        <f>SUM($E$2:E247)/SUM($E$2:$E$286)</f>
        <v>0.99726281402456973</v>
      </c>
      <c r="J247">
        <f t="shared" si="12"/>
        <v>997.26281402456971</v>
      </c>
      <c r="M247">
        <v>243</v>
      </c>
      <c r="N247" t="str">
        <f t="shared" si="13"/>
        <v>Honda Civic</v>
      </c>
      <c r="O247">
        <f t="shared" si="14"/>
        <v>20995</v>
      </c>
      <c r="P247">
        <f t="shared" si="15"/>
        <v>20995</v>
      </c>
    </row>
    <row r="248" spans="1:16" ht="16" thickBot="1" x14ac:dyDescent="0.25">
      <c r="A248" s="27" t="s">
        <v>789</v>
      </c>
      <c r="B248" s="34">
        <v>142</v>
      </c>
      <c r="C248" s="34">
        <v>184</v>
      </c>
      <c r="D248" s="29">
        <v>-22.83</v>
      </c>
      <c r="E248" s="30">
        <v>2646</v>
      </c>
      <c r="F248" s="28">
        <v>3515</v>
      </c>
      <c r="G248" s="29">
        <v>-24.72</v>
      </c>
      <c r="H248" s="50">
        <v>26885</v>
      </c>
      <c r="I248" s="43">
        <f>SUM($E$2:E248)/SUM($E$2:$E$286)</f>
        <v>0.99741844155671522</v>
      </c>
      <c r="J248">
        <f t="shared" si="12"/>
        <v>997.41844155671527</v>
      </c>
      <c r="M248">
        <v>244</v>
      </c>
      <c r="N248" t="str">
        <f t="shared" si="13"/>
        <v>Honda Civic</v>
      </c>
      <c r="O248">
        <f t="shared" si="14"/>
        <v>20995</v>
      </c>
      <c r="P248">
        <f t="shared" si="15"/>
        <v>20995</v>
      </c>
    </row>
    <row r="249" spans="1:16" ht="16" thickBot="1" x14ac:dyDescent="0.25">
      <c r="A249" s="31" t="s">
        <v>790</v>
      </c>
      <c r="B249" s="29">
        <v>176</v>
      </c>
      <c r="C249" s="29">
        <v>223</v>
      </c>
      <c r="D249" s="29">
        <v>-21.08</v>
      </c>
      <c r="E249" s="33">
        <v>2594</v>
      </c>
      <c r="F249" s="29">
        <v>393</v>
      </c>
      <c r="G249" s="29">
        <v>560.04999999999995</v>
      </c>
      <c r="H249" s="45">
        <v>70875</v>
      </c>
      <c r="I249" s="43">
        <f>SUM($E$2:E249)/SUM($E$2:$E$286)</f>
        <v>0.99757101064907561</v>
      </c>
      <c r="J249">
        <f t="shared" si="12"/>
        <v>997.57101064907556</v>
      </c>
      <c r="M249">
        <v>245</v>
      </c>
      <c r="N249" t="str">
        <f t="shared" si="13"/>
        <v>Honda Civic</v>
      </c>
      <c r="O249">
        <f t="shared" si="14"/>
        <v>20995</v>
      </c>
      <c r="P249">
        <f t="shared" si="15"/>
        <v>20995</v>
      </c>
    </row>
    <row r="250" spans="1:16" ht="16" thickBot="1" x14ac:dyDescent="0.25">
      <c r="A250" s="27" t="s">
        <v>791</v>
      </c>
      <c r="B250" s="34">
        <v>90</v>
      </c>
      <c r="C250" s="34">
        <v>329</v>
      </c>
      <c r="D250" s="29">
        <v>-72.64</v>
      </c>
      <c r="E250" s="30">
        <v>2552</v>
      </c>
      <c r="F250" s="28">
        <v>4479</v>
      </c>
      <c r="G250" s="29">
        <v>-43.02</v>
      </c>
      <c r="I250" s="43">
        <f>SUM($E$2:E250)/SUM($E$2:$E$286)</f>
        <v>0.99772110946314796</v>
      </c>
      <c r="J250">
        <f t="shared" si="12"/>
        <v>997.72110946314797</v>
      </c>
      <c r="M250">
        <v>246</v>
      </c>
      <c r="N250" t="str">
        <f t="shared" si="13"/>
        <v>Honda Civic</v>
      </c>
      <c r="O250">
        <f t="shared" si="14"/>
        <v>20995</v>
      </c>
      <c r="P250">
        <f t="shared" si="15"/>
        <v>20995</v>
      </c>
    </row>
    <row r="251" spans="1:16" ht="16" thickBot="1" x14ac:dyDescent="0.25">
      <c r="A251" s="31" t="s">
        <v>792</v>
      </c>
      <c r="B251" s="29">
        <v>25</v>
      </c>
      <c r="C251" s="29">
        <v>251</v>
      </c>
      <c r="D251" s="29">
        <v>-90.04</v>
      </c>
      <c r="E251" s="33">
        <v>2535</v>
      </c>
      <c r="F251" s="32">
        <v>4628</v>
      </c>
      <c r="G251" s="29">
        <v>-45.22</v>
      </c>
      <c r="I251" s="43">
        <f>SUM($E$2:E251)/SUM($E$2:$E$286)</f>
        <v>0.99787020840267515</v>
      </c>
      <c r="J251">
        <f t="shared" si="12"/>
        <v>997.87020840267519</v>
      </c>
      <c r="M251">
        <v>247</v>
      </c>
      <c r="N251" t="str">
        <f t="shared" si="13"/>
        <v>Honda Civic</v>
      </c>
      <c r="O251">
        <f t="shared" si="14"/>
        <v>20995</v>
      </c>
      <c r="P251">
        <f t="shared" si="15"/>
        <v>20995</v>
      </c>
    </row>
    <row r="252" spans="1:16" ht="16" thickBot="1" x14ac:dyDescent="0.25">
      <c r="A252" s="27" t="s">
        <v>793</v>
      </c>
      <c r="B252" s="34">
        <v>146</v>
      </c>
      <c r="C252" s="34">
        <v>336</v>
      </c>
      <c r="D252" s="29">
        <v>-56.55</v>
      </c>
      <c r="E252" s="30">
        <v>2519</v>
      </c>
      <c r="F252" s="28">
        <v>5223</v>
      </c>
      <c r="G252" s="29">
        <v>-51.77</v>
      </c>
      <c r="H252">
        <v>26085</v>
      </c>
      <c r="I252" s="43">
        <f>SUM($E$2:E252)/SUM($E$2:$E$286)</f>
        <v>0.99801836628380691</v>
      </c>
      <c r="J252">
        <f t="shared" si="12"/>
        <v>998.01836628380693</v>
      </c>
      <c r="M252">
        <v>248</v>
      </c>
      <c r="N252" t="str">
        <f t="shared" si="13"/>
        <v>Honda Civic</v>
      </c>
      <c r="O252">
        <f t="shared" si="14"/>
        <v>20995</v>
      </c>
      <c r="P252">
        <f t="shared" si="15"/>
        <v>20995</v>
      </c>
    </row>
    <row r="253" spans="1:16" ht="16" thickBot="1" x14ac:dyDescent="0.25">
      <c r="A253" s="31" t="s">
        <v>794</v>
      </c>
      <c r="B253" s="29">
        <v>283</v>
      </c>
      <c r="C253" s="29">
        <v>0</v>
      </c>
      <c r="D253" s="29">
        <v>0</v>
      </c>
      <c r="E253" s="33">
        <v>2449</v>
      </c>
      <c r="F253" s="29">
        <v>0</v>
      </c>
      <c r="G253" s="29">
        <v>0</v>
      </c>
      <c r="H253" s="48">
        <v>37015</v>
      </c>
      <c r="I253" s="43">
        <f>SUM($E$2:E253)/SUM($E$2:$E$286)</f>
        <v>0.99816240703445858</v>
      </c>
      <c r="J253">
        <f t="shared" si="12"/>
        <v>998.16240703445862</v>
      </c>
      <c r="M253">
        <v>249</v>
      </c>
      <c r="N253" t="str">
        <f t="shared" si="13"/>
        <v>Honda Civic</v>
      </c>
      <c r="O253">
        <f t="shared" si="14"/>
        <v>20995</v>
      </c>
      <c r="P253">
        <f t="shared" si="15"/>
        <v>20995</v>
      </c>
    </row>
    <row r="254" spans="1:16" ht="16" thickBot="1" x14ac:dyDescent="0.25">
      <c r="A254" s="27" t="s">
        <v>795</v>
      </c>
      <c r="B254" s="34">
        <v>158</v>
      </c>
      <c r="C254" s="34">
        <v>202</v>
      </c>
      <c r="D254" s="29">
        <v>-21.78</v>
      </c>
      <c r="E254" s="30">
        <v>2384</v>
      </c>
      <c r="F254" s="28">
        <v>3468</v>
      </c>
      <c r="G254" s="29">
        <v>-31.26</v>
      </c>
      <c r="H254">
        <v>31015</v>
      </c>
      <c r="I254" s="43">
        <f>SUM($E$2:E254)/SUM($E$2:$E$286)</f>
        <v>0.99830262473537879</v>
      </c>
      <c r="J254">
        <f t="shared" si="12"/>
        <v>998.3026247353788</v>
      </c>
      <c r="M254">
        <v>250</v>
      </c>
      <c r="N254" t="str">
        <f t="shared" si="13"/>
        <v>Honda Civic</v>
      </c>
      <c r="O254">
        <f t="shared" si="14"/>
        <v>20995</v>
      </c>
      <c r="P254">
        <f t="shared" si="15"/>
        <v>20995</v>
      </c>
    </row>
    <row r="255" spans="1:16" ht="16" thickBot="1" x14ac:dyDescent="0.25">
      <c r="A255" s="31" t="s">
        <v>796</v>
      </c>
      <c r="B255" s="29">
        <v>131</v>
      </c>
      <c r="C255" s="29">
        <v>349</v>
      </c>
      <c r="D255" s="29">
        <v>-62.46</v>
      </c>
      <c r="E255" s="33">
        <v>2334</v>
      </c>
      <c r="F255" s="32">
        <v>3834</v>
      </c>
      <c r="G255" s="29">
        <v>-39.119999999999997</v>
      </c>
      <c r="H255" s="45">
        <v>29745</v>
      </c>
      <c r="I255" s="43">
        <f>SUM($E$2:E255)/SUM($E$2:$E$286)</f>
        <v>0.99843990162881324</v>
      </c>
      <c r="J255">
        <f t="shared" si="12"/>
        <v>998.43990162881323</v>
      </c>
      <c r="M255">
        <v>251</v>
      </c>
      <c r="N255" t="str">
        <f t="shared" si="13"/>
        <v>Honda Civic</v>
      </c>
      <c r="O255">
        <f t="shared" si="14"/>
        <v>20995</v>
      </c>
      <c r="P255">
        <f t="shared" si="15"/>
        <v>20995</v>
      </c>
    </row>
    <row r="256" spans="1:16" ht="16" thickBot="1" x14ac:dyDescent="0.25">
      <c r="A256" s="27" t="s">
        <v>797</v>
      </c>
      <c r="B256" s="34">
        <v>156</v>
      </c>
      <c r="C256" s="34">
        <v>197</v>
      </c>
      <c r="D256" s="29">
        <v>-20.81</v>
      </c>
      <c r="E256" s="30">
        <v>2279</v>
      </c>
      <c r="F256" s="28">
        <v>2268</v>
      </c>
      <c r="G256" s="29">
        <v>0.49</v>
      </c>
      <c r="H256" s="50">
        <v>62625</v>
      </c>
      <c r="I256" s="43">
        <f>SUM($E$2:E256)/SUM($E$2:$E$286)</f>
        <v>0.99857394363401342</v>
      </c>
      <c r="J256">
        <f t="shared" si="12"/>
        <v>998.5739436340134</v>
      </c>
      <c r="M256">
        <v>252</v>
      </c>
      <c r="N256" t="str">
        <f t="shared" si="13"/>
        <v>Honda Civic</v>
      </c>
      <c r="O256">
        <f t="shared" si="14"/>
        <v>20995</v>
      </c>
      <c r="P256">
        <f t="shared" si="15"/>
        <v>20995</v>
      </c>
    </row>
    <row r="257" spans="1:16" ht="16" thickBot="1" x14ac:dyDescent="0.25">
      <c r="A257" s="31" t="s">
        <v>798</v>
      </c>
      <c r="B257" s="29">
        <v>216</v>
      </c>
      <c r="C257" s="29">
        <v>80</v>
      </c>
      <c r="D257" s="29">
        <v>170</v>
      </c>
      <c r="E257" s="33">
        <v>2239</v>
      </c>
      <c r="F257" s="32">
        <v>2136</v>
      </c>
      <c r="G257" s="29">
        <v>4.82</v>
      </c>
      <c r="H257" s="44">
        <v>73225</v>
      </c>
      <c r="I257" s="43">
        <f>SUM($E$2:E257)/SUM($E$2:$E$286)</f>
        <v>0.99870563299322501</v>
      </c>
      <c r="J257">
        <f t="shared" si="12"/>
        <v>998.70563299322498</v>
      </c>
      <c r="M257">
        <v>253</v>
      </c>
      <c r="N257" t="str">
        <f t="shared" si="13"/>
        <v>Toyota Corolla</v>
      </c>
      <c r="O257">
        <f t="shared" si="14"/>
        <v>20820</v>
      </c>
      <c r="P257">
        <f t="shared" si="15"/>
        <v>20820</v>
      </c>
    </row>
    <row r="258" spans="1:16" ht="16" thickBot="1" x14ac:dyDescent="0.25">
      <c r="A258" s="27" t="s">
        <v>799</v>
      </c>
      <c r="B258" s="34">
        <v>147</v>
      </c>
      <c r="C258" s="34">
        <v>152</v>
      </c>
      <c r="D258" s="29">
        <v>-3.29</v>
      </c>
      <c r="E258" s="30">
        <v>1916</v>
      </c>
      <c r="F258" s="28">
        <v>1993</v>
      </c>
      <c r="G258" s="29">
        <v>-3.86</v>
      </c>
      <c r="H258">
        <v>50945</v>
      </c>
      <c r="I258" s="43">
        <f>SUM($E$2:E258)/SUM($E$2:$E$286)</f>
        <v>0.99881832473607868</v>
      </c>
      <c r="J258">
        <f t="shared" si="12"/>
        <v>998.81832473607869</v>
      </c>
      <c r="M258">
        <v>254</v>
      </c>
      <c r="N258" t="str">
        <f t="shared" si="13"/>
        <v>Toyota Corolla</v>
      </c>
      <c r="O258">
        <f t="shared" si="14"/>
        <v>20820</v>
      </c>
      <c r="P258">
        <f t="shared" si="15"/>
        <v>20820</v>
      </c>
    </row>
    <row r="259" spans="1:16" ht="16" thickBot="1" x14ac:dyDescent="0.25">
      <c r="A259" s="31" t="s">
        <v>800</v>
      </c>
      <c r="B259" s="29">
        <v>140</v>
      </c>
      <c r="C259" s="29">
        <v>158</v>
      </c>
      <c r="D259" s="29">
        <v>-11.39</v>
      </c>
      <c r="E259" s="33">
        <v>1791</v>
      </c>
      <c r="F259" s="32">
        <v>2126</v>
      </c>
      <c r="G259" s="29">
        <v>-15.76</v>
      </c>
      <c r="H259">
        <v>91995</v>
      </c>
      <c r="I259" s="43">
        <f>SUM($E$2:E259)/SUM($E$2:$E$286)</f>
        <v>0.99892366446021807</v>
      </c>
      <c r="J259">
        <f t="shared" ref="J259:J286" si="16">I259*1000</f>
        <v>998.92366446021811</v>
      </c>
      <c r="M259">
        <v>255</v>
      </c>
      <c r="N259" t="str">
        <f t="shared" si="13"/>
        <v>Toyota Corolla</v>
      </c>
      <c r="O259">
        <f t="shared" si="14"/>
        <v>20820</v>
      </c>
      <c r="P259">
        <f t="shared" si="15"/>
        <v>20820</v>
      </c>
    </row>
    <row r="260" spans="1:16" ht="16" thickBot="1" x14ac:dyDescent="0.25">
      <c r="A260" s="27" t="s">
        <v>801</v>
      </c>
      <c r="B260" s="34">
        <v>184</v>
      </c>
      <c r="C260" s="34">
        <v>198</v>
      </c>
      <c r="D260" s="29">
        <v>-7.07</v>
      </c>
      <c r="E260" s="30">
        <v>1577</v>
      </c>
      <c r="F260" s="28">
        <v>4507</v>
      </c>
      <c r="G260" s="29">
        <v>-65.010000000000005</v>
      </c>
      <c r="H260">
        <v>38885</v>
      </c>
      <c r="I260" s="43">
        <f>SUM($E$2:E260)/SUM($E$2:$E$286)</f>
        <v>0.99901641752831838</v>
      </c>
      <c r="J260">
        <f t="shared" si="16"/>
        <v>999.01641752831836</v>
      </c>
      <c r="M260">
        <v>256</v>
      </c>
      <c r="N260" t="str">
        <f t="shared" si="13"/>
        <v>Toyota Corolla</v>
      </c>
      <c r="O260">
        <f t="shared" si="14"/>
        <v>20820</v>
      </c>
      <c r="P260">
        <f t="shared" si="15"/>
        <v>20820</v>
      </c>
    </row>
    <row r="261" spans="1:16" ht="16" thickBot="1" x14ac:dyDescent="0.25">
      <c r="A261" s="31" t="s">
        <v>802</v>
      </c>
      <c r="B261" s="29">
        <v>66</v>
      </c>
      <c r="C261" s="29">
        <v>232</v>
      </c>
      <c r="D261" s="29">
        <v>-71.55</v>
      </c>
      <c r="E261" s="33">
        <v>1502</v>
      </c>
      <c r="F261" s="32">
        <v>1689</v>
      </c>
      <c r="G261" s="29">
        <v>-11.07</v>
      </c>
      <c r="I261" s="43">
        <f>SUM($E$2:E261)/SUM($E$2:$E$286)</f>
        <v>0.99910475938519006</v>
      </c>
      <c r="J261">
        <f t="shared" si="16"/>
        <v>999.10475938519005</v>
      </c>
      <c r="M261">
        <v>257</v>
      </c>
      <c r="N261" t="str">
        <f t="shared" si="13"/>
        <v>Toyota Corolla</v>
      </c>
      <c r="O261">
        <f t="shared" si="14"/>
        <v>20820</v>
      </c>
      <c r="P261">
        <f t="shared" si="15"/>
        <v>20820</v>
      </c>
    </row>
    <row r="262" spans="1:16" ht="16" thickBot="1" x14ac:dyDescent="0.25">
      <c r="A262" s="27" t="s">
        <v>803</v>
      </c>
      <c r="B262" s="34">
        <v>89</v>
      </c>
      <c r="C262" s="34">
        <v>16</v>
      </c>
      <c r="D262" s="29">
        <v>456.25</v>
      </c>
      <c r="E262" s="30">
        <v>1324</v>
      </c>
      <c r="F262" s="28">
        <v>1289</v>
      </c>
      <c r="G262" s="29">
        <v>2.72</v>
      </c>
      <c r="H262">
        <v>46495</v>
      </c>
      <c r="I262" s="43">
        <f>SUM($E$2:E262)/SUM($E$2:$E$286)</f>
        <v>0.99918263196741253</v>
      </c>
      <c r="J262">
        <f t="shared" si="16"/>
        <v>999.18263196741248</v>
      </c>
      <c r="M262">
        <v>258</v>
      </c>
      <c r="N262" t="str">
        <f t="shared" ref="N262:N325" si="17">INDEX($A$2:$A$286,MATCH(M262,$J$1:$J$286,1),0)</f>
        <v>Toyota Corolla</v>
      </c>
      <c r="O262">
        <f t="shared" ref="O262:O325" si="18">INDEX($H$2:$H$286,MATCH(N262,$A$2:$A$286,0),1)</f>
        <v>20820</v>
      </c>
      <c r="P262">
        <f t="shared" ref="P262:P325" si="19">IF(O262=0,"",O262)</f>
        <v>20820</v>
      </c>
    </row>
    <row r="263" spans="1:16" ht="16" thickBot="1" x14ac:dyDescent="0.25">
      <c r="A263" s="31" t="s">
        <v>804</v>
      </c>
      <c r="B263" s="29">
        <v>95</v>
      </c>
      <c r="C263" s="29">
        <v>153</v>
      </c>
      <c r="D263" s="29">
        <v>-37.909999999999997</v>
      </c>
      <c r="E263" s="33">
        <v>1236</v>
      </c>
      <c r="F263" s="32">
        <v>2208</v>
      </c>
      <c r="G263" s="29">
        <v>-44.02</v>
      </c>
      <c r="H263" s="45">
        <v>52095</v>
      </c>
      <c r="I263" s="43">
        <f>SUM($E$2:E263)/SUM($E$2:$E$286)</f>
        <v>0.99925532872846012</v>
      </c>
      <c r="J263">
        <f t="shared" si="16"/>
        <v>999.25532872846009</v>
      </c>
      <c r="M263">
        <v>259</v>
      </c>
      <c r="N263" t="str">
        <f t="shared" si="17"/>
        <v>Toyota Corolla</v>
      </c>
      <c r="O263">
        <f t="shared" si="18"/>
        <v>20820</v>
      </c>
      <c r="P263">
        <f t="shared" si="19"/>
        <v>20820</v>
      </c>
    </row>
    <row r="264" spans="1:16" ht="16" thickBot="1" x14ac:dyDescent="0.25">
      <c r="A264" s="27" t="s">
        <v>805</v>
      </c>
      <c r="B264" s="34">
        <v>114</v>
      </c>
      <c r="C264" s="34">
        <v>152</v>
      </c>
      <c r="D264" s="29">
        <v>-25</v>
      </c>
      <c r="E264" s="30">
        <v>1219</v>
      </c>
      <c r="F264" s="28">
        <v>1979</v>
      </c>
      <c r="G264" s="29">
        <v>-38.4</v>
      </c>
      <c r="H264">
        <v>93975</v>
      </c>
      <c r="I264" s="43">
        <f>SUM($E$2:E264)/SUM($E$2:$E$286)</f>
        <v>0.99932702561496256</v>
      </c>
      <c r="J264">
        <f t="shared" si="16"/>
        <v>999.32702561496251</v>
      </c>
      <c r="M264">
        <v>260</v>
      </c>
      <c r="N264" t="str">
        <f t="shared" si="17"/>
        <v>Toyota Corolla</v>
      </c>
      <c r="O264">
        <f t="shared" si="18"/>
        <v>20820</v>
      </c>
      <c r="P264">
        <f t="shared" si="19"/>
        <v>20820</v>
      </c>
    </row>
    <row r="265" spans="1:16" ht="16" thickBot="1" x14ac:dyDescent="0.25">
      <c r="A265" s="31" t="s">
        <v>806</v>
      </c>
      <c r="B265" s="32">
        <v>1173</v>
      </c>
      <c r="C265" s="29">
        <v>0</v>
      </c>
      <c r="D265" s="29">
        <v>0</v>
      </c>
      <c r="E265" s="33">
        <v>1173</v>
      </c>
      <c r="F265" s="29">
        <v>0</v>
      </c>
      <c r="G265" s="29">
        <v>0</v>
      </c>
      <c r="H265" s="45">
        <v>37595</v>
      </c>
      <c r="I265" s="43">
        <f>SUM($E$2:E265)/SUM($E$2:$E$286)</f>
        <v>0.99939601695857805</v>
      </c>
      <c r="J265">
        <f t="shared" si="16"/>
        <v>999.396016958578</v>
      </c>
      <c r="M265">
        <v>261</v>
      </c>
      <c r="N265" t="str">
        <f t="shared" si="17"/>
        <v>Toyota Corolla</v>
      </c>
      <c r="O265">
        <f t="shared" si="18"/>
        <v>20820</v>
      </c>
      <c r="P265">
        <f t="shared" si="19"/>
        <v>20820</v>
      </c>
    </row>
    <row r="266" spans="1:16" ht="16" thickBot="1" x14ac:dyDescent="0.25">
      <c r="A266" s="27" t="s">
        <v>807</v>
      </c>
      <c r="B266" s="34">
        <v>8</v>
      </c>
      <c r="C266" s="34">
        <v>330</v>
      </c>
      <c r="D266" s="29">
        <v>-97.58</v>
      </c>
      <c r="E266" s="30">
        <v>1139</v>
      </c>
      <c r="F266" s="28">
        <v>3762</v>
      </c>
      <c r="G266" s="29">
        <v>-69.72</v>
      </c>
      <c r="H266">
        <f>H265</f>
        <v>37595</v>
      </c>
      <c r="I266" s="43">
        <f>SUM($E$2:E266)/SUM($E$2:$E$286)</f>
        <v>0.99946300855310333</v>
      </c>
      <c r="J266">
        <f t="shared" si="16"/>
        <v>999.46300855310335</v>
      </c>
      <c r="M266">
        <v>262</v>
      </c>
      <c r="N266" t="str">
        <f t="shared" si="17"/>
        <v>Toyota Corolla</v>
      </c>
      <c r="O266">
        <f t="shared" si="18"/>
        <v>20820</v>
      </c>
      <c r="P266">
        <f t="shared" si="19"/>
        <v>20820</v>
      </c>
    </row>
    <row r="267" spans="1:16" ht="16" thickBot="1" x14ac:dyDescent="0.25">
      <c r="A267" s="31" t="s">
        <v>808</v>
      </c>
      <c r="B267" s="29">
        <v>27</v>
      </c>
      <c r="C267" s="29">
        <v>281</v>
      </c>
      <c r="D267" s="29">
        <v>-90.39</v>
      </c>
      <c r="E267" s="33">
        <v>1134</v>
      </c>
      <c r="F267" s="32">
        <v>10860</v>
      </c>
      <c r="G267" s="29">
        <v>-89.56</v>
      </c>
      <c r="H267" s="50"/>
      <c r="I267" s="43">
        <f>SUM($E$2:E267)/SUM($E$2:$E$286)</f>
        <v>0.99952970606687996</v>
      </c>
      <c r="J267">
        <f t="shared" si="16"/>
        <v>999.52970606687995</v>
      </c>
      <c r="M267">
        <v>263</v>
      </c>
      <c r="N267" t="str">
        <f t="shared" si="17"/>
        <v>Toyota Corolla</v>
      </c>
      <c r="O267">
        <f t="shared" si="18"/>
        <v>20820</v>
      </c>
      <c r="P267">
        <f t="shared" si="19"/>
        <v>20820</v>
      </c>
    </row>
    <row r="268" spans="1:16" ht="16" thickBot="1" x14ac:dyDescent="0.25">
      <c r="A268" s="27" t="s">
        <v>809</v>
      </c>
      <c r="B268" s="34">
        <v>51</v>
      </c>
      <c r="C268" s="34">
        <v>97</v>
      </c>
      <c r="D268" s="29">
        <v>-47.42</v>
      </c>
      <c r="E268" s="30">
        <v>1102</v>
      </c>
      <c r="F268" s="34">
        <v>772</v>
      </c>
      <c r="G268" s="29">
        <v>42.75</v>
      </c>
      <c r="H268">
        <v>148495</v>
      </c>
      <c r="I268" s="43">
        <f>SUM($E$2:E268)/SUM($E$2:$E$286)</f>
        <v>0.99959452146386574</v>
      </c>
      <c r="J268">
        <f t="shared" si="16"/>
        <v>999.5945214638657</v>
      </c>
      <c r="M268">
        <v>264</v>
      </c>
      <c r="N268" t="str">
        <f t="shared" si="17"/>
        <v>Toyota Corolla</v>
      </c>
      <c r="O268">
        <f t="shared" si="18"/>
        <v>20820</v>
      </c>
      <c r="P268">
        <f t="shared" si="19"/>
        <v>20820</v>
      </c>
    </row>
    <row r="269" spans="1:16" ht="16" thickBot="1" x14ac:dyDescent="0.25">
      <c r="A269" s="31" t="s">
        <v>810</v>
      </c>
      <c r="B269" s="29">
        <v>787</v>
      </c>
      <c r="C269" s="29">
        <v>0</v>
      </c>
      <c r="D269" s="29">
        <v>0</v>
      </c>
      <c r="E269" s="33">
        <v>1077</v>
      </c>
      <c r="F269" s="29">
        <v>0</v>
      </c>
      <c r="G269" s="29">
        <v>0</v>
      </c>
      <c r="H269" s="45">
        <v>18490</v>
      </c>
      <c r="I269" s="43">
        <f>SUM($E$2:E269)/SUM($E$2:$E$286)</f>
        <v>0.99965786645710863</v>
      </c>
      <c r="J269">
        <f t="shared" si="16"/>
        <v>999.65786645710864</v>
      </c>
      <c r="M269">
        <v>265</v>
      </c>
      <c r="N269" t="str">
        <f t="shared" si="17"/>
        <v>Toyota Corolla</v>
      </c>
      <c r="O269">
        <f t="shared" si="18"/>
        <v>20820</v>
      </c>
      <c r="P269">
        <f t="shared" si="19"/>
        <v>20820</v>
      </c>
    </row>
    <row r="270" spans="1:16" ht="16" thickBot="1" x14ac:dyDescent="0.25">
      <c r="A270" s="27" t="s">
        <v>811</v>
      </c>
      <c r="B270" s="34">
        <v>72</v>
      </c>
      <c r="C270" s="34">
        <v>216</v>
      </c>
      <c r="D270" s="29">
        <v>-66.67</v>
      </c>
      <c r="E270" s="30">
        <v>1019</v>
      </c>
      <c r="F270" s="28">
        <v>1931</v>
      </c>
      <c r="G270" s="29">
        <v>-47.23</v>
      </c>
      <c r="H270">
        <v>55925</v>
      </c>
      <c r="I270" s="43">
        <f>SUM($E$2:E270)/SUM($E$2:$E$286)</f>
        <v>0.99971780011366806</v>
      </c>
      <c r="J270">
        <f t="shared" si="16"/>
        <v>999.71780011366809</v>
      </c>
      <c r="M270">
        <v>266</v>
      </c>
      <c r="N270" t="str">
        <f t="shared" si="17"/>
        <v>Toyota Corolla</v>
      </c>
      <c r="O270">
        <f t="shared" si="18"/>
        <v>20820</v>
      </c>
      <c r="P270">
        <f t="shared" si="19"/>
        <v>20820</v>
      </c>
    </row>
    <row r="271" spans="1:16" ht="16" thickBot="1" x14ac:dyDescent="0.25">
      <c r="A271" s="31" t="s">
        <v>812</v>
      </c>
      <c r="B271" s="29">
        <v>868</v>
      </c>
      <c r="C271" s="29">
        <v>0</v>
      </c>
      <c r="D271" s="29">
        <v>0</v>
      </c>
      <c r="E271" s="36">
        <v>899</v>
      </c>
      <c r="F271" s="29">
        <v>0</v>
      </c>
      <c r="G271" s="29">
        <v>0</v>
      </c>
      <c r="H271" s="44">
        <v>23000</v>
      </c>
      <c r="I271" s="43">
        <f>SUM($E$2:E271)/SUM($E$2:$E$286)</f>
        <v>0.99977067583226176</v>
      </c>
      <c r="J271">
        <f t="shared" si="16"/>
        <v>999.77067583226176</v>
      </c>
      <c r="M271">
        <v>267</v>
      </c>
      <c r="N271" t="str">
        <f t="shared" si="17"/>
        <v>Toyota Corolla</v>
      </c>
      <c r="O271">
        <f t="shared" si="18"/>
        <v>20820</v>
      </c>
      <c r="P271">
        <f t="shared" si="19"/>
        <v>20820</v>
      </c>
    </row>
    <row r="272" spans="1:16" ht="16" thickBot="1" x14ac:dyDescent="0.25">
      <c r="A272" s="27" t="s">
        <v>813</v>
      </c>
      <c r="B272" s="34">
        <v>55</v>
      </c>
      <c r="C272" s="34">
        <v>39</v>
      </c>
      <c r="D272" s="29">
        <v>41.03</v>
      </c>
      <c r="E272" s="37">
        <v>772</v>
      </c>
      <c r="F272" s="28">
        <v>1413</v>
      </c>
      <c r="G272" s="29">
        <v>-45.36</v>
      </c>
      <c r="H272" s="49">
        <v>23665</v>
      </c>
      <c r="I272" s="43">
        <f>SUM($E$2:E272)/SUM($E$2:$E$286)</f>
        <v>0.99981608189984161</v>
      </c>
      <c r="J272">
        <f t="shared" si="16"/>
        <v>999.81608189984161</v>
      </c>
      <c r="M272">
        <v>268</v>
      </c>
      <c r="N272" t="str">
        <f t="shared" si="17"/>
        <v>Toyota Corolla</v>
      </c>
      <c r="O272">
        <f t="shared" si="18"/>
        <v>20820</v>
      </c>
      <c r="P272">
        <f t="shared" si="19"/>
        <v>20820</v>
      </c>
    </row>
    <row r="273" spans="1:16" ht="16" thickBot="1" x14ac:dyDescent="0.25">
      <c r="A273" s="31" t="s">
        <v>814</v>
      </c>
      <c r="B273" s="29">
        <v>14</v>
      </c>
      <c r="C273" s="29">
        <v>1</v>
      </c>
      <c r="D273" s="35">
        <v>1300</v>
      </c>
      <c r="E273" s="36">
        <v>698</v>
      </c>
      <c r="F273" s="29">
        <v>126</v>
      </c>
      <c r="G273" s="29">
        <v>453.97</v>
      </c>
      <c r="H273" s="49"/>
      <c r="I273" s="43">
        <f>SUM($E$2:E273)/SUM($E$2:$E$286)</f>
        <v>0.99985713557234257</v>
      </c>
      <c r="J273">
        <f t="shared" si="16"/>
        <v>999.8571355723426</v>
      </c>
      <c r="M273">
        <v>269</v>
      </c>
      <c r="N273" t="str">
        <f t="shared" si="17"/>
        <v>Toyota Corolla</v>
      </c>
      <c r="O273">
        <f t="shared" si="18"/>
        <v>20820</v>
      </c>
      <c r="P273">
        <f t="shared" si="19"/>
        <v>20820</v>
      </c>
    </row>
    <row r="274" spans="1:16" ht="16" thickBot="1" x14ac:dyDescent="0.25">
      <c r="A274" s="27" t="s">
        <v>815</v>
      </c>
      <c r="B274" s="34">
        <v>52</v>
      </c>
      <c r="C274" s="34">
        <v>79</v>
      </c>
      <c r="D274" s="29">
        <v>-34.18</v>
      </c>
      <c r="E274" s="37">
        <v>574</v>
      </c>
      <c r="F274" s="34">
        <v>927</v>
      </c>
      <c r="G274" s="29">
        <v>-38.08</v>
      </c>
      <c r="H274" s="49">
        <v>171150</v>
      </c>
      <c r="I274" s="43">
        <f>SUM($E$2:E274)/SUM($E$2:$E$286)</f>
        <v>0.99989089604227888</v>
      </c>
      <c r="J274">
        <f t="shared" si="16"/>
        <v>999.89089604227888</v>
      </c>
      <c r="M274">
        <v>270</v>
      </c>
      <c r="N274" t="str">
        <f t="shared" si="17"/>
        <v>Toyota Corolla</v>
      </c>
      <c r="O274">
        <f t="shared" si="18"/>
        <v>20820</v>
      </c>
      <c r="P274">
        <f t="shared" si="19"/>
        <v>20820</v>
      </c>
    </row>
    <row r="275" spans="1:16" ht="16" thickBot="1" x14ac:dyDescent="0.25">
      <c r="A275" s="31" t="s">
        <v>816</v>
      </c>
      <c r="B275" s="29">
        <v>32</v>
      </c>
      <c r="C275" s="29">
        <v>55</v>
      </c>
      <c r="D275" s="29">
        <v>-41.82</v>
      </c>
      <c r="E275" s="36">
        <v>392</v>
      </c>
      <c r="F275" s="29">
        <v>354</v>
      </c>
      <c r="G275" s="29">
        <v>10.73</v>
      </c>
      <c r="H275" s="47">
        <v>60935</v>
      </c>
      <c r="I275" s="43">
        <f>SUM($E$2:E275)/SUM($E$2:$E$286)</f>
        <v>0.99991395197296717</v>
      </c>
      <c r="J275">
        <f t="shared" si="16"/>
        <v>999.9139519729672</v>
      </c>
      <c r="M275">
        <v>271</v>
      </c>
      <c r="N275" t="str">
        <f t="shared" si="17"/>
        <v>Honda Accord</v>
      </c>
      <c r="O275">
        <f t="shared" si="18"/>
        <v>25255</v>
      </c>
      <c r="P275">
        <f t="shared" si="19"/>
        <v>25255</v>
      </c>
    </row>
    <row r="276" spans="1:16" ht="16" thickBot="1" x14ac:dyDescent="0.25">
      <c r="A276" s="27" t="s">
        <v>817</v>
      </c>
      <c r="B276" s="34">
        <v>17</v>
      </c>
      <c r="C276" s="34">
        <v>25</v>
      </c>
      <c r="D276" s="29">
        <v>-32</v>
      </c>
      <c r="E276" s="37">
        <v>331</v>
      </c>
      <c r="F276" s="34">
        <v>538</v>
      </c>
      <c r="G276" s="29">
        <v>-38.479999999999997</v>
      </c>
      <c r="H276">
        <v>115335</v>
      </c>
      <c r="I276" s="43">
        <f>SUM($E$2:E276)/SUM($E$2:$E$286)</f>
        <v>0.99993342011852282</v>
      </c>
      <c r="J276">
        <f t="shared" si="16"/>
        <v>999.9334201185228</v>
      </c>
      <c r="M276">
        <v>272</v>
      </c>
      <c r="N276" t="str">
        <f t="shared" si="17"/>
        <v>Honda Accord</v>
      </c>
      <c r="O276">
        <f t="shared" si="18"/>
        <v>25255</v>
      </c>
      <c r="P276">
        <f t="shared" si="19"/>
        <v>25255</v>
      </c>
    </row>
    <row r="277" spans="1:16" ht="16" thickBot="1" x14ac:dyDescent="0.25">
      <c r="A277" s="31" t="s">
        <v>818</v>
      </c>
      <c r="B277" s="29">
        <v>15</v>
      </c>
      <c r="C277" s="29">
        <v>8</v>
      </c>
      <c r="D277" s="29">
        <v>87.5</v>
      </c>
      <c r="E277" s="36">
        <v>267</v>
      </c>
      <c r="F277" s="29">
        <v>8</v>
      </c>
      <c r="G277" s="35">
        <v>3237.5</v>
      </c>
      <c r="H277" s="45">
        <v>59875</v>
      </c>
      <c r="I277" s="43">
        <f>SUM($E$2:E277)/SUM($E$2:$E$286)</f>
        <v>0.99994912403049663</v>
      </c>
      <c r="J277">
        <f t="shared" si="16"/>
        <v>999.94912403049659</v>
      </c>
      <c r="M277">
        <v>273</v>
      </c>
      <c r="N277" t="str">
        <f t="shared" si="17"/>
        <v>Honda Accord</v>
      </c>
      <c r="O277">
        <f t="shared" si="18"/>
        <v>25255</v>
      </c>
      <c r="P277">
        <f t="shared" si="19"/>
        <v>25255</v>
      </c>
    </row>
    <row r="278" spans="1:16" ht="16" thickBot="1" x14ac:dyDescent="0.25">
      <c r="A278" s="27" t="s">
        <v>819</v>
      </c>
      <c r="B278" s="34">
        <v>10</v>
      </c>
      <c r="C278" s="34">
        <v>17</v>
      </c>
      <c r="D278" s="29">
        <v>-41.18</v>
      </c>
      <c r="E278" s="37">
        <v>238</v>
      </c>
      <c r="F278" s="34">
        <v>170</v>
      </c>
      <c r="G278" s="29">
        <v>40</v>
      </c>
      <c r="H278">
        <v>159495</v>
      </c>
      <c r="I278" s="43">
        <f>SUM($E$2:E278)/SUM($E$2:$E$286)</f>
        <v>0.99996312227412876</v>
      </c>
      <c r="J278">
        <f t="shared" si="16"/>
        <v>999.96312227412875</v>
      </c>
      <c r="M278">
        <v>274</v>
      </c>
      <c r="N278" t="str">
        <f t="shared" si="17"/>
        <v>Honda Accord</v>
      </c>
      <c r="O278">
        <f t="shared" si="18"/>
        <v>25255</v>
      </c>
      <c r="P278">
        <f t="shared" si="19"/>
        <v>25255</v>
      </c>
    </row>
    <row r="279" spans="1:16" ht="16" thickBot="1" x14ac:dyDescent="0.25">
      <c r="A279" s="31" t="s">
        <v>820</v>
      </c>
      <c r="B279" s="29">
        <v>7</v>
      </c>
      <c r="C279" s="29">
        <v>58</v>
      </c>
      <c r="D279" s="29">
        <v>-87.93</v>
      </c>
      <c r="E279" s="36">
        <v>160</v>
      </c>
      <c r="F279" s="32">
        <v>2022</v>
      </c>
      <c r="G279" s="29">
        <v>-92.09</v>
      </c>
      <c r="I279" s="43">
        <f>SUM($E$2:E279)/SUM($E$2:$E$286)</f>
        <v>0.99997253285808319</v>
      </c>
      <c r="J279">
        <f t="shared" si="16"/>
        <v>999.97253285808324</v>
      </c>
      <c r="M279">
        <v>275</v>
      </c>
      <c r="N279" t="str">
        <f t="shared" si="17"/>
        <v>Honda Accord</v>
      </c>
      <c r="O279">
        <f t="shared" si="18"/>
        <v>25255</v>
      </c>
      <c r="P279">
        <f t="shared" si="19"/>
        <v>25255</v>
      </c>
    </row>
    <row r="280" spans="1:16" ht="16" thickBot="1" x14ac:dyDescent="0.25">
      <c r="A280" s="27" t="s">
        <v>821</v>
      </c>
      <c r="B280" s="34">
        <v>6</v>
      </c>
      <c r="C280" s="34">
        <v>10</v>
      </c>
      <c r="D280" s="29">
        <v>-40</v>
      </c>
      <c r="E280" s="37">
        <v>145</v>
      </c>
      <c r="F280" s="34">
        <v>238</v>
      </c>
      <c r="G280" s="29">
        <v>-39.08</v>
      </c>
      <c r="H280">
        <v>68745</v>
      </c>
      <c r="I280" s="43">
        <f>SUM($E$2:E280)/SUM($E$2:$E$286)</f>
        <v>0.9999810611997918</v>
      </c>
      <c r="J280">
        <f t="shared" si="16"/>
        <v>999.98106119979184</v>
      </c>
      <c r="M280">
        <v>276</v>
      </c>
      <c r="N280" t="str">
        <f t="shared" si="17"/>
        <v>Honda Accord</v>
      </c>
      <c r="O280">
        <f t="shared" si="18"/>
        <v>25255</v>
      </c>
      <c r="P280">
        <f t="shared" si="19"/>
        <v>25255</v>
      </c>
    </row>
    <row r="281" spans="1:16" ht="16" thickBot="1" x14ac:dyDescent="0.25">
      <c r="A281" s="31" t="s">
        <v>822</v>
      </c>
      <c r="B281" s="29">
        <v>130</v>
      </c>
      <c r="C281" s="29">
        <v>0</v>
      </c>
      <c r="D281" s="29">
        <v>0</v>
      </c>
      <c r="E281" s="36">
        <v>130</v>
      </c>
      <c r="F281" s="29">
        <v>0</v>
      </c>
      <c r="G281" s="29">
        <v>0</v>
      </c>
      <c r="H281" s="45">
        <v>105150</v>
      </c>
      <c r="I281" s="43">
        <f>SUM($E$2:E281)/SUM($E$2:$E$286)</f>
        <v>0.99998870729925471</v>
      </c>
      <c r="J281">
        <f t="shared" si="16"/>
        <v>999.98870729925466</v>
      </c>
      <c r="M281">
        <v>277</v>
      </c>
      <c r="N281" t="str">
        <f t="shared" si="17"/>
        <v>Honda Accord</v>
      </c>
      <c r="O281">
        <f t="shared" si="18"/>
        <v>25255</v>
      </c>
      <c r="P281">
        <f t="shared" si="19"/>
        <v>25255</v>
      </c>
    </row>
    <row r="282" spans="1:16" ht="16" thickBot="1" x14ac:dyDescent="0.25">
      <c r="A282" s="27" t="s">
        <v>823</v>
      </c>
      <c r="B282" s="34">
        <v>2</v>
      </c>
      <c r="C282" s="34">
        <v>11</v>
      </c>
      <c r="D282" s="29">
        <v>-81.819999999999993</v>
      </c>
      <c r="E282" s="37">
        <v>58</v>
      </c>
      <c r="F282" s="34">
        <v>455</v>
      </c>
      <c r="G282" s="29">
        <v>-87.25</v>
      </c>
      <c r="I282" s="43">
        <f>SUM($E$2:E282)/SUM($E$2:$E$286)</f>
        <v>0.99999211863593818</v>
      </c>
      <c r="J282">
        <f t="shared" si="16"/>
        <v>999.99211863593814</v>
      </c>
      <c r="M282">
        <v>278</v>
      </c>
      <c r="N282" t="str">
        <f t="shared" si="17"/>
        <v>Honda Accord</v>
      </c>
      <c r="O282">
        <f t="shared" si="18"/>
        <v>25255</v>
      </c>
      <c r="P282">
        <f t="shared" si="19"/>
        <v>25255</v>
      </c>
    </row>
    <row r="283" spans="1:16" ht="16" thickBot="1" x14ac:dyDescent="0.25">
      <c r="A283" s="31" t="s">
        <v>824</v>
      </c>
      <c r="B283" s="29">
        <v>1</v>
      </c>
      <c r="C283" s="29">
        <v>6</v>
      </c>
      <c r="D283" s="29">
        <v>-83.33</v>
      </c>
      <c r="E283" s="36">
        <v>48</v>
      </c>
      <c r="F283" s="32">
        <v>1043</v>
      </c>
      <c r="G283" s="29">
        <v>-95.4</v>
      </c>
      <c r="I283" s="43">
        <f>SUM($E$2:E283)/SUM($E$2:$E$286)</f>
        <v>0.99999494181112447</v>
      </c>
      <c r="J283">
        <f t="shared" si="16"/>
        <v>999.99494181112448</v>
      </c>
      <c r="M283">
        <v>279</v>
      </c>
      <c r="N283" t="str">
        <f t="shared" si="17"/>
        <v>Honda Accord</v>
      </c>
      <c r="O283">
        <f t="shared" si="18"/>
        <v>25255</v>
      </c>
      <c r="P283">
        <f t="shared" si="19"/>
        <v>25255</v>
      </c>
    </row>
    <row r="284" spans="1:16" ht="16" thickBot="1" x14ac:dyDescent="0.25">
      <c r="A284" s="27" t="s">
        <v>825</v>
      </c>
      <c r="B284" s="34">
        <v>43</v>
      </c>
      <c r="C284" s="34">
        <v>0</v>
      </c>
      <c r="D284" s="29">
        <v>0</v>
      </c>
      <c r="E284" s="37">
        <v>43</v>
      </c>
      <c r="F284" s="34">
        <v>0</v>
      </c>
      <c r="G284" s="29">
        <v>0</v>
      </c>
      <c r="H284" s="45">
        <v>37890</v>
      </c>
      <c r="I284" s="43">
        <f>SUM($E$2:E284)/SUM($E$2:$E$286)</f>
        <v>0.99999747090556224</v>
      </c>
      <c r="J284">
        <f t="shared" si="16"/>
        <v>999.99747090556218</v>
      </c>
      <c r="M284">
        <v>280</v>
      </c>
      <c r="N284" t="str">
        <f t="shared" si="17"/>
        <v>Honda Accord</v>
      </c>
      <c r="O284">
        <f t="shared" si="18"/>
        <v>25255</v>
      </c>
      <c r="P284">
        <f t="shared" si="19"/>
        <v>25255</v>
      </c>
    </row>
    <row r="285" spans="1:16" ht="16" thickBot="1" x14ac:dyDescent="0.25">
      <c r="A285" s="31" t="s">
        <v>826</v>
      </c>
      <c r="B285" s="29">
        <v>2</v>
      </c>
      <c r="C285" s="29">
        <v>9</v>
      </c>
      <c r="D285" s="29">
        <v>-77.78</v>
      </c>
      <c r="E285" s="36">
        <v>27</v>
      </c>
      <c r="F285" s="29">
        <v>621</v>
      </c>
      <c r="G285" s="29">
        <v>-95.65</v>
      </c>
      <c r="I285" s="43">
        <f>SUM($E$2:E285)/SUM($E$2:$E$286)</f>
        <v>0.99999905894160457</v>
      </c>
      <c r="J285">
        <f t="shared" si="16"/>
        <v>999.99905894160452</v>
      </c>
      <c r="M285">
        <v>281</v>
      </c>
      <c r="N285" t="str">
        <f t="shared" si="17"/>
        <v>Honda Accord</v>
      </c>
      <c r="O285">
        <f t="shared" si="18"/>
        <v>25255</v>
      </c>
      <c r="P285">
        <f t="shared" si="19"/>
        <v>25255</v>
      </c>
    </row>
    <row r="286" spans="1:16" ht="16" thickBot="1" x14ac:dyDescent="0.25">
      <c r="A286" s="38" t="s">
        <v>827</v>
      </c>
      <c r="B286" s="39">
        <v>1</v>
      </c>
      <c r="C286" s="39">
        <v>2</v>
      </c>
      <c r="D286" s="40">
        <v>-50</v>
      </c>
      <c r="E286" s="41">
        <v>16</v>
      </c>
      <c r="F286" s="39">
        <v>389</v>
      </c>
      <c r="G286" s="40">
        <v>-95.89</v>
      </c>
      <c r="I286" s="43">
        <f>SUM($E$2:E286)/SUM($E$2:$E$286)</f>
        <v>1</v>
      </c>
      <c r="J286">
        <f t="shared" si="16"/>
        <v>1000</v>
      </c>
      <c r="M286">
        <v>282</v>
      </c>
      <c r="N286" t="str">
        <f t="shared" si="17"/>
        <v>Honda Accord</v>
      </c>
      <c r="O286">
        <f t="shared" si="18"/>
        <v>25255</v>
      </c>
      <c r="P286">
        <f t="shared" si="19"/>
        <v>25255</v>
      </c>
    </row>
    <row r="287" spans="1:16" x14ac:dyDescent="0.2">
      <c r="M287">
        <v>283</v>
      </c>
      <c r="N287" t="str">
        <f t="shared" si="17"/>
        <v>Honda Accord</v>
      </c>
      <c r="O287">
        <f t="shared" si="18"/>
        <v>25255</v>
      </c>
      <c r="P287">
        <f t="shared" si="19"/>
        <v>25255</v>
      </c>
    </row>
    <row r="288" spans="1:16" x14ac:dyDescent="0.2">
      <c r="M288">
        <v>284</v>
      </c>
      <c r="N288" t="str">
        <f t="shared" si="17"/>
        <v>Honda Accord</v>
      </c>
      <c r="O288">
        <f t="shared" si="18"/>
        <v>25255</v>
      </c>
      <c r="P288">
        <f t="shared" si="19"/>
        <v>25255</v>
      </c>
    </row>
    <row r="289" spans="13:16" x14ac:dyDescent="0.2">
      <c r="M289">
        <v>285</v>
      </c>
      <c r="N289" t="str">
        <f t="shared" si="17"/>
        <v>Honda Accord</v>
      </c>
      <c r="O289">
        <f t="shared" si="18"/>
        <v>25255</v>
      </c>
      <c r="P289">
        <f t="shared" si="19"/>
        <v>25255</v>
      </c>
    </row>
    <row r="290" spans="13:16" x14ac:dyDescent="0.2">
      <c r="M290">
        <v>286</v>
      </c>
      <c r="N290" t="str">
        <f t="shared" si="17"/>
        <v>Honda Accord</v>
      </c>
      <c r="O290">
        <f t="shared" si="18"/>
        <v>25255</v>
      </c>
      <c r="P290">
        <f t="shared" si="19"/>
        <v>25255</v>
      </c>
    </row>
    <row r="291" spans="13:16" x14ac:dyDescent="0.2">
      <c r="M291">
        <v>287</v>
      </c>
      <c r="N291" t="str">
        <f t="shared" si="17"/>
        <v>Toyota Tacoma</v>
      </c>
      <c r="O291">
        <f t="shared" si="18"/>
        <v>27225</v>
      </c>
      <c r="P291">
        <f t="shared" si="19"/>
        <v>27225</v>
      </c>
    </row>
    <row r="292" spans="13:16" x14ac:dyDescent="0.2">
      <c r="M292">
        <v>288</v>
      </c>
      <c r="N292" t="str">
        <f t="shared" si="17"/>
        <v>Toyota Tacoma</v>
      </c>
      <c r="O292">
        <f t="shared" si="18"/>
        <v>27225</v>
      </c>
      <c r="P292">
        <f t="shared" si="19"/>
        <v>27225</v>
      </c>
    </row>
    <row r="293" spans="13:16" x14ac:dyDescent="0.2">
      <c r="M293">
        <v>289</v>
      </c>
      <c r="N293" t="str">
        <f t="shared" si="17"/>
        <v>Toyota Tacoma</v>
      </c>
      <c r="O293">
        <f t="shared" si="18"/>
        <v>27225</v>
      </c>
      <c r="P293">
        <f t="shared" si="19"/>
        <v>27225</v>
      </c>
    </row>
    <row r="294" spans="13:16" x14ac:dyDescent="0.2">
      <c r="M294">
        <v>290</v>
      </c>
      <c r="N294" t="str">
        <f t="shared" si="17"/>
        <v>Toyota Tacoma</v>
      </c>
      <c r="O294">
        <f t="shared" si="18"/>
        <v>27225</v>
      </c>
      <c r="P294">
        <f t="shared" si="19"/>
        <v>27225</v>
      </c>
    </row>
    <row r="295" spans="13:16" x14ac:dyDescent="0.2">
      <c r="M295">
        <v>291</v>
      </c>
      <c r="N295" t="str">
        <f t="shared" si="17"/>
        <v>Toyota Tacoma</v>
      </c>
      <c r="O295">
        <f t="shared" si="18"/>
        <v>27225</v>
      </c>
      <c r="P295">
        <f t="shared" si="19"/>
        <v>27225</v>
      </c>
    </row>
    <row r="296" spans="13:16" x14ac:dyDescent="0.2">
      <c r="M296">
        <v>292</v>
      </c>
      <c r="N296" t="str">
        <f t="shared" si="17"/>
        <v>Toyota Tacoma</v>
      </c>
      <c r="O296">
        <f t="shared" si="18"/>
        <v>27225</v>
      </c>
      <c r="P296">
        <f t="shared" si="19"/>
        <v>27225</v>
      </c>
    </row>
    <row r="297" spans="13:16" x14ac:dyDescent="0.2">
      <c r="M297">
        <v>293</v>
      </c>
      <c r="N297" t="str">
        <f t="shared" si="17"/>
        <v>Toyota Tacoma</v>
      </c>
      <c r="O297">
        <f t="shared" si="18"/>
        <v>27225</v>
      </c>
      <c r="P297">
        <f t="shared" si="19"/>
        <v>27225</v>
      </c>
    </row>
    <row r="298" spans="13:16" x14ac:dyDescent="0.2">
      <c r="M298">
        <v>294</v>
      </c>
      <c r="N298" t="str">
        <f t="shared" si="17"/>
        <v>Toyota Tacoma</v>
      </c>
      <c r="O298">
        <f t="shared" si="18"/>
        <v>27225</v>
      </c>
      <c r="P298">
        <f t="shared" si="19"/>
        <v>27225</v>
      </c>
    </row>
    <row r="299" spans="13:16" x14ac:dyDescent="0.2">
      <c r="M299">
        <v>295</v>
      </c>
      <c r="N299" t="str">
        <f t="shared" si="17"/>
        <v>Toyota Tacoma</v>
      </c>
      <c r="O299">
        <f t="shared" si="18"/>
        <v>27225</v>
      </c>
      <c r="P299">
        <f t="shared" si="19"/>
        <v>27225</v>
      </c>
    </row>
    <row r="300" spans="13:16" x14ac:dyDescent="0.2">
      <c r="M300">
        <v>296</v>
      </c>
      <c r="N300" t="str">
        <f t="shared" si="17"/>
        <v>Toyota Tacoma</v>
      </c>
      <c r="O300">
        <f t="shared" si="18"/>
        <v>27225</v>
      </c>
      <c r="P300">
        <f t="shared" si="19"/>
        <v>27225</v>
      </c>
    </row>
    <row r="301" spans="13:16" x14ac:dyDescent="0.2">
      <c r="M301">
        <v>297</v>
      </c>
      <c r="N301" t="str">
        <f t="shared" si="17"/>
        <v>Toyota Tacoma</v>
      </c>
      <c r="O301">
        <f t="shared" si="18"/>
        <v>27225</v>
      </c>
      <c r="P301">
        <f t="shared" si="19"/>
        <v>27225</v>
      </c>
    </row>
    <row r="302" spans="13:16" x14ac:dyDescent="0.2">
      <c r="M302">
        <v>298</v>
      </c>
      <c r="N302" t="str">
        <f t="shared" si="17"/>
        <v>Toyota Tacoma</v>
      </c>
      <c r="O302">
        <f t="shared" si="18"/>
        <v>27225</v>
      </c>
      <c r="P302">
        <f t="shared" si="19"/>
        <v>27225</v>
      </c>
    </row>
    <row r="303" spans="13:16" x14ac:dyDescent="0.2">
      <c r="M303">
        <v>299</v>
      </c>
      <c r="N303" t="str">
        <f t="shared" si="17"/>
        <v>Toyota Tacoma</v>
      </c>
      <c r="O303">
        <f t="shared" si="18"/>
        <v>27225</v>
      </c>
      <c r="P303">
        <f t="shared" si="19"/>
        <v>27225</v>
      </c>
    </row>
    <row r="304" spans="13:16" x14ac:dyDescent="0.2">
      <c r="M304">
        <v>300</v>
      </c>
      <c r="N304" t="str">
        <f t="shared" si="17"/>
        <v>Toyota Tacoma</v>
      </c>
      <c r="O304">
        <f t="shared" si="18"/>
        <v>27225</v>
      </c>
      <c r="P304">
        <f t="shared" si="19"/>
        <v>27225</v>
      </c>
    </row>
    <row r="305" spans="13:16" x14ac:dyDescent="0.2">
      <c r="M305">
        <v>301</v>
      </c>
      <c r="N305" t="str">
        <f t="shared" si="17"/>
        <v>Toyota Tacoma</v>
      </c>
      <c r="O305">
        <f t="shared" si="18"/>
        <v>27225</v>
      </c>
      <c r="P305">
        <f t="shared" si="19"/>
        <v>27225</v>
      </c>
    </row>
    <row r="306" spans="13:16" x14ac:dyDescent="0.2">
      <c r="M306">
        <v>302</v>
      </c>
      <c r="N306" t="str">
        <f t="shared" si="17"/>
        <v>Jeep Grand Cherokee</v>
      </c>
      <c r="O306">
        <f t="shared" si="18"/>
        <v>33645</v>
      </c>
      <c r="P306">
        <f t="shared" si="19"/>
        <v>33645</v>
      </c>
    </row>
    <row r="307" spans="13:16" x14ac:dyDescent="0.2">
      <c r="M307">
        <v>303</v>
      </c>
      <c r="N307" t="str">
        <f t="shared" si="17"/>
        <v>Jeep Grand Cherokee</v>
      </c>
      <c r="O307">
        <f t="shared" si="18"/>
        <v>33645</v>
      </c>
      <c r="P307">
        <f t="shared" si="19"/>
        <v>33645</v>
      </c>
    </row>
    <row r="308" spans="13:16" x14ac:dyDescent="0.2">
      <c r="M308">
        <v>304</v>
      </c>
      <c r="N308" t="str">
        <f t="shared" si="17"/>
        <v>Jeep Grand Cherokee</v>
      </c>
      <c r="O308">
        <f t="shared" si="18"/>
        <v>33645</v>
      </c>
      <c r="P308">
        <f t="shared" si="19"/>
        <v>33645</v>
      </c>
    </row>
    <row r="309" spans="13:16" x14ac:dyDescent="0.2">
      <c r="M309">
        <v>305</v>
      </c>
      <c r="N309" t="str">
        <f t="shared" si="17"/>
        <v>Jeep Grand Cherokee</v>
      </c>
      <c r="O309">
        <f t="shared" si="18"/>
        <v>33645</v>
      </c>
      <c r="P309">
        <f t="shared" si="19"/>
        <v>33645</v>
      </c>
    </row>
    <row r="310" spans="13:16" x14ac:dyDescent="0.2">
      <c r="M310">
        <v>306</v>
      </c>
      <c r="N310" t="str">
        <f t="shared" si="17"/>
        <v>Jeep Grand Cherokee</v>
      </c>
      <c r="O310">
        <f t="shared" si="18"/>
        <v>33645</v>
      </c>
      <c r="P310">
        <f t="shared" si="19"/>
        <v>33645</v>
      </c>
    </row>
    <row r="311" spans="13:16" x14ac:dyDescent="0.2">
      <c r="M311">
        <v>307</v>
      </c>
      <c r="N311" t="str">
        <f t="shared" si="17"/>
        <v>Jeep Grand Cherokee</v>
      </c>
      <c r="O311">
        <f t="shared" si="18"/>
        <v>33645</v>
      </c>
      <c r="P311">
        <f t="shared" si="19"/>
        <v>33645</v>
      </c>
    </row>
    <row r="312" spans="13:16" x14ac:dyDescent="0.2">
      <c r="M312">
        <v>308</v>
      </c>
      <c r="N312" t="str">
        <f t="shared" si="17"/>
        <v>Jeep Grand Cherokee</v>
      </c>
      <c r="O312">
        <f t="shared" si="18"/>
        <v>33645</v>
      </c>
      <c r="P312">
        <f t="shared" si="19"/>
        <v>33645</v>
      </c>
    </row>
    <row r="313" spans="13:16" x14ac:dyDescent="0.2">
      <c r="M313">
        <v>309</v>
      </c>
      <c r="N313" t="str">
        <f t="shared" si="17"/>
        <v>Jeep Grand Cherokee</v>
      </c>
      <c r="O313">
        <f t="shared" si="18"/>
        <v>33645</v>
      </c>
      <c r="P313">
        <f t="shared" si="19"/>
        <v>33645</v>
      </c>
    </row>
    <row r="314" spans="13:16" x14ac:dyDescent="0.2">
      <c r="M314">
        <v>310</v>
      </c>
      <c r="N314" t="str">
        <f t="shared" si="17"/>
        <v>Jeep Grand Cherokee</v>
      </c>
      <c r="O314">
        <f t="shared" si="18"/>
        <v>33645</v>
      </c>
      <c r="P314">
        <f t="shared" si="19"/>
        <v>33645</v>
      </c>
    </row>
    <row r="315" spans="13:16" x14ac:dyDescent="0.2">
      <c r="M315">
        <v>311</v>
      </c>
      <c r="N315" t="str">
        <f t="shared" si="17"/>
        <v>Jeep Grand Cherokee</v>
      </c>
      <c r="O315">
        <f t="shared" si="18"/>
        <v>33645</v>
      </c>
      <c r="P315">
        <f t="shared" si="19"/>
        <v>33645</v>
      </c>
    </row>
    <row r="316" spans="13:16" x14ac:dyDescent="0.2">
      <c r="M316">
        <v>312</v>
      </c>
      <c r="N316" t="str">
        <f t="shared" si="17"/>
        <v>Jeep Grand Cherokee</v>
      </c>
      <c r="O316">
        <f t="shared" si="18"/>
        <v>33645</v>
      </c>
      <c r="P316">
        <f t="shared" si="19"/>
        <v>33645</v>
      </c>
    </row>
    <row r="317" spans="13:16" x14ac:dyDescent="0.2">
      <c r="M317">
        <v>313</v>
      </c>
      <c r="N317" t="str">
        <f t="shared" si="17"/>
        <v>Jeep Grand Cherokee</v>
      </c>
      <c r="O317">
        <f t="shared" si="18"/>
        <v>33645</v>
      </c>
      <c r="P317">
        <f t="shared" si="19"/>
        <v>33645</v>
      </c>
    </row>
    <row r="318" spans="13:16" x14ac:dyDescent="0.2">
      <c r="M318">
        <v>314</v>
      </c>
      <c r="N318" t="str">
        <f t="shared" si="17"/>
        <v>Jeep Grand Cherokee</v>
      </c>
      <c r="O318">
        <f t="shared" si="18"/>
        <v>33645</v>
      </c>
      <c r="P318">
        <f t="shared" si="19"/>
        <v>33645</v>
      </c>
    </row>
    <row r="319" spans="13:16" x14ac:dyDescent="0.2">
      <c r="M319">
        <v>315</v>
      </c>
      <c r="N319" t="str">
        <f t="shared" si="17"/>
        <v>Jeep Grand Cherokee</v>
      </c>
      <c r="O319">
        <f t="shared" si="18"/>
        <v>33645</v>
      </c>
      <c r="P319">
        <f t="shared" si="19"/>
        <v>33645</v>
      </c>
    </row>
    <row r="320" spans="13:16" x14ac:dyDescent="0.2">
      <c r="M320">
        <v>316</v>
      </c>
      <c r="N320" t="str">
        <f t="shared" si="17"/>
        <v>Ford Escape</v>
      </c>
      <c r="O320">
        <f t="shared" si="18"/>
        <v>26130</v>
      </c>
      <c r="P320">
        <f t="shared" si="19"/>
        <v>26130</v>
      </c>
    </row>
    <row r="321" spans="13:16" x14ac:dyDescent="0.2">
      <c r="M321">
        <v>317</v>
      </c>
      <c r="N321" t="str">
        <f t="shared" si="17"/>
        <v>Ford Escape</v>
      </c>
      <c r="O321">
        <f t="shared" si="18"/>
        <v>26130</v>
      </c>
      <c r="P321">
        <f t="shared" si="19"/>
        <v>26130</v>
      </c>
    </row>
    <row r="322" spans="13:16" x14ac:dyDescent="0.2">
      <c r="M322">
        <v>318</v>
      </c>
      <c r="N322" t="str">
        <f t="shared" si="17"/>
        <v>Ford Escape</v>
      </c>
      <c r="O322">
        <f t="shared" si="18"/>
        <v>26130</v>
      </c>
      <c r="P322">
        <f t="shared" si="19"/>
        <v>26130</v>
      </c>
    </row>
    <row r="323" spans="13:16" x14ac:dyDescent="0.2">
      <c r="M323">
        <v>319</v>
      </c>
      <c r="N323" t="str">
        <f t="shared" si="17"/>
        <v>Ford Escape</v>
      </c>
      <c r="O323">
        <f t="shared" si="18"/>
        <v>26130</v>
      </c>
      <c r="P323">
        <f t="shared" si="19"/>
        <v>26130</v>
      </c>
    </row>
    <row r="324" spans="13:16" x14ac:dyDescent="0.2">
      <c r="M324">
        <v>320</v>
      </c>
      <c r="N324" t="str">
        <f t="shared" si="17"/>
        <v>Ford Escape</v>
      </c>
      <c r="O324">
        <f t="shared" si="18"/>
        <v>26130</v>
      </c>
      <c r="P324">
        <f t="shared" si="19"/>
        <v>26130</v>
      </c>
    </row>
    <row r="325" spans="13:16" x14ac:dyDescent="0.2">
      <c r="M325">
        <v>321</v>
      </c>
      <c r="N325" t="str">
        <f t="shared" si="17"/>
        <v>Ford Escape</v>
      </c>
      <c r="O325">
        <f t="shared" si="18"/>
        <v>26130</v>
      </c>
      <c r="P325">
        <f t="shared" si="19"/>
        <v>26130</v>
      </c>
    </row>
    <row r="326" spans="13:16" x14ac:dyDescent="0.2">
      <c r="M326">
        <v>322</v>
      </c>
      <c r="N326" t="str">
        <f t="shared" ref="N326:N389" si="20">INDEX($A$2:$A$286,MATCH(M326,$J$1:$J$286,1),0)</f>
        <v>Ford Escape</v>
      </c>
      <c r="O326">
        <f t="shared" ref="O326:O389" si="21">INDEX($H$2:$H$286,MATCH(N326,$A$2:$A$286,0),1)</f>
        <v>26130</v>
      </c>
      <c r="P326">
        <f t="shared" ref="P326:P389" si="22">IF(O326=0,"",O326)</f>
        <v>26130</v>
      </c>
    </row>
    <row r="327" spans="13:16" x14ac:dyDescent="0.2">
      <c r="M327">
        <v>323</v>
      </c>
      <c r="N327" t="str">
        <f t="shared" si="20"/>
        <v>Ford Escape</v>
      </c>
      <c r="O327">
        <f t="shared" si="21"/>
        <v>26130</v>
      </c>
      <c r="P327">
        <f t="shared" si="22"/>
        <v>26130</v>
      </c>
    </row>
    <row r="328" spans="13:16" x14ac:dyDescent="0.2">
      <c r="M328">
        <v>324</v>
      </c>
      <c r="N328" t="str">
        <f t="shared" si="20"/>
        <v>Ford Escape</v>
      </c>
      <c r="O328">
        <f t="shared" si="21"/>
        <v>26130</v>
      </c>
      <c r="P328">
        <f t="shared" si="22"/>
        <v>26130</v>
      </c>
    </row>
    <row r="329" spans="13:16" x14ac:dyDescent="0.2">
      <c r="M329">
        <v>325</v>
      </c>
      <c r="N329" t="str">
        <f t="shared" si="20"/>
        <v>Ford Escape</v>
      </c>
      <c r="O329">
        <f t="shared" si="21"/>
        <v>26130</v>
      </c>
      <c r="P329">
        <f t="shared" si="22"/>
        <v>26130</v>
      </c>
    </row>
    <row r="330" spans="13:16" x14ac:dyDescent="0.2">
      <c r="M330">
        <v>326</v>
      </c>
      <c r="N330" t="str">
        <f t="shared" si="20"/>
        <v>Ford Escape</v>
      </c>
      <c r="O330">
        <f t="shared" si="21"/>
        <v>26130</v>
      </c>
      <c r="P330">
        <f t="shared" si="22"/>
        <v>26130</v>
      </c>
    </row>
    <row r="331" spans="13:16" x14ac:dyDescent="0.2">
      <c r="M331">
        <v>327</v>
      </c>
      <c r="N331" t="str">
        <f t="shared" si="20"/>
        <v>Ford Escape</v>
      </c>
      <c r="O331">
        <f t="shared" si="21"/>
        <v>26130</v>
      </c>
      <c r="P331">
        <f t="shared" si="22"/>
        <v>26130</v>
      </c>
    </row>
    <row r="332" spans="13:16" x14ac:dyDescent="0.2">
      <c r="M332">
        <v>328</v>
      </c>
      <c r="N332" t="str">
        <f t="shared" si="20"/>
        <v>Ford Escape</v>
      </c>
      <c r="O332">
        <f t="shared" si="21"/>
        <v>26130</v>
      </c>
      <c r="P332">
        <f t="shared" si="22"/>
        <v>26130</v>
      </c>
    </row>
    <row r="333" spans="13:16" x14ac:dyDescent="0.2">
      <c r="M333">
        <v>329</v>
      </c>
      <c r="N333" t="str">
        <f t="shared" si="20"/>
        <v>Ford Escape</v>
      </c>
      <c r="O333">
        <f t="shared" si="21"/>
        <v>26130</v>
      </c>
      <c r="P333">
        <f t="shared" si="22"/>
        <v>26130</v>
      </c>
    </row>
    <row r="334" spans="13:16" x14ac:dyDescent="0.2">
      <c r="M334">
        <v>330</v>
      </c>
      <c r="N334" t="str">
        <f t="shared" si="20"/>
        <v>Toyota Highlander</v>
      </c>
      <c r="O334">
        <f t="shared" si="21"/>
        <v>35775</v>
      </c>
      <c r="P334">
        <f t="shared" si="22"/>
        <v>35775</v>
      </c>
    </row>
    <row r="335" spans="13:16" x14ac:dyDescent="0.2">
      <c r="M335">
        <v>331</v>
      </c>
      <c r="N335" t="str">
        <f t="shared" si="20"/>
        <v>Toyota Highlander</v>
      </c>
      <c r="O335">
        <f t="shared" si="21"/>
        <v>35775</v>
      </c>
      <c r="P335">
        <f t="shared" si="22"/>
        <v>35775</v>
      </c>
    </row>
    <row r="336" spans="13:16" x14ac:dyDescent="0.2">
      <c r="M336">
        <v>332</v>
      </c>
      <c r="N336" t="str">
        <f t="shared" si="20"/>
        <v>Toyota Highlander</v>
      </c>
      <c r="O336">
        <f t="shared" si="21"/>
        <v>35775</v>
      </c>
      <c r="P336">
        <f t="shared" si="22"/>
        <v>35775</v>
      </c>
    </row>
    <row r="337" spans="13:16" x14ac:dyDescent="0.2">
      <c r="M337">
        <v>333</v>
      </c>
      <c r="N337" t="str">
        <f t="shared" si="20"/>
        <v>Toyota Highlander</v>
      </c>
      <c r="O337">
        <f t="shared" si="21"/>
        <v>35775</v>
      </c>
      <c r="P337">
        <f t="shared" si="22"/>
        <v>35775</v>
      </c>
    </row>
    <row r="338" spans="13:16" x14ac:dyDescent="0.2">
      <c r="M338">
        <v>334</v>
      </c>
      <c r="N338" t="str">
        <f t="shared" si="20"/>
        <v>Toyota Highlander</v>
      </c>
      <c r="O338">
        <f t="shared" si="21"/>
        <v>35775</v>
      </c>
      <c r="P338">
        <f t="shared" si="22"/>
        <v>35775</v>
      </c>
    </row>
    <row r="339" spans="13:16" x14ac:dyDescent="0.2">
      <c r="M339">
        <v>335</v>
      </c>
      <c r="N339" t="str">
        <f t="shared" si="20"/>
        <v>Toyota Highlander</v>
      </c>
      <c r="O339">
        <f t="shared" si="21"/>
        <v>35775</v>
      </c>
      <c r="P339">
        <f t="shared" si="22"/>
        <v>35775</v>
      </c>
    </row>
    <row r="340" spans="13:16" x14ac:dyDescent="0.2">
      <c r="M340">
        <v>336</v>
      </c>
      <c r="N340" t="str">
        <f t="shared" si="20"/>
        <v>Toyota Highlander</v>
      </c>
      <c r="O340">
        <f t="shared" si="21"/>
        <v>35775</v>
      </c>
      <c r="P340">
        <f t="shared" si="22"/>
        <v>35775</v>
      </c>
    </row>
    <row r="341" spans="13:16" x14ac:dyDescent="0.2">
      <c r="M341">
        <v>337</v>
      </c>
      <c r="N341" t="str">
        <f t="shared" si="20"/>
        <v>Toyota Highlander</v>
      </c>
      <c r="O341">
        <f t="shared" si="21"/>
        <v>35775</v>
      </c>
      <c r="P341">
        <f t="shared" si="22"/>
        <v>35775</v>
      </c>
    </row>
    <row r="342" spans="13:16" x14ac:dyDescent="0.2">
      <c r="M342">
        <v>338</v>
      </c>
      <c r="N342" t="str">
        <f t="shared" si="20"/>
        <v>Toyota Highlander</v>
      </c>
      <c r="O342">
        <f t="shared" si="21"/>
        <v>35775</v>
      </c>
      <c r="P342">
        <f t="shared" si="22"/>
        <v>35775</v>
      </c>
    </row>
    <row r="343" spans="13:16" x14ac:dyDescent="0.2">
      <c r="M343">
        <v>339</v>
      </c>
      <c r="N343" t="str">
        <f t="shared" si="20"/>
        <v>Toyota Highlander</v>
      </c>
      <c r="O343">
        <f t="shared" si="21"/>
        <v>35775</v>
      </c>
      <c r="P343">
        <f t="shared" si="22"/>
        <v>35775</v>
      </c>
    </row>
    <row r="344" spans="13:16" x14ac:dyDescent="0.2">
      <c r="M344">
        <v>340</v>
      </c>
      <c r="N344" t="str">
        <f t="shared" si="20"/>
        <v>Toyota Highlander</v>
      </c>
      <c r="O344">
        <f t="shared" si="21"/>
        <v>35775</v>
      </c>
      <c r="P344">
        <f t="shared" si="22"/>
        <v>35775</v>
      </c>
    </row>
    <row r="345" spans="13:16" x14ac:dyDescent="0.2">
      <c r="M345">
        <v>341</v>
      </c>
      <c r="N345" t="str">
        <f t="shared" si="20"/>
        <v>Toyota Highlander</v>
      </c>
      <c r="O345">
        <f t="shared" si="21"/>
        <v>35775</v>
      </c>
      <c r="P345">
        <f t="shared" si="22"/>
        <v>35775</v>
      </c>
    </row>
    <row r="346" spans="13:16" x14ac:dyDescent="0.2">
      <c r="M346">
        <v>342</v>
      </c>
      <c r="N346" t="str">
        <f t="shared" si="20"/>
        <v>Toyota Highlander</v>
      </c>
      <c r="O346">
        <f t="shared" si="21"/>
        <v>35775</v>
      </c>
      <c r="P346">
        <f t="shared" si="22"/>
        <v>35775</v>
      </c>
    </row>
    <row r="347" spans="13:16" x14ac:dyDescent="0.2">
      <c r="M347">
        <v>343</v>
      </c>
      <c r="N347" t="str">
        <f t="shared" si="20"/>
        <v>Toyota Highlander</v>
      </c>
      <c r="O347">
        <f t="shared" si="21"/>
        <v>35775</v>
      </c>
      <c r="P347">
        <f t="shared" si="22"/>
        <v>35775</v>
      </c>
    </row>
    <row r="348" spans="13:16" x14ac:dyDescent="0.2">
      <c r="M348">
        <v>344</v>
      </c>
      <c r="N348" t="str">
        <f t="shared" si="20"/>
        <v>GMC Sierra</v>
      </c>
      <c r="O348">
        <f t="shared" si="21"/>
        <v>31195</v>
      </c>
      <c r="P348">
        <f t="shared" si="22"/>
        <v>31195</v>
      </c>
    </row>
    <row r="349" spans="13:16" x14ac:dyDescent="0.2">
      <c r="M349">
        <v>345</v>
      </c>
      <c r="N349" t="str">
        <f t="shared" si="20"/>
        <v>GMC Sierra</v>
      </c>
      <c r="O349">
        <f t="shared" si="21"/>
        <v>31195</v>
      </c>
      <c r="P349">
        <f t="shared" si="22"/>
        <v>31195</v>
      </c>
    </row>
    <row r="350" spans="13:16" x14ac:dyDescent="0.2">
      <c r="M350">
        <v>346</v>
      </c>
      <c r="N350" t="str">
        <f t="shared" si="20"/>
        <v>GMC Sierra</v>
      </c>
      <c r="O350">
        <f t="shared" si="21"/>
        <v>31195</v>
      </c>
      <c r="P350">
        <f t="shared" si="22"/>
        <v>31195</v>
      </c>
    </row>
    <row r="351" spans="13:16" x14ac:dyDescent="0.2">
      <c r="M351">
        <v>347</v>
      </c>
      <c r="N351" t="str">
        <f t="shared" si="20"/>
        <v>GMC Sierra</v>
      </c>
      <c r="O351">
        <f t="shared" si="21"/>
        <v>31195</v>
      </c>
      <c r="P351">
        <f t="shared" si="22"/>
        <v>31195</v>
      </c>
    </row>
    <row r="352" spans="13:16" x14ac:dyDescent="0.2">
      <c r="M352">
        <v>348</v>
      </c>
      <c r="N352" t="str">
        <f t="shared" si="20"/>
        <v>GMC Sierra</v>
      </c>
      <c r="O352">
        <f t="shared" si="21"/>
        <v>31195</v>
      </c>
      <c r="P352">
        <f t="shared" si="22"/>
        <v>31195</v>
      </c>
    </row>
    <row r="353" spans="13:16" x14ac:dyDescent="0.2">
      <c r="M353">
        <v>349</v>
      </c>
      <c r="N353" t="str">
        <f t="shared" si="20"/>
        <v>GMC Sierra</v>
      </c>
      <c r="O353">
        <f t="shared" si="21"/>
        <v>31195</v>
      </c>
      <c r="P353">
        <f t="shared" si="22"/>
        <v>31195</v>
      </c>
    </row>
    <row r="354" spans="13:16" x14ac:dyDescent="0.2">
      <c r="M354">
        <v>350</v>
      </c>
      <c r="N354" t="str">
        <f t="shared" si="20"/>
        <v>GMC Sierra</v>
      </c>
      <c r="O354">
        <f t="shared" si="21"/>
        <v>31195</v>
      </c>
      <c r="P354">
        <f t="shared" si="22"/>
        <v>31195</v>
      </c>
    </row>
    <row r="355" spans="13:16" x14ac:dyDescent="0.2">
      <c r="M355">
        <v>351</v>
      </c>
      <c r="N355" t="str">
        <f t="shared" si="20"/>
        <v>GMC Sierra</v>
      </c>
      <c r="O355">
        <f t="shared" si="21"/>
        <v>31195</v>
      </c>
      <c r="P355">
        <f t="shared" si="22"/>
        <v>31195</v>
      </c>
    </row>
    <row r="356" spans="13:16" x14ac:dyDescent="0.2">
      <c r="M356">
        <v>352</v>
      </c>
      <c r="N356" t="str">
        <f t="shared" si="20"/>
        <v>GMC Sierra</v>
      </c>
      <c r="O356">
        <f t="shared" si="21"/>
        <v>31195</v>
      </c>
      <c r="P356">
        <f t="shared" si="22"/>
        <v>31195</v>
      </c>
    </row>
    <row r="357" spans="13:16" x14ac:dyDescent="0.2">
      <c r="M357">
        <v>353</v>
      </c>
      <c r="N357" t="str">
        <f t="shared" si="20"/>
        <v>GMC Sierra</v>
      </c>
      <c r="O357">
        <f t="shared" si="21"/>
        <v>31195</v>
      </c>
      <c r="P357">
        <f t="shared" si="22"/>
        <v>31195</v>
      </c>
    </row>
    <row r="358" spans="13:16" x14ac:dyDescent="0.2">
      <c r="M358">
        <v>354</v>
      </c>
      <c r="N358" t="str">
        <f t="shared" si="20"/>
        <v>GMC Sierra</v>
      </c>
      <c r="O358">
        <f t="shared" si="21"/>
        <v>31195</v>
      </c>
      <c r="P358">
        <f t="shared" si="22"/>
        <v>31195</v>
      </c>
    </row>
    <row r="359" spans="13:16" x14ac:dyDescent="0.2">
      <c r="M359">
        <v>355</v>
      </c>
      <c r="N359" t="str">
        <f t="shared" si="20"/>
        <v>GMC Sierra</v>
      </c>
      <c r="O359">
        <f t="shared" si="21"/>
        <v>31195</v>
      </c>
      <c r="P359">
        <f t="shared" si="22"/>
        <v>31195</v>
      </c>
    </row>
    <row r="360" spans="13:16" x14ac:dyDescent="0.2">
      <c r="M360">
        <v>356</v>
      </c>
      <c r="N360" t="str">
        <f t="shared" si="20"/>
        <v>GMC Sierra</v>
      </c>
      <c r="O360">
        <f t="shared" si="21"/>
        <v>31195</v>
      </c>
      <c r="P360">
        <f t="shared" si="22"/>
        <v>31195</v>
      </c>
    </row>
    <row r="361" spans="13:16" x14ac:dyDescent="0.2">
      <c r="M361">
        <v>357</v>
      </c>
      <c r="N361" t="str">
        <f t="shared" si="20"/>
        <v>GMC Sierra</v>
      </c>
      <c r="O361">
        <f t="shared" si="21"/>
        <v>31195</v>
      </c>
      <c r="P361">
        <f t="shared" si="22"/>
        <v>31195</v>
      </c>
    </row>
    <row r="362" spans="13:16" x14ac:dyDescent="0.2">
      <c r="M362">
        <v>358</v>
      </c>
      <c r="N362" t="str">
        <f t="shared" si="20"/>
        <v>Jeep Wrangler</v>
      </c>
      <c r="O362">
        <f t="shared" si="21"/>
        <v>29790</v>
      </c>
      <c r="P362">
        <f t="shared" si="22"/>
        <v>29790</v>
      </c>
    </row>
    <row r="363" spans="13:16" x14ac:dyDescent="0.2">
      <c r="M363">
        <v>359</v>
      </c>
      <c r="N363" t="str">
        <f t="shared" si="20"/>
        <v>Jeep Wrangler</v>
      </c>
      <c r="O363">
        <f t="shared" si="21"/>
        <v>29790</v>
      </c>
      <c r="P363">
        <f t="shared" si="22"/>
        <v>29790</v>
      </c>
    </row>
    <row r="364" spans="13:16" x14ac:dyDescent="0.2">
      <c r="M364">
        <v>360</v>
      </c>
      <c r="N364" t="str">
        <f t="shared" si="20"/>
        <v>Jeep Wrangler</v>
      </c>
      <c r="O364">
        <f t="shared" si="21"/>
        <v>29790</v>
      </c>
      <c r="P364">
        <f t="shared" si="22"/>
        <v>29790</v>
      </c>
    </row>
    <row r="365" spans="13:16" x14ac:dyDescent="0.2">
      <c r="M365">
        <v>361</v>
      </c>
      <c r="N365" t="str">
        <f t="shared" si="20"/>
        <v>Jeep Wrangler</v>
      </c>
      <c r="O365">
        <f t="shared" si="21"/>
        <v>29790</v>
      </c>
      <c r="P365">
        <f t="shared" si="22"/>
        <v>29790</v>
      </c>
    </row>
    <row r="366" spans="13:16" x14ac:dyDescent="0.2">
      <c r="M366">
        <v>362</v>
      </c>
      <c r="N366" t="str">
        <f t="shared" si="20"/>
        <v>Jeep Wrangler</v>
      </c>
      <c r="O366">
        <f t="shared" si="21"/>
        <v>29790</v>
      </c>
      <c r="P366">
        <f t="shared" si="22"/>
        <v>29790</v>
      </c>
    </row>
    <row r="367" spans="13:16" x14ac:dyDescent="0.2">
      <c r="M367">
        <v>363</v>
      </c>
      <c r="N367" t="str">
        <f t="shared" si="20"/>
        <v>Jeep Wrangler</v>
      </c>
      <c r="O367">
        <f t="shared" si="21"/>
        <v>29790</v>
      </c>
      <c r="P367">
        <f t="shared" si="22"/>
        <v>29790</v>
      </c>
    </row>
    <row r="368" spans="13:16" x14ac:dyDescent="0.2">
      <c r="M368">
        <v>364</v>
      </c>
      <c r="N368" t="str">
        <f t="shared" si="20"/>
        <v>Jeep Wrangler</v>
      </c>
      <c r="O368">
        <f t="shared" si="21"/>
        <v>29790</v>
      </c>
      <c r="P368">
        <f t="shared" si="22"/>
        <v>29790</v>
      </c>
    </row>
    <row r="369" spans="13:16" x14ac:dyDescent="0.2">
      <c r="M369">
        <v>365</v>
      </c>
      <c r="N369" t="str">
        <f t="shared" si="20"/>
        <v>Jeep Wrangler</v>
      </c>
      <c r="O369">
        <f t="shared" si="21"/>
        <v>29790</v>
      </c>
      <c r="P369">
        <f t="shared" si="22"/>
        <v>29790</v>
      </c>
    </row>
    <row r="370" spans="13:16" x14ac:dyDescent="0.2">
      <c r="M370">
        <v>366</v>
      </c>
      <c r="N370" t="str">
        <f t="shared" si="20"/>
        <v>Jeep Wrangler</v>
      </c>
      <c r="O370">
        <f t="shared" si="21"/>
        <v>29790</v>
      </c>
      <c r="P370">
        <f t="shared" si="22"/>
        <v>29790</v>
      </c>
    </row>
    <row r="371" spans="13:16" x14ac:dyDescent="0.2">
      <c r="M371">
        <v>367</v>
      </c>
      <c r="N371" t="str">
        <f t="shared" si="20"/>
        <v>Jeep Wrangler</v>
      </c>
      <c r="O371">
        <f t="shared" si="21"/>
        <v>29790</v>
      </c>
      <c r="P371">
        <f t="shared" si="22"/>
        <v>29790</v>
      </c>
    </row>
    <row r="372" spans="13:16" x14ac:dyDescent="0.2">
      <c r="M372">
        <v>368</v>
      </c>
      <c r="N372" t="str">
        <f t="shared" si="20"/>
        <v>Jeep Wrangler</v>
      </c>
      <c r="O372">
        <f t="shared" si="21"/>
        <v>29790</v>
      </c>
      <c r="P372">
        <f t="shared" si="22"/>
        <v>29790</v>
      </c>
    </row>
    <row r="373" spans="13:16" x14ac:dyDescent="0.2">
      <c r="M373">
        <v>369</v>
      </c>
      <c r="N373" t="str">
        <f t="shared" si="20"/>
        <v>Jeep Wrangler</v>
      </c>
      <c r="O373">
        <f t="shared" si="21"/>
        <v>29790</v>
      </c>
      <c r="P373">
        <f t="shared" si="22"/>
        <v>29790</v>
      </c>
    </row>
    <row r="374" spans="13:16" x14ac:dyDescent="0.2">
      <c r="M374">
        <v>370</v>
      </c>
      <c r="N374" t="str">
        <f t="shared" si="20"/>
        <v>Jeep Wrangler</v>
      </c>
      <c r="O374">
        <f t="shared" si="21"/>
        <v>29790</v>
      </c>
      <c r="P374">
        <f t="shared" si="22"/>
        <v>29790</v>
      </c>
    </row>
    <row r="375" spans="13:16" x14ac:dyDescent="0.2">
      <c r="M375">
        <v>371</v>
      </c>
      <c r="N375" t="str">
        <f t="shared" si="20"/>
        <v>Nissan Altima</v>
      </c>
      <c r="O375">
        <f t="shared" si="21"/>
        <v>25225</v>
      </c>
      <c r="P375">
        <f t="shared" si="22"/>
        <v>25225</v>
      </c>
    </row>
    <row r="376" spans="13:16" x14ac:dyDescent="0.2">
      <c r="M376">
        <v>372</v>
      </c>
      <c r="N376" t="str">
        <f t="shared" si="20"/>
        <v>Nissan Altima</v>
      </c>
      <c r="O376">
        <f t="shared" si="21"/>
        <v>25225</v>
      </c>
      <c r="P376">
        <f t="shared" si="22"/>
        <v>25225</v>
      </c>
    </row>
    <row r="377" spans="13:16" x14ac:dyDescent="0.2">
      <c r="M377">
        <v>373</v>
      </c>
      <c r="N377" t="str">
        <f t="shared" si="20"/>
        <v>Nissan Altima</v>
      </c>
      <c r="O377">
        <f t="shared" si="21"/>
        <v>25225</v>
      </c>
      <c r="P377">
        <f t="shared" si="22"/>
        <v>25225</v>
      </c>
    </row>
    <row r="378" spans="13:16" x14ac:dyDescent="0.2">
      <c r="M378">
        <v>374</v>
      </c>
      <c r="N378" t="str">
        <f t="shared" si="20"/>
        <v>Nissan Altima</v>
      </c>
      <c r="O378">
        <f t="shared" si="21"/>
        <v>25225</v>
      </c>
      <c r="P378">
        <f t="shared" si="22"/>
        <v>25225</v>
      </c>
    </row>
    <row r="379" spans="13:16" x14ac:dyDescent="0.2">
      <c r="M379">
        <v>375</v>
      </c>
      <c r="N379" t="str">
        <f t="shared" si="20"/>
        <v>Nissan Altima</v>
      </c>
      <c r="O379">
        <f t="shared" si="21"/>
        <v>25225</v>
      </c>
      <c r="P379">
        <f t="shared" si="22"/>
        <v>25225</v>
      </c>
    </row>
    <row r="380" spans="13:16" x14ac:dyDescent="0.2">
      <c r="M380">
        <v>376</v>
      </c>
      <c r="N380" t="str">
        <f t="shared" si="20"/>
        <v>Nissan Altima</v>
      </c>
      <c r="O380">
        <f t="shared" si="21"/>
        <v>25225</v>
      </c>
      <c r="P380">
        <f t="shared" si="22"/>
        <v>25225</v>
      </c>
    </row>
    <row r="381" spans="13:16" x14ac:dyDescent="0.2">
      <c r="M381">
        <v>377</v>
      </c>
      <c r="N381" t="str">
        <f t="shared" si="20"/>
        <v>Nissan Altima</v>
      </c>
      <c r="O381">
        <f t="shared" si="21"/>
        <v>25225</v>
      </c>
      <c r="P381">
        <f t="shared" si="22"/>
        <v>25225</v>
      </c>
    </row>
    <row r="382" spans="13:16" x14ac:dyDescent="0.2">
      <c r="M382">
        <v>378</v>
      </c>
      <c r="N382" t="str">
        <f t="shared" si="20"/>
        <v>Nissan Altima</v>
      </c>
      <c r="O382">
        <f t="shared" si="21"/>
        <v>25225</v>
      </c>
      <c r="P382">
        <f t="shared" si="22"/>
        <v>25225</v>
      </c>
    </row>
    <row r="383" spans="13:16" x14ac:dyDescent="0.2">
      <c r="M383">
        <v>379</v>
      </c>
      <c r="N383" t="str">
        <f t="shared" si="20"/>
        <v>Nissan Altima</v>
      </c>
      <c r="O383">
        <f t="shared" si="21"/>
        <v>25225</v>
      </c>
      <c r="P383">
        <f t="shared" si="22"/>
        <v>25225</v>
      </c>
    </row>
    <row r="384" spans="13:16" x14ac:dyDescent="0.2">
      <c r="M384">
        <v>380</v>
      </c>
      <c r="N384" t="str">
        <f t="shared" si="20"/>
        <v>Nissan Altima</v>
      </c>
      <c r="O384">
        <f t="shared" si="21"/>
        <v>25225</v>
      </c>
      <c r="P384">
        <f t="shared" si="22"/>
        <v>25225</v>
      </c>
    </row>
    <row r="385" spans="13:16" x14ac:dyDescent="0.2">
      <c r="M385">
        <v>381</v>
      </c>
      <c r="N385" t="str">
        <f t="shared" si="20"/>
        <v>Nissan Altima</v>
      </c>
      <c r="O385">
        <f t="shared" si="21"/>
        <v>25225</v>
      </c>
      <c r="P385">
        <f t="shared" si="22"/>
        <v>25225</v>
      </c>
    </row>
    <row r="386" spans="13:16" x14ac:dyDescent="0.2">
      <c r="M386">
        <v>382</v>
      </c>
      <c r="N386" t="str">
        <f t="shared" si="20"/>
        <v>Nissan Altima</v>
      </c>
      <c r="O386">
        <f t="shared" si="21"/>
        <v>25225</v>
      </c>
      <c r="P386">
        <f t="shared" si="22"/>
        <v>25225</v>
      </c>
    </row>
    <row r="387" spans="13:16" x14ac:dyDescent="0.2">
      <c r="M387">
        <v>383</v>
      </c>
      <c r="N387" t="str">
        <f t="shared" si="20"/>
        <v>Jeep Cherokee</v>
      </c>
      <c r="O387">
        <f t="shared" si="21"/>
        <v>27335</v>
      </c>
      <c r="P387">
        <f t="shared" si="22"/>
        <v>27335</v>
      </c>
    </row>
    <row r="388" spans="13:16" x14ac:dyDescent="0.2">
      <c r="M388">
        <v>384</v>
      </c>
      <c r="N388" t="str">
        <f t="shared" si="20"/>
        <v>Jeep Cherokee</v>
      </c>
      <c r="O388">
        <f t="shared" si="21"/>
        <v>27335</v>
      </c>
      <c r="P388">
        <f t="shared" si="22"/>
        <v>27335</v>
      </c>
    </row>
    <row r="389" spans="13:16" x14ac:dyDescent="0.2">
      <c r="M389">
        <v>385</v>
      </c>
      <c r="N389" t="str">
        <f t="shared" si="20"/>
        <v>Jeep Cherokee</v>
      </c>
      <c r="O389">
        <f t="shared" si="21"/>
        <v>27335</v>
      </c>
      <c r="P389">
        <f t="shared" si="22"/>
        <v>27335</v>
      </c>
    </row>
    <row r="390" spans="13:16" x14ac:dyDescent="0.2">
      <c r="M390">
        <v>386</v>
      </c>
      <c r="N390" t="str">
        <f t="shared" ref="N390:N453" si="23">INDEX($A$2:$A$286,MATCH(M390,$J$1:$J$286,1),0)</f>
        <v>Jeep Cherokee</v>
      </c>
      <c r="O390">
        <f t="shared" ref="O390:O453" si="24">INDEX($H$2:$H$286,MATCH(N390,$A$2:$A$286,0),1)</f>
        <v>27335</v>
      </c>
      <c r="P390">
        <f t="shared" ref="P390:P453" si="25">IF(O390=0,"",O390)</f>
        <v>27335</v>
      </c>
    </row>
    <row r="391" spans="13:16" x14ac:dyDescent="0.2">
      <c r="M391">
        <v>387</v>
      </c>
      <c r="N391" t="str">
        <f t="shared" si="23"/>
        <v>Jeep Cherokee</v>
      </c>
      <c r="O391">
        <f t="shared" si="24"/>
        <v>27335</v>
      </c>
      <c r="P391">
        <f t="shared" si="25"/>
        <v>27335</v>
      </c>
    </row>
    <row r="392" spans="13:16" x14ac:dyDescent="0.2">
      <c r="M392">
        <v>388</v>
      </c>
      <c r="N392" t="str">
        <f t="shared" si="23"/>
        <v>Jeep Cherokee</v>
      </c>
      <c r="O392">
        <f t="shared" si="24"/>
        <v>27335</v>
      </c>
      <c r="P392">
        <f t="shared" si="25"/>
        <v>27335</v>
      </c>
    </row>
    <row r="393" spans="13:16" x14ac:dyDescent="0.2">
      <c r="M393">
        <v>389</v>
      </c>
      <c r="N393" t="str">
        <f t="shared" si="23"/>
        <v>Jeep Cherokee</v>
      </c>
      <c r="O393">
        <f t="shared" si="24"/>
        <v>27335</v>
      </c>
      <c r="P393">
        <f t="shared" si="25"/>
        <v>27335</v>
      </c>
    </row>
    <row r="394" spans="13:16" x14ac:dyDescent="0.2">
      <c r="M394">
        <v>390</v>
      </c>
      <c r="N394" t="str">
        <f t="shared" si="23"/>
        <v>Jeep Cherokee</v>
      </c>
      <c r="O394">
        <f t="shared" si="24"/>
        <v>27335</v>
      </c>
      <c r="P394">
        <f t="shared" si="25"/>
        <v>27335</v>
      </c>
    </row>
    <row r="395" spans="13:16" x14ac:dyDescent="0.2">
      <c r="M395">
        <v>391</v>
      </c>
      <c r="N395" t="str">
        <f t="shared" si="23"/>
        <v>Jeep Cherokee</v>
      </c>
      <c r="O395">
        <f t="shared" si="24"/>
        <v>27335</v>
      </c>
      <c r="P395">
        <f t="shared" si="25"/>
        <v>27335</v>
      </c>
    </row>
    <row r="396" spans="13:16" x14ac:dyDescent="0.2">
      <c r="M396">
        <v>392</v>
      </c>
      <c r="N396" t="str">
        <f t="shared" si="23"/>
        <v>Jeep Cherokee</v>
      </c>
      <c r="O396">
        <f t="shared" si="24"/>
        <v>27335</v>
      </c>
      <c r="P396">
        <f t="shared" si="25"/>
        <v>27335</v>
      </c>
    </row>
    <row r="397" spans="13:16" x14ac:dyDescent="0.2">
      <c r="M397">
        <v>393</v>
      </c>
      <c r="N397" t="str">
        <f t="shared" si="23"/>
        <v>Jeep Cherokee</v>
      </c>
      <c r="O397">
        <f t="shared" si="24"/>
        <v>27335</v>
      </c>
      <c r="P397">
        <f t="shared" si="25"/>
        <v>27335</v>
      </c>
    </row>
    <row r="398" spans="13:16" x14ac:dyDescent="0.2">
      <c r="M398">
        <v>394</v>
      </c>
      <c r="N398" t="str">
        <f t="shared" si="23"/>
        <v>Jeep Cherokee</v>
      </c>
      <c r="O398">
        <f t="shared" si="24"/>
        <v>27335</v>
      </c>
      <c r="P398">
        <f t="shared" si="25"/>
        <v>27335</v>
      </c>
    </row>
    <row r="399" spans="13:16" x14ac:dyDescent="0.2">
      <c r="M399">
        <v>395</v>
      </c>
      <c r="N399" t="str">
        <f t="shared" si="23"/>
        <v>Ford Explorer</v>
      </c>
      <c r="O399">
        <f t="shared" si="24"/>
        <v>34010</v>
      </c>
      <c r="P399">
        <f t="shared" si="25"/>
        <v>34010</v>
      </c>
    </row>
    <row r="400" spans="13:16" x14ac:dyDescent="0.2">
      <c r="M400">
        <v>396</v>
      </c>
      <c r="N400" t="str">
        <f t="shared" si="23"/>
        <v>Ford Explorer</v>
      </c>
      <c r="O400">
        <f t="shared" si="24"/>
        <v>34010</v>
      </c>
      <c r="P400">
        <f t="shared" si="25"/>
        <v>34010</v>
      </c>
    </row>
    <row r="401" spans="13:16" x14ac:dyDescent="0.2">
      <c r="M401">
        <v>397</v>
      </c>
      <c r="N401" t="str">
        <f t="shared" si="23"/>
        <v>Ford Explorer</v>
      </c>
      <c r="O401">
        <f t="shared" si="24"/>
        <v>34010</v>
      </c>
      <c r="P401">
        <f t="shared" si="25"/>
        <v>34010</v>
      </c>
    </row>
    <row r="402" spans="13:16" x14ac:dyDescent="0.2">
      <c r="M402">
        <v>398</v>
      </c>
      <c r="N402" t="str">
        <f t="shared" si="23"/>
        <v>Ford Explorer</v>
      </c>
      <c r="O402">
        <f t="shared" si="24"/>
        <v>34010</v>
      </c>
      <c r="P402">
        <f t="shared" si="25"/>
        <v>34010</v>
      </c>
    </row>
    <row r="403" spans="13:16" x14ac:dyDescent="0.2">
      <c r="M403">
        <v>399</v>
      </c>
      <c r="N403" t="str">
        <f t="shared" si="23"/>
        <v>Ford Explorer</v>
      </c>
      <c r="O403">
        <f t="shared" si="24"/>
        <v>34010</v>
      </c>
      <c r="P403">
        <f t="shared" si="25"/>
        <v>34010</v>
      </c>
    </row>
    <row r="404" spans="13:16" x14ac:dyDescent="0.2">
      <c r="M404">
        <v>400</v>
      </c>
      <c r="N404" t="str">
        <f t="shared" si="23"/>
        <v>Ford Explorer</v>
      </c>
      <c r="O404">
        <f t="shared" si="24"/>
        <v>34010</v>
      </c>
      <c r="P404">
        <f t="shared" si="25"/>
        <v>34010</v>
      </c>
    </row>
    <row r="405" spans="13:16" x14ac:dyDescent="0.2">
      <c r="M405">
        <v>401</v>
      </c>
      <c r="N405" t="str">
        <f t="shared" si="23"/>
        <v>Ford Explorer</v>
      </c>
      <c r="O405">
        <f t="shared" si="24"/>
        <v>34010</v>
      </c>
      <c r="P405">
        <f t="shared" si="25"/>
        <v>34010</v>
      </c>
    </row>
    <row r="406" spans="13:16" x14ac:dyDescent="0.2">
      <c r="M406">
        <v>402</v>
      </c>
      <c r="N406" t="str">
        <f t="shared" si="23"/>
        <v>Ford Explorer</v>
      </c>
      <c r="O406">
        <f t="shared" si="24"/>
        <v>34010</v>
      </c>
      <c r="P406">
        <f t="shared" si="25"/>
        <v>34010</v>
      </c>
    </row>
    <row r="407" spans="13:16" x14ac:dyDescent="0.2">
      <c r="M407">
        <v>403</v>
      </c>
      <c r="N407" t="str">
        <f t="shared" si="23"/>
        <v>Ford Explorer</v>
      </c>
      <c r="O407">
        <f t="shared" si="24"/>
        <v>34010</v>
      </c>
      <c r="P407">
        <f t="shared" si="25"/>
        <v>34010</v>
      </c>
    </row>
    <row r="408" spans="13:16" x14ac:dyDescent="0.2">
      <c r="M408">
        <v>404</v>
      </c>
      <c r="N408" t="str">
        <f t="shared" si="23"/>
        <v>Ford Explorer</v>
      </c>
      <c r="O408">
        <f t="shared" si="24"/>
        <v>34010</v>
      </c>
      <c r="P408">
        <f t="shared" si="25"/>
        <v>34010</v>
      </c>
    </row>
    <row r="409" spans="13:16" x14ac:dyDescent="0.2">
      <c r="M409">
        <v>405</v>
      </c>
      <c r="N409" t="str">
        <f t="shared" si="23"/>
        <v>Ford Explorer</v>
      </c>
      <c r="O409">
        <f t="shared" si="24"/>
        <v>34010</v>
      </c>
      <c r="P409">
        <f t="shared" si="25"/>
        <v>34010</v>
      </c>
    </row>
    <row r="410" spans="13:16" x14ac:dyDescent="0.2">
      <c r="M410">
        <v>406</v>
      </c>
      <c r="N410" t="str">
        <f t="shared" si="23"/>
        <v>Nissan Sentra</v>
      </c>
      <c r="O410">
        <f t="shared" si="24"/>
        <v>20235</v>
      </c>
      <c r="P410">
        <f t="shared" si="25"/>
        <v>20235</v>
      </c>
    </row>
    <row r="411" spans="13:16" x14ac:dyDescent="0.2">
      <c r="M411">
        <v>407</v>
      </c>
      <c r="N411" t="str">
        <f t="shared" si="23"/>
        <v>Nissan Sentra</v>
      </c>
      <c r="O411">
        <f t="shared" si="24"/>
        <v>20235</v>
      </c>
      <c r="P411">
        <f t="shared" si="25"/>
        <v>20235</v>
      </c>
    </row>
    <row r="412" spans="13:16" x14ac:dyDescent="0.2">
      <c r="M412">
        <v>408</v>
      </c>
      <c r="N412" t="str">
        <f t="shared" si="23"/>
        <v>Nissan Sentra</v>
      </c>
      <c r="O412">
        <f t="shared" si="24"/>
        <v>20235</v>
      </c>
      <c r="P412">
        <f t="shared" si="25"/>
        <v>20235</v>
      </c>
    </row>
    <row r="413" spans="13:16" x14ac:dyDescent="0.2">
      <c r="M413">
        <v>409</v>
      </c>
      <c r="N413" t="str">
        <f t="shared" si="23"/>
        <v>Nissan Sentra</v>
      </c>
      <c r="O413">
        <f t="shared" si="24"/>
        <v>20235</v>
      </c>
      <c r="P413">
        <f t="shared" si="25"/>
        <v>20235</v>
      </c>
    </row>
    <row r="414" spans="13:16" x14ac:dyDescent="0.2">
      <c r="M414">
        <v>410</v>
      </c>
      <c r="N414" t="str">
        <f t="shared" si="23"/>
        <v>Nissan Sentra</v>
      </c>
      <c r="O414">
        <f t="shared" si="24"/>
        <v>20235</v>
      </c>
      <c r="P414">
        <f t="shared" si="25"/>
        <v>20235</v>
      </c>
    </row>
    <row r="415" spans="13:16" x14ac:dyDescent="0.2">
      <c r="M415">
        <v>411</v>
      </c>
      <c r="N415" t="str">
        <f t="shared" si="23"/>
        <v>Nissan Sentra</v>
      </c>
      <c r="O415">
        <f t="shared" si="24"/>
        <v>20235</v>
      </c>
      <c r="P415">
        <f t="shared" si="25"/>
        <v>20235</v>
      </c>
    </row>
    <row r="416" spans="13:16" x14ac:dyDescent="0.2">
      <c r="M416">
        <v>412</v>
      </c>
      <c r="N416" t="str">
        <f t="shared" si="23"/>
        <v>Nissan Sentra</v>
      </c>
      <c r="O416">
        <f t="shared" si="24"/>
        <v>20235</v>
      </c>
      <c r="P416">
        <f t="shared" si="25"/>
        <v>20235</v>
      </c>
    </row>
    <row r="417" spans="13:16" x14ac:dyDescent="0.2">
      <c r="M417">
        <v>413</v>
      </c>
      <c r="N417" t="str">
        <f t="shared" si="23"/>
        <v>Nissan Sentra</v>
      </c>
      <c r="O417">
        <f t="shared" si="24"/>
        <v>20235</v>
      </c>
      <c r="P417">
        <f t="shared" si="25"/>
        <v>20235</v>
      </c>
    </row>
    <row r="418" spans="13:16" x14ac:dyDescent="0.2">
      <c r="M418">
        <v>414</v>
      </c>
      <c r="N418" t="str">
        <f t="shared" si="23"/>
        <v>Nissan Sentra</v>
      </c>
      <c r="O418">
        <f t="shared" si="24"/>
        <v>20235</v>
      </c>
      <c r="P418">
        <f t="shared" si="25"/>
        <v>20235</v>
      </c>
    </row>
    <row r="419" spans="13:16" x14ac:dyDescent="0.2">
      <c r="M419">
        <v>415</v>
      </c>
      <c r="N419" t="str">
        <f t="shared" si="23"/>
        <v>Nissan Sentra</v>
      </c>
      <c r="O419">
        <f t="shared" si="24"/>
        <v>20235</v>
      </c>
      <c r="P419">
        <f t="shared" si="25"/>
        <v>20235</v>
      </c>
    </row>
    <row r="420" spans="13:16" x14ac:dyDescent="0.2">
      <c r="M420">
        <v>416</v>
      </c>
      <c r="N420" t="str">
        <f t="shared" si="23"/>
        <v>Nissan Sentra</v>
      </c>
      <c r="O420">
        <f t="shared" si="24"/>
        <v>20235</v>
      </c>
      <c r="P420">
        <f t="shared" si="25"/>
        <v>20235</v>
      </c>
    </row>
    <row r="421" spans="13:16" x14ac:dyDescent="0.2">
      <c r="M421">
        <v>417</v>
      </c>
      <c r="N421" t="str">
        <f t="shared" si="23"/>
        <v>Subaru Outback</v>
      </c>
      <c r="O421">
        <f t="shared" si="24"/>
        <v>27655</v>
      </c>
      <c r="P421">
        <f t="shared" si="25"/>
        <v>27655</v>
      </c>
    </row>
    <row r="422" spans="13:16" x14ac:dyDescent="0.2">
      <c r="M422">
        <v>418</v>
      </c>
      <c r="N422" t="str">
        <f t="shared" si="23"/>
        <v>Subaru Outback</v>
      </c>
      <c r="O422">
        <f t="shared" si="24"/>
        <v>27655</v>
      </c>
      <c r="P422">
        <f t="shared" si="25"/>
        <v>27655</v>
      </c>
    </row>
    <row r="423" spans="13:16" x14ac:dyDescent="0.2">
      <c r="M423">
        <v>419</v>
      </c>
      <c r="N423" t="str">
        <f t="shared" si="23"/>
        <v>Subaru Outback</v>
      </c>
      <c r="O423">
        <f t="shared" si="24"/>
        <v>27655</v>
      </c>
      <c r="P423">
        <f t="shared" si="25"/>
        <v>27655</v>
      </c>
    </row>
    <row r="424" spans="13:16" x14ac:dyDescent="0.2">
      <c r="M424">
        <v>420</v>
      </c>
      <c r="N424" t="str">
        <f t="shared" si="23"/>
        <v>Subaru Outback</v>
      </c>
      <c r="O424">
        <f t="shared" si="24"/>
        <v>27655</v>
      </c>
      <c r="P424">
        <f t="shared" si="25"/>
        <v>27655</v>
      </c>
    </row>
    <row r="425" spans="13:16" x14ac:dyDescent="0.2">
      <c r="M425">
        <v>421</v>
      </c>
      <c r="N425" t="str">
        <f t="shared" si="23"/>
        <v>Subaru Outback</v>
      </c>
      <c r="O425">
        <f t="shared" si="24"/>
        <v>27655</v>
      </c>
      <c r="P425">
        <f t="shared" si="25"/>
        <v>27655</v>
      </c>
    </row>
    <row r="426" spans="13:16" x14ac:dyDescent="0.2">
      <c r="M426">
        <v>422</v>
      </c>
      <c r="N426" t="str">
        <f t="shared" si="23"/>
        <v>Subaru Outback</v>
      </c>
      <c r="O426">
        <f t="shared" si="24"/>
        <v>27655</v>
      </c>
      <c r="P426">
        <f t="shared" si="25"/>
        <v>27655</v>
      </c>
    </row>
    <row r="427" spans="13:16" x14ac:dyDescent="0.2">
      <c r="M427">
        <v>423</v>
      </c>
      <c r="N427" t="str">
        <f t="shared" si="23"/>
        <v>Subaru Outback</v>
      </c>
      <c r="O427">
        <f t="shared" si="24"/>
        <v>27655</v>
      </c>
      <c r="P427">
        <f t="shared" si="25"/>
        <v>27655</v>
      </c>
    </row>
    <row r="428" spans="13:16" x14ac:dyDescent="0.2">
      <c r="M428">
        <v>424</v>
      </c>
      <c r="N428" t="str">
        <f t="shared" si="23"/>
        <v>Subaru Outback</v>
      </c>
      <c r="O428">
        <f t="shared" si="24"/>
        <v>27655</v>
      </c>
      <c r="P428">
        <f t="shared" si="25"/>
        <v>27655</v>
      </c>
    </row>
    <row r="429" spans="13:16" x14ac:dyDescent="0.2">
      <c r="M429">
        <v>425</v>
      </c>
      <c r="N429" t="str">
        <f t="shared" si="23"/>
        <v>Subaru Outback</v>
      </c>
      <c r="O429">
        <f t="shared" si="24"/>
        <v>27655</v>
      </c>
      <c r="P429">
        <f t="shared" si="25"/>
        <v>27655</v>
      </c>
    </row>
    <row r="430" spans="13:16" x14ac:dyDescent="0.2">
      <c r="M430">
        <v>426</v>
      </c>
      <c r="N430" t="str">
        <f t="shared" si="23"/>
        <v>Subaru Outback</v>
      </c>
      <c r="O430">
        <f t="shared" si="24"/>
        <v>27655</v>
      </c>
      <c r="P430">
        <f t="shared" si="25"/>
        <v>27655</v>
      </c>
    </row>
    <row r="431" spans="13:16" x14ac:dyDescent="0.2">
      <c r="M431">
        <v>427</v>
      </c>
      <c r="N431" t="str">
        <f t="shared" si="23"/>
        <v>Subaru Forester</v>
      </c>
      <c r="O431">
        <f t="shared" si="24"/>
        <v>25505</v>
      </c>
      <c r="P431">
        <f t="shared" si="25"/>
        <v>25505</v>
      </c>
    </row>
    <row r="432" spans="13:16" x14ac:dyDescent="0.2">
      <c r="M432">
        <v>428</v>
      </c>
      <c r="N432" t="str">
        <f t="shared" si="23"/>
        <v>Subaru Forester</v>
      </c>
      <c r="O432">
        <f t="shared" si="24"/>
        <v>25505</v>
      </c>
      <c r="P432">
        <f t="shared" si="25"/>
        <v>25505</v>
      </c>
    </row>
    <row r="433" spans="13:16" x14ac:dyDescent="0.2">
      <c r="M433">
        <v>429</v>
      </c>
      <c r="N433" t="str">
        <f t="shared" si="23"/>
        <v>Subaru Forester</v>
      </c>
      <c r="O433">
        <f t="shared" si="24"/>
        <v>25505</v>
      </c>
      <c r="P433">
        <f t="shared" si="25"/>
        <v>25505</v>
      </c>
    </row>
    <row r="434" spans="13:16" x14ac:dyDescent="0.2">
      <c r="M434">
        <v>430</v>
      </c>
      <c r="N434" t="str">
        <f t="shared" si="23"/>
        <v>Subaru Forester</v>
      </c>
      <c r="O434">
        <f t="shared" si="24"/>
        <v>25505</v>
      </c>
      <c r="P434">
        <f t="shared" si="25"/>
        <v>25505</v>
      </c>
    </row>
    <row r="435" spans="13:16" x14ac:dyDescent="0.2">
      <c r="M435">
        <v>431</v>
      </c>
      <c r="N435" t="str">
        <f t="shared" si="23"/>
        <v>Subaru Forester</v>
      </c>
      <c r="O435">
        <f t="shared" si="24"/>
        <v>25505</v>
      </c>
      <c r="P435">
        <f t="shared" si="25"/>
        <v>25505</v>
      </c>
    </row>
    <row r="436" spans="13:16" x14ac:dyDescent="0.2">
      <c r="M436">
        <v>432</v>
      </c>
      <c r="N436" t="str">
        <f t="shared" si="23"/>
        <v>Subaru Forester</v>
      </c>
      <c r="O436">
        <f t="shared" si="24"/>
        <v>25505</v>
      </c>
      <c r="P436">
        <f t="shared" si="25"/>
        <v>25505</v>
      </c>
    </row>
    <row r="437" spans="13:16" x14ac:dyDescent="0.2">
      <c r="M437">
        <v>433</v>
      </c>
      <c r="N437" t="str">
        <f t="shared" si="23"/>
        <v>Subaru Forester</v>
      </c>
      <c r="O437">
        <f t="shared" si="24"/>
        <v>25505</v>
      </c>
      <c r="P437">
        <f t="shared" si="25"/>
        <v>25505</v>
      </c>
    </row>
    <row r="438" spans="13:16" x14ac:dyDescent="0.2">
      <c r="M438">
        <v>434</v>
      </c>
      <c r="N438" t="str">
        <f t="shared" si="23"/>
        <v>Subaru Forester</v>
      </c>
      <c r="O438">
        <f t="shared" si="24"/>
        <v>25505</v>
      </c>
      <c r="P438">
        <f t="shared" si="25"/>
        <v>25505</v>
      </c>
    </row>
    <row r="439" spans="13:16" x14ac:dyDescent="0.2">
      <c r="M439">
        <v>435</v>
      </c>
      <c r="N439" t="str">
        <f t="shared" si="23"/>
        <v>Subaru Forester</v>
      </c>
      <c r="O439">
        <f t="shared" si="24"/>
        <v>25505</v>
      </c>
      <c r="P439">
        <f t="shared" si="25"/>
        <v>25505</v>
      </c>
    </row>
    <row r="440" spans="13:16" x14ac:dyDescent="0.2">
      <c r="M440">
        <v>436</v>
      </c>
      <c r="N440" t="str">
        <f t="shared" si="23"/>
        <v>Subaru Forester</v>
      </c>
      <c r="O440">
        <f t="shared" si="24"/>
        <v>25505</v>
      </c>
      <c r="P440">
        <f t="shared" si="25"/>
        <v>25505</v>
      </c>
    </row>
    <row r="441" spans="13:16" x14ac:dyDescent="0.2">
      <c r="M441">
        <v>437</v>
      </c>
      <c r="N441" t="str">
        <f t="shared" si="23"/>
        <v>Subaru Forester</v>
      </c>
      <c r="O441">
        <f t="shared" si="24"/>
        <v>25505</v>
      </c>
      <c r="P441">
        <f t="shared" si="25"/>
        <v>25505</v>
      </c>
    </row>
    <row r="442" spans="13:16" x14ac:dyDescent="0.2">
      <c r="M442">
        <v>438</v>
      </c>
      <c r="N442" t="str">
        <f t="shared" si="23"/>
        <v>Hyundai Elantra</v>
      </c>
      <c r="O442">
        <f t="shared" si="24"/>
        <v>20275</v>
      </c>
      <c r="P442">
        <f t="shared" si="25"/>
        <v>20275</v>
      </c>
    </row>
    <row r="443" spans="13:16" x14ac:dyDescent="0.2">
      <c r="M443">
        <v>439</v>
      </c>
      <c r="N443" t="str">
        <f t="shared" si="23"/>
        <v>Hyundai Elantra</v>
      </c>
      <c r="O443">
        <f t="shared" si="24"/>
        <v>20275</v>
      </c>
      <c r="P443">
        <f t="shared" si="25"/>
        <v>20275</v>
      </c>
    </row>
    <row r="444" spans="13:16" x14ac:dyDescent="0.2">
      <c r="M444">
        <v>440</v>
      </c>
      <c r="N444" t="str">
        <f t="shared" si="23"/>
        <v>Hyundai Elantra</v>
      </c>
      <c r="O444">
        <f t="shared" si="24"/>
        <v>20275</v>
      </c>
      <c r="P444">
        <f t="shared" si="25"/>
        <v>20275</v>
      </c>
    </row>
    <row r="445" spans="13:16" x14ac:dyDescent="0.2">
      <c r="M445">
        <v>441</v>
      </c>
      <c r="N445" t="str">
        <f t="shared" si="23"/>
        <v>Hyundai Elantra</v>
      </c>
      <c r="O445">
        <f t="shared" si="24"/>
        <v>20275</v>
      </c>
      <c r="P445">
        <f t="shared" si="25"/>
        <v>20275</v>
      </c>
    </row>
    <row r="446" spans="13:16" x14ac:dyDescent="0.2">
      <c r="M446">
        <v>442</v>
      </c>
      <c r="N446" t="str">
        <f t="shared" si="23"/>
        <v>Hyundai Elantra</v>
      </c>
      <c r="O446">
        <f t="shared" si="24"/>
        <v>20275</v>
      </c>
      <c r="P446">
        <f t="shared" si="25"/>
        <v>20275</v>
      </c>
    </row>
    <row r="447" spans="13:16" x14ac:dyDescent="0.2">
      <c r="M447">
        <v>443</v>
      </c>
      <c r="N447" t="str">
        <f t="shared" si="23"/>
        <v>Hyundai Elantra</v>
      </c>
      <c r="O447">
        <f t="shared" si="24"/>
        <v>20275</v>
      </c>
      <c r="P447">
        <f t="shared" si="25"/>
        <v>20275</v>
      </c>
    </row>
    <row r="448" spans="13:16" x14ac:dyDescent="0.2">
      <c r="M448">
        <v>444</v>
      </c>
      <c r="N448" t="str">
        <f t="shared" si="23"/>
        <v>Hyundai Elantra</v>
      </c>
      <c r="O448">
        <f t="shared" si="24"/>
        <v>20275</v>
      </c>
      <c r="P448">
        <f t="shared" si="25"/>
        <v>20275</v>
      </c>
    </row>
    <row r="449" spans="13:16" x14ac:dyDescent="0.2">
      <c r="M449">
        <v>445</v>
      </c>
      <c r="N449" t="str">
        <f t="shared" si="23"/>
        <v>Hyundai Elantra</v>
      </c>
      <c r="O449">
        <f t="shared" si="24"/>
        <v>20275</v>
      </c>
      <c r="P449">
        <f t="shared" si="25"/>
        <v>20275</v>
      </c>
    </row>
    <row r="450" spans="13:16" x14ac:dyDescent="0.2">
      <c r="M450">
        <v>446</v>
      </c>
      <c r="N450" t="str">
        <f t="shared" si="23"/>
        <v>Hyundai Elantra</v>
      </c>
      <c r="O450">
        <f t="shared" si="24"/>
        <v>20275</v>
      </c>
      <c r="P450">
        <f t="shared" si="25"/>
        <v>20275</v>
      </c>
    </row>
    <row r="451" spans="13:16" x14ac:dyDescent="0.2">
      <c r="M451">
        <v>447</v>
      </c>
      <c r="N451" t="str">
        <f t="shared" si="23"/>
        <v>Hyundai Elantra</v>
      </c>
      <c r="O451">
        <f t="shared" si="24"/>
        <v>20275</v>
      </c>
      <c r="P451">
        <f t="shared" si="25"/>
        <v>20275</v>
      </c>
    </row>
    <row r="452" spans="13:16" x14ac:dyDescent="0.2">
      <c r="M452">
        <v>448</v>
      </c>
      <c r="N452" t="str">
        <f t="shared" si="23"/>
        <v>Ford Fusion</v>
      </c>
      <c r="O452">
        <f t="shared" si="24"/>
        <v>24365</v>
      </c>
      <c r="P452">
        <f t="shared" si="25"/>
        <v>24365</v>
      </c>
    </row>
    <row r="453" spans="13:16" x14ac:dyDescent="0.2">
      <c r="M453">
        <v>449</v>
      </c>
      <c r="N453" t="str">
        <f t="shared" si="23"/>
        <v>Ford Fusion</v>
      </c>
      <c r="O453">
        <f t="shared" si="24"/>
        <v>24365</v>
      </c>
      <c r="P453">
        <f t="shared" si="25"/>
        <v>24365</v>
      </c>
    </row>
    <row r="454" spans="13:16" x14ac:dyDescent="0.2">
      <c r="M454">
        <v>450</v>
      </c>
      <c r="N454" t="str">
        <f t="shared" ref="N454:N517" si="26">INDEX($A$2:$A$286,MATCH(M454,$J$1:$J$286,1),0)</f>
        <v>Ford Fusion</v>
      </c>
      <c r="O454">
        <f t="shared" ref="O454:O517" si="27">INDEX($H$2:$H$286,MATCH(N454,$A$2:$A$286,0),1)</f>
        <v>24365</v>
      </c>
      <c r="P454">
        <f t="shared" ref="P454:P517" si="28">IF(O454=0,"",O454)</f>
        <v>24365</v>
      </c>
    </row>
    <row r="455" spans="13:16" x14ac:dyDescent="0.2">
      <c r="M455">
        <v>451</v>
      </c>
      <c r="N455" t="str">
        <f t="shared" si="26"/>
        <v>Ford Fusion</v>
      </c>
      <c r="O455">
        <f t="shared" si="27"/>
        <v>24365</v>
      </c>
      <c r="P455">
        <f t="shared" si="28"/>
        <v>24365</v>
      </c>
    </row>
    <row r="456" spans="13:16" x14ac:dyDescent="0.2">
      <c r="M456">
        <v>452</v>
      </c>
      <c r="N456" t="str">
        <f t="shared" si="26"/>
        <v>Ford Fusion</v>
      </c>
      <c r="O456">
        <f t="shared" si="27"/>
        <v>24365</v>
      </c>
      <c r="P456">
        <f t="shared" si="28"/>
        <v>24365</v>
      </c>
    </row>
    <row r="457" spans="13:16" x14ac:dyDescent="0.2">
      <c r="M457">
        <v>453</v>
      </c>
      <c r="N457" t="str">
        <f t="shared" si="26"/>
        <v>Ford Fusion</v>
      </c>
      <c r="O457">
        <f t="shared" si="27"/>
        <v>24365</v>
      </c>
      <c r="P457">
        <f t="shared" si="28"/>
        <v>24365</v>
      </c>
    </row>
    <row r="458" spans="13:16" x14ac:dyDescent="0.2">
      <c r="M458">
        <v>454</v>
      </c>
      <c r="N458" t="str">
        <f t="shared" si="26"/>
        <v>Ford Fusion</v>
      </c>
      <c r="O458">
        <f t="shared" si="27"/>
        <v>24365</v>
      </c>
      <c r="P458">
        <f t="shared" si="28"/>
        <v>24365</v>
      </c>
    </row>
    <row r="459" spans="13:16" x14ac:dyDescent="0.2">
      <c r="M459">
        <v>455</v>
      </c>
      <c r="N459" t="str">
        <f t="shared" si="26"/>
        <v>Ford Fusion</v>
      </c>
      <c r="O459">
        <f t="shared" si="27"/>
        <v>24365</v>
      </c>
      <c r="P459">
        <f t="shared" si="28"/>
        <v>24365</v>
      </c>
    </row>
    <row r="460" spans="13:16" x14ac:dyDescent="0.2">
      <c r="M460">
        <v>456</v>
      </c>
      <c r="N460" t="str">
        <f t="shared" si="26"/>
        <v>Ford Fusion</v>
      </c>
      <c r="O460">
        <f t="shared" si="27"/>
        <v>24365</v>
      </c>
      <c r="P460">
        <f t="shared" si="28"/>
        <v>24365</v>
      </c>
    </row>
    <row r="461" spans="13:16" x14ac:dyDescent="0.2">
      <c r="M461">
        <v>457</v>
      </c>
      <c r="N461" t="str">
        <f t="shared" si="26"/>
        <v>Ford Fusion</v>
      </c>
      <c r="O461">
        <f t="shared" si="27"/>
        <v>24365</v>
      </c>
      <c r="P461">
        <f t="shared" si="28"/>
        <v>24365</v>
      </c>
    </row>
    <row r="462" spans="13:16" x14ac:dyDescent="0.2">
      <c r="M462">
        <v>458</v>
      </c>
      <c r="N462" t="str">
        <f t="shared" si="26"/>
        <v>Tesla Model 3</v>
      </c>
      <c r="O462">
        <f t="shared" si="27"/>
        <v>36200</v>
      </c>
      <c r="P462">
        <f t="shared" si="28"/>
        <v>36200</v>
      </c>
    </row>
    <row r="463" spans="13:16" x14ac:dyDescent="0.2">
      <c r="M463">
        <v>459</v>
      </c>
      <c r="N463" t="str">
        <f t="shared" si="26"/>
        <v>Tesla Model 3</v>
      </c>
      <c r="O463">
        <f t="shared" si="27"/>
        <v>36200</v>
      </c>
      <c r="P463">
        <f t="shared" si="28"/>
        <v>36200</v>
      </c>
    </row>
    <row r="464" spans="13:16" x14ac:dyDescent="0.2">
      <c r="M464">
        <v>460</v>
      </c>
      <c r="N464" t="str">
        <f t="shared" si="26"/>
        <v>Tesla Model 3</v>
      </c>
      <c r="O464">
        <f t="shared" si="27"/>
        <v>36200</v>
      </c>
      <c r="P464">
        <f t="shared" si="28"/>
        <v>36200</v>
      </c>
    </row>
    <row r="465" spans="13:16" x14ac:dyDescent="0.2">
      <c r="M465">
        <v>461</v>
      </c>
      <c r="N465" t="str">
        <f t="shared" si="26"/>
        <v>Tesla Model 3</v>
      </c>
      <c r="O465">
        <f t="shared" si="27"/>
        <v>36200</v>
      </c>
      <c r="P465">
        <f t="shared" si="28"/>
        <v>36200</v>
      </c>
    </row>
    <row r="466" spans="13:16" x14ac:dyDescent="0.2">
      <c r="M466">
        <v>462</v>
      </c>
      <c r="N466" t="str">
        <f t="shared" si="26"/>
        <v>Tesla Model 3</v>
      </c>
      <c r="O466">
        <f t="shared" si="27"/>
        <v>36200</v>
      </c>
      <c r="P466">
        <f t="shared" si="28"/>
        <v>36200</v>
      </c>
    </row>
    <row r="467" spans="13:16" x14ac:dyDescent="0.2">
      <c r="M467">
        <v>463</v>
      </c>
      <c r="N467" t="str">
        <f t="shared" si="26"/>
        <v>Tesla Model 3</v>
      </c>
      <c r="O467">
        <f t="shared" si="27"/>
        <v>36200</v>
      </c>
      <c r="P467">
        <f t="shared" si="28"/>
        <v>36200</v>
      </c>
    </row>
    <row r="468" spans="13:16" x14ac:dyDescent="0.2">
      <c r="M468">
        <v>464</v>
      </c>
      <c r="N468" t="str">
        <f t="shared" si="26"/>
        <v>Tesla Model 3</v>
      </c>
      <c r="O468">
        <f t="shared" si="27"/>
        <v>36200</v>
      </c>
      <c r="P468">
        <f t="shared" si="28"/>
        <v>36200</v>
      </c>
    </row>
    <row r="469" spans="13:16" x14ac:dyDescent="0.2">
      <c r="M469">
        <v>465</v>
      </c>
      <c r="N469" t="str">
        <f t="shared" si="26"/>
        <v>Tesla Model 3</v>
      </c>
      <c r="O469">
        <f t="shared" si="27"/>
        <v>36200</v>
      </c>
      <c r="P469">
        <f t="shared" si="28"/>
        <v>36200</v>
      </c>
    </row>
    <row r="470" spans="13:16" x14ac:dyDescent="0.2">
      <c r="M470">
        <v>466</v>
      </c>
      <c r="N470" t="str">
        <f t="shared" si="26"/>
        <v>Tesla Model 3</v>
      </c>
      <c r="O470">
        <f t="shared" si="27"/>
        <v>36200</v>
      </c>
      <c r="P470">
        <f t="shared" si="28"/>
        <v>36200</v>
      </c>
    </row>
    <row r="471" spans="13:16" x14ac:dyDescent="0.2">
      <c r="M471">
        <v>467</v>
      </c>
      <c r="N471" t="str">
        <f t="shared" si="26"/>
        <v>Mazda CX-5</v>
      </c>
      <c r="O471">
        <f t="shared" si="27"/>
        <v>26290</v>
      </c>
      <c r="P471">
        <f t="shared" si="28"/>
        <v>26290</v>
      </c>
    </row>
    <row r="472" spans="13:16" x14ac:dyDescent="0.2">
      <c r="M472">
        <v>468</v>
      </c>
      <c r="N472" t="str">
        <f t="shared" si="26"/>
        <v>Mazda CX-5</v>
      </c>
      <c r="O472">
        <f t="shared" si="27"/>
        <v>26290</v>
      </c>
      <c r="P472">
        <f t="shared" si="28"/>
        <v>26290</v>
      </c>
    </row>
    <row r="473" spans="13:16" x14ac:dyDescent="0.2">
      <c r="M473">
        <v>469</v>
      </c>
      <c r="N473" t="str">
        <f t="shared" si="26"/>
        <v>Mazda CX-5</v>
      </c>
      <c r="O473">
        <f t="shared" si="27"/>
        <v>26290</v>
      </c>
      <c r="P473">
        <f t="shared" si="28"/>
        <v>26290</v>
      </c>
    </row>
    <row r="474" spans="13:16" x14ac:dyDescent="0.2">
      <c r="M474">
        <v>470</v>
      </c>
      <c r="N474" t="str">
        <f t="shared" si="26"/>
        <v>Mazda CX-5</v>
      </c>
      <c r="O474">
        <f t="shared" si="27"/>
        <v>26290</v>
      </c>
      <c r="P474">
        <f t="shared" si="28"/>
        <v>26290</v>
      </c>
    </row>
    <row r="475" spans="13:16" x14ac:dyDescent="0.2">
      <c r="M475">
        <v>471</v>
      </c>
      <c r="N475" t="str">
        <f t="shared" si="26"/>
        <v>Mazda CX-5</v>
      </c>
      <c r="O475">
        <f t="shared" si="27"/>
        <v>26290</v>
      </c>
      <c r="P475">
        <f t="shared" si="28"/>
        <v>26290</v>
      </c>
    </row>
    <row r="476" spans="13:16" x14ac:dyDescent="0.2">
      <c r="M476">
        <v>472</v>
      </c>
      <c r="N476" t="str">
        <f t="shared" si="26"/>
        <v>Mazda CX-5</v>
      </c>
      <c r="O476">
        <f t="shared" si="27"/>
        <v>26290</v>
      </c>
      <c r="P476">
        <f t="shared" si="28"/>
        <v>26290</v>
      </c>
    </row>
    <row r="477" spans="13:16" x14ac:dyDescent="0.2">
      <c r="M477">
        <v>473</v>
      </c>
      <c r="N477" t="str">
        <f t="shared" si="26"/>
        <v>Mazda CX-5</v>
      </c>
      <c r="O477">
        <f t="shared" si="27"/>
        <v>26290</v>
      </c>
      <c r="P477">
        <f t="shared" si="28"/>
        <v>26290</v>
      </c>
    </row>
    <row r="478" spans="13:16" x14ac:dyDescent="0.2">
      <c r="M478">
        <v>474</v>
      </c>
      <c r="N478" t="str">
        <f t="shared" si="26"/>
        <v>Mazda CX-5</v>
      </c>
      <c r="O478">
        <f t="shared" si="27"/>
        <v>26290</v>
      </c>
      <c r="P478">
        <f t="shared" si="28"/>
        <v>26290</v>
      </c>
    </row>
    <row r="479" spans="13:16" x14ac:dyDescent="0.2">
      <c r="M479">
        <v>475</v>
      </c>
      <c r="N479" t="str">
        <f t="shared" si="26"/>
        <v>Mazda CX-5</v>
      </c>
      <c r="O479">
        <f t="shared" si="27"/>
        <v>26290</v>
      </c>
      <c r="P479">
        <f t="shared" si="28"/>
        <v>26290</v>
      </c>
    </row>
    <row r="480" spans="13:16" x14ac:dyDescent="0.2">
      <c r="M480">
        <v>476</v>
      </c>
      <c r="N480" t="str">
        <f t="shared" si="26"/>
        <v>Ford Transit</v>
      </c>
      <c r="O480">
        <f t="shared" si="27"/>
        <v>25570</v>
      </c>
      <c r="P480">
        <f t="shared" si="28"/>
        <v>25570</v>
      </c>
    </row>
    <row r="481" spans="13:16" x14ac:dyDescent="0.2">
      <c r="M481">
        <v>477</v>
      </c>
      <c r="N481" t="str">
        <f t="shared" si="26"/>
        <v>Ford Transit</v>
      </c>
      <c r="O481">
        <f t="shared" si="27"/>
        <v>25570</v>
      </c>
      <c r="P481">
        <f t="shared" si="28"/>
        <v>25570</v>
      </c>
    </row>
    <row r="482" spans="13:16" x14ac:dyDescent="0.2">
      <c r="M482">
        <v>478</v>
      </c>
      <c r="N482" t="str">
        <f t="shared" si="26"/>
        <v>Ford Transit</v>
      </c>
      <c r="O482">
        <f t="shared" si="27"/>
        <v>25570</v>
      </c>
      <c r="P482">
        <f t="shared" si="28"/>
        <v>25570</v>
      </c>
    </row>
    <row r="483" spans="13:16" x14ac:dyDescent="0.2">
      <c r="M483">
        <v>479</v>
      </c>
      <c r="N483" t="str">
        <f t="shared" si="26"/>
        <v>Ford Transit</v>
      </c>
      <c r="O483">
        <f t="shared" si="27"/>
        <v>25570</v>
      </c>
      <c r="P483">
        <f t="shared" si="28"/>
        <v>25570</v>
      </c>
    </row>
    <row r="484" spans="13:16" x14ac:dyDescent="0.2">
      <c r="M484">
        <v>480</v>
      </c>
      <c r="N484" t="str">
        <f t="shared" si="26"/>
        <v>Ford Transit</v>
      </c>
      <c r="O484">
        <f t="shared" si="27"/>
        <v>25570</v>
      </c>
      <c r="P484">
        <f t="shared" si="28"/>
        <v>25570</v>
      </c>
    </row>
    <row r="485" spans="13:16" x14ac:dyDescent="0.2">
      <c r="M485">
        <v>481</v>
      </c>
      <c r="N485" t="str">
        <f t="shared" si="26"/>
        <v>Ford Transit</v>
      </c>
      <c r="O485">
        <f t="shared" si="27"/>
        <v>25570</v>
      </c>
      <c r="P485">
        <f t="shared" si="28"/>
        <v>25570</v>
      </c>
    </row>
    <row r="486" spans="13:16" x14ac:dyDescent="0.2">
      <c r="M486">
        <v>482</v>
      </c>
      <c r="N486" t="str">
        <f t="shared" si="26"/>
        <v>Ford Transit</v>
      </c>
      <c r="O486">
        <f t="shared" si="27"/>
        <v>25570</v>
      </c>
      <c r="P486">
        <f t="shared" si="28"/>
        <v>25570</v>
      </c>
    </row>
    <row r="487" spans="13:16" x14ac:dyDescent="0.2">
      <c r="M487">
        <v>483</v>
      </c>
      <c r="N487" t="str">
        <f t="shared" si="26"/>
        <v>Ford Transit</v>
      </c>
      <c r="O487">
        <f t="shared" si="27"/>
        <v>25570</v>
      </c>
      <c r="P487">
        <f t="shared" si="28"/>
        <v>25570</v>
      </c>
    </row>
    <row r="488" spans="13:16" x14ac:dyDescent="0.2">
      <c r="M488">
        <v>484</v>
      </c>
      <c r="N488" t="str">
        <f t="shared" si="26"/>
        <v>Ford Transit</v>
      </c>
      <c r="O488">
        <f t="shared" si="27"/>
        <v>25570</v>
      </c>
      <c r="P488">
        <f t="shared" si="28"/>
        <v>25570</v>
      </c>
    </row>
    <row r="489" spans="13:16" x14ac:dyDescent="0.2">
      <c r="M489">
        <v>485</v>
      </c>
      <c r="N489" t="str">
        <f t="shared" si="26"/>
        <v>Ford Transit</v>
      </c>
      <c r="O489">
        <f t="shared" si="27"/>
        <v>25570</v>
      </c>
      <c r="P489">
        <f t="shared" si="28"/>
        <v>25570</v>
      </c>
    </row>
    <row r="490" spans="13:16" x14ac:dyDescent="0.2">
      <c r="M490">
        <v>486</v>
      </c>
      <c r="N490" t="str">
        <f t="shared" si="26"/>
        <v>Chevrolet Traverse</v>
      </c>
      <c r="O490">
        <f t="shared" si="27"/>
        <v>30995</v>
      </c>
      <c r="P490">
        <f t="shared" si="28"/>
        <v>30995</v>
      </c>
    </row>
    <row r="491" spans="13:16" x14ac:dyDescent="0.2">
      <c r="M491">
        <v>487</v>
      </c>
      <c r="N491" t="str">
        <f t="shared" si="26"/>
        <v>Chevrolet Traverse</v>
      </c>
      <c r="O491">
        <f t="shared" si="27"/>
        <v>30995</v>
      </c>
      <c r="P491">
        <f t="shared" si="28"/>
        <v>30995</v>
      </c>
    </row>
    <row r="492" spans="13:16" x14ac:dyDescent="0.2">
      <c r="M492">
        <v>488</v>
      </c>
      <c r="N492" t="str">
        <f t="shared" si="26"/>
        <v>Chevrolet Traverse</v>
      </c>
      <c r="O492">
        <f t="shared" si="27"/>
        <v>30995</v>
      </c>
      <c r="P492">
        <f t="shared" si="28"/>
        <v>30995</v>
      </c>
    </row>
    <row r="493" spans="13:16" x14ac:dyDescent="0.2">
      <c r="M493">
        <v>489</v>
      </c>
      <c r="N493" t="str">
        <f t="shared" si="26"/>
        <v>Chevrolet Traverse</v>
      </c>
      <c r="O493">
        <f t="shared" si="27"/>
        <v>30995</v>
      </c>
      <c r="P493">
        <f t="shared" si="28"/>
        <v>30995</v>
      </c>
    </row>
    <row r="494" spans="13:16" x14ac:dyDescent="0.2">
      <c r="M494">
        <v>490</v>
      </c>
      <c r="N494" t="str">
        <f t="shared" si="26"/>
        <v>Chevrolet Traverse</v>
      </c>
      <c r="O494">
        <f t="shared" si="27"/>
        <v>30995</v>
      </c>
      <c r="P494">
        <f t="shared" si="28"/>
        <v>30995</v>
      </c>
    </row>
    <row r="495" spans="13:16" x14ac:dyDescent="0.2">
      <c r="M495">
        <v>491</v>
      </c>
      <c r="N495" t="str">
        <f t="shared" si="26"/>
        <v>Chevrolet Traverse</v>
      </c>
      <c r="O495">
        <f t="shared" si="27"/>
        <v>30995</v>
      </c>
      <c r="P495">
        <f t="shared" si="28"/>
        <v>30995</v>
      </c>
    </row>
    <row r="496" spans="13:16" x14ac:dyDescent="0.2">
      <c r="M496">
        <v>492</v>
      </c>
      <c r="N496" t="str">
        <f t="shared" si="26"/>
        <v>Chevrolet Traverse</v>
      </c>
      <c r="O496">
        <f t="shared" si="27"/>
        <v>30995</v>
      </c>
      <c r="P496">
        <f t="shared" si="28"/>
        <v>30995</v>
      </c>
    </row>
    <row r="497" spans="13:16" x14ac:dyDescent="0.2">
      <c r="M497">
        <v>493</v>
      </c>
      <c r="N497" t="str">
        <f t="shared" si="26"/>
        <v>Chevrolet Traverse</v>
      </c>
      <c r="O497">
        <f t="shared" si="27"/>
        <v>30995</v>
      </c>
      <c r="P497">
        <f t="shared" si="28"/>
        <v>30995</v>
      </c>
    </row>
    <row r="498" spans="13:16" x14ac:dyDescent="0.2">
      <c r="M498">
        <v>494</v>
      </c>
      <c r="N498" t="str">
        <f t="shared" si="26"/>
        <v>Jeep Compass</v>
      </c>
      <c r="O498">
        <f t="shared" si="27"/>
        <v>2375</v>
      </c>
      <c r="P498">
        <f t="shared" si="28"/>
        <v>2375</v>
      </c>
    </row>
    <row r="499" spans="13:16" x14ac:dyDescent="0.2">
      <c r="M499">
        <v>495</v>
      </c>
      <c r="N499" t="str">
        <f t="shared" si="26"/>
        <v>Jeep Compass</v>
      </c>
      <c r="O499">
        <f t="shared" si="27"/>
        <v>2375</v>
      </c>
      <c r="P499">
        <f t="shared" si="28"/>
        <v>2375</v>
      </c>
    </row>
    <row r="500" spans="13:16" x14ac:dyDescent="0.2">
      <c r="M500">
        <v>496</v>
      </c>
      <c r="N500" t="str">
        <f t="shared" si="26"/>
        <v>Jeep Compass</v>
      </c>
      <c r="O500">
        <f t="shared" si="27"/>
        <v>2375</v>
      </c>
      <c r="P500">
        <f t="shared" si="28"/>
        <v>2375</v>
      </c>
    </row>
    <row r="501" spans="13:16" x14ac:dyDescent="0.2">
      <c r="M501">
        <v>497</v>
      </c>
      <c r="N501" t="str">
        <f t="shared" si="26"/>
        <v>Jeep Compass</v>
      </c>
      <c r="O501">
        <f t="shared" si="27"/>
        <v>2375</v>
      </c>
      <c r="P501">
        <f t="shared" si="28"/>
        <v>2375</v>
      </c>
    </row>
    <row r="502" spans="13:16" x14ac:dyDescent="0.2">
      <c r="M502">
        <v>498</v>
      </c>
      <c r="N502" t="str">
        <f t="shared" si="26"/>
        <v>Jeep Compass</v>
      </c>
      <c r="O502">
        <f t="shared" si="27"/>
        <v>2375</v>
      </c>
      <c r="P502">
        <f t="shared" si="28"/>
        <v>2375</v>
      </c>
    </row>
    <row r="503" spans="13:16" x14ac:dyDescent="0.2">
      <c r="M503">
        <v>499</v>
      </c>
      <c r="N503" t="str">
        <f t="shared" si="26"/>
        <v>Jeep Compass</v>
      </c>
      <c r="O503">
        <f t="shared" si="27"/>
        <v>2375</v>
      </c>
      <c r="P503">
        <f t="shared" si="28"/>
        <v>2375</v>
      </c>
    </row>
    <row r="504" spans="13:16" x14ac:dyDescent="0.2">
      <c r="M504">
        <v>500</v>
      </c>
      <c r="N504" t="str">
        <f t="shared" si="26"/>
        <v>Jeep Compass</v>
      </c>
      <c r="O504">
        <f t="shared" si="27"/>
        <v>2375</v>
      </c>
      <c r="P504">
        <f t="shared" si="28"/>
        <v>2375</v>
      </c>
    </row>
    <row r="505" spans="13:16" x14ac:dyDescent="0.2">
      <c r="M505">
        <v>501</v>
      </c>
      <c r="N505" t="str">
        <f t="shared" si="26"/>
        <v>Jeep Compass</v>
      </c>
      <c r="O505">
        <f t="shared" si="27"/>
        <v>2375</v>
      </c>
      <c r="P505">
        <f t="shared" si="28"/>
        <v>2375</v>
      </c>
    </row>
    <row r="506" spans="13:16" x14ac:dyDescent="0.2">
      <c r="M506">
        <v>502</v>
      </c>
      <c r="N506" t="str">
        <f t="shared" si="26"/>
        <v>Jeep Compass</v>
      </c>
      <c r="O506">
        <f t="shared" si="27"/>
        <v>2375</v>
      </c>
      <c r="P506">
        <f t="shared" si="28"/>
        <v>2375</v>
      </c>
    </row>
    <row r="507" spans="13:16" x14ac:dyDescent="0.2">
      <c r="M507">
        <v>503</v>
      </c>
      <c r="N507" t="str">
        <f t="shared" si="26"/>
        <v>Ford Edge</v>
      </c>
      <c r="O507">
        <f t="shared" si="27"/>
        <v>32345</v>
      </c>
      <c r="P507">
        <f t="shared" si="28"/>
        <v>32345</v>
      </c>
    </row>
    <row r="508" spans="13:16" x14ac:dyDescent="0.2">
      <c r="M508">
        <v>504</v>
      </c>
      <c r="N508" t="str">
        <f t="shared" si="26"/>
        <v>Ford Edge</v>
      </c>
      <c r="O508">
        <f t="shared" si="27"/>
        <v>32345</v>
      </c>
      <c r="P508">
        <f t="shared" si="28"/>
        <v>32345</v>
      </c>
    </row>
    <row r="509" spans="13:16" x14ac:dyDescent="0.2">
      <c r="M509">
        <v>505</v>
      </c>
      <c r="N509" t="str">
        <f t="shared" si="26"/>
        <v>Ford Edge</v>
      </c>
      <c r="O509">
        <f t="shared" si="27"/>
        <v>32345</v>
      </c>
      <c r="P509">
        <f t="shared" si="28"/>
        <v>32345</v>
      </c>
    </row>
    <row r="510" spans="13:16" x14ac:dyDescent="0.2">
      <c r="M510">
        <v>506</v>
      </c>
      <c r="N510" t="str">
        <f t="shared" si="26"/>
        <v>Ford Edge</v>
      </c>
      <c r="O510">
        <f t="shared" si="27"/>
        <v>32345</v>
      </c>
      <c r="P510">
        <f t="shared" si="28"/>
        <v>32345</v>
      </c>
    </row>
    <row r="511" spans="13:16" x14ac:dyDescent="0.2">
      <c r="M511">
        <v>507</v>
      </c>
      <c r="N511" t="str">
        <f t="shared" si="26"/>
        <v>Ford Edge</v>
      </c>
      <c r="O511">
        <f t="shared" si="27"/>
        <v>32345</v>
      </c>
      <c r="P511">
        <f t="shared" si="28"/>
        <v>32345</v>
      </c>
    </row>
    <row r="512" spans="13:16" x14ac:dyDescent="0.2">
      <c r="M512">
        <v>508</v>
      </c>
      <c r="N512" t="str">
        <f t="shared" si="26"/>
        <v>Ford Edge</v>
      </c>
      <c r="O512">
        <f t="shared" si="27"/>
        <v>32345</v>
      </c>
      <c r="P512">
        <f t="shared" si="28"/>
        <v>32345</v>
      </c>
    </row>
    <row r="513" spans="13:16" x14ac:dyDescent="0.2">
      <c r="M513">
        <v>509</v>
      </c>
      <c r="N513" t="str">
        <f t="shared" si="26"/>
        <v>Ford Edge</v>
      </c>
      <c r="O513">
        <f t="shared" si="27"/>
        <v>32345</v>
      </c>
      <c r="P513">
        <f t="shared" si="28"/>
        <v>32345</v>
      </c>
    </row>
    <row r="514" spans="13:16" x14ac:dyDescent="0.2">
      <c r="M514">
        <v>510</v>
      </c>
      <c r="N514" t="str">
        <f t="shared" si="26"/>
        <v>Ford Edge</v>
      </c>
      <c r="O514">
        <f t="shared" si="27"/>
        <v>32345</v>
      </c>
      <c r="P514">
        <f t="shared" si="28"/>
        <v>32345</v>
      </c>
    </row>
    <row r="515" spans="13:16" x14ac:dyDescent="0.2">
      <c r="M515">
        <v>511</v>
      </c>
      <c r="N515" t="str">
        <f t="shared" si="26"/>
        <v>Hyundai Tuscon</v>
      </c>
      <c r="O515">
        <f t="shared" si="27"/>
        <v>24690</v>
      </c>
      <c r="P515">
        <f t="shared" si="28"/>
        <v>24690</v>
      </c>
    </row>
    <row r="516" spans="13:16" x14ac:dyDescent="0.2">
      <c r="M516">
        <v>512</v>
      </c>
      <c r="N516" t="str">
        <f t="shared" si="26"/>
        <v>Hyundai Tuscon</v>
      </c>
      <c r="O516">
        <f t="shared" si="27"/>
        <v>24690</v>
      </c>
      <c r="P516">
        <f t="shared" si="28"/>
        <v>24690</v>
      </c>
    </row>
    <row r="517" spans="13:16" x14ac:dyDescent="0.2">
      <c r="M517">
        <v>513</v>
      </c>
      <c r="N517" t="str">
        <f t="shared" si="26"/>
        <v>Hyundai Tuscon</v>
      </c>
      <c r="O517">
        <f t="shared" si="27"/>
        <v>24690</v>
      </c>
      <c r="P517">
        <f t="shared" si="28"/>
        <v>24690</v>
      </c>
    </row>
    <row r="518" spans="13:16" x14ac:dyDescent="0.2">
      <c r="M518">
        <v>514</v>
      </c>
      <c r="N518" t="str">
        <f t="shared" ref="N518:N581" si="29">INDEX($A$2:$A$286,MATCH(M518,$J$1:$J$286,1),0)</f>
        <v>Hyundai Tuscon</v>
      </c>
      <c r="O518">
        <f t="shared" ref="O518:O581" si="30">INDEX($H$2:$H$286,MATCH(N518,$A$2:$A$286,0),1)</f>
        <v>24690</v>
      </c>
      <c r="P518">
        <f t="shared" ref="P518:P581" si="31">IF(O518=0,"",O518)</f>
        <v>24690</v>
      </c>
    </row>
    <row r="519" spans="13:16" x14ac:dyDescent="0.2">
      <c r="M519">
        <v>515</v>
      </c>
      <c r="N519" t="str">
        <f t="shared" si="29"/>
        <v>Hyundai Tuscon</v>
      </c>
      <c r="O519">
        <f t="shared" si="30"/>
        <v>24690</v>
      </c>
      <c r="P519">
        <f t="shared" si="31"/>
        <v>24690</v>
      </c>
    </row>
    <row r="520" spans="13:16" x14ac:dyDescent="0.2">
      <c r="M520">
        <v>516</v>
      </c>
      <c r="N520" t="str">
        <f t="shared" si="29"/>
        <v>Hyundai Tuscon</v>
      </c>
      <c r="O520">
        <f t="shared" si="30"/>
        <v>24690</v>
      </c>
      <c r="P520">
        <f t="shared" si="31"/>
        <v>24690</v>
      </c>
    </row>
    <row r="521" spans="13:16" x14ac:dyDescent="0.2">
      <c r="M521">
        <v>517</v>
      </c>
      <c r="N521" t="str">
        <f t="shared" si="29"/>
        <v>Hyundai Tuscon</v>
      </c>
      <c r="O521">
        <f t="shared" si="30"/>
        <v>24690</v>
      </c>
      <c r="P521">
        <f t="shared" si="31"/>
        <v>24690</v>
      </c>
    </row>
    <row r="522" spans="13:16" x14ac:dyDescent="0.2">
      <c r="M522">
        <v>518</v>
      </c>
      <c r="N522" t="str">
        <f t="shared" si="29"/>
        <v>Hyundai Tuscon</v>
      </c>
      <c r="O522">
        <f t="shared" si="30"/>
        <v>24690</v>
      </c>
      <c r="P522">
        <f t="shared" si="31"/>
        <v>24690</v>
      </c>
    </row>
    <row r="523" spans="13:16" x14ac:dyDescent="0.2">
      <c r="M523">
        <v>519</v>
      </c>
      <c r="N523" t="str">
        <f t="shared" si="29"/>
        <v>Honda Pilot</v>
      </c>
      <c r="O523">
        <f t="shared" si="30"/>
        <v>33370</v>
      </c>
      <c r="P523">
        <f t="shared" si="31"/>
        <v>33370</v>
      </c>
    </row>
    <row r="524" spans="13:16" x14ac:dyDescent="0.2">
      <c r="M524">
        <v>520</v>
      </c>
      <c r="N524" t="str">
        <f t="shared" si="29"/>
        <v>Honda Pilot</v>
      </c>
      <c r="O524">
        <f t="shared" si="30"/>
        <v>33370</v>
      </c>
      <c r="P524">
        <f t="shared" si="31"/>
        <v>33370</v>
      </c>
    </row>
    <row r="525" spans="13:16" x14ac:dyDescent="0.2">
      <c r="M525">
        <v>521</v>
      </c>
      <c r="N525" t="str">
        <f t="shared" si="29"/>
        <v>Honda Pilot</v>
      </c>
      <c r="O525">
        <f t="shared" si="30"/>
        <v>33370</v>
      </c>
      <c r="P525">
        <f t="shared" si="31"/>
        <v>33370</v>
      </c>
    </row>
    <row r="526" spans="13:16" x14ac:dyDescent="0.2">
      <c r="M526">
        <v>522</v>
      </c>
      <c r="N526" t="str">
        <f t="shared" si="29"/>
        <v>Honda Pilot</v>
      </c>
      <c r="O526">
        <f t="shared" si="30"/>
        <v>33370</v>
      </c>
      <c r="P526">
        <f t="shared" si="31"/>
        <v>33370</v>
      </c>
    </row>
    <row r="527" spans="13:16" x14ac:dyDescent="0.2">
      <c r="M527">
        <v>523</v>
      </c>
      <c r="N527" t="str">
        <f t="shared" si="29"/>
        <v>Honda Pilot</v>
      </c>
      <c r="O527">
        <f t="shared" si="30"/>
        <v>33370</v>
      </c>
      <c r="P527">
        <f t="shared" si="31"/>
        <v>33370</v>
      </c>
    </row>
    <row r="528" spans="13:16" x14ac:dyDescent="0.2">
      <c r="M528">
        <v>524</v>
      </c>
      <c r="N528" t="str">
        <f t="shared" si="29"/>
        <v>Honda Pilot</v>
      </c>
      <c r="O528">
        <f t="shared" si="30"/>
        <v>33370</v>
      </c>
      <c r="P528">
        <f t="shared" si="31"/>
        <v>33370</v>
      </c>
    </row>
    <row r="529" spans="13:16" x14ac:dyDescent="0.2">
      <c r="M529">
        <v>525</v>
      </c>
      <c r="N529" t="str">
        <f t="shared" si="29"/>
        <v>Honda Pilot</v>
      </c>
      <c r="O529">
        <f t="shared" si="30"/>
        <v>33370</v>
      </c>
      <c r="P529">
        <f t="shared" si="31"/>
        <v>33370</v>
      </c>
    </row>
    <row r="530" spans="13:16" x14ac:dyDescent="0.2">
      <c r="M530">
        <v>526</v>
      </c>
      <c r="N530" t="str">
        <f t="shared" si="29"/>
        <v>Honda Pilot</v>
      </c>
      <c r="O530">
        <f t="shared" si="30"/>
        <v>33370</v>
      </c>
      <c r="P530">
        <f t="shared" si="31"/>
        <v>33370</v>
      </c>
    </row>
    <row r="531" spans="13:16" x14ac:dyDescent="0.2">
      <c r="M531">
        <v>527</v>
      </c>
      <c r="N531" t="str">
        <f t="shared" si="29"/>
        <v>Toyota 4Runner</v>
      </c>
      <c r="O531">
        <f t="shared" si="30"/>
        <v>37240</v>
      </c>
      <c r="P531">
        <f t="shared" si="31"/>
        <v>37240</v>
      </c>
    </row>
    <row r="532" spans="13:16" x14ac:dyDescent="0.2">
      <c r="M532">
        <v>528</v>
      </c>
      <c r="N532" t="str">
        <f t="shared" si="29"/>
        <v>Toyota 4Runner</v>
      </c>
      <c r="O532">
        <f t="shared" si="30"/>
        <v>37240</v>
      </c>
      <c r="P532">
        <f t="shared" si="31"/>
        <v>37240</v>
      </c>
    </row>
    <row r="533" spans="13:16" x14ac:dyDescent="0.2">
      <c r="M533">
        <v>529</v>
      </c>
      <c r="N533" t="str">
        <f t="shared" si="29"/>
        <v>Toyota 4Runner</v>
      </c>
      <c r="O533">
        <f t="shared" si="30"/>
        <v>37240</v>
      </c>
      <c r="P533">
        <f t="shared" si="31"/>
        <v>37240</v>
      </c>
    </row>
    <row r="534" spans="13:16" x14ac:dyDescent="0.2">
      <c r="M534">
        <v>530</v>
      </c>
      <c r="N534" t="str">
        <f t="shared" si="29"/>
        <v>Toyota 4Runner</v>
      </c>
      <c r="O534">
        <f t="shared" si="30"/>
        <v>37240</v>
      </c>
      <c r="P534">
        <f t="shared" si="31"/>
        <v>37240</v>
      </c>
    </row>
    <row r="535" spans="13:16" x14ac:dyDescent="0.2">
      <c r="M535">
        <v>531</v>
      </c>
      <c r="N535" t="str">
        <f t="shared" si="29"/>
        <v>Toyota 4Runner</v>
      </c>
      <c r="O535">
        <f t="shared" si="30"/>
        <v>37240</v>
      </c>
      <c r="P535">
        <f t="shared" si="31"/>
        <v>37240</v>
      </c>
    </row>
    <row r="536" spans="13:16" x14ac:dyDescent="0.2">
      <c r="M536">
        <v>532</v>
      </c>
      <c r="N536" t="str">
        <f t="shared" si="29"/>
        <v>Toyota 4Runner</v>
      </c>
      <c r="O536">
        <f t="shared" si="30"/>
        <v>37240</v>
      </c>
      <c r="P536">
        <f t="shared" si="31"/>
        <v>37240</v>
      </c>
    </row>
    <row r="537" spans="13:16" x14ac:dyDescent="0.2">
      <c r="M537">
        <v>533</v>
      </c>
      <c r="N537" t="str">
        <f t="shared" si="29"/>
        <v>Toyota 4Runner</v>
      </c>
      <c r="O537">
        <f t="shared" si="30"/>
        <v>37240</v>
      </c>
      <c r="P537">
        <f t="shared" si="31"/>
        <v>37240</v>
      </c>
    </row>
    <row r="538" spans="13:16" x14ac:dyDescent="0.2">
      <c r="M538">
        <v>534</v>
      </c>
      <c r="N538" t="str">
        <f t="shared" si="29"/>
        <v>Toyota 4Runner</v>
      </c>
      <c r="O538">
        <f t="shared" si="30"/>
        <v>37240</v>
      </c>
      <c r="P538">
        <f t="shared" si="31"/>
        <v>37240</v>
      </c>
    </row>
    <row r="539" spans="13:16" x14ac:dyDescent="0.2">
      <c r="M539">
        <v>535</v>
      </c>
      <c r="N539" t="str">
        <f t="shared" si="29"/>
        <v>Subaru CrossTrek</v>
      </c>
      <c r="O539">
        <f t="shared" si="30"/>
        <v>23295</v>
      </c>
      <c r="P539">
        <f t="shared" si="31"/>
        <v>23295</v>
      </c>
    </row>
    <row r="540" spans="13:16" x14ac:dyDescent="0.2">
      <c r="M540">
        <v>536</v>
      </c>
      <c r="N540" t="str">
        <f t="shared" si="29"/>
        <v>Subaru CrossTrek</v>
      </c>
      <c r="O540">
        <f t="shared" si="30"/>
        <v>23295</v>
      </c>
      <c r="P540">
        <f t="shared" si="31"/>
        <v>23295</v>
      </c>
    </row>
    <row r="541" spans="13:16" x14ac:dyDescent="0.2">
      <c r="M541">
        <v>537</v>
      </c>
      <c r="N541" t="str">
        <f t="shared" si="29"/>
        <v>Subaru CrossTrek</v>
      </c>
      <c r="O541">
        <f t="shared" si="30"/>
        <v>23295</v>
      </c>
      <c r="P541">
        <f t="shared" si="31"/>
        <v>23295</v>
      </c>
    </row>
    <row r="542" spans="13:16" x14ac:dyDescent="0.2">
      <c r="M542">
        <v>538</v>
      </c>
      <c r="N542" t="str">
        <f t="shared" si="29"/>
        <v>Subaru CrossTrek</v>
      </c>
      <c r="O542">
        <f t="shared" si="30"/>
        <v>23295</v>
      </c>
      <c r="P542">
        <f t="shared" si="31"/>
        <v>23295</v>
      </c>
    </row>
    <row r="543" spans="13:16" x14ac:dyDescent="0.2">
      <c r="M543">
        <v>539</v>
      </c>
      <c r="N543" t="str">
        <f t="shared" si="29"/>
        <v>Subaru CrossTrek</v>
      </c>
      <c r="O543">
        <f t="shared" si="30"/>
        <v>23295</v>
      </c>
      <c r="P543">
        <f t="shared" si="31"/>
        <v>23295</v>
      </c>
    </row>
    <row r="544" spans="13:16" x14ac:dyDescent="0.2">
      <c r="M544">
        <v>540</v>
      </c>
      <c r="N544" t="str">
        <f t="shared" si="29"/>
        <v>Subaru CrossTrek</v>
      </c>
      <c r="O544">
        <f t="shared" si="30"/>
        <v>23295</v>
      </c>
      <c r="P544">
        <f t="shared" si="31"/>
        <v>23295</v>
      </c>
    </row>
    <row r="545" spans="13:16" x14ac:dyDescent="0.2">
      <c r="M545">
        <v>541</v>
      </c>
      <c r="N545" t="str">
        <f t="shared" si="29"/>
        <v>Subaru CrossTrek</v>
      </c>
      <c r="O545">
        <f t="shared" si="30"/>
        <v>23295</v>
      </c>
      <c r="P545">
        <f t="shared" si="31"/>
        <v>23295</v>
      </c>
    </row>
    <row r="546" spans="13:16" x14ac:dyDescent="0.2">
      <c r="M546">
        <v>542</v>
      </c>
      <c r="N546" t="str">
        <f t="shared" si="29"/>
        <v>Hyundai Santa Fe</v>
      </c>
      <c r="O546">
        <f t="shared" si="30"/>
        <v>27415</v>
      </c>
      <c r="P546">
        <f t="shared" si="31"/>
        <v>27415</v>
      </c>
    </row>
    <row r="547" spans="13:16" x14ac:dyDescent="0.2">
      <c r="M547">
        <v>543</v>
      </c>
      <c r="N547" t="str">
        <f t="shared" si="29"/>
        <v>Hyundai Santa Fe</v>
      </c>
      <c r="O547">
        <f t="shared" si="30"/>
        <v>27415</v>
      </c>
      <c r="P547">
        <f t="shared" si="31"/>
        <v>27415</v>
      </c>
    </row>
    <row r="548" spans="13:16" x14ac:dyDescent="0.2">
      <c r="M548">
        <v>544</v>
      </c>
      <c r="N548" t="str">
        <f t="shared" si="29"/>
        <v>Hyundai Santa Fe</v>
      </c>
      <c r="O548">
        <f t="shared" si="30"/>
        <v>27415</v>
      </c>
      <c r="P548">
        <f t="shared" si="31"/>
        <v>27415</v>
      </c>
    </row>
    <row r="549" spans="13:16" x14ac:dyDescent="0.2">
      <c r="M549">
        <v>545</v>
      </c>
      <c r="N549" t="str">
        <f t="shared" si="29"/>
        <v>Hyundai Santa Fe</v>
      </c>
      <c r="O549">
        <f t="shared" si="30"/>
        <v>27415</v>
      </c>
      <c r="P549">
        <f t="shared" si="31"/>
        <v>27415</v>
      </c>
    </row>
    <row r="550" spans="13:16" x14ac:dyDescent="0.2">
      <c r="M550">
        <v>546</v>
      </c>
      <c r="N550" t="str">
        <f t="shared" si="29"/>
        <v>Hyundai Santa Fe</v>
      </c>
      <c r="O550">
        <f t="shared" si="30"/>
        <v>27415</v>
      </c>
      <c r="P550">
        <f t="shared" si="31"/>
        <v>27415</v>
      </c>
    </row>
    <row r="551" spans="13:16" x14ac:dyDescent="0.2">
      <c r="M551">
        <v>547</v>
      </c>
      <c r="N551" t="str">
        <f t="shared" si="29"/>
        <v>Hyundai Santa Fe</v>
      </c>
      <c r="O551">
        <f t="shared" si="30"/>
        <v>27415</v>
      </c>
      <c r="P551">
        <f t="shared" si="31"/>
        <v>27415</v>
      </c>
    </row>
    <row r="552" spans="13:16" x14ac:dyDescent="0.2">
      <c r="M552">
        <v>548</v>
      </c>
      <c r="N552" t="str">
        <f t="shared" si="29"/>
        <v>Hyundai Santa Fe</v>
      </c>
      <c r="O552">
        <f t="shared" si="30"/>
        <v>27415</v>
      </c>
      <c r="P552">
        <f t="shared" si="31"/>
        <v>27415</v>
      </c>
    </row>
    <row r="553" spans="13:16" x14ac:dyDescent="0.2">
      <c r="M553">
        <v>549</v>
      </c>
      <c r="N553" t="str">
        <f t="shared" si="29"/>
        <v>Hyundai Santa Fe</v>
      </c>
      <c r="O553">
        <f t="shared" si="30"/>
        <v>27415</v>
      </c>
      <c r="P553">
        <f t="shared" si="31"/>
        <v>27415</v>
      </c>
    </row>
    <row r="554" spans="13:16" x14ac:dyDescent="0.2">
      <c r="M554">
        <v>550</v>
      </c>
      <c r="N554" t="str">
        <f t="shared" si="29"/>
        <v>Dodge Grand Caravan</v>
      </c>
      <c r="O554">
        <f t="shared" si="30"/>
        <v>29025</v>
      </c>
      <c r="P554">
        <f t="shared" si="31"/>
        <v>29025</v>
      </c>
    </row>
    <row r="555" spans="13:16" x14ac:dyDescent="0.2">
      <c r="M555">
        <v>551</v>
      </c>
      <c r="N555" t="str">
        <f t="shared" si="29"/>
        <v>Dodge Grand Caravan</v>
      </c>
      <c r="O555">
        <f t="shared" si="30"/>
        <v>29025</v>
      </c>
      <c r="P555">
        <f t="shared" si="31"/>
        <v>29025</v>
      </c>
    </row>
    <row r="556" spans="13:16" x14ac:dyDescent="0.2">
      <c r="M556">
        <v>552</v>
      </c>
      <c r="N556" t="str">
        <f t="shared" si="29"/>
        <v>Dodge Grand Caravan</v>
      </c>
      <c r="O556">
        <f t="shared" si="30"/>
        <v>29025</v>
      </c>
      <c r="P556">
        <f t="shared" si="31"/>
        <v>29025</v>
      </c>
    </row>
    <row r="557" spans="13:16" x14ac:dyDescent="0.2">
      <c r="M557">
        <v>553</v>
      </c>
      <c r="N557" t="str">
        <f t="shared" si="29"/>
        <v>Dodge Grand Caravan</v>
      </c>
      <c r="O557">
        <f t="shared" si="30"/>
        <v>29025</v>
      </c>
      <c r="P557">
        <f t="shared" si="31"/>
        <v>29025</v>
      </c>
    </row>
    <row r="558" spans="13:16" x14ac:dyDescent="0.2">
      <c r="M558">
        <v>554</v>
      </c>
      <c r="N558" t="str">
        <f t="shared" si="29"/>
        <v>Dodge Grand Caravan</v>
      </c>
      <c r="O558">
        <f t="shared" si="30"/>
        <v>29025</v>
      </c>
      <c r="P558">
        <f t="shared" si="31"/>
        <v>29025</v>
      </c>
    </row>
    <row r="559" spans="13:16" x14ac:dyDescent="0.2">
      <c r="M559">
        <v>555</v>
      </c>
      <c r="N559" t="str">
        <f t="shared" si="29"/>
        <v>Dodge Grand Caravan</v>
      </c>
      <c r="O559">
        <f t="shared" si="30"/>
        <v>29025</v>
      </c>
      <c r="P559">
        <f t="shared" si="31"/>
        <v>29025</v>
      </c>
    </row>
    <row r="560" spans="13:16" x14ac:dyDescent="0.2">
      <c r="M560">
        <v>556</v>
      </c>
      <c r="N560" t="str">
        <f t="shared" si="29"/>
        <v>Dodge Grand Caravan</v>
      </c>
      <c r="O560">
        <f t="shared" si="30"/>
        <v>29025</v>
      </c>
      <c r="P560">
        <f t="shared" si="31"/>
        <v>29025</v>
      </c>
    </row>
    <row r="561" spans="13:16" x14ac:dyDescent="0.2">
      <c r="M561">
        <v>557</v>
      </c>
      <c r="N561" t="str">
        <f t="shared" si="29"/>
        <v>Chevrolet Colorado</v>
      </c>
      <c r="O561">
        <f t="shared" si="30"/>
        <v>26395</v>
      </c>
      <c r="P561">
        <f t="shared" si="31"/>
        <v>26395</v>
      </c>
    </row>
    <row r="562" spans="13:16" x14ac:dyDescent="0.2">
      <c r="M562">
        <v>558</v>
      </c>
      <c r="N562" t="str">
        <f t="shared" si="29"/>
        <v>Chevrolet Colorado</v>
      </c>
      <c r="O562">
        <f t="shared" si="30"/>
        <v>26395</v>
      </c>
      <c r="P562">
        <f t="shared" si="31"/>
        <v>26395</v>
      </c>
    </row>
    <row r="563" spans="13:16" x14ac:dyDescent="0.2">
      <c r="M563">
        <v>559</v>
      </c>
      <c r="N563" t="str">
        <f t="shared" si="29"/>
        <v>Chevrolet Colorado</v>
      </c>
      <c r="O563">
        <f t="shared" si="30"/>
        <v>26395</v>
      </c>
      <c r="P563">
        <f t="shared" si="31"/>
        <v>26395</v>
      </c>
    </row>
    <row r="564" spans="13:16" x14ac:dyDescent="0.2">
      <c r="M564">
        <v>560</v>
      </c>
      <c r="N564" t="str">
        <f t="shared" si="29"/>
        <v>Chevrolet Colorado</v>
      </c>
      <c r="O564">
        <f t="shared" si="30"/>
        <v>26395</v>
      </c>
      <c r="P564">
        <f t="shared" si="31"/>
        <v>26395</v>
      </c>
    </row>
    <row r="565" spans="13:16" x14ac:dyDescent="0.2">
      <c r="M565">
        <v>561</v>
      </c>
      <c r="N565" t="str">
        <f t="shared" si="29"/>
        <v>Chevrolet Colorado</v>
      </c>
      <c r="O565">
        <f t="shared" si="30"/>
        <v>26395</v>
      </c>
      <c r="P565">
        <f t="shared" si="31"/>
        <v>26395</v>
      </c>
    </row>
    <row r="566" spans="13:16" x14ac:dyDescent="0.2">
      <c r="M566">
        <v>562</v>
      </c>
      <c r="N566" t="str">
        <f t="shared" si="29"/>
        <v>Chevrolet Colorado</v>
      </c>
      <c r="O566">
        <f t="shared" si="30"/>
        <v>26395</v>
      </c>
      <c r="P566">
        <f t="shared" si="31"/>
        <v>26395</v>
      </c>
    </row>
    <row r="567" spans="13:16" x14ac:dyDescent="0.2">
      <c r="M567">
        <v>563</v>
      </c>
      <c r="N567" t="str">
        <f t="shared" si="29"/>
        <v>Chevrolet Colorado</v>
      </c>
      <c r="O567">
        <f t="shared" si="30"/>
        <v>26395</v>
      </c>
      <c r="P567">
        <f t="shared" si="31"/>
        <v>26395</v>
      </c>
    </row>
    <row r="568" spans="13:16" x14ac:dyDescent="0.2">
      <c r="M568">
        <v>564</v>
      </c>
      <c r="N568" t="str">
        <f t="shared" si="29"/>
        <v>Chevrolet Malibu</v>
      </c>
      <c r="O568">
        <f t="shared" si="30"/>
        <v>23065</v>
      </c>
      <c r="P568">
        <f t="shared" si="31"/>
        <v>23065</v>
      </c>
    </row>
    <row r="569" spans="13:16" x14ac:dyDescent="0.2">
      <c r="M569">
        <v>565</v>
      </c>
      <c r="N569" t="str">
        <f t="shared" si="29"/>
        <v>Chevrolet Malibu</v>
      </c>
      <c r="O569">
        <f t="shared" si="30"/>
        <v>23065</v>
      </c>
      <c r="P569">
        <f t="shared" si="31"/>
        <v>23065</v>
      </c>
    </row>
    <row r="570" spans="13:16" x14ac:dyDescent="0.2">
      <c r="M570">
        <v>566</v>
      </c>
      <c r="N570" t="str">
        <f t="shared" si="29"/>
        <v>Chevrolet Malibu</v>
      </c>
      <c r="O570">
        <f t="shared" si="30"/>
        <v>23065</v>
      </c>
      <c r="P570">
        <f t="shared" si="31"/>
        <v>23065</v>
      </c>
    </row>
    <row r="571" spans="13:16" x14ac:dyDescent="0.2">
      <c r="M571">
        <v>567</v>
      </c>
      <c r="N571" t="str">
        <f t="shared" si="29"/>
        <v>Chevrolet Malibu</v>
      </c>
      <c r="O571">
        <f t="shared" si="30"/>
        <v>23065</v>
      </c>
      <c r="P571">
        <f t="shared" si="31"/>
        <v>23065</v>
      </c>
    </row>
    <row r="572" spans="13:16" x14ac:dyDescent="0.2">
      <c r="M572">
        <v>568</v>
      </c>
      <c r="N572" t="str">
        <f t="shared" si="29"/>
        <v>Chevrolet Malibu</v>
      </c>
      <c r="O572">
        <f t="shared" si="30"/>
        <v>23065</v>
      </c>
      <c r="P572">
        <f t="shared" si="31"/>
        <v>23065</v>
      </c>
    </row>
    <row r="573" spans="13:16" x14ac:dyDescent="0.2">
      <c r="M573">
        <v>569</v>
      </c>
      <c r="N573" t="str">
        <f t="shared" si="29"/>
        <v>Chevrolet Malibu</v>
      </c>
      <c r="O573">
        <f t="shared" si="30"/>
        <v>23065</v>
      </c>
      <c r="P573">
        <f t="shared" si="31"/>
        <v>23065</v>
      </c>
    </row>
    <row r="574" spans="13:16" x14ac:dyDescent="0.2">
      <c r="M574">
        <v>570</v>
      </c>
      <c r="N574" t="str">
        <f t="shared" si="29"/>
        <v>Chevrolet Malibu</v>
      </c>
      <c r="O574">
        <f t="shared" si="30"/>
        <v>23065</v>
      </c>
      <c r="P574">
        <f t="shared" si="31"/>
        <v>23065</v>
      </c>
    </row>
    <row r="575" spans="13:16" x14ac:dyDescent="0.2">
      <c r="M575">
        <v>571</v>
      </c>
      <c r="N575" t="str">
        <f t="shared" si="29"/>
        <v>Chevrolet Trax</v>
      </c>
      <c r="O575">
        <f t="shared" si="30"/>
        <v>22295</v>
      </c>
      <c r="P575">
        <f t="shared" si="31"/>
        <v>22295</v>
      </c>
    </row>
    <row r="576" spans="13:16" x14ac:dyDescent="0.2">
      <c r="M576">
        <v>572</v>
      </c>
      <c r="N576" t="str">
        <f t="shared" si="29"/>
        <v>Chevrolet Trax</v>
      </c>
      <c r="O576">
        <f t="shared" si="30"/>
        <v>22295</v>
      </c>
      <c r="P576">
        <f t="shared" si="31"/>
        <v>22295</v>
      </c>
    </row>
    <row r="577" spans="13:16" x14ac:dyDescent="0.2">
      <c r="M577">
        <v>573</v>
      </c>
      <c r="N577" t="str">
        <f t="shared" si="29"/>
        <v>Chevrolet Trax</v>
      </c>
      <c r="O577">
        <f t="shared" si="30"/>
        <v>22295</v>
      </c>
      <c r="P577">
        <f t="shared" si="31"/>
        <v>22295</v>
      </c>
    </row>
    <row r="578" spans="13:16" x14ac:dyDescent="0.2">
      <c r="M578">
        <v>574</v>
      </c>
      <c r="N578" t="str">
        <f t="shared" si="29"/>
        <v>Chevrolet Trax</v>
      </c>
      <c r="O578">
        <f t="shared" si="30"/>
        <v>22295</v>
      </c>
      <c r="P578">
        <f t="shared" si="31"/>
        <v>22295</v>
      </c>
    </row>
    <row r="579" spans="13:16" x14ac:dyDescent="0.2">
      <c r="M579">
        <v>575</v>
      </c>
      <c r="N579" t="str">
        <f t="shared" si="29"/>
        <v>Chevrolet Trax</v>
      </c>
      <c r="O579">
        <f t="shared" si="30"/>
        <v>22295</v>
      </c>
      <c r="P579">
        <f t="shared" si="31"/>
        <v>22295</v>
      </c>
    </row>
    <row r="580" spans="13:16" x14ac:dyDescent="0.2">
      <c r="M580">
        <v>576</v>
      </c>
      <c r="N580" t="str">
        <f t="shared" si="29"/>
        <v>Chevrolet Trax</v>
      </c>
      <c r="O580">
        <f t="shared" si="30"/>
        <v>22295</v>
      </c>
      <c r="P580">
        <f t="shared" si="31"/>
        <v>22295</v>
      </c>
    </row>
    <row r="581" spans="13:16" x14ac:dyDescent="0.2">
      <c r="M581">
        <v>577</v>
      </c>
      <c r="N581" t="str">
        <f t="shared" si="29"/>
        <v>Chevrolet Trax</v>
      </c>
      <c r="O581">
        <f t="shared" si="30"/>
        <v>22295</v>
      </c>
      <c r="P581">
        <f t="shared" si="31"/>
        <v>22295</v>
      </c>
    </row>
    <row r="582" spans="13:16" x14ac:dyDescent="0.2">
      <c r="M582">
        <v>578</v>
      </c>
      <c r="N582" t="str">
        <f t="shared" ref="N582:N645" si="32">INDEX($A$2:$A$286,MATCH(M582,$J$1:$J$286,1),0)</f>
        <v>Toyota Tundra</v>
      </c>
      <c r="O582">
        <f t="shared" ref="O582:O645" si="33">INDEX($H$2:$H$286,MATCH(N582,$A$2:$A$286,0),1)</f>
        <v>35170</v>
      </c>
      <c r="P582">
        <f t="shared" ref="P582:P645" si="34">IF(O582=0,"",O582)</f>
        <v>35170</v>
      </c>
    </row>
    <row r="583" spans="13:16" x14ac:dyDescent="0.2">
      <c r="M583">
        <v>579</v>
      </c>
      <c r="N583" t="str">
        <f t="shared" si="32"/>
        <v>Toyota Tundra</v>
      </c>
      <c r="O583">
        <f t="shared" si="33"/>
        <v>35170</v>
      </c>
      <c r="P583">
        <f t="shared" si="34"/>
        <v>35170</v>
      </c>
    </row>
    <row r="584" spans="13:16" x14ac:dyDescent="0.2">
      <c r="M584">
        <v>580</v>
      </c>
      <c r="N584" t="str">
        <f t="shared" si="32"/>
        <v>Toyota Tundra</v>
      </c>
      <c r="O584">
        <f t="shared" si="33"/>
        <v>35170</v>
      </c>
      <c r="P584">
        <f t="shared" si="34"/>
        <v>35170</v>
      </c>
    </row>
    <row r="585" spans="13:16" x14ac:dyDescent="0.2">
      <c r="M585">
        <v>581</v>
      </c>
      <c r="N585" t="str">
        <f t="shared" si="32"/>
        <v>Toyota Tundra</v>
      </c>
      <c r="O585">
        <f t="shared" si="33"/>
        <v>35170</v>
      </c>
      <c r="P585">
        <f t="shared" si="34"/>
        <v>35170</v>
      </c>
    </row>
    <row r="586" spans="13:16" x14ac:dyDescent="0.2">
      <c r="M586">
        <v>582</v>
      </c>
      <c r="N586" t="str">
        <f t="shared" si="32"/>
        <v>Toyota Tundra</v>
      </c>
      <c r="O586">
        <f t="shared" si="33"/>
        <v>35170</v>
      </c>
      <c r="P586">
        <f t="shared" si="34"/>
        <v>35170</v>
      </c>
    </row>
    <row r="587" spans="13:16" x14ac:dyDescent="0.2">
      <c r="M587">
        <v>583</v>
      </c>
      <c r="N587" t="str">
        <f t="shared" si="32"/>
        <v>Toyota Tundra</v>
      </c>
      <c r="O587">
        <f t="shared" si="33"/>
        <v>35170</v>
      </c>
      <c r="P587">
        <f t="shared" si="34"/>
        <v>35170</v>
      </c>
    </row>
    <row r="588" spans="13:16" x14ac:dyDescent="0.2">
      <c r="M588">
        <v>584</v>
      </c>
      <c r="N588" t="str">
        <f t="shared" si="32"/>
        <v>Toyota Tundra</v>
      </c>
      <c r="O588">
        <f t="shared" si="33"/>
        <v>35170</v>
      </c>
      <c r="P588">
        <f t="shared" si="34"/>
        <v>35170</v>
      </c>
    </row>
    <row r="589" spans="13:16" x14ac:dyDescent="0.2">
      <c r="M589">
        <v>585</v>
      </c>
      <c r="N589" t="str">
        <f t="shared" si="32"/>
        <v>Lexus RX</v>
      </c>
      <c r="O589">
        <f t="shared" si="33"/>
        <v>45175</v>
      </c>
      <c r="P589">
        <f t="shared" si="34"/>
        <v>45175</v>
      </c>
    </row>
    <row r="590" spans="13:16" x14ac:dyDescent="0.2">
      <c r="M590">
        <v>586</v>
      </c>
      <c r="N590" t="str">
        <f t="shared" si="32"/>
        <v>Lexus RX</v>
      </c>
      <c r="O590">
        <f t="shared" si="33"/>
        <v>45175</v>
      </c>
      <c r="P590">
        <f t="shared" si="34"/>
        <v>45175</v>
      </c>
    </row>
    <row r="591" spans="13:16" x14ac:dyDescent="0.2">
      <c r="M591">
        <v>587</v>
      </c>
      <c r="N591" t="str">
        <f t="shared" si="32"/>
        <v>Lexus RX</v>
      </c>
      <c r="O591">
        <f t="shared" si="33"/>
        <v>45175</v>
      </c>
      <c r="P591">
        <f t="shared" si="34"/>
        <v>45175</v>
      </c>
    </row>
    <row r="592" spans="13:16" x14ac:dyDescent="0.2">
      <c r="M592">
        <v>588</v>
      </c>
      <c r="N592" t="str">
        <f t="shared" si="32"/>
        <v>Lexus RX</v>
      </c>
      <c r="O592">
        <f t="shared" si="33"/>
        <v>45175</v>
      </c>
      <c r="P592">
        <f t="shared" si="34"/>
        <v>45175</v>
      </c>
    </row>
    <row r="593" spans="13:16" x14ac:dyDescent="0.2">
      <c r="M593">
        <v>589</v>
      </c>
      <c r="N593" t="str">
        <f t="shared" si="32"/>
        <v>Lexus RX</v>
      </c>
      <c r="O593">
        <f t="shared" si="33"/>
        <v>45175</v>
      </c>
      <c r="P593">
        <f t="shared" si="34"/>
        <v>45175</v>
      </c>
    </row>
    <row r="594" spans="13:16" x14ac:dyDescent="0.2">
      <c r="M594">
        <v>590</v>
      </c>
      <c r="N594" t="str">
        <f t="shared" si="32"/>
        <v>Lexus RX</v>
      </c>
      <c r="O594">
        <f t="shared" si="33"/>
        <v>45175</v>
      </c>
      <c r="P594">
        <f t="shared" si="34"/>
        <v>45175</v>
      </c>
    </row>
    <row r="595" spans="13:16" x14ac:dyDescent="0.2">
      <c r="M595">
        <v>591</v>
      </c>
      <c r="N595" t="str">
        <f t="shared" si="32"/>
        <v>Volkswagen Tiguan</v>
      </c>
      <c r="O595">
        <f t="shared" si="33"/>
        <v>25965</v>
      </c>
      <c r="P595">
        <f t="shared" si="34"/>
        <v>25965</v>
      </c>
    </row>
    <row r="596" spans="13:16" x14ac:dyDescent="0.2">
      <c r="M596">
        <v>592</v>
      </c>
      <c r="N596" t="str">
        <f t="shared" si="32"/>
        <v>Volkswagen Tiguan</v>
      </c>
      <c r="O596">
        <f t="shared" si="33"/>
        <v>25965</v>
      </c>
      <c r="P596">
        <f t="shared" si="34"/>
        <v>25965</v>
      </c>
    </row>
    <row r="597" spans="13:16" x14ac:dyDescent="0.2">
      <c r="M597">
        <v>593</v>
      </c>
      <c r="N597" t="str">
        <f t="shared" si="32"/>
        <v>Volkswagen Tiguan</v>
      </c>
      <c r="O597">
        <f t="shared" si="33"/>
        <v>25965</v>
      </c>
      <c r="P597">
        <f t="shared" si="34"/>
        <v>25965</v>
      </c>
    </row>
    <row r="598" spans="13:16" x14ac:dyDescent="0.2">
      <c r="M598">
        <v>594</v>
      </c>
      <c r="N598" t="str">
        <f t="shared" si="32"/>
        <v>Volkswagen Tiguan</v>
      </c>
      <c r="O598">
        <f t="shared" si="33"/>
        <v>25965</v>
      </c>
      <c r="P598">
        <f t="shared" si="34"/>
        <v>25965</v>
      </c>
    </row>
    <row r="599" spans="13:16" x14ac:dyDescent="0.2">
      <c r="M599">
        <v>595</v>
      </c>
      <c r="N599" t="str">
        <f t="shared" si="32"/>
        <v>Volkswagen Tiguan</v>
      </c>
      <c r="O599">
        <f t="shared" si="33"/>
        <v>25965</v>
      </c>
      <c r="P599">
        <f t="shared" si="34"/>
        <v>25965</v>
      </c>
    </row>
    <row r="600" spans="13:16" x14ac:dyDescent="0.2">
      <c r="M600">
        <v>596</v>
      </c>
      <c r="N600" t="str">
        <f t="shared" si="32"/>
        <v>Volkswagen Tiguan</v>
      </c>
      <c r="O600">
        <f t="shared" si="33"/>
        <v>25965</v>
      </c>
      <c r="P600">
        <f t="shared" si="34"/>
        <v>25965</v>
      </c>
    </row>
    <row r="601" spans="13:16" x14ac:dyDescent="0.2">
      <c r="M601">
        <v>597</v>
      </c>
      <c r="N601" t="str">
        <f t="shared" si="32"/>
        <v>Volkswagen Tiguan</v>
      </c>
      <c r="O601">
        <f t="shared" si="33"/>
        <v>25965</v>
      </c>
      <c r="P601">
        <f t="shared" si="34"/>
        <v>25965</v>
      </c>
    </row>
    <row r="602" spans="13:16" x14ac:dyDescent="0.2">
      <c r="M602">
        <v>598</v>
      </c>
      <c r="N602" t="str">
        <f t="shared" si="32"/>
        <v>Buick Encore</v>
      </c>
      <c r="O602">
        <f t="shared" si="33"/>
        <v>24195</v>
      </c>
      <c r="P602">
        <f t="shared" si="34"/>
        <v>24195</v>
      </c>
    </row>
    <row r="603" spans="13:16" x14ac:dyDescent="0.2">
      <c r="M603">
        <v>599</v>
      </c>
      <c r="N603" t="str">
        <f t="shared" si="32"/>
        <v>Buick Encore</v>
      </c>
      <c r="O603">
        <f t="shared" si="33"/>
        <v>24195</v>
      </c>
      <c r="P603">
        <f t="shared" si="34"/>
        <v>24195</v>
      </c>
    </row>
    <row r="604" spans="13:16" x14ac:dyDescent="0.2">
      <c r="M604">
        <v>600</v>
      </c>
      <c r="N604" t="str">
        <f t="shared" si="32"/>
        <v>Buick Encore</v>
      </c>
      <c r="O604">
        <f t="shared" si="33"/>
        <v>24195</v>
      </c>
      <c r="P604">
        <f t="shared" si="34"/>
        <v>24195</v>
      </c>
    </row>
    <row r="605" spans="13:16" x14ac:dyDescent="0.2">
      <c r="M605">
        <v>601</v>
      </c>
      <c r="N605" t="str">
        <f t="shared" si="32"/>
        <v>Buick Encore</v>
      </c>
      <c r="O605">
        <f t="shared" si="33"/>
        <v>24195</v>
      </c>
      <c r="P605">
        <f t="shared" si="34"/>
        <v>24195</v>
      </c>
    </row>
    <row r="606" spans="13:16" x14ac:dyDescent="0.2">
      <c r="M606">
        <v>602</v>
      </c>
      <c r="N606" t="str">
        <f t="shared" si="32"/>
        <v>Buick Encore</v>
      </c>
      <c r="O606">
        <f t="shared" si="33"/>
        <v>24195</v>
      </c>
      <c r="P606">
        <f t="shared" si="34"/>
        <v>24195</v>
      </c>
    </row>
    <row r="607" spans="13:16" x14ac:dyDescent="0.2">
      <c r="M607">
        <v>603</v>
      </c>
      <c r="N607" t="str">
        <f t="shared" si="32"/>
        <v>Buick Encore</v>
      </c>
      <c r="O607">
        <f t="shared" si="33"/>
        <v>24195</v>
      </c>
      <c r="P607">
        <f t="shared" si="34"/>
        <v>24195</v>
      </c>
    </row>
    <row r="608" spans="13:16" x14ac:dyDescent="0.2">
      <c r="M608">
        <v>604</v>
      </c>
      <c r="N608" t="str">
        <f t="shared" si="32"/>
        <v>GMC Terrain</v>
      </c>
      <c r="O608">
        <f t="shared" si="33"/>
        <v>26195</v>
      </c>
      <c r="P608">
        <f t="shared" si="34"/>
        <v>26195</v>
      </c>
    </row>
    <row r="609" spans="13:16" x14ac:dyDescent="0.2">
      <c r="M609">
        <v>605</v>
      </c>
      <c r="N609" t="str">
        <f t="shared" si="32"/>
        <v>GMC Terrain</v>
      </c>
      <c r="O609">
        <f t="shared" si="33"/>
        <v>26195</v>
      </c>
      <c r="P609">
        <f t="shared" si="34"/>
        <v>26195</v>
      </c>
    </row>
    <row r="610" spans="13:16" x14ac:dyDescent="0.2">
      <c r="M610">
        <v>606</v>
      </c>
      <c r="N610" t="str">
        <f t="shared" si="32"/>
        <v>GMC Terrain</v>
      </c>
      <c r="O610">
        <f t="shared" si="33"/>
        <v>26195</v>
      </c>
      <c r="P610">
        <f t="shared" si="34"/>
        <v>26195</v>
      </c>
    </row>
    <row r="611" spans="13:16" x14ac:dyDescent="0.2">
      <c r="M611">
        <v>607</v>
      </c>
      <c r="N611" t="str">
        <f t="shared" si="32"/>
        <v>GMC Terrain</v>
      </c>
      <c r="O611">
        <f t="shared" si="33"/>
        <v>26195</v>
      </c>
      <c r="P611">
        <f t="shared" si="34"/>
        <v>26195</v>
      </c>
    </row>
    <row r="612" spans="13:16" x14ac:dyDescent="0.2">
      <c r="M612">
        <v>608</v>
      </c>
      <c r="N612" t="str">
        <f t="shared" si="32"/>
        <v>GMC Terrain</v>
      </c>
      <c r="O612">
        <f t="shared" si="33"/>
        <v>26195</v>
      </c>
      <c r="P612">
        <f t="shared" si="34"/>
        <v>26195</v>
      </c>
    </row>
    <row r="613" spans="13:16" x14ac:dyDescent="0.2">
      <c r="M613">
        <v>609</v>
      </c>
      <c r="N613" t="str">
        <f t="shared" si="32"/>
        <v>GMC Terrain</v>
      </c>
      <c r="O613">
        <f t="shared" si="33"/>
        <v>26195</v>
      </c>
      <c r="P613">
        <f t="shared" si="34"/>
        <v>26195</v>
      </c>
    </row>
    <row r="614" spans="13:16" x14ac:dyDescent="0.2">
      <c r="M614">
        <v>610</v>
      </c>
      <c r="N614" t="str">
        <f t="shared" si="32"/>
        <v>Chevrolet Tahoe</v>
      </c>
      <c r="O614">
        <f t="shared" si="33"/>
        <v>50295</v>
      </c>
      <c r="P614">
        <f t="shared" si="34"/>
        <v>50295</v>
      </c>
    </row>
    <row r="615" spans="13:16" x14ac:dyDescent="0.2">
      <c r="M615">
        <v>611</v>
      </c>
      <c r="N615" t="str">
        <f t="shared" si="32"/>
        <v>Chevrolet Tahoe</v>
      </c>
      <c r="O615">
        <f t="shared" si="33"/>
        <v>50295</v>
      </c>
      <c r="P615">
        <f t="shared" si="34"/>
        <v>50295</v>
      </c>
    </row>
    <row r="616" spans="13:16" x14ac:dyDescent="0.2">
      <c r="M616">
        <v>612</v>
      </c>
      <c r="N616" t="str">
        <f t="shared" si="32"/>
        <v>Chevrolet Tahoe</v>
      </c>
      <c r="O616">
        <f t="shared" si="33"/>
        <v>50295</v>
      </c>
      <c r="P616">
        <f t="shared" si="34"/>
        <v>50295</v>
      </c>
    </row>
    <row r="617" spans="13:16" x14ac:dyDescent="0.2">
      <c r="M617">
        <v>613</v>
      </c>
      <c r="N617" t="str">
        <f t="shared" si="32"/>
        <v>Chevrolet Tahoe</v>
      </c>
      <c r="O617">
        <f t="shared" si="33"/>
        <v>50295</v>
      </c>
      <c r="P617">
        <f t="shared" si="34"/>
        <v>50295</v>
      </c>
    </row>
    <row r="618" spans="13:16" x14ac:dyDescent="0.2">
      <c r="M618">
        <v>614</v>
      </c>
      <c r="N618" t="str">
        <f t="shared" si="32"/>
        <v>Chevrolet Tahoe</v>
      </c>
      <c r="O618">
        <f t="shared" si="33"/>
        <v>50295</v>
      </c>
      <c r="P618">
        <f t="shared" si="34"/>
        <v>50295</v>
      </c>
    </row>
    <row r="619" spans="13:16" x14ac:dyDescent="0.2">
      <c r="M619">
        <v>615</v>
      </c>
      <c r="N619" t="str">
        <f t="shared" si="32"/>
        <v>Chevrolet Tahoe</v>
      </c>
      <c r="O619">
        <f t="shared" si="33"/>
        <v>50295</v>
      </c>
      <c r="P619">
        <f t="shared" si="34"/>
        <v>50295</v>
      </c>
    </row>
    <row r="620" spans="13:16" x14ac:dyDescent="0.2">
      <c r="M620">
        <v>616</v>
      </c>
      <c r="N620" t="str">
        <f t="shared" si="32"/>
        <v>Volkswagen Jetta</v>
      </c>
      <c r="O620">
        <f t="shared" si="33"/>
        <v>19815</v>
      </c>
      <c r="P620">
        <f t="shared" si="34"/>
        <v>19815</v>
      </c>
    </row>
    <row r="621" spans="13:16" x14ac:dyDescent="0.2">
      <c r="M621">
        <v>617</v>
      </c>
      <c r="N621" t="str">
        <f t="shared" si="32"/>
        <v>Volkswagen Jetta</v>
      </c>
      <c r="O621">
        <f t="shared" si="33"/>
        <v>19815</v>
      </c>
      <c r="P621">
        <f t="shared" si="34"/>
        <v>19815</v>
      </c>
    </row>
    <row r="622" spans="13:16" x14ac:dyDescent="0.2">
      <c r="M622">
        <v>618</v>
      </c>
      <c r="N622" t="str">
        <f t="shared" si="32"/>
        <v>Volkswagen Jetta</v>
      </c>
      <c r="O622">
        <f t="shared" si="33"/>
        <v>19815</v>
      </c>
      <c r="P622">
        <f t="shared" si="34"/>
        <v>19815</v>
      </c>
    </row>
    <row r="623" spans="13:16" x14ac:dyDescent="0.2">
      <c r="M623">
        <v>619</v>
      </c>
      <c r="N623" t="str">
        <f t="shared" si="32"/>
        <v>Volkswagen Jetta</v>
      </c>
      <c r="O623">
        <f t="shared" si="33"/>
        <v>19815</v>
      </c>
      <c r="P623">
        <f t="shared" si="34"/>
        <v>19815</v>
      </c>
    </row>
    <row r="624" spans="13:16" x14ac:dyDescent="0.2">
      <c r="M624">
        <v>620</v>
      </c>
      <c r="N624" t="str">
        <f t="shared" si="32"/>
        <v>Volkswagen Jetta</v>
      </c>
      <c r="O624">
        <f t="shared" si="33"/>
        <v>19815</v>
      </c>
      <c r="P624">
        <f t="shared" si="34"/>
        <v>19815</v>
      </c>
    </row>
    <row r="625" spans="13:16" x14ac:dyDescent="0.2">
      <c r="M625">
        <v>621</v>
      </c>
      <c r="N625" t="str">
        <f t="shared" si="32"/>
        <v>Volkswagen Jetta</v>
      </c>
      <c r="O625">
        <f t="shared" si="33"/>
        <v>19815</v>
      </c>
      <c r="P625">
        <f t="shared" si="34"/>
        <v>19815</v>
      </c>
    </row>
    <row r="626" spans="13:16" x14ac:dyDescent="0.2">
      <c r="M626">
        <v>622</v>
      </c>
      <c r="N626" t="str">
        <f t="shared" si="32"/>
        <v>GMC Acadia</v>
      </c>
      <c r="O626">
        <f t="shared" si="33"/>
        <v>30995</v>
      </c>
      <c r="P626">
        <f t="shared" si="34"/>
        <v>30995</v>
      </c>
    </row>
    <row r="627" spans="13:16" x14ac:dyDescent="0.2">
      <c r="M627">
        <v>623</v>
      </c>
      <c r="N627" t="str">
        <f t="shared" si="32"/>
        <v>GMC Acadia</v>
      </c>
      <c r="O627">
        <f t="shared" si="33"/>
        <v>30995</v>
      </c>
      <c r="P627">
        <f t="shared" si="34"/>
        <v>30995</v>
      </c>
    </row>
    <row r="628" spans="13:16" x14ac:dyDescent="0.2">
      <c r="M628">
        <v>624</v>
      </c>
      <c r="N628" t="str">
        <f t="shared" si="32"/>
        <v>GMC Acadia</v>
      </c>
      <c r="O628">
        <f t="shared" si="33"/>
        <v>30995</v>
      </c>
      <c r="P628">
        <f t="shared" si="34"/>
        <v>30995</v>
      </c>
    </row>
    <row r="629" spans="13:16" x14ac:dyDescent="0.2">
      <c r="M629">
        <v>625</v>
      </c>
      <c r="N629" t="str">
        <f t="shared" si="32"/>
        <v>GMC Acadia</v>
      </c>
      <c r="O629">
        <f t="shared" si="33"/>
        <v>30995</v>
      </c>
      <c r="P629">
        <f t="shared" si="34"/>
        <v>30995</v>
      </c>
    </row>
    <row r="630" spans="13:16" x14ac:dyDescent="0.2">
      <c r="M630">
        <v>626</v>
      </c>
      <c r="N630" t="str">
        <f t="shared" si="32"/>
        <v>GMC Acadia</v>
      </c>
      <c r="O630">
        <f t="shared" si="33"/>
        <v>30995</v>
      </c>
      <c r="P630">
        <f t="shared" si="34"/>
        <v>30995</v>
      </c>
    </row>
    <row r="631" spans="13:16" x14ac:dyDescent="0.2">
      <c r="M631">
        <v>627</v>
      </c>
      <c r="N631" t="str">
        <f t="shared" si="32"/>
        <v>Honda Odyssey</v>
      </c>
      <c r="O631">
        <f t="shared" si="33"/>
        <v>31910</v>
      </c>
      <c r="P631">
        <f t="shared" si="34"/>
        <v>31910</v>
      </c>
    </row>
    <row r="632" spans="13:16" x14ac:dyDescent="0.2">
      <c r="M632">
        <v>628</v>
      </c>
      <c r="N632" t="str">
        <f t="shared" si="32"/>
        <v>Honda Odyssey</v>
      </c>
      <c r="O632">
        <f t="shared" si="33"/>
        <v>31910</v>
      </c>
      <c r="P632">
        <f t="shared" si="34"/>
        <v>31910</v>
      </c>
    </row>
    <row r="633" spans="13:16" x14ac:dyDescent="0.2">
      <c r="M633">
        <v>629</v>
      </c>
      <c r="N633" t="str">
        <f t="shared" si="32"/>
        <v>Honda Odyssey</v>
      </c>
      <c r="O633">
        <f t="shared" si="33"/>
        <v>31910</v>
      </c>
      <c r="P633">
        <f t="shared" si="34"/>
        <v>31910</v>
      </c>
    </row>
    <row r="634" spans="13:16" x14ac:dyDescent="0.2">
      <c r="M634">
        <v>630</v>
      </c>
      <c r="N634" t="str">
        <f t="shared" si="32"/>
        <v>Honda Odyssey</v>
      </c>
      <c r="O634">
        <f t="shared" si="33"/>
        <v>31910</v>
      </c>
      <c r="P634">
        <f t="shared" si="34"/>
        <v>31910</v>
      </c>
    </row>
    <row r="635" spans="13:16" x14ac:dyDescent="0.2">
      <c r="M635">
        <v>631</v>
      </c>
      <c r="N635" t="str">
        <f t="shared" si="32"/>
        <v>Honda Odyssey</v>
      </c>
      <c r="O635">
        <f t="shared" si="33"/>
        <v>31910</v>
      </c>
      <c r="P635">
        <f t="shared" si="34"/>
        <v>31910</v>
      </c>
    </row>
    <row r="636" spans="13:16" x14ac:dyDescent="0.2">
      <c r="M636">
        <v>632</v>
      </c>
      <c r="N636" t="str">
        <f t="shared" si="32"/>
        <v>Honda Odyssey</v>
      </c>
      <c r="O636">
        <f t="shared" si="33"/>
        <v>31910</v>
      </c>
      <c r="P636">
        <f t="shared" si="34"/>
        <v>31910</v>
      </c>
    </row>
    <row r="637" spans="13:16" x14ac:dyDescent="0.2">
      <c r="M637">
        <v>633</v>
      </c>
      <c r="N637" t="str">
        <f t="shared" si="32"/>
        <v>Honda HR-V</v>
      </c>
      <c r="O637">
        <f t="shared" si="33"/>
        <v>22040</v>
      </c>
      <c r="P637">
        <f t="shared" si="34"/>
        <v>22040</v>
      </c>
    </row>
    <row r="638" spans="13:16" x14ac:dyDescent="0.2">
      <c r="M638">
        <v>634</v>
      </c>
      <c r="N638" t="str">
        <f t="shared" si="32"/>
        <v>Honda HR-V</v>
      </c>
      <c r="O638">
        <f t="shared" si="33"/>
        <v>22040</v>
      </c>
      <c r="P638">
        <f t="shared" si="34"/>
        <v>22040</v>
      </c>
    </row>
    <row r="639" spans="13:16" x14ac:dyDescent="0.2">
      <c r="M639">
        <v>635</v>
      </c>
      <c r="N639" t="str">
        <f t="shared" si="32"/>
        <v>Honda HR-V</v>
      </c>
      <c r="O639">
        <f t="shared" si="33"/>
        <v>22040</v>
      </c>
      <c r="P639">
        <f t="shared" si="34"/>
        <v>22040</v>
      </c>
    </row>
    <row r="640" spans="13:16" x14ac:dyDescent="0.2">
      <c r="M640">
        <v>636</v>
      </c>
      <c r="N640" t="str">
        <f t="shared" si="32"/>
        <v>Honda HR-V</v>
      </c>
      <c r="O640">
        <f t="shared" si="33"/>
        <v>22040</v>
      </c>
      <c r="P640">
        <f t="shared" si="34"/>
        <v>22040</v>
      </c>
    </row>
    <row r="641" spans="13:16" x14ac:dyDescent="0.2">
      <c r="M641">
        <v>637</v>
      </c>
      <c r="N641" t="str">
        <f t="shared" si="32"/>
        <v>Honda HR-V</v>
      </c>
      <c r="O641">
        <f t="shared" si="33"/>
        <v>22040</v>
      </c>
      <c r="P641">
        <f t="shared" si="34"/>
        <v>22040</v>
      </c>
    </row>
    <row r="642" spans="13:16" x14ac:dyDescent="0.2">
      <c r="M642">
        <v>638</v>
      </c>
      <c r="N642" t="str">
        <f t="shared" si="32"/>
        <v>Honda HR-V</v>
      </c>
      <c r="O642">
        <f t="shared" si="33"/>
        <v>22040</v>
      </c>
      <c r="P642">
        <f t="shared" si="34"/>
        <v>22040</v>
      </c>
    </row>
    <row r="643" spans="13:16" x14ac:dyDescent="0.2">
      <c r="M643">
        <v>639</v>
      </c>
      <c r="N643" t="str">
        <f t="shared" si="32"/>
        <v>Kia Soul</v>
      </c>
      <c r="O643">
        <f t="shared" si="33"/>
        <v>18610</v>
      </c>
      <c r="P643">
        <f t="shared" si="34"/>
        <v>18610</v>
      </c>
    </row>
    <row r="644" spans="13:16" x14ac:dyDescent="0.2">
      <c r="M644">
        <v>640</v>
      </c>
      <c r="N644" t="str">
        <f t="shared" si="32"/>
        <v>Kia Soul</v>
      </c>
      <c r="O644">
        <f t="shared" si="33"/>
        <v>18610</v>
      </c>
      <c r="P644">
        <f t="shared" si="34"/>
        <v>18610</v>
      </c>
    </row>
    <row r="645" spans="13:16" x14ac:dyDescent="0.2">
      <c r="M645">
        <v>641</v>
      </c>
      <c r="N645" t="str">
        <f t="shared" si="32"/>
        <v>Kia Soul</v>
      </c>
      <c r="O645">
        <f t="shared" si="33"/>
        <v>18610</v>
      </c>
      <c r="P645">
        <f t="shared" si="34"/>
        <v>18610</v>
      </c>
    </row>
    <row r="646" spans="13:16" x14ac:dyDescent="0.2">
      <c r="M646">
        <v>642</v>
      </c>
      <c r="N646" t="str">
        <f t="shared" ref="N646:N709" si="35">INDEX($A$2:$A$286,MATCH(M646,$J$1:$J$286,1),0)</f>
        <v>Kia Soul</v>
      </c>
      <c r="O646">
        <f t="shared" ref="O646:O709" si="36">INDEX($H$2:$H$286,MATCH(N646,$A$2:$A$286,0),1)</f>
        <v>18610</v>
      </c>
      <c r="P646">
        <f t="shared" ref="P646:P709" si="37">IF(O646=0,"",O646)</f>
        <v>18610</v>
      </c>
    </row>
    <row r="647" spans="13:16" x14ac:dyDescent="0.2">
      <c r="M647">
        <v>643</v>
      </c>
      <c r="N647" t="str">
        <f t="shared" si="35"/>
        <v>Kia Soul</v>
      </c>
      <c r="O647">
        <f t="shared" si="36"/>
        <v>18610</v>
      </c>
      <c r="P647">
        <f t="shared" si="37"/>
        <v>18610</v>
      </c>
    </row>
    <row r="648" spans="13:16" x14ac:dyDescent="0.2">
      <c r="M648">
        <v>644</v>
      </c>
      <c r="N648" t="str">
        <f t="shared" si="35"/>
        <v>Kia Soul</v>
      </c>
      <c r="O648">
        <f t="shared" si="36"/>
        <v>18610</v>
      </c>
      <c r="P648">
        <f t="shared" si="37"/>
        <v>18610</v>
      </c>
    </row>
    <row r="649" spans="13:16" x14ac:dyDescent="0.2">
      <c r="M649">
        <v>645</v>
      </c>
      <c r="N649" t="str">
        <f t="shared" si="35"/>
        <v>Chrysler Pacifica</v>
      </c>
      <c r="O649">
        <f t="shared" si="36"/>
        <v>35540</v>
      </c>
      <c r="P649">
        <f t="shared" si="37"/>
        <v>35540</v>
      </c>
    </row>
    <row r="650" spans="13:16" x14ac:dyDescent="0.2">
      <c r="M650">
        <v>646</v>
      </c>
      <c r="N650" t="str">
        <f t="shared" si="35"/>
        <v>Chrysler Pacifica</v>
      </c>
      <c r="O650">
        <f t="shared" si="36"/>
        <v>35540</v>
      </c>
      <c r="P650">
        <f t="shared" si="37"/>
        <v>35540</v>
      </c>
    </row>
    <row r="651" spans="13:16" x14ac:dyDescent="0.2">
      <c r="M651">
        <v>647</v>
      </c>
      <c r="N651" t="str">
        <f t="shared" si="35"/>
        <v>Chrysler Pacifica</v>
      </c>
      <c r="O651">
        <f t="shared" si="36"/>
        <v>35540</v>
      </c>
      <c r="P651">
        <f t="shared" si="37"/>
        <v>35540</v>
      </c>
    </row>
    <row r="652" spans="13:16" x14ac:dyDescent="0.2">
      <c r="M652">
        <v>648</v>
      </c>
      <c r="N652" t="str">
        <f t="shared" si="35"/>
        <v>Chrysler Pacifica</v>
      </c>
      <c r="O652">
        <f t="shared" si="36"/>
        <v>35540</v>
      </c>
      <c r="P652">
        <f t="shared" si="37"/>
        <v>35540</v>
      </c>
    </row>
    <row r="653" spans="13:16" x14ac:dyDescent="0.2">
      <c r="M653">
        <v>649</v>
      </c>
      <c r="N653" t="str">
        <f t="shared" si="35"/>
        <v>Chrysler Pacifica</v>
      </c>
      <c r="O653">
        <f t="shared" si="36"/>
        <v>35540</v>
      </c>
      <c r="P653">
        <f t="shared" si="37"/>
        <v>35540</v>
      </c>
    </row>
    <row r="654" spans="13:16" x14ac:dyDescent="0.2">
      <c r="M654">
        <v>650</v>
      </c>
      <c r="N654" t="str">
        <f t="shared" si="35"/>
        <v>Chrysler Pacifica</v>
      </c>
      <c r="O654">
        <f t="shared" si="36"/>
        <v>35540</v>
      </c>
      <c r="P654">
        <f t="shared" si="37"/>
        <v>35540</v>
      </c>
    </row>
    <row r="655" spans="13:16" x14ac:dyDescent="0.2">
      <c r="M655">
        <v>651</v>
      </c>
      <c r="N655" t="str">
        <f t="shared" si="35"/>
        <v>Dodge Charger</v>
      </c>
      <c r="O655">
        <f t="shared" si="36"/>
        <v>31490</v>
      </c>
      <c r="P655">
        <f t="shared" si="37"/>
        <v>31490</v>
      </c>
    </row>
    <row r="656" spans="13:16" x14ac:dyDescent="0.2">
      <c r="M656">
        <v>652</v>
      </c>
      <c r="N656" t="str">
        <f t="shared" si="35"/>
        <v>Dodge Charger</v>
      </c>
      <c r="O656">
        <f t="shared" si="36"/>
        <v>31490</v>
      </c>
      <c r="P656">
        <f t="shared" si="37"/>
        <v>31490</v>
      </c>
    </row>
    <row r="657" spans="13:16" x14ac:dyDescent="0.2">
      <c r="M657">
        <v>653</v>
      </c>
      <c r="N657" t="str">
        <f t="shared" si="35"/>
        <v>Dodge Charger</v>
      </c>
      <c r="O657">
        <f t="shared" si="36"/>
        <v>31490</v>
      </c>
      <c r="P657">
        <f t="shared" si="37"/>
        <v>31490</v>
      </c>
    </row>
    <row r="658" spans="13:16" x14ac:dyDescent="0.2">
      <c r="M658">
        <v>654</v>
      </c>
      <c r="N658" t="str">
        <f t="shared" si="35"/>
        <v>Dodge Charger</v>
      </c>
      <c r="O658">
        <f t="shared" si="36"/>
        <v>31490</v>
      </c>
      <c r="P658">
        <f t="shared" si="37"/>
        <v>31490</v>
      </c>
    </row>
    <row r="659" spans="13:16" x14ac:dyDescent="0.2">
      <c r="M659">
        <v>655</v>
      </c>
      <c r="N659" t="str">
        <f t="shared" si="35"/>
        <v>Dodge Charger</v>
      </c>
      <c r="O659">
        <f t="shared" si="36"/>
        <v>31490</v>
      </c>
      <c r="P659">
        <f t="shared" si="37"/>
        <v>31490</v>
      </c>
    </row>
    <row r="660" spans="13:16" x14ac:dyDescent="0.2">
      <c r="M660">
        <v>656</v>
      </c>
      <c r="N660" t="str">
        <f t="shared" si="35"/>
        <v>Kia Sorento</v>
      </c>
      <c r="O660">
        <f t="shared" si="36"/>
        <v>28110</v>
      </c>
      <c r="P660">
        <f t="shared" si="37"/>
        <v>28110</v>
      </c>
    </row>
    <row r="661" spans="13:16" x14ac:dyDescent="0.2">
      <c r="M661">
        <v>657</v>
      </c>
      <c r="N661" t="str">
        <f t="shared" si="35"/>
        <v>Kia Sorento</v>
      </c>
      <c r="O661">
        <f t="shared" si="36"/>
        <v>28110</v>
      </c>
      <c r="P661">
        <f t="shared" si="37"/>
        <v>28110</v>
      </c>
    </row>
    <row r="662" spans="13:16" x14ac:dyDescent="0.2">
      <c r="M662">
        <v>658</v>
      </c>
      <c r="N662" t="str">
        <f t="shared" si="35"/>
        <v>Kia Sorento</v>
      </c>
      <c r="O662">
        <f t="shared" si="36"/>
        <v>28110</v>
      </c>
      <c r="P662">
        <f t="shared" si="37"/>
        <v>28110</v>
      </c>
    </row>
    <row r="663" spans="13:16" x14ac:dyDescent="0.2">
      <c r="M663">
        <v>659</v>
      </c>
      <c r="N663" t="str">
        <f t="shared" si="35"/>
        <v>Kia Sorento</v>
      </c>
      <c r="O663">
        <f t="shared" si="36"/>
        <v>28110</v>
      </c>
      <c r="P663">
        <f t="shared" si="37"/>
        <v>28110</v>
      </c>
    </row>
    <row r="664" spans="13:16" x14ac:dyDescent="0.2">
      <c r="M664">
        <v>660</v>
      </c>
      <c r="N664" t="str">
        <f t="shared" si="35"/>
        <v>Kia Sorento</v>
      </c>
      <c r="O664">
        <f t="shared" si="36"/>
        <v>28110</v>
      </c>
      <c r="P664">
        <f t="shared" si="37"/>
        <v>28110</v>
      </c>
    </row>
    <row r="665" spans="13:16" x14ac:dyDescent="0.2">
      <c r="M665">
        <v>661</v>
      </c>
      <c r="N665" t="str">
        <f t="shared" si="35"/>
        <v>Kia Sorento</v>
      </c>
      <c r="O665">
        <f t="shared" si="36"/>
        <v>28110</v>
      </c>
      <c r="P665">
        <f t="shared" si="37"/>
        <v>28110</v>
      </c>
    </row>
    <row r="666" spans="13:16" x14ac:dyDescent="0.2">
      <c r="M666">
        <v>662</v>
      </c>
      <c r="N666" t="str">
        <f t="shared" si="35"/>
        <v>Kia Optima</v>
      </c>
      <c r="O666">
        <f t="shared" si="36"/>
        <v>24355</v>
      </c>
      <c r="P666">
        <f t="shared" si="37"/>
        <v>24355</v>
      </c>
    </row>
    <row r="667" spans="13:16" x14ac:dyDescent="0.2">
      <c r="M667">
        <v>663</v>
      </c>
      <c r="N667" t="str">
        <f t="shared" si="35"/>
        <v>Kia Optima</v>
      </c>
      <c r="O667">
        <f t="shared" si="36"/>
        <v>24355</v>
      </c>
      <c r="P667">
        <f t="shared" si="37"/>
        <v>24355</v>
      </c>
    </row>
    <row r="668" spans="13:16" x14ac:dyDescent="0.2">
      <c r="M668">
        <v>664</v>
      </c>
      <c r="N668" t="str">
        <f t="shared" si="35"/>
        <v>Kia Optima</v>
      </c>
      <c r="O668">
        <f t="shared" si="36"/>
        <v>24355</v>
      </c>
      <c r="P668">
        <f t="shared" si="37"/>
        <v>24355</v>
      </c>
    </row>
    <row r="669" spans="13:16" x14ac:dyDescent="0.2">
      <c r="M669">
        <v>665</v>
      </c>
      <c r="N669" t="str">
        <f t="shared" si="35"/>
        <v>Kia Optima</v>
      </c>
      <c r="O669">
        <f t="shared" si="36"/>
        <v>24355</v>
      </c>
      <c r="P669">
        <f t="shared" si="37"/>
        <v>24355</v>
      </c>
    </row>
    <row r="670" spans="13:16" x14ac:dyDescent="0.2">
      <c r="M670">
        <v>666</v>
      </c>
      <c r="N670" t="str">
        <f t="shared" si="35"/>
        <v>Kia Optima</v>
      </c>
      <c r="O670">
        <f t="shared" si="36"/>
        <v>24355</v>
      </c>
      <c r="P670">
        <f t="shared" si="37"/>
        <v>24355</v>
      </c>
    </row>
    <row r="671" spans="13:16" x14ac:dyDescent="0.2">
      <c r="M671">
        <v>667</v>
      </c>
      <c r="N671" t="str">
        <f t="shared" si="35"/>
        <v>Kia Optima</v>
      </c>
      <c r="O671">
        <f t="shared" si="36"/>
        <v>24355</v>
      </c>
      <c r="P671">
        <f t="shared" si="37"/>
        <v>24355</v>
      </c>
    </row>
    <row r="672" spans="13:16" x14ac:dyDescent="0.2">
      <c r="M672">
        <v>668</v>
      </c>
      <c r="N672" t="str">
        <f t="shared" si="35"/>
        <v>Kia Forte</v>
      </c>
      <c r="O672">
        <f t="shared" si="36"/>
        <v>18855</v>
      </c>
      <c r="P672">
        <f t="shared" si="37"/>
        <v>18855</v>
      </c>
    </row>
    <row r="673" spans="13:16" x14ac:dyDescent="0.2">
      <c r="M673">
        <v>669</v>
      </c>
      <c r="N673" t="str">
        <f t="shared" si="35"/>
        <v>Kia Forte</v>
      </c>
      <c r="O673">
        <f t="shared" si="36"/>
        <v>18855</v>
      </c>
      <c r="P673">
        <f t="shared" si="37"/>
        <v>18855</v>
      </c>
    </row>
    <row r="674" spans="13:16" x14ac:dyDescent="0.2">
      <c r="M674">
        <v>670</v>
      </c>
      <c r="N674" t="str">
        <f t="shared" si="35"/>
        <v>Kia Forte</v>
      </c>
      <c r="O674">
        <f t="shared" si="36"/>
        <v>18855</v>
      </c>
      <c r="P674">
        <f t="shared" si="37"/>
        <v>18855</v>
      </c>
    </row>
    <row r="675" spans="13:16" x14ac:dyDescent="0.2">
      <c r="M675">
        <v>671</v>
      </c>
      <c r="N675" t="str">
        <f t="shared" si="35"/>
        <v>Kia Forte</v>
      </c>
      <c r="O675">
        <f t="shared" si="36"/>
        <v>18855</v>
      </c>
      <c r="P675">
        <f t="shared" si="37"/>
        <v>18855</v>
      </c>
    </row>
    <row r="676" spans="13:16" x14ac:dyDescent="0.2">
      <c r="M676">
        <v>672</v>
      </c>
      <c r="N676" t="str">
        <f t="shared" si="35"/>
        <v>Kia Forte</v>
      </c>
      <c r="O676">
        <f t="shared" si="36"/>
        <v>18855</v>
      </c>
      <c r="P676">
        <f t="shared" si="37"/>
        <v>18855</v>
      </c>
    </row>
    <row r="677" spans="13:16" x14ac:dyDescent="0.2">
      <c r="M677">
        <v>673</v>
      </c>
      <c r="N677" t="str">
        <f t="shared" si="35"/>
        <v>Kia Sportage</v>
      </c>
      <c r="O677">
        <f t="shared" si="36"/>
        <v>25110</v>
      </c>
      <c r="P677">
        <f t="shared" si="37"/>
        <v>25110</v>
      </c>
    </row>
    <row r="678" spans="13:16" x14ac:dyDescent="0.2">
      <c r="M678">
        <v>674</v>
      </c>
      <c r="N678" t="str">
        <f t="shared" si="35"/>
        <v>Kia Sportage</v>
      </c>
      <c r="O678">
        <f t="shared" si="36"/>
        <v>25110</v>
      </c>
      <c r="P678">
        <f t="shared" si="37"/>
        <v>25110</v>
      </c>
    </row>
    <row r="679" spans="13:16" x14ac:dyDescent="0.2">
      <c r="M679">
        <v>675</v>
      </c>
      <c r="N679" t="str">
        <f t="shared" si="35"/>
        <v>Kia Sportage</v>
      </c>
      <c r="O679">
        <f t="shared" si="36"/>
        <v>25110</v>
      </c>
      <c r="P679">
        <f t="shared" si="37"/>
        <v>25110</v>
      </c>
    </row>
    <row r="680" spans="13:16" x14ac:dyDescent="0.2">
      <c r="M680">
        <v>676</v>
      </c>
      <c r="N680" t="str">
        <f t="shared" si="35"/>
        <v>Kia Sportage</v>
      </c>
      <c r="O680">
        <f t="shared" si="36"/>
        <v>25110</v>
      </c>
      <c r="P680">
        <f t="shared" si="37"/>
        <v>25110</v>
      </c>
    </row>
    <row r="681" spans="13:16" x14ac:dyDescent="0.2">
      <c r="M681">
        <v>677</v>
      </c>
      <c r="N681" t="str">
        <f t="shared" si="35"/>
        <v>Kia Sportage</v>
      </c>
      <c r="O681">
        <f t="shared" si="36"/>
        <v>25110</v>
      </c>
      <c r="P681">
        <f t="shared" si="37"/>
        <v>25110</v>
      </c>
    </row>
    <row r="682" spans="13:16" x14ac:dyDescent="0.2">
      <c r="M682">
        <v>678</v>
      </c>
      <c r="N682" t="str">
        <f t="shared" si="35"/>
        <v>Hyundai Sonata</v>
      </c>
      <c r="O682">
        <f t="shared" si="36"/>
        <v>24575</v>
      </c>
      <c r="P682">
        <f t="shared" si="37"/>
        <v>24575</v>
      </c>
    </row>
    <row r="683" spans="13:16" x14ac:dyDescent="0.2">
      <c r="M683">
        <v>679</v>
      </c>
      <c r="N683" t="str">
        <f t="shared" si="35"/>
        <v>Hyundai Sonata</v>
      </c>
      <c r="O683">
        <f t="shared" si="36"/>
        <v>24575</v>
      </c>
      <c r="P683">
        <f t="shared" si="37"/>
        <v>24575</v>
      </c>
    </row>
    <row r="684" spans="13:16" x14ac:dyDescent="0.2">
      <c r="M684">
        <v>680</v>
      </c>
      <c r="N684" t="str">
        <f t="shared" si="35"/>
        <v>Hyundai Sonata</v>
      </c>
      <c r="O684">
        <f t="shared" si="36"/>
        <v>24575</v>
      </c>
      <c r="P684">
        <f t="shared" si="37"/>
        <v>24575</v>
      </c>
    </row>
    <row r="685" spans="13:16" x14ac:dyDescent="0.2">
      <c r="M685">
        <v>681</v>
      </c>
      <c r="N685" t="str">
        <f t="shared" si="35"/>
        <v>Hyundai Sonata</v>
      </c>
      <c r="O685">
        <f t="shared" si="36"/>
        <v>24575</v>
      </c>
      <c r="P685">
        <f t="shared" si="37"/>
        <v>24575</v>
      </c>
    </row>
    <row r="686" spans="13:16" x14ac:dyDescent="0.2">
      <c r="M686">
        <v>682</v>
      </c>
      <c r="N686" t="str">
        <f t="shared" si="35"/>
        <v>Hyundai Sonata</v>
      </c>
      <c r="O686">
        <f t="shared" si="36"/>
        <v>24575</v>
      </c>
      <c r="P686">
        <f t="shared" si="37"/>
        <v>24575</v>
      </c>
    </row>
    <row r="687" spans="13:16" x14ac:dyDescent="0.2">
      <c r="M687">
        <v>683</v>
      </c>
      <c r="N687" t="str">
        <f t="shared" si="35"/>
        <v>Hyundai Sonata</v>
      </c>
      <c r="O687">
        <f t="shared" si="36"/>
        <v>24575</v>
      </c>
      <c r="P687">
        <f t="shared" si="37"/>
        <v>24575</v>
      </c>
    </row>
    <row r="688" spans="13:16" x14ac:dyDescent="0.2">
      <c r="M688">
        <v>684</v>
      </c>
      <c r="N688" t="str">
        <f t="shared" si="35"/>
        <v>Ford Expedition</v>
      </c>
      <c r="O688">
        <f t="shared" si="36"/>
        <v>54505</v>
      </c>
      <c r="P688">
        <f t="shared" si="37"/>
        <v>54505</v>
      </c>
    </row>
    <row r="689" spans="13:16" x14ac:dyDescent="0.2">
      <c r="M689">
        <v>685</v>
      </c>
      <c r="N689" t="str">
        <f t="shared" si="35"/>
        <v>Ford Expedition</v>
      </c>
      <c r="O689">
        <f t="shared" si="36"/>
        <v>54505</v>
      </c>
      <c r="P689">
        <f t="shared" si="37"/>
        <v>54505</v>
      </c>
    </row>
    <row r="690" spans="13:16" x14ac:dyDescent="0.2">
      <c r="M690">
        <v>686</v>
      </c>
      <c r="N690" t="str">
        <f t="shared" si="35"/>
        <v>Ford Expedition</v>
      </c>
      <c r="O690">
        <f t="shared" si="36"/>
        <v>54505</v>
      </c>
      <c r="P690">
        <f t="shared" si="37"/>
        <v>54505</v>
      </c>
    </row>
    <row r="691" spans="13:16" x14ac:dyDescent="0.2">
      <c r="M691">
        <v>687</v>
      </c>
      <c r="N691" t="str">
        <f t="shared" si="35"/>
        <v>Ford Expedition</v>
      </c>
      <c r="O691">
        <f t="shared" si="36"/>
        <v>54505</v>
      </c>
      <c r="P691">
        <f t="shared" si="37"/>
        <v>54505</v>
      </c>
    </row>
    <row r="692" spans="13:16" x14ac:dyDescent="0.2">
      <c r="M692">
        <v>688</v>
      </c>
      <c r="N692" t="str">
        <f t="shared" si="35"/>
        <v>Ford Expedition</v>
      </c>
      <c r="O692">
        <f t="shared" si="36"/>
        <v>54505</v>
      </c>
      <c r="P692">
        <f t="shared" si="37"/>
        <v>54505</v>
      </c>
    </row>
    <row r="693" spans="13:16" x14ac:dyDescent="0.2">
      <c r="M693">
        <v>689</v>
      </c>
      <c r="N693" t="str">
        <f t="shared" si="35"/>
        <v>Ford Ranger</v>
      </c>
      <c r="O693">
        <f t="shared" si="36"/>
        <v>25605</v>
      </c>
      <c r="P693">
        <f t="shared" si="37"/>
        <v>25605</v>
      </c>
    </row>
    <row r="694" spans="13:16" x14ac:dyDescent="0.2">
      <c r="M694">
        <v>690</v>
      </c>
      <c r="N694" t="str">
        <f t="shared" si="35"/>
        <v>Ford Ranger</v>
      </c>
      <c r="O694">
        <f t="shared" si="36"/>
        <v>25605</v>
      </c>
      <c r="P694">
        <f t="shared" si="37"/>
        <v>25605</v>
      </c>
    </row>
    <row r="695" spans="13:16" x14ac:dyDescent="0.2">
      <c r="M695">
        <v>691</v>
      </c>
      <c r="N695" t="str">
        <f t="shared" si="35"/>
        <v>Ford Ranger</v>
      </c>
      <c r="O695">
        <f t="shared" si="36"/>
        <v>25605</v>
      </c>
      <c r="P695">
        <f t="shared" si="37"/>
        <v>25605</v>
      </c>
    </row>
    <row r="696" spans="13:16" x14ac:dyDescent="0.2">
      <c r="M696">
        <v>692</v>
      </c>
      <c r="N696" t="str">
        <f t="shared" si="35"/>
        <v>Ford Ranger</v>
      </c>
      <c r="O696">
        <f t="shared" si="36"/>
        <v>25605</v>
      </c>
      <c r="P696">
        <f t="shared" si="37"/>
        <v>25605</v>
      </c>
    </row>
    <row r="697" spans="13:16" x14ac:dyDescent="0.2">
      <c r="M697">
        <v>693</v>
      </c>
      <c r="N697" t="str">
        <f t="shared" si="35"/>
        <v>Ford Ranger</v>
      </c>
      <c r="O697">
        <f t="shared" si="36"/>
        <v>25605</v>
      </c>
      <c r="P697">
        <f t="shared" si="37"/>
        <v>25605</v>
      </c>
    </row>
    <row r="698" spans="13:16" x14ac:dyDescent="0.2">
      <c r="M698">
        <v>694</v>
      </c>
      <c r="N698" t="str">
        <f t="shared" si="35"/>
        <v>Subaru Ascent</v>
      </c>
      <c r="O698">
        <f t="shared" si="36"/>
        <v>33005</v>
      </c>
      <c r="P698">
        <f t="shared" si="37"/>
        <v>33005</v>
      </c>
    </row>
    <row r="699" spans="13:16" x14ac:dyDescent="0.2">
      <c r="M699">
        <v>695</v>
      </c>
      <c r="N699" t="str">
        <f t="shared" si="35"/>
        <v>Subaru Ascent</v>
      </c>
      <c r="O699">
        <f t="shared" si="36"/>
        <v>33005</v>
      </c>
      <c r="P699">
        <f t="shared" si="37"/>
        <v>33005</v>
      </c>
    </row>
    <row r="700" spans="13:16" x14ac:dyDescent="0.2">
      <c r="M700">
        <v>696</v>
      </c>
      <c r="N700" t="str">
        <f t="shared" si="35"/>
        <v>Subaru Ascent</v>
      </c>
      <c r="O700">
        <f t="shared" si="36"/>
        <v>33005</v>
      </c>
      <c r="P700">
        <f t="shared" si="37"/>
        <v>33005</v>
      </c>
    </row>
    <row r="701" spans="13:16" x14ac:dyDescent="0.2">
      <c r="M701">
        <v>697</v>
      </c>
      <c r="N701" t="str">
        <f t="shared" si="35"/>
        <v>Subaru Ascent</v>
      </c>
      <c r="O701">
        <f t="shared" si="36"/>
        <v>33005</v>
      </c>
      <c r="P701">
        <f t="shared" si="37"/>
        <v>33005</v>
      </c>
    </row>
    <row r="702" spans="13:16" x14ac:dyDescent="0.2">
      <c r="M702">
        <v>698</v>
      </c>
      <c r="N702" t="str">
        <f t="shared" si="35"/>
        <v>Volkswagen Atlas</v>
      </c>
      <c r="O702">
        <f t="shared" si="36"/>
        <v>32565</v>
      </c>
      <c r="P702">
        <f t="shared" si="37"/>
        <v>32565</v>
      </c>
    </row>
    <row r="703" spans="13:16" x14ac:dyDescent="0.2">
      <c r="M703">
        <v>699</v>
      </c>
      <c r="N703" t="str">
        <f t="shared" si="35"/>
        <v>Volkswagen Atlas</v>
      </c>
      <c r="O703">
        <f t="shared" si="36"/>
        <v>32565</v>
      </c>
      <c r="P703">
        <f t="shared" si="37"/>
        <v>32565</v>
      </c>
    </row>
    <row r="704" spans="13:16" x14ac:dyDescent="0.2">
      <c r="M704">
        <v>700</v>
      </c>
      <c r="N704" t="str">
        <f t="shared" si="35"/>
        <v>Volkswagen Atlas</v>
      </c>
      <c r="O704">
        <f t="shared" si="36"/>
        <v>32565</v>
      </c>
      <c r="P704">
        <f t="shared" si="37"/>
        <v>32565</v>
      </c>
    </row>
    <row r="705" spans="13:16" x14ac:dyDescent="0.2">
      <c r="M705">
        <v>701</v>
      </c>
      <c r="N705" t="str">
        <f t="shared" si="35"/>
        <v>Volkswagen Atlas</v>
      </c>
      <c r="O705">
        <f t="shared" si="36"/>
        <v>32565</v>
      </c>
      <c r="P705">
        <f t="shared" si="37"/>
        <v>32565</v>
      </c>
    </row>
    <row r="706" spans="13:16" x14ac:dyDescent="0.2">
      <c r="M706">
        <v>702</v>
      </c>
      <c r="N706" t="str">
        <f t="shared" si="35"/>
        <v>Volkswagen Atlas</v>
      </c>
      <c r="O706">
        <f t="shared" si="36"/>
        <v>32565</v>
      </c>
      <c r="P706">
        <f t="shared" si="37"/>
        <v>32565</v>
      </c>
    </row>
    <row r="707" spans="13:16" x14ac:dyDescent="0.2">
      <c r="M707">
        <v>703</v>
      </c>
      <c r="N707" t="str">
        <f t="shared" si="35"/>
        <v>Chevrolet Express</v>
      </c>
      <c r="O707">
        <f t="shared" si="36"/>
        <v>33795</v>
      </c>
      <c r="P707">
        <f t="shared" si="37"/>
        <v>33795</v>
      </c>
    </row>
    <row r="708" spans="13:16" x14ac:dyDescent="0.2">
      <c r="M708">
        <v>704</v>
      </c>
      <c r="N708" t="str">
        <f t="shared" si="35"/>
        <v>Chevrolet Express</v>
      </c>
      <c r="O708">
        <f t="shared" si="36"/>
        <v>33795</v>
      </c>
      <c r="P708">
        <f t="shared" si="37"/>
        <v>33795</v>
      </c>
    </row>
    <row r="709" spans="13:16" x14ac:dyDescent="0.2">
      <c r="M709">
        <v>705</v>
      </c>
      <c r="N709" t="str">
        <f t="shared" si="35"/>
        <v>Chevrolet Express</v>
      </c>
      <c r="O709">
        <f t="shared" si="36"/>
        <v>33795</v>
      </c>
      <c r="P709">
        <f t="shared" si="37"/>
        <v>33795</v>
      </c>
    </row>
    <row r="710" spans="13:16" x14ac:dyDescent="0.2">
      <c r="M710">
        <v>706</v>
      </c>
      <c r="N710" t="str">
        <f t="shared" ref="N710:N773" si="38">INDEX($A$2:$A$286,MATCH(M710,$J$1:$J$286,1),0)</f>
        <v>Chevrolet Express</v>
      </c>
      <c r="O710">
        <f t="shared" ref="O710:O773" si="39">INDEX($H$2:$H$286,MATCH(N710,$A$2:$A$286,0),1)</f>
        <v>33795</v>
      </c>
      <c r="P710">
        <f t="shared" ref="P710:P773" si="40">IF(O710=0,"",O710)</f>
        <v>33795</v>
      </c>
    </row>
    <row r="711" spans="13:16" x14ac:dyDescent="0.2">
      <c r="M711">
        <v>707</v>
      </c>
      <c r="N711" t="str">
        <f t="shared" si="38"/>
        <v>Chevrolet Express</v>
      </c>
      <c r="O711">
        <f t="shared" si="39"/>
        <v>33795</v>
      </c>
      <c r="P711">
        <f t="shared" si="40"/>
        <v>33795</v>
      </c>
    </row>
    <row r="712" spans="13:16" x14ac:dyDescent="0.2">
      <c r="M712">
        <v>708</v>
      </c>
      <c r="N712" t="str">
        <f t="shared" si="38"/>
        <v>Jeep Renegade</v>
      </c>
      <c r="O712">
        <f t="shared" si="39"/>
        <v>23870</v>
      </c>
      <c r="P712">
        <f t="shared" si="40"/>
        <v>23870</v>
      </c>
    </row>
    <row r="713" spans="13:16" x14ac:dyDescent="0.2">
      <c r="M713">
        <v>709</v>
      </c>
      <c r="N713" t="str">
        <f t="shared" si="38"/>
        <v>Jeep Renegade</v>
      </c>
      <c r="O713">
        <f t="shared" si="39"/>
        <v>23870</v>
      </c>
      <c r="P713">
        <f t="shared" si="40"/>
        <v>23870</v>
      </c>
    </row>
    <row r="714" spans="13:16" x14ac:dyDescent="0.2">
      <c r="M714">
        <v>710</v>
      </c>
      <c r="N714" t="str">
        <f t="shared" si="38"/>
        <v>Jeep Renegade</v>
      </c>
      <c r="O714">
        <f t="shared" si="39"/>
        <v>23870</v>
      </c>
      <c r="P714">
        <f t="shared" si="40"/>
        <v>23870</v>
      </c>
    </row>
    <row r="715" spans="13:16" x14ac:dyDescent="0.2">
      <c r="M715">
        <v>711</v>
      </c>
      <c r="N715" t="str">
        <f t="shared" si="38"/>
        <v>Jeep Renegade</v>
      </c>
      <c r="O715">
        <f t="shared" si="39"/>
        <v>23870</v>
      </c>
      <c r="P715">
        <f t="shared" si="40"/>
        <v>23870</v>
      </c>
    </row>
    <row r="716" spans="13:16" x14ac:dyDescent="0.2">
      <c r="M716">
        <v>712</v>
      </c>
      <c r="N716" t="str">
        <f t="shared" si="38"/>
        <v>Dodge Journey</v>
      </c>
      <c r="O716">
        <f t="shared" si="39"/>
        <v>25170</v>
      </c>
      <c r="P716">
        <f t="shared" si="40"/>
        <v>25170</v>
      </c>
    </row>
    <row r="717" spans="13:16" x14ac:dyDescent="0.2">
      <c r="M717">
        <v>713</v>
      </c>
      <c r="N717" t="str">
        <f t="shared" si="38"/>
        <v>Dodge Journey</v>
      </c>
      <c r="O717">
        <f t="shared" si="39"/>
        <v>25170</v>
      </c>
      <c r="P717">
        <f t="shared" si="40"/>
        <v>25170</v>
      </c>
    </row>
    <row r="718" spans="13:16" x14ac:dyDescent="0.2">
      <c r="M718">
        <v>714</v>
      </c>
      <c r="N718" t="str">
        <f t="shared" si="38"/>
        <v>Dodge Journey</v>
      </c>
      <c r="O718">
        <f t="shared" si="39"/>
        <v>25170</v>
      </c>
      <c r="P718">
        <f t="shared" si="40"/>
        <v>25170</v>
      </c>
    </row>
    <row r="719" spans="13:16" x14ac:dyDescent="0.2">
      <c r="M719">
        <v>715</v>
      </c>
      <c r="N719" t="str">
        <f t="shared" si="38"/>
        <v>Dodge Journey</v>
      </c>
      <c r="O719">
        <f t="shared" si="39"/>
        <v>25170</v>
      </c>
      <c r="P719">
        <f t="shared" si="40"/>
        <v>25170</v>
      </c>
    </row>
    <row r="720" spans="13:16" x14ac:dyDescent="0.2">
      <c r="M720">
        <v>716</v>
      </c>
      <c r="N720" t="str">
        <f t="shared" si="38"/>
        <v>Dodge Journey</v>
      </c>
      <c r="O720">
        <f t="shared" si="39"/>
        <v>25170</v>
      </c>
      <c r="P720">
        <f t="shared" si="40"/>
        <v>25170</v>
      </c>
    </row>
    <row r="721" spans="13:16" x14ac:dyDescent="0.2">
      <c r="M721">
        <v>717</v>
      </c>
      <c r="N721" t="str">
        <f t="shared" si="38"/>
        <v>GMC Yukon</v>
      </c>
      <c r="O721">
        <f t="shared" si="39"/>
        <v>51995</v>
      </c>
      <c r="P721">
        <f t="shared" si="40"/>
        <v>51995</v>
      </c>
    </row>
    <row r="722" spans="13:16" x14ac:dyDescent="0.2">
      <c r="M722">
        <v>718</v>
      </c>
      <c r="N722" t="str">
        <f t="shared" si="38"/>
        <v>GMC Yukon</v>
      </c>
      <c r="O722">
        <f t="shared" si="39"/>
        <v>51995</v>
      </c>
      <c r="P722">
        <f t="shared" si="40"/>
        <v>51995</v>
      </c>
    </row>
    <row r="723" spans="13:16" x14ac:dyDescent="0.2">
      <c r="M723">
        <v>719</v>
      </c>
      <c r="N723" t="str">
        <f t="shared" si="38"/>
        <v>GMC Yukon</v>
      </c>
      <c r="O723">
        <f t="shared" si="39"/>
        <v>51995</v>
      </c>
      <c r="P723">
        <f t="shared" si="40"/>
        <v>51995</v>
      </c>
    </row>
    <row r="724" spans="13:16" x14ac:dyDescent="0.2">
      <c r="M724">
        <v>720</v>
      </c>
      <c r="N724" t="str">
        <f t="shared" si="38"/>
        <v>GMC Yukon</v>
      </c>
      <c r="O724">
        <f t="shared" si="39"/>
        <v>51995</v>
      </c>
      <c r="P724">
        <f t="shared" si="40"/>
        <v>51995</v>
      </c>
    </row>
    <row r="725" spans="13:16" x14ac:dyDescent="0.2">
      <c r="M725">
        <v>721</v>
      </c>
      <c r="N725" t="str">
        <f t="shared" si="38"/>
        <v>Toyota Sienna</v>
      </c>
      <c r="O725">
        <f t="shared" si="39"/>
        <v>32815</v>
      </c>
      <c r="P725">
        <f t="shared" si="40"/>
        <v>32815</v>
      </c>
    </row>
    <row r="726" spans="13:16" x14ac:dyDescent="0.2">
      <c r="M726">
        <v>722</v>
      </c>
      <c r="N726" t="str">
        <f t="shared" si="38"/>
        <v>Toyota Sienna</v>
      </c>
      <c r="O726">
        <f t="shared" si="39"/>
        <v>32815</v>
      </c>
      <c r="P726">
        <f t="shared" si="40"/>
        <v>32815</v>
      </c>
    </row>
    <row r="727" spans="13:16" x14ac:dyDescent="0.2">
      <c r="M727">
        <v>723</v>
      </c>
      <c r="N727" t="str">
        <f t="shared" si="38"/>
        <v>Toyota Sienna</v>
      </c>
      <c r="O727">
        <f t="shared" si="39"/>
        <v>32815</v>
      </c>
      <c r="P727">
        <f t="shared" si="40"/>
        <v>32815</v>
      </c>
    </row>
    <row r="728" spans="13:16" x14ac:dyDescent="0.2">
      <c r="M728">
        <v>724</v>
      </c>
      <c r="N728" t="str">
        <f t="shared" si="38"/>
        <v>Toyota Sienna</v>
      </c>
      <c r="O728">
        <f t="shared" si="39"/>
        <v>32815</v>
      </c>
      <c r="P728">
        <f t="shared" si="40"/>
        <v>32815</v>
      </c>
    </row>
    <row r="729" spans="13:16" x14ac:dyDescent="0.2">
      <c r="M729">
        <v>725</v>
      </c>
      <c r="N729" t="str">
        <f t="shared" si="38"/>
        <v>Hyundai Kona</v>
      </c>
      <c r="O729">
        <f t="shared" si="39"/>
        <v>21440</v>
      </c>
      <c r="P729">
        <f t="shared" si="40"/>
        <v>21440</v>
      </c>
    </row>
    <row r="730" spans="13:16" x14ac:dyDescent="0.2">
      <c r="M730">
        <v>726</v>
      </c>
      <c r="N730" t="str">
        <f t="shared" si="38"/>
        <v>Hyundai Kona</v>
      </c>
      <c r="O730">
        <f t="shared" si="39"/>
        <v>21440</v>
      </c>
      <c r="P730">
        <f t="shared" si="40"/>
        <v>21440</v>
      </c>
    </row>
    <row r="731" spans="13:16" x14ac:dyDescent="0.2">
      <c r="M731">
        <v>727</v>
      </c>
      <c r="N731" t="str">
        <f t="shared" si="38"/>
        <v>Hyundai Kona</v>
      </c>
      <c r="O731">
        <f t="shared" si="39"/>
        <v>21440</v>
      </c>
      <c r="P731">
        <f t="shared" si="40"/>
        <v>21440</v>
      </c>
    </row>
    <row r="732" spans="13:16" x14ac:dyDescent="0.2">
      <c r="M732">
        <v>728</v>
      </c>
      <c r="N732" t="str">
        <f t="shared" si="38"/>
        <v>Hyundai Kona</v>
      </c>
      <c r="O732">
        <f t="shared" si="39"/>
        <v>21440</v>
      </c>
      <c r="P732">
        <f t="shared" si="40"/>
        <v>21440</v>
      </c>
    </row>
    <row r="733" spans="13:16" x14ac:dyDescent="0.2">
      <c r="M733">
        <v>729</v>
      </c>
      <c r="N733" t="str">
        <f t="shared" si="38"/>
        <v>Hyundai Kona</v>
      </c>
      <c r="O733">
        <f t="shared" si="39"/>
        <v>21440</v>
      </c>
      <c r="P733">
        <f t="shared" si="40"/>
        <v>21440</v>
      </c>
    </row>
    <row r="734" spans="13:16" x14ac:dyDescent="0.2">
      <c r="M734">
        <v>730</v>
      </c>
      <c r="N734" t="str">
        <f t="shared" si="38"/>
        <v>Ford Mustang</v>
      </c>
      <c r="O734">
        <f t="shared" si="39"/>
        <v>27865</v>
      </c>
      <c r="P734">
        <f t="shared" si="40"/>
        <v>27865</v>
      </c>
    </row>
    <row r="735" spans="13:16" x14ac:dyDescent="0.2">
      <c r="M735">
        <v>731</v>
      </c>
      <c r="N735" t="str">
        <f t="shared" si="38"/>
        <v>Ford Mustang</v>
      </c>
      <c r="O735">
        <f t="shared" si="39"/>
        <v>27865</v>
      </c>
      <c r="P735">
        <f t="shared" si="40"/>
        <v>27865</v>
      </c>
    </row>
    <row r="736" spans="13:16" x14ac:dyDescent="0.2">
      <c r="M736">
        <v>732</v>
      </c>
      <c r="N736" t="str">
        <f t="shared" si="38"/>
        <v>Ford Mustang</v>
      </c>
      <c r="O736">
        <f t="shared" si="39"/>
        <v>27865</v>
      </c>
      <c r="P736">
        <f t="shared" si="40"/>
        <v>27865</v>
      </c>
    </row>
    <row r="737" spans="13:16" x14ac:dyDescent="0.2">
      <c r="M737">
        <v>733</v>
      </c>
      <c r="N737" t="str">
        <f t="shared" si="38"/>
        <v>Ford Mustang</v>
      </c>
      <c r="O737">
        <f t="shared" si="39"/>
        <v>27865</v>
      </c>
      <c r="P737">
        <f t="shared" si="40"/>
        <v>27865</v>
      </c>
    </row>
    <row r="738" spans="13:16" x14ac:dyDescent="0.2">
      <c r="M738">
        <v>734</v>
      </c>
      <c r="N738" t="str">
        <f t="shared" si="38"/>
        <v>Mercedes-Benz GLC/GLK-Class</v>
      </c>
      <c r="O738">
        <f t="shared" si="39"/>
        <v>43495</v>
      </c>
      <c r="P738">
        <f t="shared" si="40"/>
        <v>43495</v>
      </c>
    </row>
    <row r="739" spans="13:16" x14ac:dyDescent="0.2">
      <c r="M739">
        <v>735</v>
      </c>
      <c r="N739" t="str">
        <f t="shared" si="38"/>
        <v>Mercedes-Benz GLC/GLK-Class</v>
      </c>
      <c r="O739">
        <f t="shared" si="39"/>
        <v>43495</v>
      </c>
      <c r="P739">
        <f t="shared" si="40"/>
        <v>43495</v>
      </c>
    </row>
    <row r="740" spans="13:16" x14ac:dyDescent="0.2">
      <c r="M740">
        <v>736</v>
      </c>
      <c r="N740" t="str">
        <f t="shared" si="38"/>
        <v>Mercedes-Benz GLC/GLK-Class</v>
      </c>
      <c r="O740">
        <f t="shared" si="39"/>
        <v>43495</v>
      </c>
      <c r="P740">
        <f t="shared" si="40"/>
        <v>43495</v>
      </c>
    </row>
    <row r="741" spans="13:16" x14ac:dyDescent="0.2">
      <c r="M741">
        <v>737</v>
      </c>
      <c r="N741" t="str">
        <f t="shared" si="38"/>
        <v>Mercedes-Benz GLC/GLK-Class</v>
      </c>
      <c r="O741">
        <f t="shared" si="39"/>
        <v>43495</v>
      </c>
      <c r="P741">
        <f t="shared" si="40"/>
        <v>43495</v>
      </c>
    </row>
    <row r="742" spans="13:16" x14ac:dyDescent="0.2">
      <c r="M742">
        <v>738</v>
      </c>
      <c r="N742" t="str">
        <f t="shared" si="38"/>
        <v>Nissan Frontier</v>
      </c>
      <c r="O742">
        <f t="shared" si="39"/>
        <v>27885</v>
      </c>
      <c r="P742">
        <f t="shared" si="40"/>
        <v>27885</v>
      </c>
    </row>
    <row r="743" spans="13:16" x14ac:dyDescent="0.2">
      <c r="M743">
        <v>739</v>
      </c>
      <c r="N743" t="str">
        <f t="shared" si="38"/>
        <v>Nissan Frontier</v>
      </c>
      <c r="O743">
        <f t="shared" si="39"/>
        <v>27885</v>
      </c>
      <c r="P743">
        <f t="shared" si="40"/>
        <v>27885</v>
      </c>
    </row>
    <row r="744" spans="13:16" x14ac:dyDescent="0.2">
      <c r="M744">
        <v>740</v>
      </c>
      <c r="N744" t="str">
        <f t="shared" si="38"/>
        <v>Nissan Frontier</v>
      </c>
      <c r="O744">
        <f t="shared" si="39"/>
        <v>27885</v>
      </c>
      <c r="P744">
        <f t="shared" si="40"/>
        <v>27885</v>
      </c>
    </row>
    <row r="745" spans="13:16" x14ac:dyDescent="0.2">
      <c r="M745">
        <v>741</v>
      </c>
      <c r="N745" t="str">
        <f t="shared" si="38"/>
        <v>Nissan Frontier</v>
      </c>
      <c r="O745">
        <f t="shared" si="39"/>
        <v>27885</v>
      </c>
      <c r="P745">
        <f t="shared" si="40"/>
        <v>27885</v>
      </c>
    </row>
    <row r="746" spans="13:16" x14ac:dyDescent="0.2">
      <c r="M746">
        <v>742</v>
      </c>
      <c r="N746" t="str">
        <f t="shared" si="38"/>
        <v>BMW X3</v>
      </c>
      <c r="O746">
        <f t="shared" si="39"/>
        <v>42945</v>
      </c>
      <c r="P746">
        <f t="shared" si="40"/>
        <v>42945</v>
      </c>
    </row>
    <row r="747" spans="13:16" x14ac:dyDescent="0.2">
      <c r="M747">
        <v>743</v>
      </c>
      <c r="N747" t="str">
        <f t="shared" si="38"/>
        <v>BMW X3</v>
      </c>
      <c r="O747">
        <f t="shared" si="39"/>
        <v>42945</v>
      </c>
      <c r="P747">
        <f t="shared" si="40"/>
        <v>42945</v>
      </c>
    </row>
    <row r="748" spans="13:16" x14ac:dyDescent="0.2">
      <c r="M748">
        <v>744</v>
      </c>
      <c r="N748" t="str">
        <f t="shared" si="38"/>
        <v>BMW X3</v>
      </c>
      <c r="O748">
        <f t="shared" si="39"/>
        <v>42945</v>
      </c>
      <c r="P748">
        <f t="shared" si="40"/>
        <v>42945</v>
      </c>
    </row>
    <row r="749" spans="13:16" x14ac:dyDescent="0.2">
      <c r="M749">
        <v>745</v>
      </c>
      <c r="N749" t="str">
        <f t="shared" si="38"/>
        <v>BMW X3</v>
      </c>
      <c r="O749">
        <f t="shared" si="39"/>
        <v>42945</v>
      </c>
      <c r="P749">
        <f t="shared" si="40"/>
        <v>42945</v>
      </c>
    </row>
    <row r="750" spans="13:16" x14ac:dyDescent="0.2">
      <c r="M750">
        <v>746</v>
      </c>
      <c r="N750" t="str">
        <f t="shared" si="38"/>
        <v>BMW X3</v>
      </c>
      <c r="O750">
        <f t="shared" si="39"/>
        <v>42945</v>
      </c>
      <c r="P750">
        <f t="shared" si="40"/>
        <v>42945</v>
      </c>
    </row>
    <row r="751" spans="13:16" x14ac:dyDescent="0.2">
      <c r="M751">
        <v>747</v>
      </c>
      <c r="N751" t="str">
        <f t="shared" si="38"/>
        <v>Toyota Prius Family</v>
      </c>
      <c r="O751">
        <f t="shared" si="39"/>
        <v>25320</v>
      </c>
      <c r="P751">
        <f t="shared" si="40"/>
        <v>25320</v>
      </c>
    </row>
    <row r="752" spans="13:16" x14ac:dyDescent="0.2">
      <c r="M752">
        <v>748</v>
      </c>
      <c r="N752" t="str">
        <f t="shared" si="38"/>
        <v>Toyota Prius Family</v>
      </c>
      <c r="O752">
        <f t="shared" si="39"/>
        <v>25320</v>
      </c>
      <c r="P752">
        <f t="shared" si="40"/>
        <v>25320</v>
      </c>
    </row>
    <row r="753" spans="13:16" x14ac:dyDescent="0.2">
      <c r="M753">
        <v>749</v>
      </c>
      <c r="N753" t="str">
        <f t="shared" si="38"/>
        <v>Toyota Prius Family</v>
      </c>
      <c r="O753">
        <f t="shared" si="39"/>
        <v>25320</v>
      </c>
      <c r="P753">
        <f t="shared" si="40"/>
        <v>25320</v>
      </c>
    </row>
    <row r="754" spans="13:16" x14ac:dyDescent="0.2">
      <c r="M754">
        <v>750</v>
      </c>
      <c r="N754" t="str">
        <f t="shared" si="38"/>
        <v>Toyota Prius Family</v>
      </c>
      <c r="O754">
        <f t="shared" si="39"/>
        <v>25320</v>
      </c>
      <c r="P754">
        <f t="shared" si="40"/>
        <v>25320</v>
      </c>
    </row>
    <row r="755" spans="13:16" x14ac:dyDescent="0.2">
      <c r="M755">
        <v>751</v>
      </c>
      <c r="N755" t="str">
        <f t="shared" si="38"/>
        <v>Nissan Murano</v>
      </c>
      <c r="O755">
        <f t="shared" si="39"/>
        <v>32825</v>
      </c>
      <c r="P755">
        <f t="shared" si="40"/>
        <v>32825</v>
      </c>
    </row>
    <row r="756" spans="13:16" x14ac:dyDescent="0.2">
      <c r="M756">
        <v>752</v>
      </c>
      <c r="N756" t="str">
        <f t="shared" si="38"/>
        <v>Nissan Murano</v>
      </c>
      <c r="O756">
        <f t="shared" si="39"/>
        <v>32825</v>
      </c>
      <c r="P756">
        <f t="shared" si="40"/>
        <v>32825</v>
      </c>
    </row>
    <row r="757" spans="13:16" x14ac:dyDescent="0.2">
      <c r="M757">
        <v>753</v>
      </c>
      <c r="N757" t="str">
        <f t="shared" si="38"/>
        <v>Nissan Murano</v>
      </c>
      <c r="O757">
        <f t="shared" si="39"/>
        <v>32825</v>
      </c>
      <c r="P757">
        <f t="shared" si="40"/>
        <v>32825</v>
      </c>
    </row>
    <row r="758" spans="13:16" x14ac:dyDescent="0.2">
      <c r="M758">
        <v>754</v>
      </c>
      <c r="N758" t="str">
        <f t="shared" si="38"/>
        <v>Nissan Murano</v>
      </c>
      <c r="O758">
        <f t="shared" si="39"/>
        <v>32825</v>
      </c>
      <c r="P758">
        <f t="shared" si="40"/>
        <v>32825</v>
      </c>
    </row>
    <row r="759" spans="13:16" x14ac:dyDescent="0.2">
      <c r="M759">
        <v>755</v>
      </c>
      <c r="N759" t="str">
        <f t="shared" si="38"/>
        <v>Dodge Durango</v>
      </c>
      <c r="O759">
        <f t="shared" si="39"/>
        <v>32290</v>
      </c>
      <c r="P759">
        <f t="shared" si="40"/>
        <v>32290</v>
      </c>
    </row>
    <row r="760" spans="13:16" x14ac:dyDescent="0.2">
      <c r="M760">
        <v>756</v>
      </c>
      <c r="N760" t="str">
        <f t="shared" si="38"/>
        <v>Dodge Durango</v>
      </c>
      <c r="O760">
        <f t="shared" si="39"/>
        <v>32290</v>
      </c>
      <c r="P760">
        <f t="shared" si="40"/>
        <v>32290</v>
      </c>
    </row>
    <row r="761" spans="13:16" x14ac:dyDescent="0.2">
      <c r="M761">
        <v>757</v>
      </c>
      <c r="N761" t="str">
        <f t="shared" si="38"/>
        <v>Dodge Durango</v>
      </c>
      <c r="O761">
        <f t="shared" si="39"/>
        <v>32290</v>
      </c>
      <c r="P761">
        <f t="shared" si="40"/>
        <v>32290</v>
      </c>
    </row>
    <row r="762" spans="13:16" x14ac:dyDescent="0.2">
      <c r="M762">
        <v>758</v>
      </c>
      <c r="N762" t="str">
        <f t="shared" si="38"/>
        <v>Dodge Durango</v>
      </c>
      <c r="O762">
        <f t="shared" si="39"/>
        <v>32290</v>
      </c>
      <c r="P762">
        <f t="shared" si="40"/>
        <v>32290</v>
      </c>
    </row>
    <row r="763" spans="13:16" x14ac:dyDescent="0.2">
      <c r="M763">
        <v>759</v>
      </c>
      <c r="N763" t="str">
        <f t="shared" si="38"/>
        <v>Audi Q5</v>
      </c>
      <c r="O763">
        <f t="shared" si="39"/>
        <v>44295</v>
      </c>
      <c r="P763">
        <f t="shared" si="40"/>
        <v>44295</v>
      </c>
    </row>
    <row r="764" spans="13:16" x14ac:dyDescent="0.2">
      <c r="M764">
        <v>760</v>
      </c>
      <c r="N764" t="str">
        <f t="shared" si="38"/>
        <v>Audi Q5</v>
      </c>
      <c r="O764">
        <f t="shared" si="39"/>
        <v>44295</v>
      </c>
      <c r="P764">
        <f t="shared" si="40"/>
        <v>44295</v>
      </c>
    </row>
    <row r="765" spans="13:16" x14ac:dyDescent="0.2">
      <c r="M765">
        <v>761</v>
      </c>
      <c r="N765" t="str">
        <f t="shared" si="38"/>
        <v>Audi Q5</v>
      </c>
      <c r="O765">
        <f t="shared" si="39"/>
        <v>44295</v>
      </c>
      <c r="P765">
        <f t="shared" si="40"/>
        <v>44295</v>
      </c>
    </row>
    <row r="766" spans="13:16" x14ac:dyDescent="0.2">
      <c r="M766">
        <v>762</v>
      </c>
      <c r="N766" t="str">
        <f t="shared" si="38"/>
        <v>Audi Q5</v>
      </c>
      <c r="O766">
        <f t="shared" si="39"/>
        <v>44295</v>
      </c>
      <c r="P766">
        <f t="shared" si="40"/>
        <v>44295</v>
      </c>
    </row>
    <row r="767" spans="13:16" x14ac:dyDescent="0.2">
      <c r="M767">
        <v>763</v>
      </c>
      <c r="N767" t="str">
        <f t="shared" si="38"/>
        <v>Nissan Versa</v>
      </c>
      <c r="O767">
        <f t="shared" si="39"/>
        <v>15755</v>
      </c>
      <c r="P767">
        <f t="shared" si="40"/>
        <v>15755</v>
      </c>
    </row>
    <row r="768" spans="13:16" x14ac:dyDescent="0.2">
      <c r="M768">
        <v>764</v>
      </c>
      <c r="N768" t="str">
        <f t="shared" si="38"/>
        <v>Nissan Versa</v>
      </c>
      <c r="O768">
        <f t="shared" si="39"/>
        <v>15755</v>
      </c>
      <c r="P768">
        <f t="shared" si="40"/>
        <v>15755</v>
      </c>
    </row>
    <row r="769" spans="13:16" x14ac:dyDescent="0.2">
      <c r="M769">
        <v>765</v>
      </c>
      <c r="N769" t="str">
        <f t="shared" si="38"/>
        <v>Nissan Versa</v>
      </c>
      <c r="O769">
        <f t="shared" si="39"/>
        <v>15755</v>
      </c>
      <c r="P769">
        <f t="shared" si="40"/>
        <v>15755</v>
      </c>
    </row>
    <row r="770" spans="13:16" x14ac:dyDescent="0.2">
      <c r="M770">
        <v>766</v>
      </c>
      <c r="N770" t="str">
        <f t="shared" si="38"/>
        <v>Nissan Versa</v>
      </c>
      <c r="O770">
        <f t="shared" si="39"/>
        <v>15755</v>
      </c>
      <c r="P770">
        <f t="shared" si="40"/>
        <v>15755</v>
      </c>
    </row>
    <row r="771" spans="13:16" x14ac:dyDescent="0.2">
      <c r="M771">
        <v>767</v>
      </c>
      <c r="N771" t="str">
        <f t="shared" si="38"/>
        <v>Subaru Impreza</v>
      </c>
      <c r="O771">
        <f t="shared" si="39"/>
        <v>19595</v>
      </c>
      <c r="P771">
        <f t="shared" si="40"/>
        <v>19595</v>
      </c>
    </row>
    <row r="772" spans="13:16" x14ac:dyDescent="0.2">
      <c r="M772">
        <v>768</v>
      </c>
      <c r="N772" t="str">
        <f t="shared" si="38"/>
        <v>Subaru Impreza</v>
      </c>
      <c r="O772">
        <f t="shared" si="39"/>
        <v>19595</v>
      </c>
      <c r="P772">
        <f t="shared" si="40"/>
        <v>19595</v>
      </c>
    </row>
    <row r="773" spans="13:16" x14ac:dyDescent="0.2">
      <c r="M773">
        <v>769</v>
      </c>
      <c r="N773" t="str">
        <f t="shared" si="38"/>
        <v>Subaru Impreza</v>
      </c>
      <c r="O773">
        <f t="shared" si="39"/>
        <v>19595</v>
      </c>
      <c r="P773">
        <f t="shared" si="40"/>
        <v>19595</v>
      </c>
    </row>
    <row r="774" spans="13:16" x14ac:dyDescent="0.2">
      <c r="M774">
        <v>770</v>
      </c>
      <c r="N774" t="str">
        <f t="shared" ref="N774:N837" si="41">INDEX($A$2:$A$286,MATCH(M774,$J$1:$J$286,1),0)</f>
        <v>Nissan Pathfinder</v>
      </c>
      <c r="O774">
        <f t="shared" ref="O774:O837" si="42">INDEX($H$2:$H$286,MATCH(N774,$A$2:$A$286,0),1)</f>
        <v>33075</v>
      </c>
      <c r="P774">
        <f t="shared" ref="P774:P837" si="43">IF(O774=0,"",O774)</f>
        <v>33075</v>
      </c>
    </row>
    <row r="775" spans="13:16" x14ac:dyDescent="0.2">
      <c r="M775">
        <v>771</v>
      </c>
      <c r="N775" t="str">
        <f t="shared" si="41"/>
        <v>Nissan Pathfinder</v>
      </c>
      <c r="O775">
        <f t="shared" si="42"/>
        <v>33075</v>
      </c>
      <c r="P775">
        <f t="shared" si="43"/>
        <v>33075</v>
      </c>
    </row>
    <row r="776" spans="13:16" x14ac:dyDescent="0.2">
      <c r="M776">
        <v>772</v>
      </c>
      <c r="N776" t="str">
        <f t="shared" si="41"/>
        <v>Nissan Pathfinder</v>
      </c>
      <c r="O776">
        <f t="shared" si="42"/>
        <v>33075</v>
      </c>
      <c r="P776">
        <f t="shared" si="43"/>
        <v>33075</v>
      </c>
    </row>
    <row r="777" spans="13:16" x14ac:dyDescent="0.2">
      <c r="M777">
        <v>773</v>
      </c>
      <c r="N777" t="str">
        <f t="shared" si="41"/>
        <v>Nissan Pathfinder</v>
      </c>
      <c r="O777">
        <f t="shared" si="42"/>
        <v>33075</v>
      </c>
      <c r="P777">
        <f t="shared" si="43"/>
        <v>33075</v>
      </c>
    </row>
    <row r="778" spans="13:16" x14ac:dyDescent="0.2">
      <c r="M778">
        <v>774</v>
      </c>
      <c r="N778" t="str">
        <f t="shared" si="41"/>
        <v>Acura RDX</v>
      </c>
      <c r="O778">
        <f t="shared" si="42"/>
        <v>38825</v>
      </c>
      <c r="P778">
        <f t="shared" si="43"/>
        <v>38825</v>
      </c>
    </row>
    <row r="779" spans="13:16" x14ac:dyDescent="0.2">
      <c r="M779">
        <v>775</v>
      </c>
      <c r="N779" t="str">
        <f t="shared" si="41"/>
        <v>Acura RDX</v>
      </c>
      <c r="O779">
        <f t="shared" si="42"/>
        <v>38825</v>
      </c>
      <c r="P779">
        <f t="shared" si="43"/>
        <v>38825</v>
      </c>
    </row>
    <row r="780" spans="13:16" x14ac:dyDescent="0.2">
      <c r="M780">
        <v>776</v>
      </c>
      <c r="N780" t="str">
        <f t="shared" si="41"/>
        <v>Acura RDX</v>
      </c>
      <c r="O780">
        <f t="shared" si="42"/>
        <v>38825</v>
      </c>
      <c r="P780">
        <f t="shared" si="43"/>
        <v>38825</v>
      </c>
    </row>
    <row r="781" spans="13:16" x14ac:dyDescent="0.2">
      <c r="M781">
        <v>777</v>
      </c>
      <c r="N781" t="str">
        <f t="shared" si="41"/>
        <v>Acura RDX</v>
      </c>
      <c r="O781">
        <f t="shared" si="42"/>
        <v>38825</v>
      </c>
      <c r="P781">
        <f t="shared" si="43"/>
        <v>38825</v>
      </c>
    </row>
    <row r="782" spans="13:16" x14ac:dyDescent="0.2">
      <c r="M782">
        <v>778</v>
      </c>
      <c r="N782" t="str">
        <f t="shared" si="41"/>
        <v>Dodge Challenger</v>
      </c>
      <c r="O782">
        <f t="shared" si="42"/>
        <v>29590</v>
      </c>
      <c r="P782">
        <f t="shared" si="43"/>
        <v>29590</v>
      </c>
    </row>
    <row r="783" spans="13:16" x14ac:dyDescent="0.2">
      <c r="M783">
        <v>779</v>
      </c>
      <c r="N783" t="str">
        <f t="shared" si="41"/>
        <v>Dodge Challenger</v>
      </c>
      <c r="O783">
        <f t="shared" si="42"/>
        <v>29590</v>
      </c>
      <c r="P783">
        <f t="shared" si="43"/>
        <v>29590</v>
      </c>
    </row>
    <row r="784" spans="13:16" x14ac:dyDescent="0.2">
      <c r="M784">
        <v>780</v>
      </c>
      <c r="N784" t="str">
        <f t="shared" si="41"/>
        <v>Dodge Challenger</v>
      </c>
      <c r="O784">
        <f t="shared" si="42"/>
        <v>29590</v>
      </c>
      <c r="P784">
        <f t="shared" si="43"/>
        <v>29590</v>
      </c>
    </row>
    <row r="785" spans="13:16" x14ac:dyDescent="0.2">
      <c r="M785">
        <v>781</v>
      </c>
      <c r="N785" t="str">
        <f t="shared" si="41"/>
        <v>Dodge Challenger</v>
      </c>
      <c r="O785">
        <f t="shared" si="42"/>
        <v>29590</v>
      </c>
      <c r="P785">
        <f t="shared" si="43"/>
        <v>29590</v>
      </c>
    </row>
    <row r="786" spans="13:16" x14ac:dyDescent="0.2">
      <c r="M786">
        <v>782</v>
      </c>
      <c r="N786" t="str">
        <f t="shared" si="41"/>
        <v>Ford EcoSport</v>
      </c>
      <c r="O786">
        <f t="shared" si="42"/>
        <v>21240</v>
      </c>
      <c r="P786">
        <f t="shared" si="43"/>
        <v>21240</v>
      </c>
    </row>
    <row r="787" spans="13:16" x14ac:dyDescent="0.2">
      <c r="M787">
        <v>783</v>
      </c>
      <c r="N787" t="str">
        <f t="shared" si="41"/>
        <v>Ford EcoSport</v>
      </c>
      <c r="O787">
        <f t="shared" si="42"/>
        <v>21240</v>
      </c>
      <c r="P787">
        <f t="shared" si="43"/>
        <v>21240</v>
      </c>
    </row>
    <row r="788" spans="13:16" x14ac:dyDescent="0.2">
      <c r="M788">
        <v>784</v>
      </c>
      <c r="N788" t="str">
        <f t="shared" si="41"/>
        <v>Ford EcoSport</v>
      </c>
      <c r="O788">
        <f t="shared" si="42"/>
        <v>21240</v>
      </c>
      <c r="P788">
        <f t="shared" si="43"/>
        <v>21240</v>
      </c>
    </row>
    <row r="789" spans="13:16" x14ac:dyDescent="0.2">
      <c r="M789">
        <v>785</v>
      </c>
      <c r="N789" t="str">
        <f t="shared" si="41"/>
        <v>Ford Fiesta</v>
      </c>
      <c r="O789">
        <f t="shared" si="42"/>
        <v>15235</v>
      </c>
      <c r="P789">
        <f t="shared" si="43"/>
        <v>15235</v>
      </c>
    </row>
    <row r="790" spans="13:16" x14ac:dyDescent="0.2">
      <c r="M790">
        <v>786</v>
      </c>
      <c r="N790" t="str">
        <f t="shared" si="41"/>
        <v>Ford Fiesta</v>
      </c>
      <c r="O790">
        <f t="shared" si="42"/>
        <v>15235</v>
      </c>
      <c r="P790">
        <f t="shared" si="43"/>
        <v>15235</v>
      </c>
    </row>
    <row r="791" spans="13:16" x14ac:dyDescent="0.2">
      <c r="M791">
        <v>787</v>
      </c>
      <c r="N791" t="str">
        <f t="shared" si="41"/>
        <v>Ford Fiesta</v>
      </c>
      <c r="O791">
        <f t="shared" si="42"/>
        <v>15235</v>
      </c>
      <c r="P791">
        <f t="shared" si="43"/>
        <v>15235</v>
      </c>
    </row>
    <row r="792" spans="13:16" x14ac:dyDescent="0.2">
      <c r="M792">
        <v>788</v>
      </c>
      <c r="N792" t="str">
        <f t="shared" si="41"/>
        <v>Ford Fiesta</v>
      </c>
      <c r="O792">
        <f t="shared" si="42"/>
        <v>15235</v>
      </c>
      <c r="P792">
        <f t="shared" si="43"/>
        <v>15235</v>
      </c>
    </row>
    <row r="793" spans="13:16" x14ac:dyDescent="0.2">
      <c r="M793">
        <v>789</v>
      </c>
      <c r="N793" t="str">
        <f t="shared" si="41"/>
        <v>Kia Telluride</v>
      </c>
      <c r="O793">
        <f t="shared" si="42"/>
        <v>33160</v>
      </c>
      <c r="P793">
        <f t="shared" si="43"/>
        <v>33160</v>
      </c>
    </row>
    <row r="794" spans="13:16" x14ac:dyDescent="0.2">
      <c r="M794">
        <v>790</v>
      </c>
      <c r="N794" t="str">
        <f t="shared" si="41"/>
        <v>Kia Telluride</v>
      </c>
      <c r="O794">
        <f t="shared" si="42"/>
        <v>33160</v>
      </c>
      <c r="P794">
        <f t="shared" si="43"/>
        <v>33160</v>
      </c>
    </row>
    <row r="795" spans="13:16" x14ac:dyDescent="0.2">
      <c r="M795">
        <v>791</v>
      </c>
      <c r="N795" t="str">
        <f t="shared" si="41"/>
        <v>Kia Telluride</v>
      </c>
      <c r="O795">
        <f t="shared" si="42"/>
        <v>33160</v>
      </c>
      <c r="P795">
        <f t="shared" si="43"/>
        <v>33160</v>
      </c>
    </row>
    <row r="796" spans="13:16" x14ac:dyDescent="0.2">
      <c r="M796">
        <v>792</v>
      </c>
      <c r="N796" t="str">
        <f t="shared" si="41"/>
        <v>Lexus NX</v>
      </c>
      <c r="O796">
        <f t="shared" si="42"/>
        <v>37895</v>
      </c>
      <c r="P796">
        <f t="shared" si="43"/>
        <v>37895</v>
      </c>
    </row>
    <row r="797" spans="13:16" x14ac:dyDescent="0.2">
      <c r="M797">
        <v>793</v>
      </c>
      <c r="N797" t="str">
        <f t="shared" si="41"/>
        <v>Lexus NX</v>
      </c>
      <c r="O797">
        <f t="shared" si="42"/>
        <v>37895</v>
      </c>
      <c r="P797">
        <f t="shared" si="43"/>
        <v>37895</v>
      </c>
    </row>
    <row r="798" spans="13:16" x14ac:dyDescent="0.2">
      <c r="M798">
        <v>794</v>
      </c>
      <c r="N798" t="str">
        <f t="shared" si="41"/>
        <v>Lexus NX</v>
      </c>
      <c r="O798">
        <f t="shared" si="42"/>
        <v>37895</v>
      </c>
      <c r="P798">
        <f t="shared" si="43"/>
        <v>37895</v>
      </c>
    </row>
    <row r="799" spans="13:16" x14ac:dyDescent="0.2">
      <c r="M799">
        <v>795</v>
      </c>
      <c r="N799" t="str">
        <f t="shared" si="41"/>
        <v>Lexus NX</v>
      </c>
      <c r="O799">
        <f t="shared" si="42"/>
        <v>37895</v>
      </c>
      <c r="P799">
        <f t="shared" si="43"/>
        <v>37895</v>
      </c>
    </row>
    <row r="800" spans="13:16" x14ac:dyDescent="0.2">
      <c r="M800">
        <v>796</v>
      </c>
      <c r="N800" t="str">
        <f t="shared" si="41"/>
        <v>Nissan Kicks</v>
      </c>
      <c r="O800">
        <f t="shared" si="42"/>
        <v>20165</v>
      </c>
      <c r="P800">
        <f t="shared" si="43"/>
        <v>20165</v>
      </c>
    </row>
    <row r="801" spans="13:16" x14ac:dyDescent="0.2">
      <c r="M801">
        <v>797</v>
      </c>
      <c r="N801" t="str">
        <f t="shared" si="41"/>
        <v>Nissan Kicks</v>
      </c>
      <c r="O801">
        <f t="shared" si="42"/>
        <v>20165</v>
      </c>
      <c r="P801">
        <f t="shared" si="43"/>
        <v>20165</v>
      </c>
    </row>
    <row r="802" spans="13:16" x14ac:dyDescent="0.2">
      <c r="M802">
        <v>798</v>
      </c>
      <c r="N802" t="str">
        <f t="shared" si="41"/>
        <v>Nissan Kicks</v>
      </c>
      <c r="O802">
        <f t="shared" si="42"/>
        <v>20165</v>
      </c>
      <c r="P802">
        <f t="shared" si="43"/>
        <v>20165</v>
      </c>
    </row>
    <row r="803" spans="13:16" x14ac:dyDescent="0.2">
      <c r="M803">
        <v>799</v>
      </c>
      <c r="N803" t="str">
        <f t="shared" si="41"/>
        <v>Chevrolet Blazer</v>
      </c>
      <c r="O803">
        <f t="shared" si="42"/>
        <v>29995</v>
      </c>
      <c r="P803">
        <f t="shared" si="43"/>
        <v>29995</v>
      </c>
    </row>
    <row r="804" spans="13:16" x14ac:dyDescent="0.2">
      <c r="M804">
        <v>800</v>
      </c>
      <c r="N804" t="str">
        <f t="shared" si="41"/>
        <v>Chevrolet Blazer</v>
      </c>
      <c r="O804">
        <f t="shared" si="42"/>
        <v>29995</v>
      </c>
      <c r="P804">
        <f t="shared" si="43"/>
        <v>29995</v>
      </c>
    </row>
    <row r="805" spans="13:16" x14ac:dyDescent="0.2">
      <c r="M805">
        <v>801</v>
      </c>
      <c r="N805" t="str">
        <f t="shared" si="41"/>
        <v>Chevrolet Blazer</v>
      </c>
      <c r="O805">
        <f t="shared" si="42"/>
        <v>29995</v>
      </c>
      <c r="P805">
        <f t="shared" si="43"/>
        <v>29995</v>
      </c>
    </row>
    <row r="806" spans="13:16" x14ac:dyDescent="0.2">
      <c r="M806">
        <v>802</v>
      </c>
      <c r="N806" t="str">
        <f t="shared" si="41"/>
        <v>Ram ProMaster</v>
      </c>
      <c r="O806">
        <f t="shared" si="42"/>
        <v>32940</v>
      </c>
      <c r="P806">
        <f t="shared" si="43"/>
        <v>32940</v>
      </c>
    </row>
    <row r="807" spans="13:16" x14ac:dyDescent="0.2">
      <c r="M807">
        <v>803</v>
      </c>
      <c r="N807" t="str">
        <f t="shared" si="41"/>
        <v>Ram ProMaster</v>
      </c>
      <c r="O807">
        <f t="shared" si="42"/>
        <v>32940</v>
      </c>
      <c r="P807">
        <f t="shared" si="43"/>
        <v>32940</v>
      </c>
    </row>
    <row r="808" spans="13:16" x14ac:dyDescent="0.2">
      <c r="M808">
        <v>804</v>
      </c>
      <c r="N808" t="str">
        <f t="shared" si="41"/>
        <v>Ram ProMaster</v>
      </c>
      <c r="O808">
        <f t="shared" si="42"/>
        <v>32940</v>
      </c>
      <c r="P808">
        <f t="shared" si="43"/>
        <v>32940</v>
      </c>
    </row>
    <row r="809" spans="13:16" x14ac:dyDescent="0.2">
      <c r="M809">
        <v>805</v>
      </c>
      <c r="N809" t="str">
        <f t="shared" si="41"/>
        <v>Ram ProMaster</v>
      </c>
      <c r="O809">
        <f t="shared" si="42"/>
        <v>32940</v>
      </c>
      <c r="P809">
        <f t="shared" si="43"/>
        <v>32940</v>
      </c>
    </row>
    <row r="810" spans="13:16" x14ac:dyDescent="0.2">
      <c r="M810">
        <v>806</v>
      </c>
      <c r="N810" t="str">
        <f t="shared" si="41"/>
        <v>BMW X5</v>
      </c>
      <c r="O810">
        <f t="shared" si="42"/>
        <v>59895</v>
      </c>
      <c r="P810">
        <f t="shared" si="43"/>
        <v>59895</v>
      </c>
    </row>
    <row r="811" spans="13:16" x14ac:dyDescent="0.2">
      <c r="M811">
        <v>807</v>
      </c>
      <c r="N811" t="str">
        <f t="shared" si="41"/>
        <v>BMW X5</v>
      </c>
      <c r="O811">
        <f t="shared" si="42"/>
        <v>59895</v>
      </c>
      <c r="P811">
        <f t="shared" si="43"/>
        <v>59895</v>
      </c>
    </row>
    <row r="812" spans="13:16" x14ac:dyDescent="0.2">
      <c r="M812">
        <v>808</v>
      </c>
      <c r="N812" t="str">
        <f t="shared" si="41"/>
        <v>BMW X5</v>
      </c>
      <c r="O812">
        <f t="shared" si="42"/>
        <v>59895</v>
      </c>
      <c r="P812">
        <f t="shared" si="43"/>
        <v>59895</v>
      </c>
    </row>
    <row r="813" spans="13:16" x14ac:dyDescent="0.2">
      <c r="M813">
        <v>809</v>
      </c>
      <c r="N813" t="str">
        <f t="shared" si="41"/>
        <v>Acura MDX</v>
      </c>
      <c r="O813">
        <f t="shared" si="42"/>
        <v>45525</v>
      </c>
      <c r="P813">
        <f t="shared" si="43"/>
        <v>45525</v>
      </c>
    </row>
    <row r="814" spans="13:16" x14ac:dyDescent="0.2">
      <c r="M814">
        <v>810</v>
      </c>
      <c r="N814" t="str">
        <f t="shared" si="41"/>
        <v>Acura MDX</v>
      </c>
      <c r="O814">
        <f t="shared" si="42"/>
        <v>45525</v>
      </c>
      <c r="P814">
        <f t="shared" si="43"/>
        <v>45525</v>
      </c>
    </row>
    <row r="815" spans="13:16" x14ac:dyDescent="0.2">
      <c r="M815">
        <v>811</v>
      </c>
      <c r="N815" t="str">
        <f t="shared" si="41"/>
        <v>Acura MDX</v>
      </c>
      <c r="O815">
        <f t="shared" si="42"/>
        <v>45525</v>
      </c>
      <c r="P815">
        <f t="shared" si="43"/>
        <v>45525</v>
      </c>
    </row>
    <row r="816" spans="13:16" x14ac:dyDescent="0.2">
      <c r="M816">
        <v>812</v>
      </c>
      <c r="N816" t="str">
        <f t="shared" si="41"/>
        <v>Chevrolet Suburban</v>
      </c>
      <c r="O816">
        <f t="shared" si="42"/>
        <v>52995</v>
      </c>
      <c r="P816">
        <f t="shared" si="43"/>
        <v>52995</v>
      </c>
    </row>
    <row r="817" spans="13:16" x14ac:dyDescent="0.2">
      <c r="M817">
        <v>813</v>
      </c>
      <c r="N817" t="str">
        <f t="shared" si="41"/>
        <v>Chevrolet Suburban</v>
      </c>
      <c r="O817">
        <f t="shared" si="42"/>
        <v>52995</v>
      </c>
      <c r="P817">
        <f t="shared" si="43"/>
        <v>52995</v>
      </c>
    </row>
    <row r="818" spans="13:16" x14ac:dyDescent="0.2">
      <c r="M818">
        <v>814</v>
      </c>
      <c r="N818" t="str">
        <f t="shared" si="41"/>
        <v>Chevrolet Suburban</v>
      </c>
      <c r="O818">
        <f t="shared" si="42"/>
        <v>52995</v>
      </c>
      <c r="P818">
        <f t="shared" si="43"/>
        <v>52995</v>
      </c>
    </row>
    <row r="819" spans="13:16" x14ac:dyDescent="0.2">
      <c r="M819">
        <v>815</v>
      </c>
      <c r="N819" t="str">
        <f t="shared" si="41"/>
        <v>Lexus ES</v>
      </c>
      <c r="O819">
        <f t="shared" si="42"/>
        <v>40925</v>
      </c>
      <c r="P819">
        <f t="shared" si="43"/>
        <v>40925</v>
      </c>
    </row>
    <row r="820" spans="13:16" x14ac:dyDescent="0.2">
      <c r="M820">
        <v>816</v>
      </c>
      <c r="N820" t="str">
        <f t="shared" si="41"/>
        <v>Lexus ES</v>
      </c>
      <c r="O820">
        <f t="shared" si="42"/>
        <v>40925</v>
      </c>
      <c r="P820">
        <f t="shared" si="43"/>
        <v>40925</v>
      </c>
    </row>
    <row r="821" spans="13:16" x14ac:dyDescent="0.2">
      <c r="M821">
        <v>817</v>
      </c>
      <c r="N821" t="str">
        <f t="shared" si="41"/>
        <v>Lexus ES</v>
      </c>
      <c r="O821">
        <f t="shared" si="42"/>
        <v>40925</v>
      </c>
      <c r="P821">
        <f t="shared" si="43"/>
        <v>40925</v>
      </c>
    </row>
    <row r="822" spans="13:16" x14ac:dyDescent="0.2">
      <c r="M822">
        <v>818</v>
      </c>
      <c r="N822" t="str">
        <f t="shared" si="41"/>
        <v>Buick Enclave</v>
      </c>
      <c r="O822">
        <f t="shared" si="42"/>
        <v>41195</v>
      </c>
      <c r="P822">
        <f t="shared" si="43"/>
        <v>41195</v>
      </c>
    </row>
    <row r="823" spans="13:16" x14ac:dyDescent="0.2">
      <c r="M823">
        <v>819</v>
      </c>
      <c r="N823" t="str">
        <f t="shared" si="41"/>
        <v>Buick Enclave</v>
      </c>
      <c r="O823">
        <f t="shared" si="42"/>
        <v>41195</v>
      </c>
      <c r="P823">
        <f t="shared" si="43"/>
        <v>41195</v>
      </c>
    </row>
    <row r="824" spans="13:16" x14ac:dyDescent="0.2">
      <c r="M824">
        <v>820</v>
      </c>
      <c r="N824" t="str">
        <f t="shared" si="41"/>
        <v>Buick Enclave</v>
      </c>
      <c r="O824">
        <f t="shared" si="42"/>
        <v>41195</v>
      </c>
      <c r="P824">
        <f t="shared" si="43"/>
        <v>41195</v>
      </c>
    </row>
    <row r="825" spans="13:16" x14ac:dyDescent="0.2">
      <c r="M825">
        <v>821</v>
      </c>
      <c r="N825" t="str">
        <f t="shared" si="41"/>
        <v>Mazda 3</v>
      </c>
      <c r="O825">
        <f t="shared" si="42"/>
        <v>22445</v>
      </c>
      <c r="P825">
        <f t="shared" si="43"/>
        <v>22445</v>
      </c>
    </row>
    <row r="826" spans="13:16" x14ac:dyDescent="0.2">
      <c r="M826">
        <v>822</v>
      </c>
      <c r="N826" t="str">
        <f t="shared" si="41"/>
        <v>Mazda 3</v>
      </c>
      <c r="O826">
        <f t="shared" si="42"/>
        <v>22445</v>
      </c>
      <c r="P826">
        <f t="shared" si="43"/>
        <v>22445</v>
      </c>
    </row>
    <row r="827" spans="13:16" x14ac:dyDescent="0.2">
      <c r="M827">
        <v>823</v>
      </c>
      <c r="N827" t="str">
        <f t="shared" si="41"/>
        <v>Mazda 3</v>
      </c>
      <c r="O827">
        <f t="shared" si="42"/>
        <v>22445</v>
      </c>
      <c r="P827">
        <f t="shared" si="43"/>
        <v>22445</v>
      </c>
    </row>
    <row r="828" spans="13:16" x14ac:dyDescent="0.2">
      <c r="M828">
        <v>824</v>
      </c>
      <c r="N828" t="str">
        <f t="shared" si="41"/>
        <v>Cadillac XT5</v>
      </c>
      <c r="O828">
        <f t="shared" si="42"/>
        <v>45090</v>
      </c>
      <c r="P828">
        <f t="shared" si="43"/>
        <v>45090</v>
      </c>
    </row>
    <row r="829" spans="13:16" x14ac:dyDescent="0.2">
      <c r="M829">
        <v>825</v>
      </c>
      <c r="N829" t="str">
        <f t="shared" si="41"/>
        <v>Cadillac XT5</v>
      </c>
      <c r="O829">
        <f t="shared" si="42"/>
        <v>45090</v>
      </c>
      <c r="P829">
        <f t="shared" si="43"/>
        <v>45090</v>
      </c>
    </row>
    <row r="830" spans="13:16" x14ac:dyDescent="0.2">
      <c r="M830">
        <v>826</v>
      </c>
      <c r="N830" t="str">
        <f t="shared" si="41"/>
        <v>Cadillac XT5</v>
      </c>
      <c r="O830">
        <f t="shared" si="42"/>
        <v>45090</v>
      </c>
      <c r="P830">
        <f t="shared" si="43"/>
        <v>45090</v>
      </c>
    </row>
    <row r="831" spans="13:16" x14ac:dyDescent="0.2">
      <c r="M831">
        <v>827</v>
      </c>
      <c r="N831" t="str">
        <f t="shared" si="41"/>
        <v>Toyota C-HR</v>
      </c>
      <c r="O831">
        <f t="shared" si="42"/>
        <v>22470</v>
      </c>
      <c r="P831">
        <f t="shared" si="43"/>
        <v>22470</v>
      </c>
    </row>
    <row r="832" spans="13:16" x14ac:dyDescent="0.2">
      <c r="M832">
        <v>828</v>
      </c>
      <c r="N832" t="str">
        <f t="shared" si="41"/>
        <v>Toyota C-HR</v>
      </c>
      <c r="O832">
        <f t="shared" si="42"/>
        <v>22470</v>
      </c>
      <c r="P832">
        <f t="shared" si="43"/>
        <v>22470</v>
      </c>
    </row>
    <row r="833" spans="13:16" x14ac:dyDescent="0.2">
      <c r="M833">
        <v>829</v>
      </c>
      <c r="N833" t="str">
        <f t="shared" si="41"/>
        <v>Toyota C-HR</v>
      </c>
      <c r="O833">
        <f t="shared" si="42"/>
        <v>22470</v>
      </c>
      <c r="P833">
        <f t="shared" si="43"/>
        <v>22470</v>
      </c>
    </row>
    <row r="834" spans="13:16" x14ac:dyDescent="0.2">
      <c r="M834">
        <v>830</v>
      </c>
      <c r="N834" t="str">
        <f t="shared" si="41"/>
        <v>Mercedes-Benz C-Class</v>
      </c>
      <c r="O834">
        <f t="shared" si="42"/>
        <v>42395</v>
      </c>
      <c r="P834">
        <f t="shared" si="43"/>
        <v>42395</v>
      </c>
    </row>
    <row r="835" spans="13:16" x14ac:dyDescent="0.2">
      <c r="M835">
        <v>831</v>
      </c>
      <c r="N835" t="str">
        <f t="shared" si="41"/>
        <v>Mercedes-Benz C-Class</v>
      </c>
      <c r="O835">
        <f t="shared" si="42"/>
        <v>42395</v>
      </c>
      <c r="P835">
        <f t="shared" si="43"/>
        <v>42395</v>
      </c>
    </row>
    <row r="836" spans="13:16" x14ac:dyDescent="0.2">
      <c r="M836">
        <v>832</v>
      </c>
      <c r="N836" t="str">
        <f t="shared" si="41"/>
        <v>Mercedes-Benz C-Class</v>
      </c>
      <c r="O836">
        <f t="shared" si="42"/>
        <v>42395</v>
      </c>
      <c r="P836">
        <f t="shared" si="43"/>
        <v>42395</v>
      </c>
    </row>
    <row r="837" spans="13:16" x14ac:dyDescent="0.2">
      <c r="M837">
        <v>833</v>
      </c>
      <c r="N837" t="str">
        <f t="shared" si="41"/>
        <v>Mercedes-Benz GLE-Class</v>
      </c>
      <c r="O837">
        <f t="shared" si="42"/>
        <v>55245</v>
      </c>
      <c r="P837">
        <f t="shared" si="43"/>
        <v>55245</v>
      </c>
    </row>
    <row r="838" spans="13:16" x14ac:dyDescent="0.2">
      <c r="M838">
        <v>834</v>
      </c>
      <c r="N838" t="str">
        <f t="shared" ref="N838:N901" si="44">INDEX($A$2:$A$286,MATCH(M838,$J$1:$J$286,1),0)</f>
        <v>Mercedes-Benz GLE-Class</v>
      </c>
      <c r="O838">
        <f t="shared" ref="O838:O901" si="45">INDEX($H$2:$H$286,MATCH(N838,$A$2:$A$286,0),1)</f>
        <v>55245</v>
      </c>
      <c r="P838">
        <f t="shared" ref="P838:P901" si="46">IF(O838=0,"",O838)</f>
        <v>55245</v>
      </c>
    </row>
    <row r="839" spans="13:16" x14ac:dyDescent="0.2">
      <c r="M839">
        <v>835</v>
      </c>
      <c r="N839" t="str">
        <f t="shared" si="44"/>
        <v>Mercedes-Benz GLE-Class</v>
      </c>
      <c r="O839">
        <f t="shared" si="45"/>
        <v>55245</v>
      </c>
      <c r="P839">
        <f t="shared" si="46"/>
        <v>55245</v>
      </c>
    </row>
    <row r="840" spans="13:16" x14ac:dyDescent="0.2">
      <c r="M840">
        <v>836</v>
      </c>
      <c r="N840" t="str">
        <f t="shared" si="44"/>
        <v>Chevrolet Camaro</v>
      </c>
      <c r="O840">
        <f t="shared" si="45"/>
        <v>25995</v>
      </c>
      <c r="P840">
        <f t="shared" si="46"/>
        <v>25995</v>
      </c>
    </row>
    <row r="841" spans="13:16" x14ac:dyDescent="0.2">
      <c r="M841">
        <v>837</v>
      </c>
      <c r="N841" t="str">
        <f t="shared" si="44"/>
        <v>Chevrolet Camaro</v>
      </c>
      <c r="O841">
        <f t="shared" si="45"/>
        <v>25995</v>
      </c>
      <c r="P841">
        <f t="shared" si="46"/>
        <v>25995</v>
      </c>
    </row>
    <row r="842" spans="13:16" x14ac:dyDescent="0.2">
      <c r="M842">
        <v>838</v>
      </c>
      <c r="N842" t="str">
        <f t="shared" si="44"/>
        <v>Chevrolet Camaro</v>
      </c>
      <c r="O842">
        <f t="shared" si="45"/>
        <v>25995</v>
      </c>
      <c r="P842">
        <f t="shared" si="46"/>
        <v>25995</v>
      </c>
    </row>
    <row r="843" spans="13:16" x14ac:dyDescent="0.2">
      <c r="M843">
        <v>839</v>
      </c>
      <c r="N843" t="str">
        <f t="shared" si="44"/>
        <v>Chevrolet Cruze</v>
      </c>
      <c r="O843">
        <f t="shared" si="45"/>
        <v>19995</v>
      </c>
      <c r="P843">
        <f t="shared" si="46"/>
        <v>19995</v>
      </c>
    </row>
    <row r="844" spans="13:16" x14ac:dyDescent="0.2">
      <c r="M844">
        <v>840</v>
      </c>
      <c r="N844" t="str">
        <f t="shared" si="44"/>
        <v>Chevrolet Cruze</v>
      </c>
      <c r="O844">
        <f t="shared" si="45"/>
        <v>19995</v>
      </c>
      <c r="P844">
        <f t="shared" si="46"/>
        <v>19995</v>
      </c>
    </row>
    <row r="845" spans="13:16" x14ac:dyDescent="0.2">
      <c r="M845">
        <v>841</v>
      </c>
      <c r="N845" t="str">
        <f t="shared" si="44"/>
        <v>BMW 3-Series</v>
      </c>
      <c r="O845">
        <f t="shared" si="45"/>
        <v>41745</v>
      </c>
      <c r="P845">
        <f t="shared" si="46"/>
        <v>41745</v>
      </c>
    </row>
    <row r="846" spans="13:16" x14ac:dyDescent="0.2">
      <c r="M846">
        <v>842</v>
      </c>
      <c r="N846" t="str">
        <f t="shared" si="44"/>
        <v>BMW 3-Series</v>
      </c>
      <c r="O846">
        <f t="shared" si="45"/>
        <v>41745</v>
      </c>
      <c r="P846">
        <f t="shared" si="46"/>
        <v>41745</v>
      </c>
    </row>
    <row r="847" spans="13:16" x14ac:dyDescent="0.2">
      <c r="M847">
        <v>843</v>
      </c>
      <c r="N847" t="str">
        <f t="shared" si="44"/>
        <v>BMW 3-Series</v>
      </c>
      <c r="O847">
        <f t="shared" si="45"/>
        <v>41745</v>
      </c>
      <c r="P847">
        <f t="shared" si="46"/>
        <v>41745</v>
      </c>
    </row>
    <row r="848" spans="13:16" x14ac:dyDescent="0.2">
      <c r="M848">
        <v>844</v>
      </c>
      <c r="N848" t="str">
        <f t="shared" si="44"/>
        <v>Ford E-Series</v>
      </c>
      <c r="O848">
        <f t="shared" si="45"/>
        <v>0</v>
      </c>
      <c r="P848" t="str">
        <f t="shared" si="46"/>
        <v/>
      </c>
    </row>
    <row r="849" spans="13:16" x14ac:dyDescent="0.2">
      <c r="M849">
        <v>845</v>
      </c>
      <c r="N849" t="str">
        <f t="shared" si="44"/>
        <v>Ford E-Series</v>
      </c>
      <c r="O849">
        <f t="shared" si="45"/>
        <v>0</v>
      </c>
      <c r="P849" t="str">
        <f t="shared" si="46"/>
        <v/>
      </c>
    </row>
    <row r="850" spans="13:16" x14ac:dyDescent="0.2">
      <c r="M850">
        <v>846</v>
      </c>
      <c r="N850" t="str">
        <f t="shared" si="44"/>
        <v>Ford E-Series</v>
      </c>
      <c r="O850">
        <f t="shared" si="45"/>
        <v>0</v>
      </c>
      <c r="P850" t="str">
        <f t="shared" si="46"/>
        <v/>
      </c>
    </row>
    <row r="851" spans="13:16" x14ac:dyDescent="0.2">
      <c r="M851">
        <v>847</v>
      </c>
      <c r="N851" t="str">
        <f t="shared" si="44"/>
        <v>Chevrolet Impala</v>
      </c>
      <c r="O851">
        <f t="shared" si="45"/>
        <v>32495</v>
      </c>
      <c r="P851">
        <f t="shared" si="46"/>
        <v>32495</v>
      </c>
    </row>
    <row r="852" spans="13:16" x14ac:dyDescent="0.2">
      <c r="M852">
        <v>848</v>
      </c>
      <c r="N852" t="str">
        <f t="shared" si="44"/>
        <v>Chevrolet Impala</v>
      </c>
      <c r="O852">
        <f t="shared" si="45"/>
        <v>32495</v>
      </c>
      <c r="P852">
        <f t="shared" si="46"/>
        <v>32495</v>
      </c>
    </row>
    <row r="853" spans="13:16" x14ac:dyDescent="0.2">
      <c r="M853">
        <v>849</v>
      </c>
      <c r="N853" t="str">
        <f t="shared" si="44"/>
        <v>Infiniti QX60</v>
      </c>
      <c r="O853">
        <f t="shared" si="45"/>
        <v>45375</v>
      </c>
      <c r="P853">
        <f t="shared" si="46"/>
        <v>45375</v>
      </c>
    </row>
    <row r="854" spans="13:16" x14ac:dyDescent="0.2">
      <c r="M854">
        <v>850</v>
      </c>
      <c r="N854" t="str">
        <f t="shared" si="44"/>
        <v>Infiniti QX60</v>
      </c>
      <c r="O854">
        <f t="shared" si="45"/>
        <v>45375</v>
      </c>
      <c r="P854">
        <f t="shared" si="46"/>
        <v>45375</v>
      </c>
    </row>
    <row r="855" spans="13:16" x14ac:dyDescent="0.2">
      <c r="M855">
        <v>851</v>
      </c>
      <c r="N855" t="str">
        <f t="shared" si="44"/>
        <v>Infiniti QX60</v>
      </c>
      <c r="O855">
        <f t="shared" si="45"/>
        <v>45375</v>
      </c>
      <c r="P855">
        <f t="shared" si="46"/>
        <v>45375</v>
      </c>
    </row>
    <row r="856" spans="13:16" x14ac:dyDescent="0.2">
      <c r="M856">
        <v>852</v>
      </c>
      <c r="N856" t="str">
        <f t="shared" si="44"/>
        <v>Ford Transit Connect</v>
      </c>
      <c r="O856">
        <f t="shared" si="45"/>
        <v>0</v>
      </c>
      <c r="P856" t="str">
        <f t="shared" si="46"/>
        <v/>
      </c>
    </row>
    <row r="857" spans="13:16" x14ac:dyDescent="0.2">
      <c r="M857">
        <v>853</v>
      </c>
      <c r="N857" t="str">
        <f t="shared" si="44"/>
        <v>Ford Transit Connect</v>
      </c>
      <c r="O857">
        <f t="shared" si="45"/>
        <v>0</v>
      </c>
      <c r="P857" t="str">
        <f t="shared" si="46"/>
        <v/>
      </c>
    </row>
    <row r="858" spans="13:16" x14ac:dyDescent="0.2">
      <c r="M858">
        <v>854</v>
      </c>
      <c r="N858" t="str">
        <f t="shared" si="44"/>
        <v>Jeep Gladiator</v>
      </c>
      <c r="O858">
        <f t="shared" si="45"/>
        <v>35040</v>
      </c>
      <c r="P858">
        <f t="shared" si="46"/>
        <v>35040</v>
      </c>
    </row>
    <row r="859" spans="13:16" x14ac:dyDescent="0.2">
      <c r="M859">
        <v>855</v>
      </c>
      <c r="N859" t="str">
        <f t="shared" si="44"/>
        <v>Jeep Gladiator</v>
      </c>
      <c r="O859">
        <f t="shared" si="45"/>
        <v>35040</v>
      </c>
      <c r="P859">
        <f t="shared" si="46"/>
        <v>35040</v>
      </c>
    </row>
    <row r="860" spans="13:16" x14ac:dyDescent="0.2">
      <c r="M860">
        <v>856</v>
      </c>
      <c r="N860" t="str">
        <f t="shared" si="44"/>
        <v>Jeep Gladiator</v>
      </c>
      <c r="O860">
        <f t="shared" si="45"/>
        <v>35040</v>
      </c>
      <c r="P860">
        <f t="shared" si="46"/>
        <v>35040</v>
      </c>
    </row>
    <row r="861" spans="13:16" x14ac:dyDescent="0.2">
      <c r="M861">
        <v>857</v>
      </c>
      <c r="N861" t="str">
        <f t="shared" si="44"/>
        <v>Mercedes-Benz E / CLS-Class</v>
      </c>
      <c r="O861">
        <f t="shared" si="45"/>
        <v>55045</v>
      </c>
      <c r="P861">
        <f t="shared" si="46"/>
        <v>55045</v>
      </c>
    </row>
    <row r="862" spans="13:16" x14ac:dyDescent="0.2">
      <c r="M862">
        <v>858</v>
      </c>
      <c r="N862" t="str">
        <f t="shared" si="44"/>
        <v>Mercedes-Benz E / CLS-Class</v>
      </c>
      <c r="O862">
        <f t="shared" si="45"/>
        <v>55045</v>
      </c>
      <c r="P862">
        <f t="shared" si="46"/>
        <v>55045</v>
      </c>
    </row>
    <row r="863" spans="13:16" x14ac:dyDescent="0.2">
      <c r="M863">
        <v>859</v>
      </c>
      <c r="N863" t="str">
        <f t="shared" si="44"/>
        <v>BMW 5-Series</v>
      </c>
      <c r="O863">
        <f t="shared" si="45"/>
        <v>54895</v>
      </c>
      <c r="P863">
        <f t="shared" si="46"/>
        <v>54895</v>
      </c>
    </row>
    <row r="864" spans="13:16" x14ac:dyDescent="0.2">
      <c r="M864">
        <v>860</v>
      </c>
      <c r="N864" t="str">
        <f t="shared" si="44"/>
        <v>BMW 5-Series</v>
      </c>
      <c r="O864">
        <f t="shared" si="45"/>
        <v>54895</v>
      </c>
      <c r="P864">
        <f t="shared" si="46"/>
        <v>54895</v>
      </c>
    </row>
    <row r="865" spans="13:16" x14ac:dyDescent="0.2">
      <c r="M865">
        <v>861</v>
      </c>
      <c r="N865" t="str">
        <f t="shared" si="44"/>
        <v>Mitsubishi Outlander</v>
      </c>
      <c r="O865">
        <f t="shared" si="45"/>
        <v>26090</v>
      </c>
      <c r="P865">
        <f t="shared" si="46"/>
        <v>26090</v>
      </c>
    </row>
    <row r="866" spans="13:16" x14ac:dyDescent="0.2">
      <c r="M866">
        <v>862</v>
      </c>
      <c r="N866" t="str">
        <f t="shared" si="44"/>
        <v>Mitsubishi Outlander</v>
      </c>
      <c r="O866">
        <f t="shared" si="45"/>
        <v>26090</v>
      </c>
      <c r="P866">
        <f t="shared" si="46"/>
        <v>26090</v>
      </c>
    </row>
    <row r="867" spans="13:16" x14ac:dyDescent="0.2">
      <c r="M867">
        <v>863</v>
      </c>
      <c r="N867" t="str">
        <f t="shared" si="44"/>
        <v>Mitsubishi Outlander</v>
      </c>
      <c r="O867">
        <f t="shared" si="45"/>
        <v>26090</v>
      </c>
      <c r="P867">
        <f t="shared" si="46"/>
        <v>26090</v>
      </c>
    </row>
    <row r="868" spans="13:16" x14ac:dyDescent="0.2">
      <c r="M868">
        <v>864</v>
      </c>
      <c r="N868" t="str">
        <f t="shared" si="44"/>
        <v>Volkswagen Golf</v>
      </c>
      <c r="O868">
        <f t="shared" si="45"/>
        <v>24115</v>
      </c>
      <c r="P868">
        <f t="shared" si="46"/>
        <v>24115</v>
      </c>
    </row>
    <row r="869" spans="13:16" x14ac:dyDescent="0.2">
      <c r="M869">
        <v>865</v>
      </c>
      <c r="N869" t="str">
        <f t="shared" si="44"/>
        <v>Volkswagen Golf</v>
      </c>
      <c r="O869">
        <f t="shared" si="45"/>
        <v>24115</v>
      </c>
      <c r="P869">
        <f t="shared" si="46"/>
        <v>24115</v>
      </c>
    </row>
    <row r="870" spans="13:16" x14ac:dyDescent="0.2">
      <c r="M870">
        <v>866</v>
      </c>
      <c r="N870" t="str">
        <f t="shared" si="44"/>
        <v>Honda Passport</v>
      </c>
      <c r="O870">
        <f t="shared" si="45"/>
        <v>33110</v>
      </c>
      <c r="P870">
        <f t="shared" si="46"/>
        <v>33110</v>
      </c>
    </row>
    <row r="871" spans="13:16" x14ac:dyDescent="0.2">
      <c r="M871">
        <v>867</v>
      </c>
      <c r="N871" t="str">
        <f t="shared" si="44"/>
        <v>Honda Passport</v>
      </c>
      <c r="O871">
        <f t="shared" si="45"/>
        <v>33110</v>
      </c>
      <c r="P871">
        <f t="shared" si="46"/>
        <v>33110</v>
      </c>
    </row>
    <row r="872" spans="13:16" x14ac:dyDescent="0.2">
      <c r="M872">
        <v>868</v>
      </c>
      <c r="N872" t="str">
        <f t="shared" si="44"/>
        <v>Volvo XC90</v>
      </c>
      <c r="O872">
        <f t="shared" si="45"/>
        <v>49345</v>
      </c>
      <c r="P872">
        <f t="shared" si="46"/>
        <v>49345</v>
      </c>
    </row>
    <row r="873" spans="13:16" x14ac:dyDescent="0.2">
      <c r="M873">
        <v>869</v>
      </c>
      <c r="N873" t="str">
        <f t="shared" si="44"/>
        <v>Volvo XC90</v>
      </c>
      <c r="O873">
        <f t="shared" si="45"/>
        <v>49345</v>
      </c>
      <c r="P873">
        <f t="shared" si="46"/>
        <v>49345</v>
      </c>
    </row>
    <row r="874" spans="13:16" x14ac:dyDescent="0.2">
      <c r="M874">
        <v>870</v>
      </c>
      <c r="N874" t="str">
        <f t="shared" si="44"/>
        <v>Cadillac Escalade</v>
      </c>
      <c r="O874">
        <f t="shared" si="45"/>
        <v>76490</v>
      </c>
      <c r="P874">
        <f t="shared" si="46"/>
        <v>76490</v>
      </c>
    </row>
    <row r="875" spans="13:16" x14ac:dyDescent="0.2">
      <c r="M875">
        <v>871</v>
      </c>
      <c r="N875" t="str">
        <f t="shared" si="44"/>
        <v>Cadillac Escalade</v>
      </c>
      <c r="O875">
        <f t="shared" si="45"/>
        <v>76490</v>
      </c>
      <c r="P875">
        <f t="shared" si="46"/>
        <v>76490</v>
      </c>
    </row>
    <row r="876" spans="13:16" x14ac:dyDescent="0.2">
      <c r="M876">
        <v>872</v>
      </c>
      <c r="N876" t="str">
        <f t="shared" si="44"/>
        <v>Honda Fit</v>
      </c>
      <c r="O876">
        <f t="shared" si="45"/>
        <v>17145</v>
      </c>
      <c r="P876">
        <f t="shared" si="46"/>
        <v>17145</v>
      </c>
    </row>
    <row r="877" spans="13:16" x14ac:dyDescent="0.2">
      <c r="M877">
        <v>873</v>
      </c>
      <c r="N877" t="str">
        <f t="shared" si="44"/>
        <v>Honda Fit</v>
      </c>
      <c r="O877">
        <f t="shared" si="45"/>
        <v>17145</v>
      </c>
      <c r="P877">
        <f t="shared" si="46"/>
        <v>17145</v>
      </c>
    </row>
    <row r="878" spans="13:16" x14ac:dyDescent="0.2">
      <c r="M878">
        <v>874</v>
      </c>
      <c r="N878" t="str">
        <f t="shared" si="44"/>
        <v>Nissan Maxima</v>
      </c>
      <c r="O878">
        <f t="shared" si="45"/>
        <v>35375</v>
      </c>
      <c r="P878">
        <f t="shared" si="46"/>
        <v>35375</v>
      </c>
    </row>
    <row r="879" spans="13:16" x14ac:dyDescent="0.2">
      <c r="M879">
        <v>875</v>
      </c>
      <c r="N879" t="str">
        <f t="shared" si="44"/>
        <v>Nissan Maxima</v>
      </c>
      <c r="O879">
        <f t="shared" si="45"/>
        <v>35375</v>
      </c>
      <c r="P879">
        <f t="shared" si="46"/>
        <v>35375</v>
      </c>
    </row>
    <row r="880" spans="13:16" x14ac:dyDescent="0.2">
      <c r="M880">
        <v>876</v>
      </c>
      <c r="N880" t="str">
        <f t="shared" si="44"/>
        <v>Subaru Legacy</v>
      </c>
      <c r="O880">
        <f t="shared" si="45"/>
        <v>23645</v>
      </c>
      <c r="P880">
        <f t="shared" si="46"/>
        <v>23645</v>
      </c>
    </row>
    <row r="881" spans="13:16" x14ac:dyDescent="0.2">
      <c r="M881">
        <v>877</v>
      </c>
      <c r="N881" t="str">
        <f t="shared" si="44"/>
        <v>Subaru Legacy</v>
      </c>
      <c r="O881">
        <f t="shared" si="45"/>
        <v>23645</v>
      </c>
      <c r="P881">
        <f t="shared" si="46"/>
        <v>23645</v>
      </c>
    </row>
    <row r="882" spans="13:16" x14ac:dyDescent="0.2">
      <c r="M882">
        <v>878</v>
      </c>
      <c r="N882" t="str">
        <f t="shared" si="44"/>
        <v>Audi Q7</v>
      </c>
      <c r="O882">
        <f t="shared" si="45"/>
        <v>55795</v>
      </c>
      <c r="P882">
        <f t="shared" si="46"/>
        <v>55795</v>
      </c>
    </row>
    <row r="883" spans="13:16" x14ac:dyDescent="0.2">
      <c r="M883">
        <v>879</v>
      </c>
      <c r="N883" t="str">
        <f t="shared" si="44"/>
        <v>Audi Q7</v>
      </c>
      <c r="O883">
        <f t="shared" si="45"/>
        <v>55795</v>
      </c>
      <c r="P883">
        <f t="shared" si="46"/>
        <v>55795</v>
      </c>
    </row>
    <row r="884" spans="13:16" x14ac:dyDescent="0.2">
      <c r="M884">
        <v>880</v>
      </c>
      <c r="N884" t="str">
        <f t="shared" si="44"/>
        <v>Honda Ridgeline</v>
      </c>
      <c r="O884">
        <f t="shared" si="45"/>
        <v>35020</v>
      </c>
      <c r="P884">
        <f t="shared" si="46"/>
        <v>35020</v>
      </c>
    </row>
    <row r="885" spans="13:16" x14ac:dyDescent="0.2">
      <c r="M885">
        <v>881</v>
      </c>
      <c r="N885" t="str">
        <f t="shared" si="44"/>
        <v>Honda Ridgeline</v>
      </c>
      <c r="O885">
        <f t="shared" si="45"/>
        <v>35020</v>
      </c>
      <c r="P885">
        <f t="shared" si="46"/>
        <v>35020</v>
      </c>
    </row>
    <row r="886" spans="13:16" x14ac:dyDescent="0.2">
      <c r="M886">
        <v>882</v>
      </c>
      <c r="N886" t="str">
        <f t="shared" si="44"/>
        <v>Buick Envision</v>
      </c>
      <c r="O886">
        <f t="shared" si="45"/>
        <v>34695</v>
      </c>
      <c r="P886">
        <f t="shared" si="46"/>
        <v>34695</v>
      </c>
    </row>
    <row r="887" spans="13:16" x14ac:dyDescent="0.2">
      <c r="M887">
        <v>883</v>
      </c>
      <c r="N887" t="str">
        <f t="shared" si="44"/>
        <v>Buick Envision</v>
      </c>
      <c r="O887">
        <f t="shared" si="45"/>
        <v>34695</v>
      </c>
      <c r="P887">
        <f t="shared" si="46"/>
        <v>34695</v>
      </c>
    </row>
    <row r="888" spans="13:16" x14ac:dyDescent="0.2">
      <c r="M888">
        <v>884</v>
      </c>
      <c r="N888" t="str">
        <f t="shared" si="44"/>
        <v>GMC Canyon</v>
      </c>
      <c r="O888">
        <f t="shared" si="45"/>
        <v>27595</v>
      </c>
      <c r="P888">
        <f t="shared" si="46"/>
        <v>27595</v>
      </c>
    </row>
    <row r="889" spans="13:16" x14ac:dyDescent="0.2">
      <c r="M889">
        <v>885</v>
      </c>
      <c r="N889" t="str">
        <f t="shared" si="44"/>
        <v>GMC Canyon</v>
      </c>
      <c r="O889">
        <f t="shared" si="45"/>
        <v>27595</v>
      </c>
      <c r="P889">
        <f t="shared" si="46"/>
        <v>27595</v>
      </c>
    </row>
    <row r="890" spans="13:16" x14ac:dyDescent="0.2">
      <c r="M890">
        <v>886</v>
      </c>
      <c r="N890" t="str">
        <f t="shared" si="44"/>
        <v>Nissan Armada</v>
      </c>
      <c r="O890">
        <f t="shared" si="45"/>
        <v>48895</v>
      </c>
      <c r="P890">
        <f t="shared" si="46"/>
        <v>48895</v>
      </c>
    </row>
    <row r="891" spans="13:16" x14ac:dyDescent="0.2">
      <c r="M891">
        <v>887</v>
      </c>
      <c r="N891" t="str">
        <f t="shared" si="44"/>
        <v>Nissan Armada</v>
      </c>
      <c r="O891">
        <f t="shared" si="45"/>
        <v>48895</v>
      </c>
      <c r="P891">
        <f t="shared" si="46"/>
        <v>48895</v>
      </c>
    </row>
    <row r="892" spans="13:16" x14ac:dyDescent="0.2">
      <c r="M892">
        <v>888</v>
      </c>
      <c r="N892" t="str">
        <f t="shared" si="44"/>
        <v>Cadillac XT4</v>
      </c>
      <c r="O892">
        <f t="shared" si="45"/>
        <v>36690</v>
      </c>
      <c r="P892">
        <f t="shared" si="46"/>
        <v>36690</v>
      </c>
    </row>
    <row r="893" spans="13:16" x14ac:dyDescent="0.2">
      <c r="M893">
        <v>889</v>
      </c>
      <c r="N893" t="str">
        <f t="shared" si="44"/>
        <v>Cadillac XT4</v>
      </c>
      <c r="O893">
        <f t="shared" si="45"/>
        <v>36690</v>
      </c>
      <c r="P893">
        <f t="shared" si="46"/>
        <v>36690</v>
      </c>
    </row>
    <row r="894" spans="13:16" x14ac:dyDescent="0.2">
      <c r="M894">
        <v>890</v>
      </c>
      <c r="N894" t="str">
        <f t="shared" si="44"/>
        <v>Lincoln MKX/Nautilus</v>
      </c>
      <c r="O894">
        <f t="shared" si="45"/>
        <v>42035</v>
      </c>
      <c r="P894">
        <f t="shared" si="46"/>
        <v>42035</v>
      </c>
    </row>
    <row r="895" spans="13:16" x14ac:dyDescent="0.2">
      <c r="M895">
        <v>891</v>
      </c>
      <c r="N895" t="str">
        <f t="shared" si="44"/>
        <v>Lincoln MKX/Nautilus</v>
      </c>
      <c r="O895">
        <f t="shared" si="45"/>
        <v>42035</v>
      </c>
      <c r="P895">
        <f t="shared" si="46"/>
        <v>42035</v>
      </c>
    </row>
    <row r="896" spans="13:16" x14ac:dyDescent="0.2">
      <c r="M896">
        <v>892</v>
      </c>
      <c r="N896" t="str">
        <f t="shared" si="44"/>
        <v>Nissan Titan</v>
      </c>
      <c r="O896">
        <f t="shared" si="45"/>
        <v>37785</v>
      </c>
      <c r="P896">
        <f t="shared" si="46"/>
        <v>37785</v>
      </c>
    </row>
    <row r="897" spans="13:16" x14ac:dyDescent="0.2">
      <c r="M897">
        <v>893</v>
      </c>
      <c r="N897" t="str">
        <f t="shared" si="44"/>
        <v>Nissan Titan</v>
      </c>
      <c r="O897">
        <f t="shared" si="45"/>
        <v>37785</v>
      </c>
      <c r="P897">
        <f t="shared" si="46"/>
        <v>37785</v>
      </c>
    </row>
    <row r="898" spans="13:16" x14ac:dyDescent="0.2">
      <c r="M898">
        <v>894</v>
      </c>
      <c r="N898" t="str">
        <f t="shared" si="44"/>
        <v>Chevrolet Spark</v>
      </c>
      <c r="O898">
        <f t="shared" si="45"/>
        <v>14395</v>
      </c>
      <c r="P898">
        <f t="shared" si="46"/>
        <v>14395</v>
      </c>
    </row>
    <row r="899" spans="13:16" x14ac:dyDescent="0.2">
      <c r="M899">
        <v>895</v>
      </c>
      <c r="N899" t="str">
        <f t="shared" si="44"/>
        <v>Chevrolet Spark</v>
      </c>
      <c r="O899">
        <f t="shared" si="45"/>
        <v>14395</v>
      </c>
      <c r="P899">
        <f t="shared" si="46"/>
        <v>14395</v>
      </c>
    </row>
    <row r="900" spans="13:16" x14ac:dyDescent="0.2">
      <c r="M900">
        <v>896</v>
      </c>
      <c r="N900" t="str">
        <f t="shared" si="44"/>
        <v>Volvo XC60</v>
      </c>
      <c r="O900">
        <f t="shared" si="45"/>
        <v>41145</v>
      </c>
      <c r="P900">
        <f t="shared" si="46"/>
        <v>41145</v>
      </c>
    </row>
    <row r="901" spans="13:16" x14ac:dyDescent="0.2">
      <c r="M901">
        <v>897</v>
      </c>
      <c r="N901" t="str">
        <f t="shared" si="44"/>
        <v>Mercedes-Benz Sprinter</v>
      </c>
      <c r="O901">
        <f t="shared" si="45"/>
        <v>35690</v>
      </c>
      <c r="P901">
        <f t="shared" si="46"/>
        <v>35690</v>
      </c>
    </row>
    <row r="902" spans="13:16" x14ac:dyDescent="0.2">
      <c r="M902">
        <v>898</v>
      </c>
      <c r="N902" t="str">
        <f t="shared" ref="N902:N965" si="47">INDEX($A$2:$A$286,MATCH(M902,$J$1:$J$286,1),0)</f>
        <v>Mercedes-Benz Sprinter</v>
      </c>
      <c r="O902">
        <f t="shared" ref="O902:O965" si="48">INDEX($H$2:$H$286,MATCH(N902,$A$2:$A$286,0),1)</f>
        <v>35690</v>
      </c>
      <c r="P902">
        <f t="shared" ref="P902:P965" si="49">IF(O902=0,"",O902)</f>
        <v>35690</v>
      </c>
    </row>
    <row r="903" spans="13:16" x14ac:dyDescent="0.2">
      <c r="M903">
        <v>899</v>
      </c>
      <c r="N903" t="str">
        <f t="shared" si="47"/>
        <v>Chrysler 300</v>
      </c>
      <c r="O903">
        <f t="shared" si="48"/>
        <v>31535</v>
      </c>
      <c r="P903">
        <f t="shared" si="49"/>
        <v>31535</v>
      </c>
    </row>
    <row r="904" spans="13:16" x14ac:dyDescent="0.2">
      <c r="M904">
        <v>900</v>
      </c>
      <c r="N904" t="str">
        <f t="shared" si="47"/>
        <v>Chrysler 300</v>
      </c>
      <c r="O904">
        <f t="shared" si="48"/>
        <v>31535</v>
      </c>
      <c r="P904">
        <f t="shared" si="49"/>
        <v>31535</v>
      </c>
    </row>
    <row r="905" spans="13:16" x14ac:dyDescent="0.2">
      <c r="M905">
        <v>901</v>
      </c>
      <c r="N905" t="str">
        <f t="shared" si="47"/>
        <v>Hyundai Palisade</v>
      </c>
      <c r="O905">
        <f t="shared" si="48"/>
        <v>33115</v>
      </c>
      <c r="P905">
        <f t="shared" si="49"/>
        <v>33115</v>
      </c>
    </row>
    <row r="906" spans="13:16" x14ac:dyDescent="0.2">
      <c r="M906">
        <v>902</v>
      </c>
      <c r="N906" t="str">
        <f t="shared" si="47"/>
        <v>Hyundai Palisade</v>
      </c>
      <c r="O906">
        <f t="shared" si="48"/>
        <v>33115</v>
      </c>
      <c r="P906">
        <f t="shared" si="49"/>
        <v>33115</v>
      </c>
    </row>
    <row r="907" spans="13:16" x14ac:dyDescent="0.2">
      <c r="M907">
        <v>903</v>
      </c>
      <c r="N907" t="str">
        <f t="shared" si="47"/>
        <v>Toyota Avalon</v>
      </c>
      <c r="O907">
        <f t="shared" si="48"/>
        <v>36870</v>
      </c>
      <c r="P907">
        <f t="shared" si="49"/>
        <v>36870</v>
      </c>
    </row>
    <row r="908" spans="13:16" x14ac:dyDescent="0.2">
      <c r="M908">
        <v>904</v>
      </c>
      <c r="N908" t="str">
        <f t="shared" si="47"/>
        <v>Mitsubishi Mirage</v>
      </c>
      <c r="O908">
        <f t="shared" si="48"/>
        <v>14990</v>
      </c>
      <c r="P908">
        <f t="shared" si="49"/>
        <v>14990</v>
      </c>
    </row>
    <row r="909" spans="13:16" x14ac:dyDescent="0.2">
      <c r="M909">
        <v>905</v>
      </c>
      <c r="N909" t="str">
        <f t="shared" si="47"/>
        <v>Mitsubishi Mirage</v>
      </c>
      <c r="O909">
        <f t="shared" si="48"/>
        <v>14990</v>
      </c>
      <c r="P909">
        <f t="shared" si="49"/>
        <v>14990</v>
      </c>
    </row>
    <row r="910" spans="13:16" x14ac:dyDescent="0.2">
      <c r="M910">
        <v>906</v>
      </c>
      <c r="N910" t="str">
        <f t="shared" si="47"/>
        <v>Mazda CX-9</v>
      </c>
      <c r="O910">
        <f t="shared" si="48"/>
        <v>34990</v>
      </c>
      <c r="P910">
        <f t="shared" si="49"/>
        <v>34990</v>
      </c>
    </row>
    <row r="911" spans="13:16" x14ac:dyDescent="0.2">
      <c r="M911">
        <v>907</v>
      </c>
      <c r="N911" t="str">
        <f t="shared" si="47"/>
        <v>Acura TLX</v>
      </c>
      <c r="O911">
        <f t="shared" si="48"/>
        <v>34025</v>
      </c>
      <c r="P911">
        <f t="shared" si="49"/>
        <v>34025</v>
      </c>
    </row>
    <row r="912" spans="13:16" x14ac:dyDescent="0.2">
      <c r="M912">
        <v>908</v>
      </c>
      <c r="N912" t="str">
        <f t="shared" si="47"/>
        <v>Acura TLX</v>
      </c>
      <c r="O912">
        <f t="shared" si="48"/>
        <v>34025</v>
      </c>
      <c r="P912">
        <f t="shared" si="49"/>
        <v>34025</v>
      </c>
    </row>
    <row r="913" spans="13:16" x14ac:dyDescent="0.2">
      <c r="M913">
        <v>909</v>
      </c>
      <c r="N913" t="str">
        <f t="shared" si="47"/>
        <v>Audi A4</v>
      </c>
      <c r="O913">
        <f t="shared" si="48"/>
        <v>38395</v>
      </c>
      <c r="P913">
        <f t="shared" si="49"/>
        <v>38395</v>
      </c>
    </row>
    <row r="914" spans="13:16" x14ac:dyDescent="0.2">
      <c r="M914">
        <v>910</v>
      </c>
      <c r="N914" t="str">
        <f t="shared" si="47"/>
        <v>Mitsubishi Outlander Sport</v>
      </c>
      <c r="O914">
        <f t="shared" si="48"/>
        <v>23790</v>
      </c>
      <c r="P914">
        <f t="shared" si="49"/>
        <v>23790</v>
      </c>
    </row>
    <row r="915" spans="13:16" x14ac:dyDescent="0.2">
      <c r="M915">
        <v>911</v>
      </c>
      <c r="N915" t="str">
        <f t="shared" si="47"/>
        <v>Mitsubishi Outlander Sport</v>
      </c>
      <c r="O915">
        <f t="shared" si="48"/>
        <v>23790</v>
      </c>
      <c r="P915">
        <f t="shared" si="49"/>
        <v>23790</v>
      </c>
    </row>
    <row r="916" spans="13:16" x14ac:dyDescent="0.2">
      <c r="M916">
        <v>912</v>
      </c>
      <c r="N916" t="str">
        <f t="shared" si="47"/>
        <v>Infiniti Q50</v>
      </c>
      <c r="O916">
        <f t="shared" si="48"/>
        <v>37425</v>
      </c>
      <c r="P916">
        <f t="shared" si="49"/>
        <v>37425</v>
      </c>
    </row>
    <row r="917" spans="13:16" x14ac:dyDescent="0.2">
      <c r="M917">
        <v>913</v>
      </c>
      <c r="N917" t="str">
        <f t="shared" si="47"/>
        <v>Infiniti Q50</v>
      </c>
      <c r="O917">
        <f t="shared" si="48"/>
        <v>37425</v>
      </c>
      <c r="P917">
        <f t="shared" si="49"/>
        <v>37425</v>
      </c>
    </row>
    <row r="918" spans="13:16" x14ac:dyDescent="0.2">
      <c r="M918">
        <v>914</v>
      </c>
      <c r="N918" t="str">
        <f t="shared" si="47"/>
        <v>Lexus GX</v>
      </c>
      <c r="O918">
        <f t="shared" si="48"/>
        <v>54025</v>
      </c>
      <c r="P918">
        <f t="shared" si="49"/>
        <v>54025</v>
      </c>
    </row>
    <row r="919" spans="13:16" x14ac:dyDescent="0.2">
      <c r="M919">
        <v>915</v>
      </c>
      <c r="N919" t="str">
        <f t="shared" si="47"/>
        <v>Lincoln MKC</v>
      </c>
      <c r="O919">
        <f t="shared" si="48"/>
        <v>34990</v>
      </c>
      <c r="P919">
        <f t="shared" si="49"/>
        <v>34990</v>
      </c>
    </row>
    <row r="920" spans="13:16" x14ac:dyDescent="0.2">
      <c r="M920">
        <v>916</v>
      </c>
      <c r="N920" t="str">
        <f t="shared" si="47"/>
        <v>Lincoln MKC</v>
      </c>
      <c r="O920">
        <f t="shared" si="48"/>
        <v>34990</v>
      </c>
      <c r="P920">
        <f t="shared" si="49"/>
        <v>34990</v>
      </c>
    </row>
    <row r="921" spans="13:16" x14ac:dyDescent="0.2">
      <c r="M921">
        <v>917</v>
      </c>
      <c r="N921" t="str">
        <f t="shared" si="47"/>
        <v>Land Rover Range Rover Sport</v>
      </c>
      <c r="O921">
        <f t="shared" si="48"/>
        <v>70000</v>
      </c>
      <c r="P921">
        <f t="shared" si="49"/>
        <v>70000</v>
      </c>
    </row>
    <row r="922" spans="13:16" x14ac:dyDescent="0.2">
      <c r="M922">
        <v>918</v>
      </c>
      <c r="N922" t="str">
        <f t="shared" si="47"/>
        <v>Hyundai Accent</v>
      </c>
      <c r="O922">
        <f t="shared" si="48"/>
        <v>16270</v>
      </c>
      <c r="P922">
        <f t="shared" si="49"/>
        <v>16270</v>
      </c>
    </row>
    <row r="923" spans="13:16" x14ac:dyDescent="0.2">
      <c r="M923">
        <v>919</v>
      </c>
      <c r="N923" t="str">
        <f t="shared" si="47"/>
        <v>Hyundai Accent</v>
      </c>
      <c r="O923">
        <f t="shared" si="48"/>
        <v>16270</v>
      </c>
      <c r="P923">
        <f t="shared" si="49"/>
        <v>16270</v>
      </c>
    </row>
    <row r="924" spans="13:16" x14ac:dyDescent="0.2">
      <c r="M924">
        <v>920</v>
      </c>
      <c r="N924" t="str">
        <f t="shared" si="47"/>
        <v>Kia Rio</v>
      </c>
      <c r="O924">
        <f t="shared" si="48"/>
        <v>16815</v>
      </c>
      <c r="P924">
        <f t="shared" si="49"/>
        <v>16815</v>
      </c>
    </row>
    <row r="925" spans="13:16" x14ac:dyDescent="0.2">
      <c r="M925">
        <v>921</v>
      </c>
      <c r="N925" t="str">
        <f t="shared" si="47"/>
        <v>Ford Flex</v>
      </c>
      <c r="O925">
        <f t="shared" si="48"/>
        <v>0</v>
      </c>
      <c r="P925" t="str">
        <f t="shared" si="49"/>
        <v/>
      </c>
    </row>
    <row r="926" spans="13:16" x14ac:dyDescent="0.2">
      <c r="M926">
        <v>922</v>
      </c>
      <c r="N926" t="str">
        <f t="shared" si="47"/>
        <v>Kia Niro</v>
      </c>
      <c r="O926">
        <f t="shared" si="48"/>
        <v>25710</v>
      </c>
      <c r="P926">
        <f t="shared" si="49"/>
        <v>25710</v>
      </c>
    </row>
    <row r="927" spans="13:16" x14ac:dyDescent="0.2">
      <c r="M927">
        <v>923</v>
      </c>
      <c r="N927" t="str">
        <f t="shared" si="47"/>
        <v>Kia Niro</v>
      </c>
      <c r="O927">
        <f t="shared" si="48"/>
        <v>25710</v>
      </c>
      <c r="P927">
        <f t="shared" si="49"/>
        <v>25710</v>
      </c>
    </row>
    <row r="928" spans="13:16" x14ac:dyDescent="0.2">
      <c r="M928">
        <v>924</v>
      </c>
      <c r="N928" t="str">
        <f t="shared" si="47"/>
        <v>GMC Savana</v>
      </c>
      <c r="O928">
        <f t="shared" si="48"/>
        <v>33795</v>
      </c>
      <c r="P928">
        <f t="shared" si="49"/>
        <v>33795</v>
      </c>
    </row>
    <row r="929" spans="13:16" x14ac:dyDescent="0.2">
      <c r="M929">
        <v>925</v>
      </c>
      <c r="N929" t="str">
        <f t="shared" si="47"/>
        <v>Honda Insight</v>
      </c>
      <c r="O929">
        <f t="shared" si="48"/>
        <v>23885</v>
      </c>
      <c r="P929">
        <f t="shared" si="49"/>
        <v>23885</v>
      </c>
    </row>
    <row r="930" spans="13:16" x14ac:dyDescent="0.2">
      <c r="M930">
        <v>926</v>
      </c>
      <c r="N930" t="str">
        <f t="shared" si="47"/>
        <v>Honda Insight</v>
      </c>
      <c r="O930">
        <f t="shared" si="48"/>
        <v>23885</v>
      </c>
      <c r="P930">
        <f t="shared" si="49"/>
        <v>23885</v>
      </c>
    </row>
    <row r="931" spans="13:16" x14ac:dyDescent="0.2">
      <c r="M931">
        <v>927</v>
      </c>
      <c r="N931" t="str">
        <f t="shared" si="47"/>
        <v>Audi A5</v>
      </c>
      <c r="O931">
        <f t="shared" si="48"/>
        <v>43895</v>
      </c>
      <c r="P931">
        <f t="shared" si="49"/>
        <v>43895</v>
      </c>
    </row>
    <row r="932" spans="13:16" x14ac:dyDescent="0.2">
      <c r="M932">
        <v>928</v>
      </c>
      <c r="N932" t="str">
        <f t="shared" si="47"/>
        <v>Porsche Macan</v>
      </c>
      <c r="O932">
        <f t="shared" si="48"/>
        <v>52250</v>
      </c>
      <c r="P932">
        <f t="shared" si="49"/>
        <v>52250</v>
      </c>
    </row>
    <row r="933" spans="13:16" x14ac:dyDescent="0.2">
      <c r="M933">
        <v>929</v>
      </c>
      <c r="N933" t="str">
        <f t="shared" si="47"/>
        <v>Mercedes-Benz GL/GLS-Class</v>
      </c>
      <c r="O933">
        <f t="shared" si="48"/>
        <v>76945</v>
      </c>
      <c r="P933">
        <f t="shared" si="49"/>
        <v>76945</v>
      </c>
    </row>
    <row r="934" spans="13:16" x14ac:dyDescent="0.2">
      <c r="M934">
        <v>930</v>
      </c>
      <c r="N934" t="str">
        <f t="shared" si="47"/>
        <v>Mercedes-Benz GL/GLS-Class</v>
      </c>
      <c r="O934">
        <f t="shared" si="48"/>
        <v>76945</v>
      </c>
      <c r="P934">
        <f t="shared" si="49"/>
        <v>76945</v>
      </c>
    </row>
    <row r="935" spans="13:16" x14ac:dyDescent="0.2">
      <c r="M935">
        <v>931</v>
      </c>
      <c r="N935" t="str">
        <f t="shared" si="47"/>
        <v>Mini Cooper</v>
      </c>
      <c r="O935">
        <f t="shared" si="48"/>
        <v>24250</v>
      </c>
      <c r="P935">
        <f t="shared" si="49"/>
        <v>24250</v>
      </c>
    </row>
    <row r="936" spans="13:16" x14ac:dyDescent="0.2">
      <c r="M936">
        <v>932</v>
      </c>
      <c r="N936" t="str">
        <f t="shared" si="47"/>
        <v>Toyota Yaris</v>
      </c>
      <c r="O936">
        <f t="shared" si="48"/>
        <v>16645</v>
      </c>
      <c r="P936">
        <f t="shared" si="49"/>
        <v>16645</v>
      </c>
    </row>
    <row r="937" spans="13:16" x14ac:dyDescent="0.2">
      <c r="M937">
        <v>933</v>
      </c>
      <c r="N937" t="str">
        <f t="shared" si="47"/>
        <v>Subaru Impreza WRX</v>
      </c>
      <c r="O937">
        <f t="shared" si="48"/>
        <v>28395</v>
      </c>
      <c r="P937">
        <f t="shared" si="49"/>
        <v>28395</v>
      </c>
    </row>
    <row r="938" spans="13:16" x14ac:dyDescent="0.2">
      <c r="M938">
        <v>934</v>
      </c>
      <c r="N938" t="str">
        <f t="shared" si="47"/>
        <v>Subaru Impreza WRX</v>
      </c>
      <c r="O938">
        <f t="shared" si="48"/>
        <v>28395</v>
      </c>
      <c r="P938">
        <f t="shared" si="49"/>
        <v>28395</v>
      </c>
    </row>
    <row r="939" spans="13:16" x14ac:dyDescent="0.2">
      <c r="M939">
        <v>935</v>
      </c>
      <c r="N939" t="str">
        <f t="shared" si="47"/>
        <v>BMW X7</v>
      </c>
      <c r="O939">
        <f t="shared" si="48"/>
        <v>74895</v>
      </c>
      <c r="P939">
        <f t="shared" si="49"/>
        <v>74895</v>
      </c>
    </row>
    <row r="940" spans="13:16" x14ac:dyDescent="0.2">
      <c r="M940">
        <v>936</v>
      </c>
      <c r="N940" t="str">
        <f t="shared" si="47"/>
        <v>Mazda 6</v>
      </c>
      <c r="O940">
        <f t="shared" si="48"/>
        <v>25045</v>
      </c>
      <c r="P940">
        <f t="shared" si="49"/>
        <v>25045</v>
      </c>
    </row>
    <row r="941" spans="13:16" x14ac:dyDescent="0.2">
      <c r="M941">
        <v>937</v>
      </c>
      <c r="N941" t="str">
        <f t="shared" si="47"/>
        <v>Mercedes-Benz GLA-Class</v>
      </c>
      <c r="O941">
        <f t="shared" si="48"/>
        <v>37280</v>
      </c>
      <c r="P941">
        <f t="shared" si="49"/>
        <v>37280</v>
      </c>
    </row>
    <row r="942" spans="13:16" x14ac:dyDescent="0.2">
      <c r="M942">
        <v>938</v>
      </c>
      <c r="N942" t="str">
        <f t="shared" si="47"/>
        <v>Volvo 60-Series</v>
      </c>
      <c r="O942">
        <f t="shared" si="48"/>
        <v>37045</v>
      </c>
      <c r="P942">
        <f t="shared" si="49"/>
        <v>37045</v>
      </c>
    </row>
    <row r="943" spans="13:16" x14ac:dyDescent="0.2">
      <c r="M943">
        <v>939</v>
      </c>
      <c r="N943" t="str">
        <f t="shared" si="47"/>
        <v>Volvo 60-Series</v>
      </c>
      <c r="O943">
        <f t="shared" si="48"/>
        <v>37045</v>
      </c>
      <c r="P943">
        <f t="shared" si="49"/>
        <v>37045</v>
      </c>
    </row>
    <row r="944" spans="13:16" x14ac:dyDescent="0.2">
      <c r="M944">
        <v>940</v>
      </c>
      <c r="N944" t="str">
        <f t="shared" si="47"/>
        <v>Nissan NV</v>
      </c>
      <c r="O944">
        <f t="shared" si="48"/>
        <v>24175</v>
      </c>
      <c r="P944">
        <f t="shared" si="49"/>
        <v>24175</v>
      </c>
    </row>
    <row r="945" spans="13:16" x14ac:dyDescent="0.2">
      <c r="M945">
        <v>941</v>
      </c>
      <c r="N945" t="str">
        <f t="shared" si="47"/>
        <v>Mitsubishi Eclipse Cross</v>
      </c>
      <c r="O945">
        <f t="shared" si="48"/>
        <v>24190</v>
      </c>
      <c r="P945">
        <f t="shared" si="49"/>
        <v>24190</v>
      </c>
    </row>
    <row r="946" spans="13:16" x14ac:dyDescent="0.2">
      <c r="M946">
        <v>942</v>
      </c>
      <c r="N946" t="str">
        <f t="shared" si="47"/>
        <v>Tesla Model X</v>
      </c>
      <c r="O946">
        <f t="shared" si="48"/>
        <v>81190</v>
      </c>
      <c r="P946">
        <f t="shared" si="49"/>
        <v>81190</v>
      </c>
    </row>
    <row r="947" spans="13:16" x14ac:dyDescent="0.2">
      <c r="M947">
        <v>943</v>
      </c>
      <c r="N947" t="str">
        <f t="shared" si="47"/>
        <v>Hyundai Ioniq</v>
      </c>
      <c r="O947">
        <f t="shared" si="48"/>
        <v>24175</v>
      </c>
      <c r="P947">
        <f t="shared" si="49"/>
        <v>24175</v>
      </c>
    </row>
    <row r="948" spans="13:16" x14ac:dyDescent="0.2">
      <c r="M948">
        <v>944</v>
      </c>
      <c r="N948" t="str">
        <f t="shared" si="47"/>
        <v>Infiniti QX80</v>
      </c>
      <c r="O948">
        <f t="shared" si="48"/>
        <v>68145</v>
      </c>
      <c r="P948">
        <f t="shared" si="49"/>
        <v>68145</v>
      </c>
    </row>
    <row r="949" spans="13:16" x14ac:dyDescent="0.2">
      <c r="M949">
        <v>945</v>
      </c>
      <c r="N949" t="str">
        <f t="shared" si="47"/>
        <v>Porsche Cayenne</v>
      </c>
      <c r="O949">
        <f t="shared" si="48"/>
        <v>68150</v>
      </c>
      <c r="P949">
        <f t="shared" si="49"/>
        <v>68150</v>
      </c>
    </row>
    <row r="950" spans="13:16" x14ac:dyDescent="0.2">
      <c r="M950">
        <v>946</v>
      </c>
      <c r="N950" t="str">
        <f t="shared" si="47"/>
        <v>Land Rover Range Rover</v>
      </c>
      <c r="O950">
        <f t="shared" si="48"/>
        <v>92250</v>
      </c>
      <c r="P950">
        <f t="shared" si="49"/>
        <v>92250</v>
      </c>
    </row>
    <row r="951" spans="13:16" x14ac:dyDescent="0.2">
      <c r="M951">
        <v>947</v>
      </c>
      <c r="N951" t="str">
        <f t="shared" si="47"/>
        <v>Land Rover Range Rover</v>
      </c>
      <c r="O951">
        <f t="shared" si="48"/>
        <v>92250</v>
      </c>
      <c r="P951">
        <f t="shared" si="49"/>
        <v>92250</v>
      </c>
    </row>
    <row r="952" spans="13:16" x14ac:dyDescent="0.2">
      <c r="M952">
        <v>948</v>
      </c>
      <c r="N952" t="str">
        <f t="shared" si="47"/>
        <v>Nissan NV200</v>
      </c>
      <c r="O952">
        <f t="shared" si="48"/>
        <v>0</v>
      </c>
      <c r="P952" t="str">
        <f t="shared" si="49"/>
        <v/>
      </c>
    </row>
    <row r="953" spans="13:16" x14ac:dyDescent="0.2">
      <c r="M953">
        <v>949</v>
      </c>
      <c r="N953" t="str">
        <f t="shared" si="47"/>
        <v>Lincoln Navigator</v>
      </c>
      <c r="O953">
        <f t="shared" si="48"/>
        <v>77480</v>
      </c>
      <c r="P953">
        <f t="shared" si="49"/>
        <v>77480</v>
      </c>
    </row>
    <row r="954" spans="13:16" x14ac:dyDescent="0.2">
      <c r="M954">
        <v>950</v>
      </c>
      <c r="N954" t="str">
        <f t="shared" si="47"/>
        <v>BMW 4-Series</v>
      </c>
      <c r="O954">
        <f t="shared" si="48"/>
        <v>45745</v>
      </c>
      <c r="P954">
        <f t="shared" si="49"/>
        <v>45745</v>
      </c>
    </row>
    <row r="955" spans="13:16" x14ac:dyDescent="0.2">
      <c r="M955">
        <v>951</v>
      </c>
      <c r="N955" t="str">
        <f t="shared" si="47"/>
        <v>Infiniti QX50</v>
      </c>
      <c r="O955">
        <f t="shared" si="48"/>
        <v>38275</v>
      </c>
      <c r="P955">
        <f t="shared" si="49"/>
        <v>38275</v>
      </c>
    </row>
    <row r="956" spans="13:16" x14ac:dyDescent="0.2">
      <c r="M956">
        <v>952</v>
      </c>
      <c r="N956" t="str">
        <f t="shared" si="47"/>
        <v>Chevrolet Corvette</v>
      </c>
      <c r="O956">
        <f t="shared" si="48"/>
        <v>59995</v>
      </c>
      <c r="P956">
        <f t="shared" si="49"/>
        <v>59995</v>
      </c>
    </row>
    <row r="957" spans="13:16" x14ac:dyDescent="0.2">
      <c r="M957">
        <v>953</v>
      </c>
      <c r="N957" t="str">
        <f t="shared" si="47"/>
        <v>BMW X1</v>
      </c>
      <c r="O957">
        <f t="shared" si="48"/>
        <v>36195</v>
      </c>
      <c r="P957">
        <f t="shared" si="49"/>
        <v>36195</v>
      </c>
    </row>
    <row r="958" spans="13:16" x14ac:dyDescent="0.2">
      <c r="M958">
        <v>954</v>
      </c>
      <c r="N958" t="str">
        <f t="shared" si="47"/>
        <v>Audi A6</v>
      </c>
      <c r="O958">
        <f t="shared" si="48"/>
        <v>55895</v>
      </c>
      <c r="P958">
        <f t="shared" si="49"/>
        <v>55895</v>
      </c>
    </row>
    <row r="959" spans="13:16" x14ac:dyDescent="0.2">
      <c r="M959">
        <v>955</v>
      </c>
      <c r="N959" t="str">
        <f t="shared" si="47"/>
        <v>Lincoln MKZ</v>
      </c>
      <c r="O959">
        <f t="shared" si="48"/>
        <v>37745</v>
      </c>
      <c r="P959">
        <f t="shared" si="49"/>
        <v>37745</v>
      </c>
    </row>
    <row r="960" spans="13:16" x14ac:dyDescent="0.2">
      <c r="M960">
        <v>956</v>
      </c>
      <c r="N960" t="str">
        <f t="shared" si="47"/>
        <v>Volvo XC40</v>
      </c>
      <c r="O960">
        <f t="shared" si="48"/>
        <v>34695</v>
      </c>
      <c r="P960">
        <f t="shared" si="49"/>
        <v>34695</v>
      </c>
    </row>
    <row r="961" spans="13:16" x14ac:dyDescent="0.2">
      <c r="M961">
        <v>957</v>
      </c>
      <c r="N961" t="str">
        <f t="shared" si="47"/>
        <v>Volkswagen Beetle</v>
      </c>
      <c r="O961">
        <f t="shared" si="48"/>
        <v>21790</v>
      </c>
      <c r="P961">
        <f t="shared" si="49"/>
        <v>21790</v>
      </c>
    </row>
    <row r="962" spans="13:16" x14ac:dyDescent="0.2">
      <c r="M962">
        <v>958</v>
      </c>
      <c r="N962" t="str">
        <f t="shared" si="47"/>
        <v>Land Rover Range Rover Velar</v>
      </c>
      <c r="O962">
        <f t="shared" si="48"/>
        <v>57450</v>
      </c>
      <c r="P962">
        <f t="shared" si="49"/>
        <v>57450</v>
      </c>
    </row>
    <row r="963" spans="13:16" x14ac:dyDescent="0.2">
      <c r="M963">
        <v>959</v>
      </c>
      <c r="N963" t="str">
        <f t="shared" si="47"/>
        <v>Lexus UX</v>
      </c>
      <c r="O963">
        <f t="shared" si="48"/>
        <v>33325</v>
      </c>
      <c r="P963">
        <f t="shared" si="49"/>
        <v>33325</v>
      </c>
    </row>
    <row r="964" spans="13:16" x14ac:dyDescent="0.2">
      <c r="M964">
        <v>960</v>
      </c>
      <c r="N964" t="str">
        <f t="shared" si="47"/>
        <v>Chevrolet Bolt</v>
      </c>
      <c r="O964">
        <f t="shared" si="48"/>
        <v>37495</v>
      </c>
      <c r="P964">
        <f t="shared" si="49"/>
        <v>37495</v>
      </c>
    </row>
    <row r="965" spans="13:16" x14ac:dyDescent="0.2">
      <c r="M965">
        <v>961</v>
      </c>
      <c r="N965" t="str">
        <f t="shared" si="47"/>
        <v>Mazda CX-3</v>
      </c>
      <c r="O965">
        <f t="shared" si="48"/>
        <v>23000</v>
      </c>
      <c r="P965">
        <f t="shared" si="49"/>
        <v>23000</v>
      </c>
    </row>
    <row r="966" spans="13:16" x14ac:dyDescent="0.2">
      <c r="M966">
        <v>962</v>
      </c>
      <c r="N966" t="str">
        <f t="shared" ref="N966:N1003" si="50">INDEX($A$2:$A$286,MATCH(M966,$J$1:$J$286,1),0)</f>
        <v>Mercedes-Benz A-Class</v>
      </c>
      <c r="O966">
        <f t="shared" ref="O966:O1003" si="51">INDEX($H$2:$H$286,MATCH(N966,$A$2:$A$286,0),1)</f>
        <v>33795</v>
      </c>
      <c r="P966">
        <f t="shared" ref="P966:P1003" si="52">IF(O966=0,"",O966)</f>
        <v>33795</v>
      </c>
    </row>
    <row r="967" spans="13:16" x14ac:dyDescent="0.2">
      <c r="M967">
        <v>963</v>
      </c>
      <c r="N967" t="str">
        <f t="shared" si="50"/>
        <v>Kia Sedona</v>
      </c>
      <c r="O967">
        <f t="shared" si="51"/>
        <v>31520</v>
      </c>
      <c r="P967">
        <f t="shared" si="52"/>
        <v>31520</v>
      </c>
    </row>
    <row r="968" spans="13:16" x14ac:dyDescent="0.2">
      <c r="M968">
        <v>964</v>
      </c>
      <c r="N968" t="str">
        <f t="shared" si="50"/>
        <v>Jaguar F-Pace</v>
      </c>
      <c r="O968">
        <f t="shared" si="51"/>
        <v>46225</v>
      </c>
      <c r="P968">
        <f t="shared" si="52"/>
        <v>46225</v>
      </c>
    </row>
    <row r="969" spans="13:16" x14ac:dyDescent="0.2">
      <c r="M969">
        <v>965</v>
      </c>
      <c r="N969" t="str">
        <f t="shared" si="50"/>
        <v>Lexus IS</v>
      </c>
      <c r="O969">
        <f t="shared" si="51"/>
        <v>39585</v>
      </c>
      <c r="P969">
        <f t="shared" si="52"/>
        <v>39585</v>
      </c>
    </row>
    <row r="970" spans="13:16" x14ac:dyDescent="0.2">
      <c r="M970">
        <v>966</v>
      </c>
      <c r="N970" t="str">
        <f t="shared" si="50"/>
        <v>Audi Q3</v>
      </c>
      <c r="O970">
        <f t="shared" si="51"/>
        <v>35695</v>
      </c>
      <c r="P970">
        <f t="shared" si="52"/>
        <v>35695</v>
      </c>
    </row>
    <row r="971" spans="13:16" x14ac:dyDescent="0.2">
      <c r="M971">
        <v>967</v>
      </c>
      <c r="N971" t="str">
        <f t="shared" si="50"/>
        <v>Acura ILX</v>
      </c>
      <c r="O971">
        <f t="shared" si="51"/>
        <v>26925</v>
      </c>
      <c r="P971">
        <f t="shared" si="52"/>
        <v>26925</v>
      </c>
    </row>
    <row r="972" spans="13:16" x14ac:dyDescent="0.2">
      <c r="M972">
        <v>968</v>
      </c>
      <c r="N972" t="str">
        <f t="shared" si="50"/>
        <v>Audi Q8</v>
      </c>
      <c r="O972">
        <f t="shared" si="51"/>
        <v>69195</v>
      </c>
      <c r="P972">
        <f t="shared" si="52"/>
        <v>69195</v>
      </c>
    </row>
    <row r="973" spans="13:16" x14ac:dyDescent="0.2">
      <c r="M973">
        <v>969</v>
      </c>
      <c r="N973" t="str">
        <f t="shared" si="50"/>
        <v>Volkswagen Passat</v>
      </c>
      <c r="O973">
        <f t="shared" si="51"/>
        <v>23915</v>
      </c>
      <c r="P973">
        <f t="shared" si="52"/>
        <v>23915</v>
      </c>
    </row>
    <row r="974" spans="13:16" x14ac:dyDescent="0.2">
      <c r="M974">
        <v>970</v>
      </c>
      <c r="N974" t="str">
        <f t="shared" si="50"/>
        <v>Mini Countryman</v>
      </c>
      <c r="O974">
        <f t="shared" si="51"/>
        <v>29250</v>
      </c>
      <c r="P974">
        <f t="shared" si="52"/>
        <v>29250</v>
      </c>
    </row>
    <row r="975" spans="13:16" x14ac:dyDescent="0.2">
      <c r="M975">
        <v>971</v>
      </c>
      <c r="N975" t="str">
        <f t="shared" si="50"/>
        <v>Chevrolet Sonic</v>
      </c>
      <c r="O975">
        <f t="shared" si="51"/>
        <v>17595</v>
      </c>
      <c r="P975">
        <f t="shared" si="52"/>
        <v>17595</v>
      </c>
    </row>
    <row r="976" spans="13:16" x14ac:dyDescent="0.2">
      <c r="M976">
        <v>972</v>
      </c>
      <c r="N976" t="str">
        <f t="shared" si="50"/>
        <v>Kia Stinger</v>
      </c>
      <c r="O976">
        <f t="shared" si="51"/>
        <v>34125</v>
      </c>
      <c r="P976">
        <f t="shared" si="52"/>
        <v>34125</v>
      </c>
    </row>
    <row r="977" spans="13:16" x14ac:dyDescent="0.2">
      <c r="M977">
        <v>973</v>
      </c>
      <c r="N977" t="str">
        <f t="shared" si="50"/>
        <v>Mercedes-Benz CLA-Class</v>
      </c>
      <c r="O977">
        <f t="shared" si="51"/>
        <v>37645</v>
      </c>
      <c r="P977">
        <f t="shared" si="52"/>
        <v>37645</v>
      </c>
    </row>
    <row r="978" spans="13:16" x14ac:dyDescent="0.2">
      <c r="M978">
        <v>974</v>
      </c>
      <c r="N978" t="str">
        <f t="shared" si="50"/>
        <v>Ram ProMaster City</v>
      </c>
      <c r="O978">
        <f t="shared" si="51"/>
        <v>26140</v>
      </c>
      <c r="P978">
        <f t="shared" si="52"/>
        <v>26140</v>
      </c>
    </row>
    <row r="979" spans="13:16" x14ac:dyDescent="0.2">
      <c r="M979">
        <v>975</v>
      </c>
      <c r="N979" t="str">
        <f t="shared" si="50"/>
        <v>Hyundai Veloster</v>
      </c>
      <c r="O979">
        <f t="shared" si="51"/>
        <v>19775</v>
      </c>
      <c r="P979">
        <f t="shared" si="52"/>
        <v>19775</v>
      </c>
    </row>
    <row r="980" spans="13:16" x14ac:dyDescent="0.2">
      <c r="M980">
        <v>976</v>
      </c>
      <c r="N980" t="str">
        <f t="shared" si="50"/>
        <v>Nissan Leaf</v>
      </c>
      <c r="O980">
        <f t="shared" si="51"/>
        <v>32525</v>
      </c>
      <c r="P980">
        <f t="shared" si="52"/>
        <v>32525</v>
      </c>
    </row>
    <row r="981" spans="13:16" x14ac:dyDescent="0.2">
      <c r="M981">
        <v>977</v>
      </c>
      <c r="N981" t="str">
        <f t="shared" si="50"/>
        <v>Land Rover Discovery Sport</v>
      </c>
      <c r="O981">
        <f t="shared" si="51"/>
        <v>38795</v>
      </c>
      <c r="P981">
        <f t="shared" si="52"/>
        <v>38795</v>
      </c>
    </row>
    <row r="982" spans="13:16" x14ac:dyDescent="0.2">
      <c r="M982">
        <v>978</v>
      </c>
      <c r="N982" t="str">
        <f t="shared" si="50"/>
        <v>Mercedes-Benz Metris</v>
      </c>
      <c r="O982">
        <f t="shared" si="51"/>
        <v>32585</v>
      </c>
      <c r="P982">
        <f t="shared" si="52"/>
        <v>32585</v>
      </c>
    </row>
    <row r="983" spans="13:16" x14ac:dyDescent="0.2">
      <c r="M983">
        <v>979</v>
      </c>
      <c r="N983" t="str">
        <f t="shared" si="50"/>
        <v>Honda Clarity FCV</v>
      </c>
      <c r="O983">
        <f t="shared" si="51"/>
        <v>34355</v>
      </c>
      <c r="P983">
        <f t="shared" si="52"/>
        <v>34355</v>
      </c>
    </row>
    <row r="984" spans="13:16" x14ac:dyDescent="0.2">
      <c r="M984">
        <v>980</v>
      </c>
      <c r="N984" t="str">
        <f t="shared" si="50"/>
        <v>Cadillac XT6</v>
      </c>
      <c r="O984">
        <f t="shared" si="51"/>
        <v>53690</v>
      </c>
      <c r="P984">
        <f t="shared" si="52"/>
        <v>53690</v>
      </c>
    </row>
    <row r="985" spans="13:16" x14ac:dyDescent="0.2">
      <c r="M985">
        <v>981</v>
      </c>
      <c r="N985" t="str">
        <f t="shared" si="50"/>
        <v>Cadillac XTS</v>
      </c>
      <c r="O985">
        <f t="shared" si="51"/>
        <v>47890</v>
      </c>
      <c r="P985">
        <f t="shared" si="52"/>
        <v>47890</v>
      </c>
    </row>
    <row r="986" spans="13:16" x14ac:dyDescent="0.2">
      <c r="M986">
        <v>982</v>
      </c>
      <c r="N986" t="str">
        <f t="shared" si="50"/>
        <v>BMW X2</v>
      </c>
      <c r="O986">
        <f t="shared" si="51"/>
        <v>37395</v>
      </c>
      <c r="P986">
        <f t="shared" si="52"/>
        <v>37395</v>
      </c>
    </row>
    <row r="987" spans="13:16" x14ac:dyDescent="0.2">
      <c r="M987">
        <v>983</v>
      </c>
      <c r="N987" t="str">
        <f t="shared" si="50"/>
        <v>Buick Regal</v>
      </c>
      <c r="O987">
        <f t="shared" si="51"/>
        <v>26295</v>
      </c>
      <c r="P987">
        <f t="shared" si="52"/>
        <v>26295</v>
      </c>
    </row>
    <row r="988" spans="13:16" x14ac:dyDescent="0.2">
      <c r="M988">
        <v>984</v>
      </c>
      <c r="N988" t="str">
        <f t="shared" si="50"/>
        <v>Alfa Romeo Stelvio</v>
      </c>
      <c r="O988">
        <f t="shared" si="51"/>
        <v>42695</v>
      </c>
      <c r="P988">
        <f t="shared" si="52"/>
        <v>42695</v>
      </c>
    </row>
    <row r="989" spans="13:16" x14ac:dyDescent="0.2">
      <c r="M989">
        <v>985</v>
      </c>
      <c r="N989" t="str">
        <f t="shared" si="50"/>
        <v>Land Rover Discovery / LR4</v>
      </c>
      <c r="O989">
        <f t="shared" si="51"/>
        <v>53650</v>
      </c>
      <c r="P989">
        <f t="shared" si="52"/>
        <v>53650</v>
      </c>
    </row>
    <row r="990" spans="13:16" x14ac:dyDescent="0.2">
      <c r="M990">
        <v>986</v>
      </c>
      <c r="N990" t="str">
        <f t="shared" si="50"/>
        <v>BMW 7-Series</v>
      </c>
      <c r="O990">
        <f t="shared" si="51"/>
        <v>87795</v>
      </c>
      <c r="P990">
        <f t="shared" si="52"/>
        <v>87795</v>
      </c>
    </row>
    <row r="991" spans="13:16" x14ac:dyDescent="0.2">
      <c r="M991">
        <v>987</v>
      </c>
      <c r="N991" t="str">
        <f t="shared" si="50"/>
        <v>Alfa Romeo Giulia</v>
      </c>
      <c r="O991">
        <f t="shared" si="51"/>
        <v>40695</v>
      </c>
      <c r="P991">
        <f t="shared" si="52"/>
        <v>40695</v>
      </c>
    </row>
    <row r="992" spans="13:16" x14ac:dyDescent="0.2">
      <c r="M992">
        <v>988</v>
      </c>
      <c r="N992" t="str">
        <f t="shared" si="50"/>
        <v>BMW 2-Series</v>
      </c>
      <c r="O992">
        <f t="shared" si="51"/>
        <v>36295</v>
      </c>
      <c r="P992">
        <f t="shared" si="52"/>
        <v>36295</v>
      </c>
    </row>
    <row r="993" spans="13:16" x14ac:dyDescent="0.2">
      <c r="M993">
        <v>989</v>
      </c>
      <c r="N993" t="str">
        <f t="shared" si="50"/>
        <v>Buick LaCrosse</v>
      </c>
      <c r="O993">
        <f t="shared" si="51"/>
        <v>0</v>
      </c>
      <c r="P993" t="str">
        <f t="shared" si="52"/>
        <v/>
      </c>
    </row>
    <row r="994" spans="13:16" x14ac:dyDescent="0.2">
      <c r="M994">
        <v>990</v>
      </c>
      <c r="N994" t="str">
        <f t="shared" si="50"/>
        <v>Cadillac CTS</v>
      </c>
      <c r="O994">
        <f t="shared" si="51"/>
        <v>47990</v>
      </c>
      <c r="P994">
        <f t="shared" si="52"/>
        <v>47990</v>
      </c>
    </row>
    <row r="995" spans="13:16" x14ac:dyDescent="0.2">
      <c r="M995">
        <v>991</v>
      </c>
      <c r="N995" t="str">
        <f t="shared" si="50"/>
        <v>Mercedes-Benz G-Class</v>
      </c>
      <c r="O995">
        <f t="shared" si="51"/>
        <v>131895</v>
      </c>
      <c r="P995">
        <f t="shared" si="52"/>
        <v>131895</v>
      </c>
    </row>
    <row r="996" spans="13:16" x14ac:dyDescent="0.2">
      <c r="M996">
        <v>992</v>
      </c>
      <c r="N996" t="str">
        <f t="shared" si="50"/>
        <v>Infiniti Q60</v>
      </c>
      <c r="O996">
        <f t="shared" si="51"/>
        <v>42375</v>
      </c>
      <c r="P996">
        <f t="shared" si="52"/>
        <v>42375</v>
      </c>
    </row>
    <row r="997" spans="13:16" x14ac:dyDescent="0.2">
      <c r="M997">
        <v>993</v>
      </c>
      <c r="N997" t="str">
        <f t="shared" si="50"/>
        <v>BMW i3</v>
      </c>
      <c r="O997">
        <f t="shared" si="51"/>
        <v>45445</v>
      </c>
      <c r="P997">
        <f t="shared" si="52"/>
        <v>45445</v>
      </c>
    </row>
    <row r="998" spans="13:16" x14ac:dyDescent="0.2">
      <c r="M998">
        <v>994</v>
      </c>
      <c r="N998" t="str">
        <f t="shared" si="50"/>
        <v>BMW 8-Series</v>
      </c>
      <c r="O998">
        <f t="shared" si="51"/>
        <v>85895</v>
      </c>
      <c r="P998">
        <f t="shared" si="52"/>
        <v>85895</v>
      </c>
    </row>
    <row r="999" spans="13:16" x14ac:dyDescent="0.2">
      <c r="M999">
        <v>995</v>
      </c>
      <c r="N999" t="str">
        <f t="shared" si="50"/>
        <v>Porsche 718</v>
      </c>
      <c r="O999">
        <f t="shared" si="51"/>
        <v>60250</v>
      </c>
      <c r="P999">
        <f t="shared" si="52"/>
        <v>60250</v>
      </c>
    </row>
    <row r="1000" spans="13:16" x14ac:dyDescent="0.2">
      <c r="M1000">
        <v>996</v>
      </c>
      <c r="N1000" t="str">
        <f t="shared" si="50"/>
        <v>Lexus GS</v>
      </c>
      <c r="O1000">
        <f t="shared" si="51"/>
        <v>52090</v>
      </c>
      <c r="P1000">
        <f t="shared" si="52"/>
        <v>52090</v>
      </c>
    </row>
    <row r="1001" spans="13:16" x14ac:dyDescent="0.2">
      <c r="M1001">
        <v>997</v>
      </c>
      <c r="N1001" t="str">
        <f t="shared" si="50"/>
        <v>Toyota Supra</v>
      </c>
      <c r="O1001">
        <f t="shared" si="51"/>
        <v>0</v>
      </c>
      <c r="P1001" t="str">
        <f t="shared" si="52"/>
        <v/>
      </c>
    </row>
    <row r="1002" spans="13:16" x14ac:dyDescent="0.2">
      <c r="M1002">
        <v>998</v>
      </c>
      <c r="N1002" t="str">
        <f t="shared" si="50"/>
        <v>Fiat 500X</v>
      </c>
      <c r="O1002">
        <f t="shared" si="51"/>
        <v>26085</v>
      </c>
      <c r="P1002">
        <f t="shared" si="52"/>
        <v>26085</v>
      </c>
    </row>
    <row r="1003" spans="13:16" x14ac:dyDescent="0.2">
      <c r="M1003">
        <v>999</v>
      </c>
      <c r="N1003" t="str">
        <f t="shared" si="50"/>
        <v>Kia Cadenza</v>
      </c>
      <c r="O1003">
        <f t="shared" si="51"/>
        <v>38885</v>
      </c>
      <c r="P1003">
        <f t="shared" si="52"/>
        <v>38885</v>
      </c>
    </row>
  </sheetData>
  <autoFilter ref="A1:J286" xr:uid="{00000000-0009-0000-0000-000002000000}">
    <sortState xmlns:xlrd2="http://schemas.microsoft.com/office/spreadsheetml/2017/richdata2" ref="A2:J286">
      <sortCondition descending="1" ref="E1:E286"/>
    </sortState>
  </autoFilter>
  <hyperlinks>
    <hyperlink ref="A2" r:id="rId1" display="https://www.goodcarbadcar.net/2011/01/ford-f-series-sales-figures.html" xr:uid="{00000000-0004-0000-0200-000000000000}"/>
    <hyperlink ref="A3" r:id="rId2" display="https://www.goodcarbadcar.net/2011/01/dodge-ram-sales-figures.html" xr:uid="{00000000-0004-0000-0200-000001000000}"/>
    <hyperlink ref="A4" r:id="rId3" display="https://www.goodcarbadcar.net/2011/01/chevrolet-silverado-sales-figures.html" xr:uid="{00000000-0004-0000-0200-000002000000}"/>
    <hyperlink ref="A5" r:id="rId4" display="https://www.goodcarbadcar.net/2011/01/toyota-rav4-sales-figures.html" xr:uid="{00000000-0004-0000-0200-000003000000}"/>
    <hyperlink ref="A6" r:id="rId5" display="https://www.goodcarbadcar.net/2011/01/honda-cr-v-sales-figures.html" xr:uid="{00000000-0004-0000-0200-000004000000}"/>
    <hyperlink ref="A7" r:id="rId6" display="https://www.goodcarbadcar.net/2011/01/nissan-rogue-sales-figures.html" xr:uid="{00000000-0004-0000-0200-000005000000}"/>
    <hyperlink ref="A8" r:id="rId7" display="https://www.goodcarbadcar.net/2011/01/chevrolet-equinox-sales-figures.html" xr:uid="{00000000-0004-0000-0200-000006000000}"/>
    <hyperlink ref="A9" r:id="rId8" display="https://www.goodcarbadcar.net/2011/01/toyota-camry-sales-figures.html" xr:uid="{00000000-0004-0000-0200-000007000000}"/>
    <hyperlink ref="A10" r:id="rId9" display="https://www.goodcarbadcar.net/2011/01/honda-civic-sales-figures.html" xr:uid="{00000000-0004-0000-0200-000008000000}"/>
    <hyperlink ref="A11" r:id="rId10" display="https://www.goodcarbadcar.net/2016/08/total-toyota-corolla-sales-figures-usa-canada.html" xr:uid="{00000000-0004-0000-0200-000009000000}"/>
    <hyperlink ref="A12" r:id="rId11" display="https://www.goodcarbadcar.net/2011/01/honda-accord-sales-figures.html" xr:uid="{00000000-0004-0000-0200-00000A000000}"/>
    <hyperlink ref="A13" r:id="rId12" display="https://www.goodcarbadcar.net/2011/01/toyota-tacoma-sales-figures.html" xr:uid="{00000000-0004-0000-0200-00000B000000}"/>
    <hyperlink ref="A14" r:id="rId13" display="https://www.goodcarbadcar.net/2011/01/jeep-grand-cherokee-sales-figures.html" xr:uid="{00000000-0004-0000-0200-00000C000000}"/>
    <hyperlink ref="A15" r:id="rId14" display="https://www.goodcarbadcar.net/2011/01/ford-escape-sales-figures.html" xr:uid="{00000000-0004-0000-0200-00000D000000}"/>
    <hyperlink ref="A16" r:id="rId15" display="https://www.goodcarbadcar.net/2011/01/toyota-highlander-sales-figures.html" xr:uid="{00000000-0004-0000-0200-00000E000000}"/>
    <hyperlink ref="A17" r:id="rId16" display="https://www.goodcarbadcar.net/2011/01/gmc-sierra-sales-figures.html" xr:uid="{00000000-0004-0000-0200-00000F000000}"/>
    <hyperlink ref="A18" r:id="rId17" display="https://www.goodcarbadcar.net/2011/01/jeep-wrangler-sales-figures.html" xr:uid="{00000000-0004-0000-0200-000010000000}"/>
    <hyperlink ref="A19" r:id="rId18" display="https://www.goodcarbadcar.net/2011/01/nissan-altima-sales-figures.html" xr:uid="{00000000-0004-0000-0200-000011000000}"/>
    <hyperlink ref="A20" r:id="rId19" display="https://www.goodcarbadcar.net/2013/02/jeep-cherokee-sales-figures.html" xr:uid="{00000000-0004-0000-0200-000012000000}"/>
    <hyperlink ref="A21" r:id="rId20" display="https://www.goodcarbadcar.net/2011/01/ford-explorer-sales-figures.html" xr:uid="{00000000-0004-0000-0200-000013000000}"/>
    <hyperlink ref="A22" r:id="rId21" display="https://www.goodcarbadcar.net/2011/01/nissan-sentra-sales-figures.html" xr:uid="{00000000-0004-0000-0200-000014000000}"/>
    <hyperlink ref="A23" r:id="rId22" display="https://www.goodcarbadcar.net/2011/01/subaru-outback-sales-figures.html" xr:uid="{00000000-0004-0000-0200-000015000000}"/>
    <hyperlink ref="A24" r:id="rId23" display="https://www.goodcarbadcar.net/2011/01/subaru-forester-sales-figures.html" xr:uid="{00000000-0004-0000-0200-000016000000}"/>
    <hyperlink ref="A25" r:id="rId24" display="https://www.goodcarbadcar.net/2011/01/hyundai-elantra-sales-figures.html" xr:uid="{00000000-0004-0000-0200-000017000000}"/>
    <hyperlink ref="A26" r:id="rId25" display="https://www.goodcarbadcar.net/2011/01/ford-fusion-sales-figures.html" xr:uid="{00000000-0004-0000-0200-000018000000}"/>
    <hyperlink ref="A27" r:id="rId26" display="https://www.goodcarbadcar.net/2018/01/tesla-model-3-sales-figures-usa-canada/" xr:uid="{00000000-0004-0000-0200-000019000000}"/>
    <hyperlink ref="A28" r:id="rId27" display="https://www.goodcarbadcar.net/2011/01/mazda-cx-5-sales-figures.html" xr:uid="{00000000-0004-0000-0200-00001A000000}"/>
    <hyperlink ref="A29" r:id="rId28" display="https://www.goodcarbadcar.net/2014/06/ford-transit-sales-figures-usa-canada.html" xr:uid="{00000000-0004-0000-0200-00001B000000}"/>
    <hyperlink ref="A30" r:id="rId29" display="https://www.goodcarbadcar.net/2011/01/chevrolet-traverse-sales-figures.html" xr:uid="{00000000-0004-0000-0200-00001C000000}"/>
    <hyperlink ref="A31" r:id="rId30" display="https://www.goodcarbadcar.net/2011/01/jeep-compass-sales-figures.html" xr:uid="{00000000-0004-0000-0200-00001D000000}"/>
    <hyperlink ref="A32" r:id="rId31" display="https://www.goodcarbadcar.net/2011/01/ford-edge-sales-figures.html" xr:uid="{00000000-0004-0000-0200-00001E000000}"/>
    <hyperlink ref="A33" r:id="rId32" display="https://www.goodcarbadcar.net/2011/01/hyundai-tucson-sales-figures.html" xr:uid="{00000000-0004-0000-0200-00001F000000}"/>
    <hyperlink ref="A34" r:id="rId33" display="https://www.goodcarbadcar.net/2011/01/honda-pilot-sales-figures.html" xr:uid="{00000000-0004-0000-0200-000020000000}"/>
    <hyperlink ref="A35" r:id="rId34" display="https://www.goodcarbadcar.net/2011/01/toyota-4runner-sales-figures.html" xr:uid="{00000000-0004-0000-0200-000021000000}"/>
    <hyperlink ref="A36" r:id="rId35" display="https://www.goodcarbadcar.net/2012/09/subaru-xv-crosstrek-sales-figures.html" xr:uid="{00000000-0004-0000-0200-000022000000}"/>
    <hyperlink ref="A37" r:id="rId36" display="https://www.goodcarbadcar.net/2011/01/hyundai-santa-fe-sales-figures.html" xr:uid="{00000000-0004-0000-0200-000023000000}"/>
    <hyperlink ref="A38" r:id="rId37" display="https://www.goodcarbadcar.net/2011/01/dodge-grand-caravan-sales-figures.html" xr:uid="{00000000-0004-0000-0200-000024000000}"/>
    <hyperlink ref="A39" r:id="rId38" display="https://www.goodcarbadcar.net/2011/01/chevrolet-colorado-sales-figures.html" xr:uid="{00000000-0004-0000-0200-000025000000}"/>
    <hyperlink ref="A40" r:id="rId39" display="https://www.goodcarbadcar.net/2011/01/chevrolet-malibu-sales-figures.html" xr:uid="{00000000-0004-0000-0200-000026000000}"/>
    <hyperlink ref="A41" r:id="rId40" display="https://www.goodcarbadcar.net/2013/01/chevrolet-trax-sales-figures.html" xr:uid="{00000000-0004-0000-0200-000027000000}"/>
    <hyperlink ref="A42" r:id="rId41" display="https://www.goodcarbadcar.net/2011/01/toyota-tundra-sales-figures.html" xr:uid="{00000000-0004-0000-0200-000028000000}"/>
    <hyperlink ref="A43" r:id="rId42" display="https://www.goodcarbadcar.net/2011/01/lexus-rx-sales-figures.html" xr:uid="{00000000-0004-0000-0200-000029000000}"/>
    <hyperlink ref="A44" r:id="rId43" display="https://www.goodcarbadcar.net/2011/01/volkswagen-tiguan-sales-figures.html" xr:uid="{00000000-0004-0000-0200-00002A000000}"/>
    <hyperlink ref="A45" r:id="rId44" display="https://www.goodcarbadcar.net/2011/12/buick-encore-sales-figures.html" xr:uid="{00000000-0004-0000-0200-00002B000000}"/>
    <hyperlink ref="A46" r:id="rId45" display="https://www.goodcarbadcar.net/2011/01/gmc-terrain-sales-figures.html" xr:uid="{00000000-0004-0000-0200-00002C000000}"/>
    <hyperlink ref="A47" r:id="rId46" display="https://www.goodcarbadcar.net/2011/01/chevrolet-tahoe-sales-figures.html" xr:uid="{00000000-0004-0000-0200-00002D000000}"/>
    <hyperlink ref="A48" r:id="rId47" display="https://www.goodcarbadcar.net/2011/01/volkswagen-jetta-sales-figures.html" xr:uid="{00000000-0004-0000-0200-00002E000000}"/>
    <hyperlink ref="A49" r:id="rId48" display="https://www.goodcarbadcar.net/2011/01/gmc-acadia-sales-figures.html" xr:uid="{00000000-0004-0000-0200-00002F000000}"/>
    <hyperlink ref="A50" r:id="rId49" display="https://www.goodcarbadcar.net/2011/01/honda-odyssey-sales-figures.html" xr:uid="{00000000-0004-0000-0200-000030000000}"/>
    <hyperlink ref="A51" r:id="rId50" display="https://www.goodcarbadcar.net/2014/12/honda-hrv-sales-figures-usa-canada.html" xr:uid="{00000000-0004-0000-0200-000031000000}"/>
    <hyperlink ref="A52" r:id="rId51" display="https://www.goodcarbadcar.net/2011/01/kia-soul-sales-figures.html" xr:uid="{00000000-0004-0000-0200-000032000000}"/>
    <hyperlink ref="A53" r:id="rId52" display="https://www.goodcarbadcar.net/2013/05/chrysler-pacifica-sales-figures-usa-canada.html" xr:uid="{00000000-0004-0000-0200-000033000000}"/>
    <hyperlink ref="A54" r:id="rId53" display="https://www.goodcarbadcar.net/2011/01/dodge-charger-sales-figures.html" xr:uid="{00000000-0004-0000-0200-000034000000}"/>
    <hyperlink ref="A55" r:id="rId54" display="https://www.goodcarbadcar.net/2011/01/kia-sorento-sales-figures.html" xr:uid="{00000000-0004-0000-0200-000035000000}"/>
    <hyperlink ref="A56" r:id="rId55" display="https://www.goodcarbadcar.net/2011/01/kia-optima-sales-figures.html" xr:uid="{00000000-0004-0000-0200-000036000000}"/>
    <hyperlink ref="A57" r:id="rId56" display="https://www.goodcarbadcar.net/2011/01/kia-forte-sales-figures.html" xr:uid="{00000000-0004-0000-0200-000037000000}"/>
    <hyperlink ref="A58" r:id="rId57" display="https://www.goodcarbadcar.net/2011/01/kia-sportage-sales-figures.html" xr:uid="{00000000-0004-0000-0200-000038000000}"/>
    <hyperlink ref="A59" r:id="rId58" display="https://www.goodcarbadcar.net/2011/01/hyundai-sonata-sales-figures.html" xr:uid="{00000000-0004-0000-0200-000039000000}"/>
    <hyperlink ref="A60" r:id="rId59" display="https://www.goodcarbadcar.net/2011/01/ford-expedition-sales-figures.html" xr:uid="{00000000-0004-0000-0200-00003A000000}"/>
    <hyperlink ref="A61" r:id="rId60" display="https://www.goodcarbadcar.net/2011/01/ford-ranger-sales-figures/" xr:uid="{00000000-0004-0000-0200-00003B000000}"/>
    <hyperlink ref="A62" r:id="rId61" display="https://www.goodcarbadcar.net/" xr:uid="{00000000-0004-0000-0200-00003C000000}"/>
    <hyperlink ref="A63" r:id="rId62" display="https://www.goodcarbadcar.net/2016/09/volkswagen-atlas-sales-figures-usa-canada.html" xr:uid="{00000000-0004-0000-0200-00003D000000}"/>
    <hyperlink ref="A64" r:id="rId63" display="https://www.goodcarbadcar.net/2012/06/chevrolet-express-sales-figures.html" xr:uid="{00000000-0004-0000-0200-00003E000000}"/>
    <hyperlink ref="A65" r:id="rId64" display="https://www.goodcarbadcar.net/2014/03/jeep-renegade-sales-figures-usa-canada.html" xr:uid="{00000000-0004-0000-0200-00003F000000}"/>
    <hyperlink ref="A66" r:id="rId65" display="https://www.goodcarbadcar.net/2011/01/dodge-journey-sales-figures.html" xr:uid="{00000000-0004-0000-0200-000040000000}"/>
    <hyperlink ref="A67" r:id="rId66" display="https://www.goodcarbadcar.net/2011/01/gmc-yukon-sales-figures.html" xr:uid="{00000000-0004-0000-0200-000041000000}"/>
    <hyperlink ref="A68" r:id="rId67" display="https://www.goodcarbadcar.net/2011/01/toyota-sienna-sales-figures.html" xr:uid="{00000000-0004-0000-0200-000042000000}"/>
    <hyperlink ref="A69" r:id="rId68" display="https://www.goodcarbadcar.net/2018/04/hyundai-kona-sales-figures/" xr:uid="{00000000-0004-0000-0200-000043000000}"/>
    <hyperlink ref="A70" r:id="rId69" display="https://www.goodcarbadcar.net/2011/01/ford-mustang-sales-figures.html" xr:uid="{00000000-0004-0000-0200-000044000000}"/>
    <hyperlink ref="A71" r:id="rId70" display="https://www.goodcarbadcar.net/2015/07/annual-monthly-mercedes-benz-glc-sales-figures-usa-canada.html" xr:uid="{00000000-0004-0000-0200-000045000000}"/>
    <hyperlink ref="A72" r:id="rId71" display="https://www.goodcarbadcar.net/2011/01/nissan-frontier-sales-figures.html" xr:uid="{00000000-0004-0000-0200-000046000000}"/>
    <hyperlink ref="A73" r:id="rId72" display="https://www.goodcarbadcar.net/2011/01/bmw-x3-sales-figures.html" xr:uid="{00000000-0004-0000-0200-000047000000}"/>
    <hyperlink ref="A74" r:id="rId73" display="https://www.goodcarbadcar.net/2011/01/toyota-prius-sales-figures.html" xr:uid="{00000000-0004-0000-0200-000048000000}"/>
    <hyperlink ref="A75" r:id="rId74" display="https://www.goodcarbadcar.net/2011/01/nissan-murano-sales-figures.html" xr:uid="{00000000-0004-0000-0200-000049000000}"/>
    <hyperlink ref="A76" r:id="rId75" display="https://www.goodcarbadcar.net/2011/01/dodge-durango-sales-figures.html" xr:uid="{00000000-0004-0000-0200-00004A000000}"/>
    <hyperlink ref="A77" r:id="rId76" display="https://www.goodcarbadcar.net/2011/01/audi-q5-sales-figures.html" xr:uid="{00000000-0004-0000-0200-00004B000000}"/>
    <hyperlink ref="A78" r:id="rId77" display="https://www.goodcarbadcar.net/2011/01/nissan-versa-sales-figures.html" xr:uid="{00000000-0004-0000-0200-00004C000000}"/>
    <hyperlink ref="A79" r:id="rId78" display="https://www.goodcarbadcar.net/2011/01/subaru-impreza-sales-figures.html" xr:uid="{00000000-0004-0000-0200-00004D000000}"/>
    <hyperlink ref="A80" r:id="rId79" display="https://www.goodcarbadcar.net/2011/01/nissan-pathfinder-sales-figures.html" xr:uid="{00000000-0004-0000-0200-00004E000000}"/>
    <hyperlink ref="A81" r:id="rId80" display="https://www.goodcarbadcar.net/2011/01/acura-rdx-sales-figures.html" xr:uid="{00000000-0004-0000-0200-00004F000000}"/>
    <hyperlink ref="A82" r:id="rId81" display="https://www.goodcarbadcar.net/2011/01/dodge-challenger-sales-figures.html" xr:uid="{00000000-0004-0000-0200-000050000000}"/>
    <hyperlink ref="A83" r:id="rId82" display="https://www.goodcarbadcar.net/2018/02/ford-ecosport-sales-figures/" xr:uid="{00000000-0004-0000-0200-000051000000}"/>
    <hyperlink ref="A84" r:id="rId83" display="https://www.goodcarbadcar.net/2011/01/ford-fiesta-sales-figures.html" xr:uid="{00000000-0004-0000-0200-000052000000}"/>
    <hyperlink ref="A85" r:id="rId84" display="https://www.goodcarbadcar.net/" xr:uid="{00000000-0004-0000-0200-000053000000}"/>
    <hyperlink ref="A86" r:id="rId85" display="https://www.goodcarbadcar.net/2014/04/lexus-nx-sales-figures-usa-canada.html" xr:uid="{00000000-0004-0000-0200-000054000000}"/>
    <hyperlink ref="A87" r:id="rId86" display="https://www.goodcarbadcar.net/" xr:uid="{00000000-0004-0000-0200-000055000000}"/>
    <hyperlink ref="A88" r:id="rId87" display="https://www.goodcarbadcar.net/2013/05/chevrolet-trailblazer-sales-figures-usa-canada/" xr:uid="{00000000-0004-0000-0200-000056000000}"/>
    <hyperlink ref="A89" r:id="rId88" display="https://www.goodcarbadcar.net/2013/10/ram-promaster-sales-figures-usa-canada.html" xr:uid="{00000000-0004-0000-0200-000057000000}"/>
    <hyperlink ref="A90" r:id="rId89" display="https://www.goodcarbadcar.net/2011/01/bmw-x5-sales-figures.html" xr:uid="{00000000-0004-0000-0200-000058000000}"/>
    <hyperlink ref="A91" r:id="rId90" display="https://www.goodcarbadcar.net/2011/01/acura-mdx-sales-figures.html" xr:uid="{00000000-0004-0000-0200-000059000000}"/>
    <hyperlink ref="A92" r:id="rId91" display="https://www.goodcarbadcar.net/2011/01/chevrolet-suburban-sales-figures.html" xr:uid="{00000000-0004-0000-0200-00005A000000}"/>
    <hyperlink ref="A93" r:id="rId92" display="https://www.goodcarbadcar.net/2011/01/lexus-es-sales-figures.html" xr:uid="{00000000-0004-0000-0200-00005B000000}"/>
    <hyperlink ref="A94" r:id="rId93" display="https://www.goodcarbadcar.net/2011/01/buick-enclave-sales-figures.html" xr:uid="{00000000-0004-0000-0200-00005C000000}"/>
    <hyperlink ref="A95" r:id="rId94" display="https://www.goodcarbadcar.net/2011/01/mazda-3-sales-figures.html" xr:uid="{00000000-0004-0000-0200-00005D000000}"/>
    <hyperlink ref="A96" r:id="rId95" display="https://www.goodcarbadcar.net/2015/10/cadillac-xt5-sales-figures-usa-canada-monthly-yearly.html" xr:uid="{00000000-0004-0000-0200-00005E000000}"/>
    <hyperlink ref="A97" r:id="rId96" display="https://www.goodcarbadcar.net/2016/10/toyota-chr-sales-figures-usa-canada.html" xr:uid="{00000000-0004-0000-0200-00005F000000}"/>
    <hyperlink ref="A98" r:id="rId97" display="https://www.goodcarbadcar.net/2011/01/mercedes-benz-c-class-sales-figures.html" xr:uid="{00000000-0004-0000-0200-000060000000}"/>
    <hyperlink ref="A99" r:id="rId98" display="https://www.goodcarbadcar.net/2015/01/mercedes-benz-gle-class-sales-figures-usa-canada.html" xr:uid="{00000000-0004-0000-0200-000061000000}"/>
    <hyperlink ref="A100" r:id="rId99" display="https://www.goodcarbadcar.net/2011/01/chevrolet-camaro-sales-figures.html" xr:uid="{00000000-0004-0000-0200-000062000000}"/>
    <hyperlink ref="A101" r:id="rId100" display="https://www.goodcarbadcar.net/2011/01/chevrolet-cruze-sales-figures.html" xr:uid="{00000000-0004-0000-0200-000063000000}"/>
    <hyperlink ref="A102" r:id="rId101" display="https://www.goodcarbadcar.net/2011/01/bmw-3-series-sales-figures.html" xr:uid="{00000000-0004-0000-0200-000064000000}"/>
    <hyperlink ref="A103" r:id="rId102" display="https://www.goodcarbadcar.net/2012/06/ford-e-series-sales-figures.html" xr:uid="{00000000-0004-0000-0200-000065000000}"/>
    <hyperlink ref="A104" r:id="rId103" display="https://www.goodcarbadcar.net/2011/01/chevrolet-impala-sales-figures.html" xr:uid="{00000000-0004-0000-0200-000066000000}"/>
    <hyperlink ref="A105" r:id="rId104" display="https://www.goodcarbadcar.net/2013/07/infiniti-qx60-sales-figures-usa-canada.html" xr:uid="{00000000-0004-0000-0200-000067000000}"/>
    <hyperlink ref="A106" r:id="rId105" display="https://www.goodcarbadcar.net/2011/01/ford-transit-connect-sales-figures.html" xr:uid="{00000000-0004-0000-0200-000068000000}"/>
    <hyperlink ref="A107" r:id="rId106" display="https://www.goodcarbadcar.net/" xr:uid="{00000000-0004-0000-0200-000069000000}"/>
    <hyperlink ref="A108" r:id="rId107" display="https://www.goodcarbadcar.net/2011/01/mercedes-benz-cls-class-sales-figures.html" xr:uid="{00000000-0004-0000-0200-00006A000000}"/>
    <hyperlink ref="A109" r:id="rId108" display="https://www.goodcarbadcar.net/2011/01/bmw-5-series-sales-figures.html" xr:uid="{00000000-0004-0000-0200-00006B000000}"/>
    <hyperlink ref="A110" r:id="rId109" display="https://www.goodcarbadcar.net/2011/01/mitsubishi-outlander-sales-figures.html" xr:uid="{00000000-0004-0000-0200-00006C000000}"/>
    <hyperlink ref="A111" r:id="rId110" display="https://www.goodcarbadcar.net/2011/01/volkswagen-golf-sales-figures.html" xr:uid="{00000000-0004-0000-0200-00006D000000}"/>
    <hyperlink ref="A112" r:id="rId111" display="https://www.goodcarbadcar.net/" xr:uid="{00000000-0004-0000-0200-00006E000000}"/>
    <hyperlink ref="A113" r:id="rId112" display="https://www.goodcarbadcar.net/2011/01/volvo-xc90-sales-figures.html" xr:uid="{00000000-0004-0000-0200-00006F000000}"/>
    <hyperlink ref="A114" r:id="rId113" display="https://www.goodcarbadcar.net/2016/10/cadillac-escalade-family-sales-figures-usa-canada.html" xr:uid="{00000000-0004-0000-0200-000070000000}"/>
    <hyperlink ref="A115" r:id="rId114" display="https://www.goodcarbadcar.net/2011/01/honda-fit-sales-figures.html" xr:uid="{00000000-0004-0000-0200-000071000000}"/>
    <hyperlink ref="A116" r:id="rId115" display="https://www.goodcarbadcar.net/2011/01/nissan-maxima-sales-figures.html" xr:uid="{00000000-0004-0000-0200-000072000000}"/>
    <hyperlink ref="A117" r:id="rId116" display="https://www.goodcarbadcar.net/2011/01/subaru-legacy-sales-figures.html" xr:uid="{00000000-0004-0000-0200-000073000000}"/>
    <hyperlink ref="A118" r:id="rId117" display="https://www.goodcarbadcar.net/2011/01/audi-q7-sales-figures.html" xr:uid="{00000000-0004-0000-0200-000074000000}"/>
    <hyperlink ref="A119" r:id="rId118" display="https://www.goodcarbadcar.net/2011/01/honda-ridgeline-sales-figures.html" xr:uid="{00000000-0004-0000-0200-000075000000}"/>
    <hyperlink ref="A120" r:id="rId119" display="https://www.goodcarbadcar.net/2015/10/usa-canada-buick-envision-sales-stats-monthly-yearly.html" xr:uid="{00000000-0004-0000-0200-000076000000}"/>
    <hyperlink ref="A121" r:id="rId120" display="https://www.goodcarbadcar.net/2011/01/gmc-canyon-sales-figures.html" xr:uid="{00000000-0004-0000-0200-000077000000}"/>
    <hyperlink ref="A122" r:id="rId121" display="https://www.goodcarbadcar.net/2011/10/nissan-armada-sales-figures.html" xr:uid="{00000000-0004-0000-0200-000078000000}"/>
    <hyperlink ref="A123" r:id="rId122" display="https://www.goodcarbadcar.net/" xr:uid="{00000000-0004-0000-0200-000079000000}"/>
    <hyperlink ref="A124" r:id="rId123" display="https://www.goodcarbadcar.net/2011/01/lincoln-mkx-sales-figures.html" xr:uid="{00000000-0004-0000-0200-00007A000000}"/>
    <hyperlink ref="A125" r:id="rId124" display="https://www.goodcarbadcar.net/2011/01/nissan-titan-sales-figures.html" xr:uid="{00000000-0004-0000-0200-00007B000000}"/>
    <hyperlink ref="A126" r:id="rId125" display="https://www.goodcarbadcar.net/2012/08/chevrolet-spark-sales-figures.html" xr:uid="{00000000-0004-0000-0200-00007C000000}"/>
    <hyperlink ref="A127" r:id="rId126" display="https://www.goodcarbadcar.net/2011/01/volvo-xc60-sales-figures.html" xr:uid="{00000000-0004-0000-0200-00007D000000}"/>
    <hyperlink ref="A128" r:id="rId127" display="https://www.goodcarbadcar.net/2012/06/mercedes-benz-sprinter-sales-figures.html" xr:uid="{00000000-0004-0000-0200-00007E000000}"/>
    <hyperlink ref="A129" r:id="rId128" display="https://www.goodcarbadcar.net/2011/01/chrysler-300-sales-figures.html" xr:uid="{00000000-0004-0000-0200-00007F000000}"/>
    <hyperlink ref="A130" r:id="rId129" display="https://www.goodcarbadcar.net/" xr:uid="{00000000-0004-0000-0200-000080000000}"/>
    <hyperlink ref="A131" r:id="rId130" display="https://www.goodcarbadcar.net/2011/01/toyota-avalon-sales-figures.html" xr:uid="{00000000-0004-0000-0200-000081000000}"/>
    <hyperlink ref="A132" r:id="rId131" display="https://www.goodcarbadcar.net/2013/10/mitsubishi-mirage-sales-figures-usa-canada.html" xr:uid="{00000000-0004-0000-0200-000082000000}"/>
    <hyperlink ref="A133" r:id="rId132" display="https://www.goodcarbadcar.net/2011/01/mazda-cx-9-sales-figures.html" xr:uid="{00000000-0004-0000-0200-000083000000}"/>
    <hyperlink ref="A134" r:id="rId133" display="https://www.goodcarbadcar.net/2014/08/acura-tlx-sales-figures-usa-canada-monthly-yearly.html" xr:uid="{00000000-0004-0000-0200-000084000000}"/>
    <hyperlink ref="A135" r:id="rId134" display="https://www.goodcarbadcar.net/2011/01/audi-a4-sales-figures/" xr:uid="{00000000-0004-0000-0200-000085000000}"/>
    <hyperlink ref="A136" r:id="rId135" display="https://www.goodcarbadcar.net/2011/01/mitsubishi-outlander-sportrvr-sales.html" xr:uid="{00000000-0004-0000-0200-000086000000}"/>
    <hyperlink ref="A137" r:id="rId136" display="https://www.goodcarbadcar.net/2013/09/infiniti-q50-sales-figures-usa-canada.html" xr:uid="{00000000-0004-0000-0200-000087000000}"/>
    <hyperlink ref="A138" r:id="rId137" display="https://www.goodcarbadcar.net/2011/01/lexus-gx-sales-figures.html" xr:uid="{00000000-0004-0000-0200-000088000000}"/>
    <hyperlink ref="A139" r:id="rId138" display="https://www.goodcarbadcar.net/2014/05/lincoln-mkc-sales-figures-usa-canada.html" xr:uid="{00000000-0004-0000-0200-000089000000}"/>
    <hyperlink ref="A140" r:id="rId139" display="https://www.goodcarbadcar.net/2011/01/land-rover-range-rover-sport-sales.html" xr:uid="{00000000-0004-0000-0200-00008A000000}"/>
    <hyperlink ref="A141" r:id="rId140" display="https://www.goodcarbadcar.net/2011/01/hyundai-accent-sales-figures.html" xr:uid="{00000000-0004-0000-0200-00008B000000}"/>
    <hyperlink ref="A142" r:id="rId141" display="https://www.goodcarbadcar.net/2011/01/kia-rio-sales-figures.html" xr:uid="{00000000-0004-0000-0200-00008C000000}"/>
    <hyperlink ref="A143" r:id="rId142" display="https://www.goodcarbadcar.net/2011/01/ford-flex-sales-figures.html" xr:uid="{00000000-0004-0000-0200-00008D000000}"/>
    <hyperlink ref="A144" r:id="rId143" display="https://www.goodcarbadcar.net/2016/10/kia-niro-sales-figures-usa-canada.html" xr:uid="{00000000-0004-0000-0200-00008E000000}"/>
    <hyperlink ref="A145" r:id="rId144" display="https://www.goodcarbadcar.net/2012/06/gmc-savana-sales-figures.html" xr:uid="{00000000-0004-0000-0200-00008F000000}"/>
    <hyperlink ref="A146" r:id="rId145" display="https://www.goodcarbadcar.net/2011/01/honda-insight-sales-figures.html" xr:uid="{00000000-0004-0000-0200-000090000000}"/>
    <hyperlink ref="A147" r:id="rId146" display="https://www.goodcarbadcar.net/2011/01/audi-a5-sales-figures.html" xr:uid="{00000000-0004-0000-0200-000091000000}"/>
    <hyperlink ref="A148" r:id="rId147" display="https://www.goodcarbadcar.net/2014/03/porsche-macan-sales-figures-usa-canada.html" xr:uid="{00000000-0004-0000-0200-000092000000}"/>
    <hyperlink ref="A149" r:id="rId148" display="https://www.goodcarbadcar.net/2011/01/mercedes-benz-gl-class-sales-figures.html" xr:uid="{00000000-0004-0000-0200-000093000000}"/>
    <hyperlink ref="A150" r:id="rId149" display="https://www.goodcarbadcar.net/2011/01/mini-cooper-sales-figures.html" xr:uid="{00000000-0004-0000-0200-000094000000}"/>
    <hyperlink ref="A151" r:id="rId150" display="https://www.goodcarbadcar.net/2016/08/toyota-yaris-total-sales-figures-usa-canada.html" xr:uid="{00000000-0004-0000-0200-000095000000}"/>
    <hyperlink ref="A152" r:id="rId151" display="https://www.goodcarbadcar.net/2014/05/subaru-wrx-sti-sales-figures-usa.html" xr:uid="{00000000-0004-0000-0200-000096000000}"/>
    <hyperlink ref="A153" r:id="rId152" display="https://www.goodcarbadcar.net/" xr:uid="{00000000-0004-0000-0200-000097000000}"/>
    <hyperlink ref="A154" r:id="rId153" display="https://www.goodcarbadcar.net/2011/01/mazda-6-sales-figures.html" xr:uid="{00000000-0004-0000-0200-000098000000}"/>
    <hyperlink ref="A155" r:id="rId154" display="https://www.goodcarbadcar.net/2014/03/mercedes-benz-gla-sales-figures-usa-canada.html" xr:uid="{00000000-0004-0000-0200-000099000000}"/>
    <hyperlink ref="A156" r:id="rId155" display="https://www.goodcarbadcar.net/2011/01/volvo-s60-sales-figures.html" xr:uid="{00000000-0004-0000-0200-00009A000000}"/>
    <hyperlink ref="A157" r:id="rId156" display="https://www.goodcarbadcar.net/2012/06/nissan-nv-sales-figures.html" xr:uid="{00000000-0004-0000-0200-00009B000000}"/>
    <hyperlink ref="A158" r:id="rId157" display="https://www.goodcarbadcar.net/2018/04/mitsubishi-eclipse-cross-sales-figures/" xr:uid="{00000000-0004-0000-0200-00009C000000}"/>
    <hyperlink ref="A159" r:id="rId158" display="https://www.goodcarbadcar.net/2015/08/tesla-model-x-sales-figures-usa-canada.html" xr:uid="{00000000-0004-0000-0200-00009D000000}"/>
    <hyperlink ref="A160" r:id="rId159" display="https://www.goodcarbadcar.net/2016/09/hyundai-ioniq-usa-canada-sales-stats.html" xr:uid="{00000000-0004-0000-0200-00009E000000}"/>
    <hyperlink ref="A161" r:id="rId160" display="https://www.goodcarbadcar.net/2013/07/infiniti-qx80-sales-figures-usa-canada.html" xr:uid="{00000000-0004-0000-0200-00009F000000}"/>
    <hyperlink ref="A162" r:id="rId161" display="https://www.goodcarbadcar.net/2011/01/porsche-cayenne-sales-figures.html" xr:uid="{00000000-0004-0000-0200-0000A0000000}"/>
    <hyperlink ref="A163" r:id="rId162" display="https://www.goodcarbadcar.net/2011/01/land-rover-range-rover-sales-figures.html" xr:uid="{00000000-0004-0000-0200-0000A1000000}"/>
    <hyperlink ref="A164" r:id="rId163" display="https://www.goodcarbadcar.net/2013/04/nissan-nv200-sales-figures-usa-canada.html" xr:uid="{00000000-0004-0000-0200-0000A2000000}"/>
    <hyperlink ref="A165" r:id="rId164" display="https://www.goodcarbadcar.net/2011/01/lincoln-navigator-sales-figures.html" xr:uid="{00000000-0004-0000-0200-0000A3000000}"/>
    <hyperlink ref="A166" r:id="rId165" display="https://www.goodcarbadcar.net/2013/11/bmw-4-series-sales-figures-usa-canada.html" xr:uid="{00000000-0004-0000-0200-0000A4000000}"/>
    <hyperlink ref="A167" r:id="rId166" display="https://www.goodcarbadcar.net/2013/07/infiniti-qx50-sales-figures-usa-canada.html" xr:uid="{00000000-0004-0000-0200-0000A5000000}"/>
    <hyperlink ref="A168" r:id="rId167" display="https://www.goodcarbadcar.net/2011/01/chevrolet-corvette-sales-figures.html" xr:uid="{00000000-0004-0000-0200-0000A6000000}"/>
    <hyperlink ref="A169" r:id="rId168" display="https://www.goodcarbadcar.net/2011/11/bmw-x1-sales-figures.html" xr:uid="{00000000-0004-0000-0200-0000A7000000}"/>
    <hyperlink ref="A170" r:id="rId169" display="https://www.goodcarbadcar.net/2011/11/audi-a6-sales-figures.html" xr:uid="{00000000-0004-0000-0200-0000A8000000}"/>
    <hyperlink ref="A171" r:id="rId170" display="https://www.goodcarbadcar.net/2011/01/lincoln-mkz-sales-figures.html" xr:uid="{00000000-0004-0000-0200-0000A9000000}"/>
    <hyperlink ref="A172" r:id="rId171" display="https://www.goodcarbadcar.net/" xr:uid="{00000000-0004-0000-0200-0000AA000000}"/>
    <hyperlink ref="A173" r:id="rId172" display="https://www.goodcarbadcar.net/2011/01/volkswagen-beetle-sales-figures.html" xr:uid="{00000000-0004-0000-0200-0000AB000000}"/>
    <hyperlink ref="A174" r:id="rId173" display="https://www.goodcarbadcar.net/2017/01/range-rover-velar-sales-figures-usa-canada/" xr:uid="{00000000-0004-0000-0200-0000AC000000}"/>
    <hyperlink ref="A175" r:id="rId174" display="https://www.goodcarbadcar.net/" xr:uid="{00000000-0004-0000-0200-0000AD000000}"/>
    <hyperlink ref="A176" r:id="rId175" display="https://www.goodcarbadcar.net/2015/10/chevrolet-bolt-sales-figures-usa-canada-monthly-yearly.html" xr:uid="{00000000-0004-0000-0200-0000AE000000}"/>
    <hyperlink ref="A177" r:id="rId176" display="https://www.goodcarbadcar.net/2015/01/mazda-cx3-sales-figures-usa-canada.html" xr:uid="{00000000-0004-0000-0200-0000AF000000}"/>
    <hyperlink ref="A178" r:id="rId177" display="https://www.goodcarbadcar.net/" xr:uid="{00000000-0004-0000-0200-0000B0000000}"/>
    <hyperlink ref="A179" r:id="rId178" display="https://www.goodcarbadcar.net/2011/01/kia-sedona-sales-figures.html" xr:uid="{00000000-0004-0000-0200-0000B1000000}"/>
    <hyperlink ref="A180" r:id="rId179" display="https://www.goodcarbadcar.net/2015/10/jaguar-f-pace-sales-figures-usa-canada-monthly-yearly.html" xr:uid="{00000000-0004-0000-0200-0000B2000000}"/>
    <hyperlink ref="A181" r:id="rId180" display="https://www.goodcarbadcar.net/2011/01/lexus-is-sales-figures.html" xr:uid="{00000000-0004-0000-0200-0000B3000000}"/>
    <hyperlink ref="A182" r:id="rId181" display="https://www.goodcarbadcar.net/2011/12/audi-q3-sales-figures.html" xr:uid="{00000000-0004-0000-0200-0000B4000000}"/>
    <hyperlink ref="A183" r:id="rId182" display="https://www.goodcarbadcar.net/2011/12/acura-ilx-sales-figures.html" xr:uid="{00000000-0004-0000-0200-0000B5000000}"/>
    <hyperlink ref="A184" r:id="rId183" display="https://www.goodcarbadcar.net/2013/08/tesla-model-s-sales-figures-usa-canada.html" xr:uid="{00000000-0004-0000-0200-0000B6000000}"/>
    <hyperlink ref="A185" r:id="rId184" display="https://www.goodcarbadcar.net/" xr:uid="{00000000-0004-0000-0200-0000B7000000}"/>
    <hyperlink ref="A186" r:id="rId185" display="https://www.goodcarbadcar.net/2011/01/volkswagen-passat-sales-figures.html" xr:uid="{00000000-0004-0000-0200-0000B8000000}"/>
    <hyperlink ref="A187" r:id="rId186" display="https://www.goodcarbadcar.net/2011/01/mini-countryman-sales-figures.html" xr:uid="{00000000-0004-0000-0200-0000B9000000}"/>
    <hyperlink ref="A188" r:id="rId187" display="https://www.goodcarbadcar.net/2011/01/chevrolet-sonic-sales-figures.html" xr:uid="{00000000-0004-0000-0200-0000BA000000}"/>
    <hyperlink ref="A189" r:id="rId188" display="https://www.goodcarbadcar.net/2016/10/kia-stinger-sales-figures-usa-canada/" xr:uid="{00000000-0004-0000-0200-0000BB000000}"/>
    <hyperlink ref="A190" r:id="rId189" display="https://www.goodcarbadcar.net/2011/01/ford-taurus-sales-figures.html" xr:uid="{00000000-0004-0000-0200-0000BC000000}"/>
    <hyperlink ref="A191" r:id="rId190" display="https://www.goodcarbadcar.net/2013/10/mercedes-benz-cla-class-sales-figures-usa-canada.html" xr:uid="{00000000-0004-0000-0200-0000BD000000}"/>
    <hyperlink ref="A192" r:id="rId191" display="https://www.goodcarbadcar.net/2014/09/ram-promaster-city-sales-figures-usa-canada.html" xr:uid="{00000000-0004-0000-0200-0000BE000000}"/>
    <hyperlink ref="A193" r:id="rId192" display="https://www.goodcarbadcar.net/2011/01/hyundai-veloster-sales-figures.html" xr:uid="{00000000-0004-0000-0200-0000BF000000}"/>
    <hyperlink ref="A194" r:id="rId193" display="https://www.goodcarbadcar.net/2011/01/mercedes-benz-s-class-sales-figures.html" xr:uid="{00000000-0004-0000-0200-0000C0000000}"/>
    <hyperlink ref="A195" r:id="rId194" display="https://www.goodcarbadcar.net/2011/01/nissan-leaf-sales-figures.html" xr:uid="{00000000-0004-0000-0200-0000C1000000}"/>
    <hyperlink ref="A196" r:id="rId195" display="https://www.goodcarbadcar.net/2015/04/usa-canada-land-rover-discovery-sport-sales-figures.html" xr:uid="{00000000-0004-0000-0200-0000C2000000}"/>
    <hyperlink ref="A197" r:id="rId196" display="https://www.goodcarbadcar.net/" xr:uid="{00000000-0004-0000-0200-0000C3000000}"/>
    <hyperlink ref="A198" r:id="rId197" display="https://www.goodcarbadcar.net/2015/10/usa-canada-mercedes-benz-metris-sales-figures-yearly-monthly/" xr:uid="{00000000-0004-0000-0200-0000C4000000}"/>
    <hyperlink ref="A199" r:id="rId198" display="https://www.goodcarbadcar.net/2016/12/honda-fcx-sales-figures-usa-yearly-monthly/" xr:uid="{00000000-0004-0000-0200-0000C5000000}"/>
    <hyperlink ref="A200" r:id="rId199" display="https://www.goodcarbadcar.net/" xr:uid="{00000000-0004-0000-0200-0000C6000000}"/>
    <hyperlink ref="A201" r:id="rId200" display="https://www.goodcarbadcar.net/2011/01/land-rover-range-rover-evoque-sales.html" xr:uid="{00000000-0004-0000-0200-0000C7000000}"/>
    <hyperlink ref="A202" r:id="rId201" display="https://www.goodcarbadcar.net/2011/01/cadillac-xts-sales-figures.html" xr:uid="{00000000-0004-0000-0200-0000C8000000}"/>
    <hyperlink ref="A203" r:id="rId202" display="https://www.goodcarbadcar.net/2018/04/bmw-x2-sales-figures/" xr:uid="{00000000-0004-0000-0200-0000C9000000}"/>
    <hyperlink ref="A204" r:id="rId203" display="https://www.goodcarbadcar.net/2011/01/audi-a3-sales-figures.html" xr:uid="{00000000-0004-0000-0200-0000CA000000}"/>
    <hyperlink ref="A205" r:id="rId204" display="https://www.goodcarbadcar.net/2011/01/buick-regal-sales-figures.html" xr:uid="{00000000-0004-0000-0200-0000CB000000}"/>
    <hyperlink ref="A206" r:id="rId205" display="https://www.goodcarbadcar.net/2011/01/toyota-sequoia-sales-figures.html" xr:uid="{00000000-0004-0000-0200-0000CC000000}"/>
    <hyperlink ref="A207" r:id="rId206" display="https://www.goodcarbadcar.net/2017/09/alfa-romeo-stelvio-sales-figures/" xr:uid="{00000000-0004-0000-0200-0000CD000000}"/>
    <hyperlink ref="A208" r:id="rId207" display="https://www.goodcarbadcar.net/2011/01/porsche-911-sales-figures.html" xr:uid="{00000000-0004-0000-0200-0000CE000000}"/>
    <hyperlink ref="A209" r:id="rId208" display="https://www.goodcarbadcar.net/2011/01/land-rover-lr4-sales-figures.html" xr:uid="{00000000-0004-0000-0200-0000CF000000}"/>
    <hyperlink ref="A210" r:id="rId209" display="https://www.goodcarbadcar.net/2011/01/bmw-7-series-sales-figures.html" xr:uid="{00000000-0004-0000-0200-0000D0000000}"/>
    <hyperlink ref="A211" r:id="rId210" display="https://www.goodcarbadcar.net/2014/03/bmw-x4-sales-figures-usa-canada.html" xr:uid="{00000000-0004-0000-0200-0000D1000000}"/>
    <hyperlink ref="A212" r:id="rId211" display="https://www.goodcarbadcar.net/2015/10/alfa-romeo-giulia-sales-stats-usa-canada.html" xr:uid="{00000000-0004-0000-0200-0000D2000000}"/>
    <hyperlink ref="A213" r:id="rId212" display="https://www.goodcarbadcar.net/2013/06/lincoln-aviator-sales-figures-usa-canada/" xr:uid="{00000000-0004-0000-0200-0000D3000000}"/>
    <hyperlink ref="A214" r:id="rId213" display="https://www.goodcarbadcar.net/2014/01/bmw-2-series-sales-figures-usa-canada.html" xr:uid="{00000000-0004-0000-0200-0000D4000000}"/>
    <hyperlink ref="A215" r:id="rId214" display="https://www.goodcarbadcar.net/2015/10/cadillac-ct6-sales-stats-usa-canada-monthly-yearly.html" xr:uid="{00000000-0004-0000-0200-0000D5000000}"/>
    <hyperlink ref="A216" r:id="rId215" display="https://www.goodcarbadcar.net/2011/01/mazda-mx-5-miata-sales-figures.html" xr:uid="{00000000-0004-0000-0200-0000D6000000}"/>
    <hyperlink ref="A217" r:id="rId216" display="https://www.goodcarbadcar.net/2011/01/buick-lacrosse-sales-figures.html" xr:uid="{00000000-0004-0000-0200-0000D7000000}"/>
    <hyperlink ref="A218" r:id="rId217" display="https://www.goodcarbadcar.net/2015/10/genesis-g80-sales-figures-usa-canada-monthly-yearly.html" xr:uid="{00000000-0004-0000-0200-0000D8000000}"/>
    <hyperlink ref="A219" r:id="rId218" display="https://www.goodcarbadcar.net/2016/07/cadillac-cts-sales-figures-usa-canada-yearly-monthly.html" xr:uid="{00000000-0004-0000-0200-0000D9000000}"/>
    <hyperlink ref="A220" r:id="rId219" display="https://www.goodcarbadcar.net/2011/01/porsche-panamera-sales-figures.html" xr:uid="{00000000-0004-0000-0200-0000DA000000}"/>
    <hyperlink ref="A221" r:id="rId220" display="https://www.goodcarbadcar.net/2013/07/lincoln-continental-sales-figures-usa.html" xr:uid="{00000000-0004-0000-0200-0000DB000000}"/>
    <hyperlink ref="A222" r:id="rId221" display="https://www.goodcarbadcar.net/2011/01/mercedes-benz-g-class-sales-figures.html" xr:uid="{00000000-0004-0000-0200-0000DC000000}"/>
    <hyperlink ref="A223" r:id="rId222" display="https://www.goodcarbadcar.net/2011/01/lexus-ls-sales-figures.html" xr:uid="{00000000-0004-0000-0200-0000DD000000}"/>
    <hyperlink ref="A224" r:id="rId223" display="https://www.goodcarbadcar.net/" xr:uid="{00000000-0004-0000-0200-0000DE000000}"/>
    <hyperlink ref="A225" r:id="rId224" display="https://www.goodcarbadcar.net/2013/09/infiniti-q60-sales-figures-usa-canada.html" xr:uid="{00000000-0004-0000-0200-0000DF000000}"/>
    <hyperlink ref="A226" r:id="rId225" display="https://www.goodcarbadcar.net/2011/01/audi-a7-sales-figures.html" xr:uid="{00000000-0004-0000-0200-0000E0000000}"/>
    <hyperlink ref="A227" r:id="rId226" display="https://www.goodcarbadcar.net/2011/01/chevrolet-volt-sales-figures.html" xr:uid="{00000000-0004-0000-0200-0000E1000000}"/>
    <hyperlink ref="A228" r:id="rId227" display="https://www.goodcarbadcar.net/2014/03/bmw-i3-sales-figures-usa-canada.html" xr:uid="{00000000-0004-0000-0200-0000E2000000}"/>
    <hyperlink ref="A229" r:id="rId228" display="https://www.goodcarbadcar.net/2018/02/jaguar-e-pace-sales-figures/" xr:uid="{00000000-0004-0000-0200-0000E3000000}"/>
    <hyperlink ref="A230" r:id="rId229" display="https://www.goodcarbadcar.net/2011/01/lexus-lx-sales-figures.html" xr:uid="{00000000-0004-0000-0200-0000E4000000}"/>
    <hyperlink ref="A231" r:id="rId230" display="https://www.goodcarbadcar.net/2014/03/lexus-rc-sales-figures-usa-canada.html" xr:uid="{00000000-0004-0000-0200-0000E5000000}"/>
    <hyperlink ref="A232" r:id="rId231" display="https://www.goodcarbadcar.net/" xr:uid="{00000000-0004-0000-0200-0000E6000000}"/>
    <hyperlink ref="A233" r:id="rId232" display="https://www.goodcarbadcar.net/2011/01/bmw-x6-sales-figures.html" xr:uid="{00000000-0004-0000-0200-0000E7000000}"/>
    <hyperlink ref="A234" r:id="rId233" display="https://www.goodcarbadcar.net/2016/10/volvo-v90-sales-figures-usa-canada.html" xr:uid="{00000000-0004-0000-0200-0000E8000000}"/>
    <hyperlink ref="A235" r:id="rId234" display="https://www.goodcarbadcar.net/2015/04/mercedes-amg-gt-sales-figures-usa-canada.html" xr:uid="{00000000-0004-0000-0200-0000E9000000}"/>
    <hyperlink ref="A236" r:id="rId235" display="https://www.goodcarbadcar.net/2018/05/porsche-718-sales-figures/" xr:uid="{00000000-0004-0000-0200-0000EA000000}"/>
    <hyperlink ref="A237" r:id="rId236" display="https://www.goodcarbadcar.net/2015/10/jaguar-xe-sales-figures-usa-canada.html" xr:uid="{00000000-0004-0000-0200-0000EB000000}"/>
    <hyperlink ref="A238" r:id="rId237" display="https://www.goodcarbadcar.net/2011/01/toyota-land-cruiser-sales-figures.html" xr:uid="{00000000-0004-0000-0200-0000EC000000}"/>
    <hyperlink ref="A239" r:id="rId238" display="https://www.goodcarbadcar.net/2012/05/scion-fr-s-sales-figures.html" xr:uid="{00000000-0004-0000-0200-0000ED000000}"/>
    <hyperlink ref="A240" r:id="rId239" display="https://www.goodcarbadcar.net/2011/01/lincoln-mkt-sales-figures.html" xr:uid="{00000000-0004-0000-0200-0000EE000000}"/>
    <hyperlink ref="A241" r:id="rId240" display="https://www.goodcarbadcar.net/2011/01/lexus-gs-sales-figures.html" xr:uid="{00000000-0004-0000-0200-0000EF000000}"/>
    <hyperlink ref="A242" r:id="rId241" display="https://www.goodcarbadcar.net/2011/01/fiat-500-sales-figures.html" xr:uid="{00000000-0004-0000-0200-0000F0000000}"/>
    <hyperlink ref="A243" r:id="rId242" display="https://www.goodcarbadcar.net/2015/10/infiniti-qx30-sales-stats-usa-canada-monthly-yearly.html" xr:uid="{00000000-0004-0000-0200-0000F1000000}"/>
    <hyperlink ref="A244" r:id="rId243" display="https://www.goodcarbadcar.net/2011/01/audi-a8-sales-figures.html" xr:uid="{00000000-0004-0000-0200-0000F2000000}"/>
    <hyperlink ref="A245" r:id="rId244" display="https://www.goodcarbadcar.net/2011/01/bmw-z4-sales-figures.html" xr:uid="{00000000-0004-0000-0200-0000F3000000}"/>
    <hyperlink ref="A246" r:id="rId245" display="https://www.goodcarbadcar.net/toyota-supra-sales-figures/" xr:uid="{00000000-0004-0000-0200-0000F4000000}"/>
    <hyperlink ref="A247" r:id="rId246" display="https://www.goodcarbadcar.net/2018/02/mitsubishi-outlander-phev-sales-figures/" xr:uid="{00000000-0004-0000-0200-0000F5000000}"/>
    <hyperlink ref="A248" r:id="rId247" display="https://www.goodcarbadcar.net/2015/10/fiat-124-spider-sales-stats-usa-canada-monthly-yearly.html" xr:uid="{00000000-0004-0000-0200-0000F6000000}"/>
    <hyperlink ref="A249" r:id="rId248" display="https://www.goodcarbadcar.net/" xr:uid="{00000000-0004-0000-0200-0000F7000000}"/>
    <hyperlink ref="A250" r:id="rId249" display="https://www.goodcarbadcar.net/2014/01/infiniti-q70-sales-figures-usa-canada.html" xr:uid="{00000000-0004-0000-0200-0000F8000000}"/>
    <hyperlink ref="A251" r:id="rId250" display="https://www.goodcarbadcar.net/2015/01/buick-cascada-sales-figures-usa.html" xr:uid="{00000000-0004-0000-0200-0000F9000000}"/>
    <hyperlink ref="A252" r:id="rId251" display="https://www.goodcarbadcar.net/2015/06/fiat-500x-usa-canada-monthly-yearly-sales-figures.html" xr:uid="{00000000-0004-0000-0200-0000FA000000}"/>
    <hyperlink ref="A253" r:id="rId252" display="https://www.goodcarbadcar.net/" xr:uid="{00000000-0004-0000-0200-0000FB000000}"/>
    <hyperlink ref="A254" r:id="rId253" display="https://www.goodcarbadcar.net/2011/01/nissan-370z-sales-figures.html" xr:uid="{00000000-0004-0000-0200-0000FC000000}"/>
    <hyperlink ref="A255" r:id="rId254" display="https://www.goodcarbadcar.net/2012/05/subaru-brz-sales-figures.html" xr:uid="{00000000-0004-0000-0200-0000FD000000}"/>
    <hyperlink ref="A256" r:id="rId255" display="https://www.goodcarbadcar.net/2013/06/jaguar-f-type-sales-figures-usa-canada.html" xr:uid="{00000000-0004-0000-0200-0000FE000000}"/>
    <hyperlink ref="A257" r:id="rId256" display="https://www.goodcarbadcar.net/2015/11/genesis-g90-sales-stats-hyundai-monthly-yearly.html" xr:uid="{00000000-0004-0000-0200-0000FF000000}"/>
    <hyperlink ref="A258" r:id="rId257" display="https://www.goodcarbadcar.net/2011/01/mercedes-benz-slk-class-sales-figures.html" xr:uid="{00000000-0004-0000-0200-000000010000}"/>
    <hyperlink ref="A259" r:id="rId258" display="https://www.goodcarbadcar.net/2011/01/mercedes-benz-sl-class-sales-figures.html" xr:uid="{00000000-0004-0000-0200-000001010000}"/>
    <hyperlink ref="A260" r:id="rId259" display="https://www.goodcarbadcar.net/2013/05/kia-cadenza-sales-figures-usa-canada.html" xr:uid="{00000000-0004-0000-0200-000002010000}"/>
    <hyperlink ref="A261" r:id="rId260" display="https://www.goodcarbadcar.net/2015/09/toyota-mirai-sales-figures-usa-canada-monthly-yearly.html" xr:uid="{00000000-0004-0000-0200-000003010000}"/>
    <hyperlink ref="A262" r:id="rId261" display="https://www.goodcarbadcar.net/2011/01/audi-tt-sales-figures.html" xr:uid="{00000000-0004-0000-0200-000004010000}"/>
    <hyperlink ref="A263" r:id="rId262" display="https://www.goodcarbadcar.net/2011/01/jaguar-xf-sales-figures.html" xr:uid="{00000000-0004-0000-0200-000005010000}"/>
    <hyperlink ref="A264" r:id="rId263" display="https://www.goodcarbadcar.net/2015/10/usa-canada-lexus-lc500-sales-stats-monthly-yearly.html" xr:uid="{00000000-0004-0000-0200-000006010000}"/>
    <hyperlink ref="A265" r:id="rId264" display="https://www.goodcarbadcar.net/" xr:uid="{00000000-0004-0000-0200-000007010000}"/>
    <hyperlink ref="A266" r:id="rId265" display="https://www.goodcarbadcar.net/2011/01/bmw-6-series-sales-figures.html" xr:uid="{00000000-0004-0000-0200-000008010000}"/>
    <hyperlink ref="A267" r:id="rId266" display="https://www.goodcarbadcar.net/2011/01/cadillac-ats-sales-figures.html" xr:uid="{00000000-0004-0000-0200-000009010000}"/>
    <hyperlink ref="A268" r:id="rId267" display="https://www.goodcarbadcar.net/2014/03/bmw-i8-sales-figures-usa-canada.html" xr:uid="{00000000-0004-0000-0200-00000A010000}"/>
    <hyperlink ref="A269" r:id="rId268" display="https://www.goodcarbadcar.net/" xr:uid="{00000000-0004-0000-0200-00000B010000}"/>
    <hyperlink ref="A270" r:id="rId269" display="https://www.goodcarbadcar.net/2013/03/acura-rlx-sales-figures-usa-canada.html" xr:uid="{00000000-0004-0000-0200-00000C010000}"/>
    <hyperlink ref="A271" r:id="rId270" display="https://www.goodcarbadcar.net/" xr:uid="{00000000-0004-0000-0200-00000D010000}"/>
    <hyperlink ref="A272" r:id="rId271" display="https://www.goodcarbadcar.net/2013/07/fiat-500l-sales-figures-usa-canada.html" xr:uid="{00000000-0004-0000-0200-00000E010000}"/>
    <hyperlink ref="A273" r:id="rId272" display="https://www.goodcarbadcar.net/2013/05/ford-gt-sales-figures-usa-canada.html" xr:uid="{00000000-0004-0000-0200-00000F010000}"/>
    <hyperlink ref="A274" r:id="rId273" display="https://www.goodcarbadcar.net/2011/01/audi-r8-sales-figures.html" xr:uid="{00000000-0004-0000-0200-000010010000}"/>
    <hyperlink ref="A275" r:id="rId274" display="https://www.goodcarbadcar.net/2014/03/kia-k900-sales-figures-usa-canada.html" xr:uid="{00000000-0004-0000-0200-000011010000}"/>
    <hyperlink ref="A276" r:id="rId275" display="https://www.goodcarbadcar.net/2011/01/nissan-gt-r-sales-figures.html" xr:uid="{00000000-0004-0000-0200-000012010000}"/>
    <hyperlink ref="A277" r:id="rId276" display="http://www.goodcarbarcar.net/" xr:uid="{00000000-0004-0000-0200-000013010000}"/>
    <hyperlink ref="A278" r:id="rId277" display="https://www.goodcarbadcar.net/2013/07/acura-nsx-sales-figures-usa-canada.html" xr:uid="{00000000-0004-0000-0200-000014010000}"/>
    <hyperlink ref="A279" r:id="rId278" display="https://www.goodcarbadcar.net/2011/01/volkswagen-touareg-sales-figures.html" xr:uid="{00000000-0004-0000-0200-000015010000}"/>
    <hyperlink ref="A280" r:id="rId279" display="https://www.goodcarbadcar.net/2014/09/alfa-romeo-4c-sales-figures-usa-canada.html" xr:uid="{00000000-0004-0000-0200-000016010000}"/>
    <hyperlink ref="A281" r:id="rId280" display="https://www.goodcarbadcar.net/" xr:uid="{00000000-0004-0000-0200-000017010000}"/>
    <hyperlink ref="A282" r:id="rId281" display="https://www.goodcarbadcar.net/2011/01/volkswagen-cc-sales-figures.html" xr:uid="{00000000-0004-0000-0200-000018010000}"/>
    <hyperlink ref="A283" r:id="rId282" display="https://www.goodcarbadcar.net/2011/01/chrysler-200-sales-figures.html" xr:uid="{00000000-0004-0000-0200-000019010000}"/>
    <hyperlink ref="A284" r:id="rId283" display="https://www.goodcarbadcar.net/" xr:uid="{00000000-0004-0000-0200-00001A010000}"/>
    <hyperlink ref="A285" r:id="rId284" display="https://www.goodcarbadcar.net/2011/01/jeep-patriot-sales-figures.html" xr:uid="{00000000-0004-0000-0200-00001B010000}"/>
    <hyperlink ref="A286" r:id="rId285" display="https://www.goodcarbadcar.net/2011/12/dodge-dart-sales-figures.html" xr:uid="{00000000-0004-0000-0200-00001C01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14"/>
  <sheetViews>
    <sheetView workbookViewId="0"/>
  </sheetViews>
  <sheetFormatPr baseColWidth="10" defaultColWidth="8.83203125" defaultRowHeight="15" x14ac:dyDescent="0.2"/>
  <cols>
    <col min="1" max="1" width="69" customWidth="1"/>
    <col min="2" max="2" width="22.83203125" customWidth="1"/>
    <col min="3" max="3" width="12.5" style="5" bestFit="1" customWidth="1"/>
  </cols>
  <sheetData>
    <row r="1" spans="1:3" x14ac:dyDescent="0.2">
      <c r="A1" t="s">
        <v>287</v>
      </c>
      <c r="B1" t="s">
        <v>288</v>
      </c>
      <c r="C1" s="5">
        <v>142405</v>
      </c>
    </row>
    <row r="2" spans="1:3" x14ac:dyDescent="0.2">
      <c r="A2" t="s">
        <v>289</v>
      </c>
      <c r="B2" t="s">
        <v>290</v>
      </c>
      <c r="C2" s="5">
        <v>129900</v>
      </c>
    </row>
    <row r="3" spans="1:3" x14ac:dyDescent="0.2">
      <c r="A3" t="s">
        <v>291</v>
      </c>
      <c r="B3" t="s">
        <v>292</v>
      </c>
      <c r="C3" s="5">
        <v>125950</v>
      </c>
    </row>
    <row r="4" spans="1:3" x14ac:dyDescent="0.2">
      <c r="A4" t="s">
        <v>293</v>
      </c>
      <c r="B4" t="s">
        <v>288</v>
      </c>
      <c r="C4" s="5">
        <v>142988</v>
      </c>
    </row>
    <row r="5" spans="1:3" ht="15" customHeight="1" x14ac:dyDescent="0.2">
      <c r="A5" t="s">
        <v>294</v>
      </c>
      <c r="B5" t="s">
        <v>288</v>
      </c>
      <c r="C5" s="5">
        <v>136835</v>
      </c>
    </row>
    <row r="6" spans="1:3" x14ac:dyDescent="0.2">
      <c r="A6" t="s">
        <v>295</v>
      </c>
      <c r="B6" t="s">
        <v>17</v>
      </c>
      <c r="C6" s="5">
        <v>145650</v>
      </c>
    </row>
    <row r="7" spans="1:3" x14ac:dyDescent="0.2">
      <c r="A7" t="s">
        <v>296</v>
      </c>
      <c r="B7" t="s">
        <v>297</v>
      </c>
      <c r="C7" s="5">
        <v>146000</v>
      </c>
    </row>
    <row r="8" spans="1:3" x14ac:dyDescent="0.2">
      <c r="A8" t="s">
        <v>298</v>
      </c>
      <c r="B8" t="s">
        <v>286</v>
      </c>
      <c r="C8" s="5">
        <v>148600</v>
      </c>
    </row>
    <row r="9" spans="1:3" x14ac:dyDescent="0.2">
      <c r="A9" t="s">
        <v>299</v>
      </c>
      <c r="B9" t="s">
        <v>300</v>
      </c>
      <c r="C9" s="5">
        <v>136900</v>
      </c>
    </row>
    <row r="10" spans="1:3" x14ac:dyDescent="0.2">
      <c r="A10" t="s">
        <v>301</v>
      </c>
      <c r="B10" t="s">
        <v>302</v>
      </c>
      <c r="C10" s="5">
        <v>144500</v>
      </c>
    </row>
    <row r="11" spans="1:3" x14ac:dyDescent="0.2">
      <c r="A11" t="s">
        <v>303</v>
      </c>
      <c r="B11" t="s">
        <v>33</v>
      </c>
      <c r="C11" s="5">
        <v>135090</v>
      </c>
    </row>
    <row r="12" spans="1:3" x14ac:dyDescent="0.2">
      <c r="A12" t="s">
        <v>304</v>
      </c>
      <c r="B12" t="s">
        <v>224</v>
      </c>
      <c r="C12" s="5">
        <v>143860</v>
      </c>
    </row>
    <row r="13" spans="1:3" x14ac:dyDescent="0.2">
      <c r="A13" t="s">
        <v>305</v>
      </c>
      <c r="B13" t="s">
        <v>60</v>
      </c>
      <c r="C13" s="5">
        <v>138500</v>
      </c>
    </row>
    <row r="14" spans="1:3" x14ac:dyDescent="0.2">
      <c r="A14" t="s">
        <v>306</v>
      </c>
      <c r="B14" t="s">
        <v>39</v>
      </c>
      <c r="C14" s="5">
        <v>148275</v>
      </c>
    </row>
    <row r="15" spans="1:3" x14ac:dyDescent="0.2">
      <c r="A15" t="s">
        <v>307</v>
      </c>
      <c r="B15" t="s">
        <v>297</v>
      </c>
      <c r="C15" s="5">
        <v>136500</v>
      </c>
    </row>
    <row r="16" spans="1:3" x14ac:dyDescent="0.2">
      <c r="A16" t="s">
        <v>308</v>
      </c>
      <c r="B16" t="s">
        <v>112</v>
      </c>
      <c r="C16" s="5">
        <v>140608</v>
      </c>
    </row>
    <row r="17" spans="1:3" x14ac:dyDescent="0.2">
      <c r="A17" t="s">
        <v>309</v>
      </c>
      <c r="B17" t="s">
        <v>35</v>
      </c>
      <c r="C17" s="5">
        <v>165536</v>
      </c>
    </row>
    <row r="18" spans="1:3" x14ac:dyDescent="0.2">
      <c r="A18" t="s">
        <v>310</v>
      </c>
      <c r="B18" t="s">
        <v>286</v>
      </c>
      <c r="C18" s="5">
        <v>151764</v>
      </c>
    </row>
    <row r="19" spans="1:3" x14ac:dyDescent="0.2">
      <c r="A19" t="s">
        <v>311</v>
      </c>
      <c r="B19" t="s">
        <v>52</v>
      </c>
      <c r="C19" s="5">
        <v>138500</v>
      </c>
    </row>
    <row r="20" spans="1:3" x14ac:dyDescent="0.2">
      <c r="A20" t="s">
        <v>312</v>
      </c>
      <c r="B20" t="s">
        <v>35</v>
      </c>
      <c r="C20" s="5">
        <v>165718</v>
      </c>
    </row>
    <row r="21" spans="1:3" x14ac:dyDescent="0.2">
      <c r="A21" t="s">
        <v>313</v>
      </c>
      <c r="B21" t="s">
        <v>60</v>
      </c>
      <c r="C21" s="5">
        <v>139500</v>
      </c>
    </row>
    <row r="22" spans="1:3" x14ac:dyDescent="0.2">
      <c r="A22" t="s">
        <v>314</v>
      </c>
      <c r="B22" t="s">
        <v>39</v>
      </c>
      <c r="C22" s="5">
        <v>139500</v>
      </c>
    </row>
    <row r="23" spans="1:3" x14ac:dyDescent="0.2">
      <c r="A23" t="s">
        <v>315</v>
      </c>
      <c r="B23" t="s">
        <v>39</v>
      </c>
      <c r="C23" s="5">
        <v>151000</v>
      </c>
    </row>
    <row r="24" spans="1:3" x14ac:dyDescent="0.2">
      <c r="A24" t="s">
        <v>316</v>
      </c>
      <c r="B24" t="s">
        <v>39</v>
      </c>
      <c r="C24" s="5">
        <v>144000</v>
      </c>
    </row>
    <row r="25" spans="1:3" x14ac:dyDescent="0.2">
      <c r="A25" t="s">
        <v>317</v>
      </c>
      <c r="B25" t="s">
        <v>297</v>
      </c>
      <c r="C25" s="5">
        <v>141750</v>
      </c>
    </row>
    <row r="26" spans="1:3" x14ac:dyDescent="0.2">
      <c r="A26" t="s">
        <v>318</v>
      </c>
      <c r="B26" t="s">
        <v>39</v>
      </c>
      <c r="C26" s="5">
        <v>145934</v>
      </c>
    </row>
    <row r="27" spans="1:3" x14ac:dyDescent="0.2">
      <c r="A27" t="s">
        <v>319</v>
      </c>
      <c r="B27" t="s">
        <v>39</v>
      </c>
      <c r="C27" s="5">
        <v>141150</v>
      </c>
    </row>
    <row r="28" spans="1:3" x14ac:dyDescent="0.2">
      <c r="A28" t="s">
        <v>320</v>
      </c>
      <c r="B28" t="s">
        <v>15</v>
      </c>
      <c r="C28" s="5">
        <v>144500</v>
      </c>
    </row>
    <row r="29" spans="1:3" x14ac:dyDescent="0.2">
      <c r="A29" t="s">
        <v>321</v>
      </c>
      <c r="B29" t="s">
        <v>60</v>
      </c>
      <c r="C29" s="5">
        <v>136500</v>
      </c>
    </row>
    <row r="30" spans="1:3" x14ac:dyDescent="0.2">
      <c r="A30" t="s">
        <v>322</v>
      </c>
      <c r="B30" t="s">
        <v>60</v>
      </c>
      <c r="C30" s="5">
        <v>138500</v>
      </c>
    </row>
    <row r="31" spans="1:3" x14ac:dyDescent="0.2">
      <c r="A31" t="s">
        <v>323</v>
      </c>
      <c r="B31" t="s">
        <v>297</v>
      </c>
      <c r="C31" s="5">
        <v>140500</v>
      </c>
    </row>
    <row r="32" spans="1:3" x14ac:dyDescent="0.2">
      <c r="A32" t="s">
        <v>324</v>
      </c>
      <c r="B32" t="s">
        <v>29</v>
      </c>
      <c r="C32" s="5">
        <v>144775</v>
      </c>
    </row>
    <row r="33" spans="1:3" x14ac:dyDescent="0.2">
      <c r="A33" t="s">
        <v>325</v>
      </c>
      <c r="B33" t="s">
        <v>84</v>
      </c>
      <c r="C33" s="5">
        <v>147555</v>
      </c>
    </row>
    <row r="34" spans="1:3" x14ac:dyDescent="0.2">
      <c r="A34" t="s">
        <v>326</v>
      </c>
      <c r="B34" t="s">
        <v>297</v>
      </c>
      <c r="C34" s="5">
        <v>132000</v>
      </c>
    </row>
    <row r="35" spans="1:3" x14ac:dyDescent="0.2">
      <c r="A35" t="s">
        <v>327</v>
      </c>
      <c r="B35" t="s">
        <v>63</v>
      </c>
      <c r="C35" s="5">
        <v>131211</v>
      </c>
    </row>
    <row r="36" spans="1:3" x14ac:dyDescent="0.2">
      <c r="A36" t="s">
        <v>328</v>
      </c>
      <c r="B36" t="s">
        <v>297</v>
      </c>
      <c r="C36" s="5">
        <v>147500</v>
      </c>
    </row>
    <row r="37" spans="1:3" x14ac:dyDescent="0.2">
      <c r="A37" t="s">
        <v>329</v>
      </c>
      <c r="B37" t="s">
        <v>39</v>
      </c>
      <c r="C37" s="5">
        <v>141600</v>
      </c>
    </row>
    <row r="38" spans="1:3" x14ac:dyDescent="0.2">
      <c r="A38" t="s">
        <v>330</v>
      </c>
      <c r="B38" t="s">
        <v>17</v>
      </c>
      <c r="C38" s="5">
        <v>144000</v>
      </c>
    </row>
    <row r="39" spans="1:3" x14ac:dyDescent="0.2">
      <c r="A39" t="s">
        <v>331</v>
      </c>
      <c r="B39" t="s">
        <v>104</v>
      </c>
      <c r="C39" s="5">
        <v>155900</v>
      </c>
    </row>
    <row r="40" spans="1:3" x14ac:dyDescent="0.2">
      <c r="A40" t="s">
        <v>332</v>
      </c>
      <c r="B40" t="s">
        <v>39</v>
      </c>
      <c r="C40" s="5">
        <v>137500</v>
      </c>
    </row>
    <row r="41" spans="1:3" x14ac:dyDescent="0.2">
      <c r="A41" t="s">
        <v>333</v>
      </c>
      <c r="B41" t="s">
        <v>167</v>
      </c>
      <c r="C41" s="5">
        <v>136483</v>
      </c>
    </row>
    <row r="42" spans="1:3" x14ac:dyDescent="0.2">
      <c r="A42" t="s">
        <v>334</v>
      </c>
      <c r="B42" t="s">
        <v>144</v>
      </c>
      <c r="C42" s="5">
        <v>131900</v>
      </c>
    </row>
    <row r="43" spans="1:3" x14ac:dyDescent="0.2">
      <c r="A43" t="s">
        <v>335</v>
      </c>
      <c r="B43" t="s">
        <v>144</v>
      </c>
      <c r="C43" s="5">
        <v>131900</v>
      </c>
    </row>
    <row r="44" spans="1:3" x14ac:dyDescent="0.2">
      <c r="A44" t="s">
        <v>336</v>
      </c>
      <c r="B44" t="s">
        <v>39</v>
      </c>
      <c r="C44" s="5">
        <v>127995</v>
      </c>
    </row>
    <row r="45" spans="1:3" x14ac:dyDescent="0.2">
      <c r="A45" t="s">
        <v>337</v>
      </c>
      <c r="B45" t="s">
        <v>33</v>
      </c>
      <c r="C45" s="5">
        <v>145385</v>
      </c>
    </row>
    <row r="46" spans="1:3" x14ac:dyDescent="0.2">
      <c r="A46" t="s">
        <v>338</v>
      </c>
      <c r="B46" t="s">
        <v>29</v>
      </c>
      <c r="C46" s="5">
        <v>145180</v>
      </c>
    </row>
    <row r="47" spans="1:3" x14ac:dyDescent="0.2">
      <c r="A47" t="s">
        <v>339</v>
      </c>
      <c r="B47" t="s">
        <v>29</v>
      </c>
      <c r="C47" s="5">
        <v>140460</v>
      </c>
    </row>
    <row r="48" spans="1:3" x14ac:dyDescent="0.2">
      <c r="A48" t="s">
        <v>340</v>
      </c>
      <c r="B48" t="s">
        <v>286</v>
      </c>
      <c r="C48" s="5">
        <v>146000</v>
      </c>
    </row>
    <row r="49" spans="1:3" x14ac:dyDescent="0.2">
      <c r="A49" t="s">
        <v>341</v>
      </c>
      <c r="B49" t="s">
        <v>167</v>
      </c>
      <c r="C49" s="5">
        <v>137468</v>
      </c>
    </row>
    <row r="50" spans="1:3" x14ac:dyDescent="0.2">
      <c r="A50" t="s">
        <v>342</v>
      </c>
      <c r="B50" t="s">
        <v>92</v>
      </c>
      <c r="C50" s="5">
        <v>148351</v>
      </c>
    </row>
    <row r="51" spans="1:3" x14ac:dyDescent="0.2">
      <c r="A51" t="s">
        <v>343</v>
      </c>
      <c r="B51" t="s">
        <v>92</v>
      </c>
      <c r="C51" s="5">
        <v>153543</v>
      </c>
    </row>
    <row r="52" spans="1:3" x14ac:dyDescent="0.2">
      <c r="A52" t="s">
        <v>344</v>
      </c>
      <c r="B52" t="s">
        <v>92</v>
      </c>
      <c r="C52" s="5">
        <v>147429</v>
      </c>
    </row>
    <row r="53" spans="1:3" x14ac:dyDescent="0.2">
      <c r="A53" t="s">
        <v>345</v>
      </c>
      <c r="B53" t="s">
        <v>286</v>
      </c>
      <c r="C53" s="5">
        <v>146000</v>
      </c>
    </row>
    <row r="54" spans="1:3" x14ac:dyDescent="0.2">
      <c r="A54" t="s">
        <v>346</v>
      </c>
      <c r="B54" t="s">
        <v>131</v>
      </c>
      <c r="C54" s="5">
        <v>131900</v>
      </c>
    </row>
    <row r="55" spans="1:3" x14ac:dyDescent="0.2">
      <c r="A55" t="s">
        <v>347</v>
      </c>
      <c r="B55" t="s">
        <v>297</v>
      </c>
      <c r="C55" s="5">
        <v>144800</v>
      </c>
    </row>
    <row r="56" spans="1:3" x14ac:dyDescent="0.2">
      <c r="A56" t="s">
        <v>348</v>
      </c>
      <c r="B56" t="s">
        <v>29</v>
      </c>
      <c r="C56" s="5">
        <v>141245</v>
      </c>
    </row>
    <row r="57" spans="1:3" x14ac:dyDescent="0.2">
      <c r="A57" t="s">
        <v>349</v>
      </c>
      <c r="B57" t="s">
        <v>286</v>
      </c>
      <c r="C57" s="5">
        <v>146000</v>
      </c>
    </row>
    <row r="58" spans="1:3" x14ac:dyDescent="0.2">
      <c r="A58" t="s">
        <v>346</v>
      </c>
      <c r="B58" t="s">
        <v>144</v>
      </c>
      <c r="C58" s="5">
        <v>131900</v>
      </c>
    </row>
    <row r="59" spans="1:3" x14ac:dyDescent="0.2">
      <c r="A59" t="s">
        <v>350</v>
      </c>
      <c r="B59" t="s">
        <v>43</v>
      </c>
      <c r="C59" s="5">
        <v>146800</v>
      </c>
    </row>
    <row r="60" spans="1:3" x14ac:dyDescent="0.2">
      <c r="A60" t="s">
        <v>351</v>
      </c>
      <c r="B60" t="s">
        <v>92</v>
      </c>
      <c r="C60" s="5">
        <v>141898</v>
      </c>
    </row>
    <row r="61" spans="1:3" x14ac:dyDescent="0.2">
      <c r="A61" t="s">
        <v>352</v>
      </c>
      <c r="B61" t="s">
        <v>39</v>
      </c>
      <c r="C61" s="5">
        <v>147780</v>
      </c>
    </row>
    <row r="62" spans="1:3" x14ac:dyDescent="0.2">
      <c r="A62" t="s">
        <v>353</v>
      </c>
      <c r="B62" t="s">
        <v>144</v>
      </c>
      <c r="C62" s="5">
        <v>129900</v>
      </c>
    </row>
    <row r="63" spans="1:3" x14ac:dyDescent="0.2">
      <c r="A63" t="s">
        <v>354</v>
      </c>
      <c r="B63" t="s">
        <v>167</v>
      </c>
      <c r="C63" s="5">
        <v>145375</v>
      </c>
    </row>
    <row r="64" spans="1:3" x14ac:dyDescent="0.2">
      <c r="A64" t="s">
        <v>355</v>
      </c>
      <c r="B64" t="s">
        <v>33</v>
      </c>
      <c r="C64" s="5">
        <v>159000</v>
      </c>
    </row>
    <row r="65" spans="1:3" x14ac:dyDescent="0.2">
      <c r="A65" t="s">
        <v>356</v>
      </c>
      <c r="B65" t="s">
        <v>131</v>
      </c>
      <c r="C65" s="5">
        <v>129900</v>
      </c>
    </row>
    <row r="66" spans="1:3" x14ac:dyDescent="0.2">
      <c r="A66" t="s">
        <v>357</v>
      </c>
      <c r="B66" t="s">
        <v>92</v>
      </c>
      <c r="C66" s="5">
        <v>149391</v>
      </c>
    </row>
    <row r="67" spans="1:3" x14ac:dyDescent="0.2">
      <c r="A67" t="s">
        <v>358</v>
      </c>
      <c r="B67" t="s">
        <v>144</v>
      </c>
      <c r="C67" s="5">
        <v>129900</v>
      </c>
    </row>
    <row r="68" spans="1:3" x14ac:dyDescent="0.2">
      <c r="A68" t="s">
        <v>359</v>
      </c>
      <c r="B68" t="s">
        <v>39</v>
      </c>
      <c r="C68" s="5">
        <v>146500</v>
      </c>
    </row>
    <row r="69" spans="1:3" x14ac:dyDescent="0.2">
      <c r="A69" t="s">
        <v>334</v>
      </c>
      <c r="B69" t="s">
        <v>144</v>
      </c>
      <c r="C69" s="5">
        <v>131900</v>
      </c>
    </row>
    <row r="70" spans="1:3" x14ac:dyDescent="0.2">
      <c r="A70" t="s">
        <v>335</v>
      </c>
      <c r="B70" t="s">
        <v>144</v>
      </c>
      <c r="C70" s="5">
        <v>131900</v>
      </c>
    </row>
    <row r="71" spans="1:3" x14ac:dyDescent="0.2">
      <c r="A71" t="s">
        <v>360</v>
      </c>
      <c r="B71" t="s">
        <v>144</v>
      </c>
      <c r="C71" s="5">
        <v>136900</v>
      </c>
    </row>
    <row r="72" spans="1:3" x14ac:dyDescent="0.2">
      <c r="A72" t="s">
        <v>361</v>
      </c>
      <c r="B72" t="s">
        <v>286</v>
      </c>
      <c r="C72" s="5">
        <v>149285</v>
      </c>
    </row>
    <row r="73" spans="1:3" x14ac:dyDescent="0.2">
      <c r="A73" t="s">
        <v>362</v>
      </c>
      <c r="B73" t="s">
        <v>33</v>
      </c>
      <c r="C73" s="5">
        <v>146655</v>
      </c>
    </row>
    <row r="74" spans="1:3" x14ac:dyDescent="0.2">
      <c r="A74" t="s">
        <v>363</v>
      </c>
      <c r="B74" t="s">
        <v>33</v>
      </c>
      <c r="C74" s="5">
        <v>146655</v>
      </c>
    </row>
    <row r="75" spans="1:3" x14ac:dyDescent="0.2">
      <c r="A75" t="s">
        <v>346</v>
      </c>
      <c r="B75" t="s">
        <v>215</v>
      </c>
      <c r="C75" s="5">
        <v>131900</v>
      </c>
    </row>
    <row r="76" spans="1:3" x14ac:dyDescent="0.2">
      <c r="A76" t="s">
        <v>364</v>
      </c>
      <c r="B76" t="s">
        <v>39</v>
      </c>
      <c r="C76" s="5">
        <v>145180</v>
      </c>
    </row>
    <row r="77" spans="1:3" x14ac:dyDescent="0.2">
      <c r="A77" t="s">
        <v>365</v>
      </c>
      <c r="B77" t="s">
        <v>92</v>
      </c>
      <c r="C77" s="5">
        <v>153814</v>
      </c>
    </row>
    <row r="78" spans="1:3" x14ac:dyDescent="0.2">
      <c r="A78" t="s">
        <v>366</v>
      </c>
      <c r="B78" t="s">
        <v>92</v>
      </c>
      <c r="C78" s="5">
        <v>148613</v>
      </c>
    </row>
    <row r="79" spans="1:3" x14ac:dyDescent="0.2">
      <c r="A79" t="s">
        <v>367</v>
      </c>
      <c r="B79" t="s">
        <v>144</v>
      </c>
      <c r="C79" s="5">
        <v>131900</v>
      </c>
    </row>
    <row r="80" spans="1:3" x14ac:dyDescent="0.2">
      <c r="A80" t="s">
        <v>368</v>
      </c>
      <c r="B80" t="s">
        <v>39</v>
      </c>
      <c r="C80" s="5">
        <v>134900</v>
      </c>
    </row>
    <row r="81" spans="1:3" x14ac:dyDescent="0.2">
      <c r="A81" t="s">
        <v>369</v>
      </c>
      <c r="B81" t="s">
        <v>39</v>
      </c>
      <c r="C81" s="5">
        <v>146000</v>
      </c>
    </row>
    <row r="82" spans="1:3" x14ac:dyDescent="0.2">
      <c r="A82" t="s">
        <v>370</v>
      </c>
      <c r="B82" t="s">
        <v>92</v>
      </c>
      <c r="C82" s="5">
        <v>151674</v>
      </c>
    </row>
    <row r="83" spans="1:3" x14ac:dyDescent="0.2">
      <c r="A83" t="s">
        <v>371</v>
      </c>
      <c r="B83" t="s">
        <v>33</v>
      </c>
      <c r="C83" s="5">
        <v>146655</v>
      </c>
    </row>
    <row r="84" spans="1:3" x14ac:dyDescent="0.2">
      <c r="A84" t="s">
        <v>372</v>
      </c>
      <c r="B84" t="s">
        <v>39</v>
      </c>
      <c r="C84" s="5">
        <v>146500</v>
      </c>
    </row>
    <row r="85" spans="1:3" x14ac:dyDescent="0.2">
      <c r="A85" t="s">
        <v>373</v>
      </c>
      <c r="B85" t="s">
        <v>33</v>
      </c>
      <c r="C85" s="5">
        <v>146655</v>
      </c>
    </row>
    <row r="86" spans="1:3" x14ac:dyDescent="0.2">
      <c r="A86" t="s">
        <v>374</v>
      </c>
      <c r="B86" t="s">
        <v>39</v>
      </c>
      <c r="C86" s="5">
        <v>146655</v>
      </c>
    </row>
    <row r="87" spans="1:3" x14ac:dyDescent="0.2">
      <c r="A87" t="s">
        <v>346</v>
      </c>
      <c r="B87" t="s">
        <v>144</v>
      </c>
      <c r="C87" s="5">
        <v>131900</v>
      </c>
    </row>
    <row r="88" spans="1:3" x14ac:dyDescent="0.2">
      <c r="A88" t="s">
        <v>375</v>
      </c>
      <c r="B88" t="s">
        <v>33</v>
      </c>
      <c r="C88" s="5">
        <v>146655</v>
      </c>
    </row>
    <row r="89" spans="1:3" x14ac:dyDescent="0.2">
      <c r="A89" t="s">
        <v>376</v>
      </c>
      <c r="B89" t="s">
        <v>33</v>
      </c>
      <c r="C89" s="5">
        <v>138407</v>
      </c>
    </row>
    <row r="90" spans="1:3" x14ac:dyDescent="0.2">
      <c r="A90" t="s">
        <v>353</v>
      </c>
      <c r="B90" t="s">
        <v>144</v>
      </c>
      <c r="C90" s="5">
        <v>129900</v>
      </c>
    </row>
    <row r="91" spans="1:3" x14ac:dyDescent="0.2">
      <c r="A91" t="s">
        <v>377</v>
      </c>
      <c r="B91" t="s">
        <v>33</v>
      </c>
      <c r="C91" s="5">
        <v>138407</v>
      </c>
    </row>
    <row r="92" spans="1:3" x14ac:dyDescent="0.2">
      <c r="A92" t="s">
        <v>378</v>
      </c>
      <c r="B92" t="s">
        <v>35</v>
      </c>
      <c r="C92" s="5">
        <v>166322</v>
      </c>
    </row>
    <row r="93" spans="1:3" x14ac:dyDescent="0.2">
      <c r="A93" t="s">
        <v>379</v>
      </c>
      <c r="B93" t="s">
        <v>167</v>
      </c>
      <c r="C93" s="5">
        <v>132993</v>
      </c>
    </row>
    <row r="94" spans="1:3" x14ac:dyDescent="0.2">
      <c r="A94" t="s">
        <v>380</v>
      </c>
      <c r="B94" t="s">
        <v>167</v>
      </c>
      <c r="C94" s="5">
        <v>150929</v>
      </c>
    </row>
    <row r="95" spans="1:3" x14ac:dyDescent="0.2">
      <c r="A95" t="s">
        <v>381</v>
      </c>
      <c r="B95" t="s">
        <v>33</v>
      </c>
      <c r="C95" s="5">
        <v>143860</v>
      </c>
    </row>
    <row r="96" spans="1:3" x14ac:dyDescent="0.2">
      <c r="A96" t="s">
        <v>358</v>
      </c>
      <c r="B96" t="s">
        <v>144</v>
      </c>
      <c r="C96" s="5">
        <v>129900</v>
      </c>
    </row>
    <row r="97" spans="1:3" x14ac:dyDescent="0.2">
      <c r="A97" t="s">
        <v>382</v>
      </c>
      <c r="B97" t="s">
        <v>286</v>
      </c>
      <c r="C97" s="5">
        <v>150699</v>
      </c>
    </row>
    <row r="98" spans="1:3" x14ac:dyDescent="0.2">
      <c r="A98" t="s">
        <v>383</v>
      </c>
      <c r="B98" t="s">
        <v>92</v>
      </c>
      <c r="C98" s="5">
        <v>136908</v>
      </c>
    </row>
    <row r="99" spans="1:3" x14ac:dyDescent="0.2">
      <c r="A99" t="s">
        <v>367</v>
      </c>
      <c r="B99" t="s">
        <v>215</v>
      </c>
      <c r="C99" s="5">
        <v>131900</v>
      </c>
    </row>
    <row r="100" spans="1:3" x14ac:dyDescent="0.2">
      <c r="A100" t="s">
        <v>384</v>
      </c>
      <c r="B100" t="s">
        <v>60</v>
      </c>
      <c r="C100" s="5">
        <v>150500</v>
      </c>
    </row>
    <row r="101" spans="1:3" x14ac:dyDescent="0.2">
      <c r="A101" t="s">
        <v>385</v>
      </c>
      <c r="B101" t="s">
        <v>167</v>
      </c>
      <c r="C101" s="5">
        <v>147311</v>
      </c>
    </row>
    <row r="102" spans="1:3" x14ac:dyDescent="0.2">
      <c r="A102" t="s">
        <v>386</v>
      </c>
      <c r="B102" t="s">
        <v>39</v>
      </c>
      <c r="C102" s="5">
        <v>151500</v>
      </c>
    </row>
    <row r="103" spans="1:3" x14ac:dyDescent="0.2">
      <c r="A103" t="s">
        <v>387</v>
      </c>
      <c r="B103" t="s">
        <v>33</v>
      </c>
      <c r="C103" s="5">
        <v>135090</v>
      </c>
    </row>
    <row r="104" spans="1:3" x14ac:dyDescent="0.2">
      <c r="A104" t="s">
        <v>388</v>
      </c>
      <c r="B104" t="s">
        <v>33</v>
      </c>
      <c r="C104" s="5">
        <v>135090</v>
      </c>
    </row>
    <row r="105" spans="1:3" x14ac:dyDescent="0.2">
      <c r="A105" t="s">
        <v>358</v>
      </c>
      <c r="B105" t="s">
        <v>144</v>
      </c>
      <c r="C105" s="5">
        <v>129900</v>
      </c>
    </row>
    <row r="106" spans="1:3" x14ac:dyDescent="0.2">
      <c r="A106" t="s">
        <v>389</v>
      </c>
      <c r="B106" t="s">
        <v>60</v>
      </c>
      <c r="C106" s="5">
        <v>156500</v>
      </c>
    </row>
    <row r="107" spans="1:3" x14ac:dyDescent="0.2">
      <c r="A107" t="s">
        <v>390</v>
      </c>
      <c r="B107" t="s">
        <v>60</v>
      </c>
      <c r="C107" s="5">
        <v>146750</v>
      </c>
    </row>
    <row r="108" spans="1:3" x14ac:dyDescent="0.2">
      <c r="A108" t="s">
        <v>391</v>
      </c>
      <c r="B108" t="s">
        <v>43</v>
      </c>
      <c r="C108" s="5">
        <v>137900</v>
      </c>
    </row>
    <row r="109" spans="1:3" x14ac:dyDescent="0.2">
      <c r="A109" t="s">
        <v>392</v>
      </c>
      <c r="B109" t="s">
        <v>60</v>
      </c>
      <c r="C109" s="5">
        <v>150750</v>
      </c>
    </row>
    <row r="110" spans="1:3" x14ac:dyDescent="0.2">
      <c r="A110" t="s">
        <v>393</v>
      </c>
      <c r="B110" t="s">
        <v>60</v>
      </c>
      <c r="C110" s="5">
        <v>150750</v>
      </c>
    </row>
    <row r="111" spans="1:3" x14ac:dyDescent="0.2">
      <c r="A111" t="s">
        <v>394</v>
      </c>
      <c r="B111" t="s">
        <v>60</v>
      </c>
      <c r="C111" s="5">
        <v>150000</v>
      </c>
    </row>
    <row r="112" spans="1:3" x14ac:dyDescent="0.2">
      <c r="A112" t="s">
        <v>395</v>
      </c>
      <c r="B112" t="s">
        <v>92</v>
      </c>
      <c r="C112" s="5">
        <v>143529</v>
      </c>
    </row>
    <row r="113" spans="1:3" x14ac:dyDescent="0.2">
      <c r="A113" t="s">
        <v>353</v>
      </c>
      <c r="B113" t="s">
        <v>131</v>
      </c>
      <c r="C113" s="5">
        <v>129900</v>
      </c>
    </row>
    <row r="114" spans="1:3" x14ac:dyDescent="0.2">
      <c r="A114" t="s">
        <v>356</v>
      </c>
      <c r="B114" t="s">
        <v>144</v>
      </c>
      <c r="C114" s="5">
        <v>129900</v>
      </c>
    </row>
    <row r="115" spans="1:3" x14ac:dyDescent="0.2">
      <c r="A115" t="s">
        <v>396</v>
      </c>
      <c r="B115" t="s">
        <v>297</v>
      </c>
      <c r="C115" s="5">
        <v>145200</v>
      </c>
    </row>
    <row r="116" spans="1:3" x14ac:dyDescent="0.2">
      <c r="A116" t="s">
        <v>397</v>
      </c>
      <c r="B116" t="s">
        <v>286</v>
      </c>
      <c r="C116" s="5">
        <v>150699</v>
      </c>
    </row>
    <row r="117" spans="1:3" x14ac:dyDescent="0.2">
      <c r="A117" t="s">
        <v>360</v>
      </c>
      <c r="B117" t="s">
        <v>144</v>
      </c>
      <c r="C117" s="5">
        <v>136900</v>
      </c>
    </row>
    <row r="118" spans="1:3" x14ac:dyDescent="0.2">
      <c r="A118" t="s">
        <v>398</v>
      </c>
      <c r="B118" t="s">
        <v>33</v>
      </c>
      <c r="C118" s="5">
        <v>135090</v>
      </c>
    </row>
    <row r="119" spans="1:3" x14ac:dyDescent="0.2">
      <c r="A119" t="s">
        <v>399</v>
      </c>
      <c r="B119" t="s">
        <v>33</v>
      </c>
      <c r="C119" s="5">
        <v>135090</v>
      </c>
    </row>
    <row r="120" spans="1:3" x14ac:dyDescent="0.2">
      <c r="A120" t="s">
        <v>356</v>
      </c>
      <c r="B120" t="s">
        <v>144</v>
      </c>
      <c r="C120" s="5">
        <v>129900</v>
      </c>
    </row>
    <row r="121" spans="1:3" x14ac:dyDescent="0.2">
      <c r="A121" t="s">
        <v>400</v>
      </c>
      <c r="B121" t="s">
        <v>224</v>
      </c>
      <c r="C121" s="5">
        <v>148900</v>
      </c>
    </row>
    <row r="122" spans="1:3" x14ac:dyDescent="0.2">
      <c r="A122" t="s">
        <v>334</v>
      </c>
      <c r="B122" t="s">
        <v>144</v>
      </c>
      <c r="C122" s="5">
        <v>131900</v>
      </c>
    </row>
    <row r="123" spans="1:3" x14ac:dyDescent="0.2">
      <c r="A123" t="s">
        <v>335</v>
      </c>
      <c r="B123" t="s">
        <v>144</v>
      </c>
      <c r="C123" s="5">
        <v>131900</v>
      </c>
    </row>
    <row r="124" spans="1:3" x14ac:dyDescent="0.2">
      <c r="A124" t="s">
        <v>401</v>
      </c>
      <c r="B124" t="s">
        <v>286</v>
      </c>
      <c r="C124" s="5">
        <v>143500</v>
      </c>
    </row>
    <row r="125" spans="1:3" x14ac:dyDescent="0.2">
      <c r="A125" t="s">
        <v>402</v>
      </c>
      <c r="B125" t="s">
        <v>92</v>
      </c>
      <c r="C125" s="5">
        <v>147600</v>
      </c>
    </row>
    <row r="126" spans="1:3" x14ac:dyDescent="0.2">
      <c r="A126" t="s">
        <v>346</v>
      </c>
      <c r="B126" t="s">
        <v>144</v>
      </c>
      <c r="C126" s="5">
        <v>131900</v>
      </c>
    </row>
    <row r="127" spans="1:3" x14ac:dyDescent="0.2">
      <c r="A127" t="s">
        <v>403</v>
      </c>
      <c r="B127" t="s">
        <v>60</v>
      </c>
      <c r="C127" s="5">
        <v>139000</v>
      </c>
    </row>
    <row r="128" spans="1:3" x14ac:dyDescent="0.2">
      <c r="A128" t="s">
        <v>404</v>
      </c>
      <c r="B128" t="s">
        <v>33</v>
      </c>
      <c r="C128" s="5">
        <v>138407</v>
      </c>
    </row>
    <row r="129" spans="1:3" x14ac:dyDescent="0.2">
      <c r="A129" t="s">
        <v>405</v>
      </c>
      <c r="B129" t="s">
        <v>33</v>
      </c>
      <c r="C129" s="5">
        <v>138407</v>
      </c>
    </row>
    <row r="130" spans="1:3" x14ac:dyDescent="0.2">
      <c r="A130" t="s">
        <v>406</v>
      </c>
      <c r="B130" t="s">
        <v>33</v>
      </c>
      <c r="C130" s="5">
        <v>135090</v>
      </c>
    </row>
    <row r="131" spans="1:3" x14ac:dyDescent="0.2">
      <c r="A131" t="s">
        <v>407</v>
      </c>
      <c r="B131" t="s">
        <v>33</v>
      </c>
      <c r="C131" s="5">
        <v>146972</v>
      </c>
    </row>
    <row r="132" spans="1:3" x14ac:dyDescent="0.2">
      <c r="A132" t="s">
        <v>408</v>
      </c>
      <c r="B132" t="s">
        <v>33</v>
      </c>
      <c r="C132" s="5">
        <v>146972</v>
      </c>
    </row>
    <row r="133" spans="1:3" x14ac:dyDescent="0.2">
      <c r="A133" t="s">
        <v>409</v>
      </c>
      <c r="B133" t="s">
        <v>224</v>
      </c>
      <c r="C133" s="5">
        <v>146000</v>
      </c>
    </row>
    <row r="134" spans="1:3" x14ac:dyDescent="0.2">
      <c r="A134" t="s">
        <v>410</v>
      </c>
      <c r="B134" t="s">
        <v>286</v>
      </c>
      <c r="C134" s="5">
        <v>150475</v>
      </c>
    </row>
    <row r="135" spans="1:3" x14ac:dyDescent="0.2">
      <c r="A135" t="s">
        <v>411</v>
      </c>
      <c r="B135" t="s">
        <v>167</v>
      </c>
      <c r="C135" s="5">
        <v>136581</v>
      </c>
    </row>
    <row r="136" spans="1:3" x14ac:dyDescent="0.2">
      <c r="A136" t="s">
        <v>358</v>
      </c>
      <c r="B136" t="s">
        <v>215</v>
      </c>
      <c r="C136" s="5">
        <v>129900</v>
      </c>
    </row>
    <row r="137" spans="1:3" x14ac:dyDescent="0.2">
      <c r="A137" t="s">
        <v>353</v>
      </c>
      <c r="B137" t="s">
        <v>144</v>
      </c>
      <c r="C137" s="5">
        <v>129900</v>
      </c>
    </row>
    <row r="138" spans="1:3" x14ac:dyDescent="0.2">
      <c r="A138" t="s">
        <v>360</v>
      </c>
      <c r="B138" t="s">
        <v>215</v>
      </c>
      <c r="C138" s="5">
        <v>136900</v>
      </c>
    </row>
    <row r="139" spans="1:3" x14ac:dyDescent="0.2">
      <c r="A139" t="s">
        <v>412</v>
      </c>
      <c r="B139" t="s">
        <v>60</v>
      </c>
      <c r="C139" s="5">
        <v>134500</v>
      </c>
    </row>
    <row r="140" spans="1:3" x14ac:dyDescent="0.2">
      <c r="A140" t="s">
        <v>413</v>
      </c>
      <c r="B140" t="s">
        <v>92</v>
      </c>
      <c r="C140" s="5">
        <v>156236</v>
      </c>
    </row>
    <row r="141" spans="1:3" x14ac:dyDescent="0.2">
      <c r="A141" t="s">
        <v>414</v>
      </c>
      <c r="B141" t="s">
        <v>286</v>
      </c>
      <c r="C141" s="5">
        <v>151299</v>
      </c>
    </row>
    <row r="142" spans="1:3" x14ac:dyDescent="0.2">
      <c r="A142" t="s">
        <v>415</v>
      </c>
      <c r="B142" t="s">
        <v>144</v>
      </c>
      <c r="C142" s="5">
        <v>129900</v>
      </c>
    </row>
    <row r="143" spans="1:3" x14ac:dyDescent="0.2">
      <c r="A143" t="s">
        <v>416</v>
      </c>
      <c r="B143" t="s">
        <v>33</v>
      </c>
      <c r="C143" s="5">
        <v>143100</v>
      </c>
    </row>
    <row r="144" spans="1:3" x14ac:dyDescent="0.2">
      <c r="A144" t="s">
        <v>417</v>
      </c>
      <c r="B144" t="s">
        <v>92</v>
      </c>
      <c r="C144" s="5">
        <v>142880</v>
      </c>
    </row>
    <row r="145" spans="1:3" x14ac:dyDescent="0.2">
      <c r="A145" t="s">
        <v>367</v>
      </c>
      <c r="B145" t="s">
        <v>144</v>
      </c>
      <c r="C145" s="5">
        <v>131900</v>
      </c>
    </row>
    <row r="146" spans="1:3" x14ac:dyDescent="0.2">
      <c r="A146" t="s">
        <v>356</v>
      </c>
      <c r="B146" t="s">
        <v>215</v>
      </c>
      <c r="C146" s="5">
        <v>129900</v>
      </c>
    </row>
    <row r="147" spans="1:3" x14ac:dyDescent="0.2">
      <c r="A147" t="s">
        <v>356</v>
      </c>
      <c r="B147" t="s">
        <v>144</v>
      </c>
      <c r="C147" s="5">
        <v>129900</v>
      </c>
    </row>
    <row r="148" spans="1:3" x14ac:dyDescent="0.2">
      <c r="A148" t="s">
        <v>334</v>
      </c>
      <c r="B148" t="s">
        <v>144</v>
      </c>
      <c r="C148" s="5">
        <v>131900</v>
      </c>
    </row>
    <row r="149" spans="1:3" x14ac:dyDescent="0.2">
      <c r="A149" t="s">
        <v>367</v>
      </c>
      <c r="B149" t="s">
        <v>144</v>
      </c>
      <c r="C149" s="5">
        <v>131900</v>
      </c>
    </row>
    <row r="150" spans="1:3" x14ac:dyDescent="0.2">
      <c r="A150" t="s">
        <v>418</v>
      </c>
      <c r="B150" t="s">
        <v>35</v>
      </c>
      <c r="C150" s="5">
        <v>141690</v>
      </c>
    </row>
    <row r="151" spans="1:3" x14ac:dyDescent="0.2">
      <c r="A151" t="s">
        <v>415</v>
      </c>
      <c r="B151" t="s">
        <v>131</v>
      </c>
      <c r="C151" s="5">
        <v>129900</v>
      </c>
    </row>
    <row r="152" spans="1:3" x14ac:dyDescent="0.2">
      <c r="A152" t="s">
        <v>360</v>
      </c>
      <c r="B152" t="s">
        <v>144</v>
      </c>
      <c r="C152" s="5">
        <v>136900</v>
      </c>
    </row>
    <row r="153" spans="1:3" x14ac:dyDescent="0.2">
      <c r="A153" t="s">
        <v>419</v>
      </c>
      <c r="B153" t="s">
        <v>60</v>
      </c>
      <c r="C153" s="5">
        <v>139900</v>
      </c>
    </row>
    <row r="154" spans="1:3" x14ac:dyDescent="0.2">
      <c r="A154" t="s">
        <v>420</v>
      </c>
      <c r="B154" t="s">
        <v>224</v>
      </c>
      <c r="C154" s="5">
        <v>144800</v>
      </c>
    </row>
    <row r="155" spans="1:3" x14ac:dyDescent="0.2">
      <c r="A155" t="s">
        <v>421</v>
      </c>
      <c r="B155" t="s">
        <v>33</v>
      </c>
      <c r="C155" s="5">
        <v>136196</v>
      </c>
    </row>
    <row r="156" spans="1:3" x14ac:dyDescent="0.2">
      <c r="A156" t="s">
        <v>422</v>
      </c>
      <c r="B156" t="s">
        <v>25</v>
      </c>
      <c r="C156" s="5">
        <v>144850</v>
      </c>
    </row>
    <row r="157" spans="1:3" x14ac:dyDescent="0.2">
      <c r="A157" t="s">
        <v>423</v>
      </c>
      <c r="B157" t="s">
        <v>33</v>
      </c>
      <c r="C157" s="5">
        <v>135136</v>
      </c>
    </row>
    <row r="158" spans="1:3" x14ac:dyDescent="0.2">
      <c r="A158" t="s">
        <v>424</v>
      </c>
      <c r="B158" t="s">
        <v>33</v>
      </c>
      <c r="C158" s="5">
        <v>135136</v>
      </c>
    </row>
    <row r="159" spans="1:3" x14ac:dyDescent="0.2">
      <c r="A159" t="s">
        <v>425</v>
      </c>
      <c r="B159" t="s">
        <v>33</v>
      </c>
      <c r="C159" s="5">
        <v>135136</v>
      </c>
    </row>
    <row r="160" spans="1:3" x14ac:dyDescent="0.2">
      <c r="A160" t="s">
        <v>426</v>
      </c>
      <c r="B160" t="s">
        <v>33</v>
      </c>
      <c r="C160" s="5">
        <v>135136</v>
      </c>
    </row>
    <row r="161" spans="1:3" x14ac:dyDescent="0.2">
      <c r="A161" t="s">
        <v>427</v>
      </c>
      <c r="B161" t="s">
        <v>286</v>
      </c>
      <c r="C161" s="5">
        <v>146000</v>
      </c>
    </row>
    <row r="162" spans="1:3" x14ac:dyDescent="0.2">
      <c r="A162" t="s">
        <v>358</v>
      </c>
      <c r="B162" t="s">
        <v>131</v>
      </c>
      <c r="C162" s="5">
        <v>129900</v>
      </c>
    </row>
    <row r="163" spans="1:3" x14ac:dyDescent="0.2">
      <c r="A163" t="s">
        <v>358</v>
      </c>
      <c r="B163" t="s">
        <v>144</v>
      </c>
      <c r="C163" s="5">
        <v>129900</v>
      </c>
    </row>
    <row r="164" spans="1:3" x14ac:dyDescent="0.2">
      <c r="A164" t="s">
        <v>428</v>
      </c>
      <c r="B164" t="s">
        <v>25</v>
      </c>
      <c r="C164" s="5">
        <v>146750</v>
      </c>
    </row>
    <row r="165" spans="1:3" x14ac:dyDescent="0.2">
      <c r="A165" t="s">
        <v>429</v>
      </c>
      <c r="B165" t="s">
        <v>39</v>
      </c>
      <c r="C165" s="5">
        <v>132300</v>
      </c>
    </row>
    <row r="166" spans="1:3" x14ac:dyDescent="0.2">
      <c r="A166" t="s">
        <v>430</v>
      </c>
      <c r="B166" t="s">
        <v>29</v>
      </c>
      <c r="C166" s="5">
        <v>141034</v>
      </c>
    </row>
    <row r="167" spans="1:3" x14ac:dyDescent="0.2">
      <c r="A167" t="s">
        <v>431</v>
      </c>
      <c r="B167" t="s">
        <v>43</v>
      </c>
      <c r="C167" s="5">
        <v>145900</v>
      </c>
    </row>
    <row r="168" spans="1:3" x14ac:dyDescent="0.2">
      <c r="A168" t="s">
        <v>432</v>
      </c>
      <c r="B168" t="s">
        <v>92</v>
      </c>
      <c r="C168" s="5">
        <v>148191</v>
      </c>
    </row>
    <row r="169" spans="1:3" x14ac:dyDescent="0.2">
      <c r="A169" t="s">
        <v>360</v>
      </c>
      <c r="B169" t="s">
        <v>144</v>
      </c>
      <c r="C169" s="5">
        <v>136900</v>
      </c>
    </row>
    <row r="170" spans="1:3" x14ac:dyDescent="0.2">
      <c r="A170" t="s">
        <v>433</v>
      </c>
      <c r="B170" t="s">
        <v>286</v>
      </c>
      <c r="C170" s="5">
        <v>150499</v>
      </c>
    </row>
    <row r="171" spans="1:3" x14ac:dyDescent="0.2">
      <c r="A171" t="s">
        <v>334</v>
      </c>
      <c r="B171" t="s">
        <v>131</v>
      </c>
      <c r="C171" s="5">
        <v>131900</v>
      </c>
    </row>
    <row r="172" spans="1:3" x14ac:dyDescent="0.2">
      <c r="A172" t="s">
        <v>367</v>
      </c>
      <c r="B172" t="s">
        <v>131</v>
      </c>
      <c r="C172" s="5">
        <v>131900</v>
      </c>
    </row>
    <row r="173" spans="1:3" x14ac:dyDescent="0.2">
      <c r="A173" t="s">
        <v>434</v>
      </c>
      <c r="B173" t="s">
        <v>167</v>
      </c>
      <c r="C173" s="5">
        <v>152753</v>
      </c>
    </row>
    <row r="174" spans="1:3" x14ac:dyDescent="0.2">
      <c r="A174" t="s">
        <v>346</v>
      </c>
      <c r="B174" t="s">
        <v>144</v>
      </c>
      <c r="C174" s="5">
        <v>131900</v>
      </c>
    </row>
    <row r="175" spans="1:3" x14ac:dyDescent="0.2">
      <c r="A175" t="s">
        <v>356</v>
      </c>
      <c r="B175" t="s">
        <v>144</v>
      </c>
      <c r="C175" s="5">
        <v>129900</v>
      </c>
    </row>
    <row r="176" spans="1:3" x14ac:dyDescent="0.2">
      <c r="A176" t="s">
        <v>435</v>
      </c>
      <c r="B176" t="s">
        <v>92</v>
      </c>
      <c r="C176" s="5">
        <v>142880</v>
      </c>
    </row>
    <row r="177" spans="1:3" x14ac:dyDescent="0.2">
      <c r="A177" t="s">
        <v>436</v>
      </c>
      <c r="B177" t="s">
        <v>33</v>
      </c>
      <c r="C177" s="5">
        <v>142977</v>
      </c>
    </row>
    <row r="178" spans="1:3" x14ac:dyDescent="0.2">
      <c r="A178" t="s">
        <v>437</v>
      </c>
      <c r="B178" t="s">
        <v>35</v>
      </c>
      <c r="C178" s="5">
        <v>156500</v>
      </c>
    </row>
    <row r="179" spans="1:3" x14ac:dyDescent="0.2">
      <c r="A179" t="s">
        <v>438</v>
      </c>
      <c r="B179" t="s">
        <v>60</v>
      </c>
      <c r="C179" s="5">
        <v>150500</v>
      </c>
    </row>
    <row r="180" spans="1:3" x14ac:dyDescent="0.2">
      <c r="A180" t="s">
        <v>439</v>
      </c>
      <c r="B180" t="s">
        <v>60</v>
      </c>
      <c r="C180" s="5">
        <v>150500</v>
      </c>
    </row>
    <row r="181" spans="1:3" x14ac:dyDescent="0.2">
      <c r="A181" t="s">
        <v>440</v>
      </c>
      <c r="B181" t="s">
        <v>35</v>
      </c>
      <c r="C181" s="5">
        <v>166322</v>
      </c>
    </row>
    <row r="182" spans="1:3" x14ac:dyDescent="0.2">
      <c r="A182" t="s">
        <v>441</v>
      </c>
      <c r="B182" t="s">
        <v>60</v>
      </c>
      <c r="C182" s="5">
        <v>150500</v>
      </c>
    </row>
    <row r="183" spans="1:3" x14ac:dyDescent="0.2">
      <c r="A183" t="s">
        <v>442</v>
      </c>
      <c r="B183" t="s">
        <v>286</v>
      </c>
      <c r="C183" s="5">
        <v>146000</v>
      </c>
    </row>
    <row r="184" spans="1:3" x14ac:dyDescent="0.2">
      <c r="A184" t="s">
        <v>443</v>
      </c>
      <c r="B184" t="s">
        <v>286</v>
      </c>
      <c r="C184" s="5">
        <v>146000</v>
      </c>
    </row>
    <row r="185" spans="1:3" x14ac:dyDescent="0.2">
      <c r="A185" t="s">
        <v>444</v>
      </c>
      <c r="B185" t="s">
        <v>286</v>
      </c>
      <c r="C185" s="5">
        <v>146000</v>
      </c>
    </row>
    <row r="186" spans="1:3" x14ac:dyDescent="0.2">
      <c r="A186" t="s">
        <v>445</v>
      </c>
      <c r="B186" t="s">
        <v>286</v>
      </c>
      <c r="C186" s="5">
        <v>149262</v>
      </c>
    </row>
    <row r="187" spans="1:3" x14ac:dyDescent="0.2">
      <c r="A187" t="s">
        <v>446</v>
      </c>
      <c r="B187" t="s">
        <v>224</v>
      </c>
      <c r="C187" s="5">
        <v>149262</v>
      </c>
    </row>
    <row r="188" spans="1:3" x14ac:dyDescent="0.2">
      <c r="A188" t="s">
        <v>447</v>
      </c>
      <c r="B188" t="s">
        <v>39</v>
      </c>
      <c r="C188" s="5">
        <v>146500</v>
      </c>
    </row>
    <row r="189" spans="1:3" x14ac:dyDescent="0.2">
      <c r="A189" t="s">
        <v>448</v>
      </c>
      <c r="B189" t="s">
        <v>297</v>
      </c>
      <c r="C189" s="5">
        <v>140990</v>
      </c>
    </row>
    <row r="190" spans="1:3" x14ac:dyDescent="0.2">
      <c r="A190" t="s">
        <v>353</v>
      </c>
      <c r="B190" t="s">
        <v>215</v>
      </c>
      <c r="C190" s="5">
        <v>129900</v>
      </c>
    </row>
    <row r="191" spans="1:3" x14ac:dyDescent="0.2">
      <c r="A191" t="s">
        <v>449</v>
      </c>
      <c r="B191" t="s">
        <v>297</v>
      </c>
      <c r="C191" s="5">
        <v>146850</v>
      </c>
    </row>
    <row r="192" spans="1:3" x14ac:dyDescent="0.2">
      <c r="A192" t="s">
        <v>450</v>
      </c>
      <c r="B192" t="s">
        <v>92</v>
      </c>
      <c r="C192" s="5">
        <v>142667</v>
      </c>
    </row>
    <row r="193" spans="1:3" x14ac:dyDescent="0.2">
      <c r="A193" t="s">
        <v>451</v>
      </c>
      <c r="B193" t="s">
        <v>33</v>
      </c>
      <c r="C193" s="5">
        <v>146655</v>
      </c>
    </row>
    <row r="194" spans="1:3" x14ac:dyDescent="0.2">
      <c r="A194" t="s">
        <v>452</v>
      </c>
      <c r="B194" t="s">
        <v>33</v>
      </c>
      <c r="C194" s="5">
        <v>146972</v>
      </c>
    </row>
    <row r="195" spans="1:3" x14ac:dyDescent="0.2">
      <c r="A195" t="s">
        <v>453</v>
      </c>
      <c r="B195" t="s">
        <v>33</v>
      </c>
      <c r="C195" s="5">
        <v>146972</v>
      </c>
    </row>
    <row r="196" spans="1:3" x14ac:dyDescent="0.2">
      <c r="A196" t="s">
        <v>454</v>
      </c>
      <c r="B196" t="s">
        <v>33</v>
      </c>
      <c r="C196" s="5">
        <v>146972</v>
      </c>
    </row>
    <row r="197" spans="1:3" x14ac:dyDescent="0.2">
      <c r="A197" t="s">
        <v>455</v>
      </c>
      <c r="B197" t="s">
        <v>33</v>
      </c>
      <c r="C197" s="5">
        <v>142888</v>
      </c>
    </row>
    <row r="198" spans="1:3" x14ac:dyDescent="0.2">
      <c r="A198" t="s">
        <v>456</v>
      </c>
      <c r="B198" t="s">
        <v>92</v>
      </c>
      <c r="C198" s="5">
        <v>154160</v>
      </c>
    </row>
    <row r="199" spans="1:3" x14ac:dyDescent="0.2">
      <c r="A199" t="s">
        <v>457</v>
      </c>
      <c r="B199" t="s">
        <v>286</v>
      </c>
      <c r="C199" s="5">
        <v>148945</v>
      </c>
    </row>
    <row r="200" spans="1:3" x14ac:dyDescent="0.2">
      <c r="A200" t="s">
        <v>458</v>
      </c>
      <c r="B200" t="s">
        <v>286</v>
      </c>
      <c r="C200" s="5">
        <v>149262</v>
      </c>
    </row>
    <row r="201" spans="1:3" x14ac:dyDescent="0.2">
      <c r="A201" t="s">
        <v>353</v>
      </c>
      <c r="B201" t="s">
        <v>144</v>
      </c>
      <c r="C201" s="5">
        <v>129900</v>
      </c>
    </row>
    <row r="202" spans="1:3" x14ac:dyDescent="0.2">
      <c r="A202" t="s">
        <v>346</v>
      </c>
      <c r="B202" t="s">
        <v>144</v>
      </c>
      <c r="C202" s="5">
        <v>131900</v>
      </c>
    </row>
    <row r="203" spans="1:3" x14ac:dyDescent="0.2">
      <c r="A203" t="s">
        <v>459</v>
      </c>
      <c r="B203" t="s">
        <v>29</v>
      </c>
      <c r="C203" s="5">
        <v>148658</v>
      </c>
    </row>
    <row r="204" spans="1:3" x14ac:dyDescent="0.2">
      <c r="A204" t="s">
        <v>460</v>
      </c>
      <c r="B204" t="s">
        <v>60</v>
      </c>
      <c r="C204" s="5">
        <v>139900</v>
      </c>
    </row>
    <row r="205" spans="1:3" x14ac:dyDescent="0.2">
      <c r="A205" t="s">
        <v>461</v>
      </c>
      <c r="B205" t="s">
        <v>33</v>
      </c>
      <c r="C205" s="5">
        <v>142977</v>
      </c>
    </row>
    <row r="206" spans="1:3" x14ac:dyDescent="0.2">
      <c r="A206" t="s">
        <v>462</v>
      </c>
      <c r="B206" t="s">
        <v>167</v>
      </c>
      <c r="C206" s="5">
        <v>145375</v>
      </c>
    </row>
    <row r="207" spans="1:3" x14ac:dyDescent="0.2">
      <c r="A207" t="s">
        <v>367</v>
      </c>
      <c r="B207" t="s">
        <v>144</v>
      </c>
      <c r="C207" s="5">
        <v>131900</v>
      </c>
    </row>
    <row r="208" spans="1:3" x14ac:dyDescent="0.2">
      <c r="A208" t="s">
        <v>463</v>
      </c>
      <c r="B208" t="s">
        <v>33</v>
      </c>
      <c r="C208" s="5">
        <v>143415</v>
      </c>
    </row>
    <row r="209" spans="1:3" x14ac:dyDescent="0.2">
      <c r="A209" t="s">
        <v>464</v>
      </c>
      <c r="B209" t="s">
        <v>33</v>
      </c>
      <c r="C209" s="5">
        <v>143625</v>
      </c>
    </row>
    <row r="210" spans="1:3" x14ac:dyDescent="0.2">
      <c r="A210" t="s">
        <v>465</v>
      </c>
      <c r="B210" t="s">
        <v>286</v>
      </c>
      <c r="C210" s="5">
        <v>150475</v>
      </c>
    </row>
    <row r="211" spans="1:3" x14ac:dyDescent="0.2">
      <c r="A211" t="s">
        <v>360</v>
      </c>
      <c r="B211" t="s">
        <v>131</v>
      </c>
      <c r="C211" s="5">
        <v>136900</v>
      </c>
    </row>
    <row r="212" spans="1:3" x14ac:dyDescent="0.2">
      <c r="A212" t="s">
        <v>466</v>
      </c>
      <c r="B212" t="s">
        <v>33</v>
      </c>
      <c r="C212" s="5">
        <v>144910</v>
      </c>
    </row>
    <row r="213" spans="1:3" x14ac:dyDescent="0.2">
      <c r="A213" t="s">
        <v>467</v>
      </c>
      <c r="B213" t="s">
        <v>33</v>
      </c>
      <c r="C213" s="5">
        <v>153260</v>
      </c>
    </row>
    <row r="214" spans="1:3" x14ac:dyDescent="0.2">
      <c r="A214" t="s">
        <v>468</v>
      </c>
      <c r="B214" t="s">
        <v>33</v>
      </c>
      <c r="C214" s="5">
        <v>144808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2"/>
  <sheetViews>
    <sheetView workbookViewId="0"/>
  </sheetViews>
  <sheetFormatPr baseColWidth="10" defaultColWidth="8.83203125" defaultRowHeight="15" x14ac:dyDescent="0.2"/>
  <cols>
    <col min="1" max="1" width="16.5" customWidth="1"/>
    <col min="2" max="2" width="12.6640625" customWidth="1"/>
  </cols>
  <sheetData>
    <row r="1" spans="1:3" x14ac:dyDescent="0.2">
      <c r="A1" s="1" t="s">
        <v>474</v>
      </c>
    </row>
    <row r="2" spans="1:3" x14ac:dyDescent="0.2">
      <c r="A2" s="6" t="s">
        <v>475</v>
      </c>
      <c r="B2" s="6" t="s">
        <v>476</v>
      </c>
      <c r="C2" s="6" t="s">
        <v>477</v>
      </c>
    </row>
    <row r="3" spans="1:3" x14ac:dyDescent="0.2">
      <c r="A3" t="s">
        <v>478</v>
      </c>
      <c r="B3" t="s">
        <v>479</v>
      </c>
      <c r="C3">
        <v>8700</v>
      </c>
    </row>
    <row r="4" spans="1:3" x14ac:dyDescent="0.2">
      <c r="A4" t="s">
        <v>480</v>
      </c>
      <c r="B4" t="s">
        <v>481</v>
      </c>
      <c r="C4">
        <v>4600</v>
      </c>
    </row>
    <row r="5" spans="1:3" x14ac:dyDescent="0.2">
      <c r="A5" t="s">
        <v>482</v>
      </c>
      <c r="B5" t="s">
        <v>483</v>
      </c>
      <c r="C5">
        <v>10500</v>
      </c>
    </row>
    <row r="6" spans="1:3" x14ac:dyDescent="0.2">
      <c r="A6" t="s">
        <v>484</v>
      </c>
      <c r="B6" t="s">
        <v>485</v>
      </c>
      <c r="C6">
        <v>6500</v>
      </c>
    </row>
    <row r="7" spans="1:3" x14ac:dyDescent="0.2">
      <c r="A7" t="s">
        <v>486</v>
      </c>
      <c r="B7" t="s">
        <v>487</v>
      </c>
      <c r="C7">
        <v>3000</v>
      </c>
    </row>
    <row r="8" spans="1:3" x14ac:dyDescent="0.2">
      <c r="A8" t="s">
        <v>488</v>
      </c>
      <c r="B8" t="s">
        <v>489</v>
      </c>
      <c r="C8">
        <v>10000</v>
      </c>
    </row>
    <row r="9" spans="1:3" x14ac:dyDescent="0.2">
      <c r="A9" t="s">
        <v>490</v>
      </c>
      <c r="B9" t="s">
        <v>491</v>
      </c>
      <c r="C9">
        <v>13000</v>
      </c>
    </row>
    <row r="10" spans="1:3" x14ac:dyDescent="0.2">
      <c r="A10" t="s">
        <v>492</v>
      </c>
      <c r="B10" t="s">
        <v>493</v>
      </c>
      <c r="C10">
        <v>9000</v>
      </c>
    </row>
    <row r="11" spans="1:3" x14ac:dyDescent="0.2">
      <c r="A11" t="s">
        <v>494</v>
      </c>
      <c r="B11" t="s">
        <v>495</v>
      </c>
      <c r="C11">
        <v>19000</v>
      </c>
    </row>
    <row r="12" spans="1:3" x14ac:dyDescent="0.2">
      <c r="A12" t="s">
        <v>496</v>
      </c>
      <c r="B12" t="s">
        <v>497</v>
      </c>
      <c r="C12">
        <v>5500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"/>
  <sheetViews>
    <sheetView workbookViewId="0"/>
  </sheetViews>
  <sheetFormatPr baseColWidth="10" defaultColWidth="8.83203125" defaultRowHeight="15" x14ac:dyDescent="0.2"/>
  <cols>
    <col min="1" max="1" width="24.83203125" customWidth="1"/>
    <col min="2" max="2" width="25.5" customWidth="1"/>
  </cols>
  <sheetData>
    <row r="1" spans="1:3" x14ac:dyDescent="0.2">
      <c r="A1" s="6" t="s">
        <v>469</v>
      </c>
      <c r="B1" s="7" t="s">
        <v>470</v>
      </c>
      <c r="C1" s="7" t="s">
        <v>471</v>
      </c>
    </row>
    <row r="2" spans="1:3" x14ac:dyDescent="0.2">
      <c r="A2" s="16" t="s">
        <v>528</v>
      </c>
      <c r="B2" s="17" t="e">
        <f>_xlfn.STDEV.S(#REF!)</f>
        <v>#REF!</v>
      </c>
      <c r="C2" s="2" t="s">
        <v>473</v>
      </c>
    </row>
    <row r="3" spans="1:3" x14ac:dyDescent="0.2">
      <c r="A3" t="s">
        <v>472</v>
      </c>
      <c r="B3" s="3">
        <f>_xlfn.STDEV.S('Conventional Daycab Trucks'!C:C,'Conventional Sleeper Trucks'!C:C)</f>
        <v>13630.200652086061</v>
      </c>
      <c r="C3" s="2" t="s">
        <v>473</v>
      </c>
    </row>
    <row r="4" spans="1:3" x14ac:dyDescent="0.2">
      <c r="A4" t="s">
        <v>498</v>
      </c>
      <c r="B4" s="3">
        <f>_xlfn.STDEV.S(Motorbikes!C3:C12)</f>
        <v>4633.1654645849012</v>
      </c>
      <c r="C4" s="2" t="s">
        <v>473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8"/>
  <sheetViews>
    <sheetView workbookViewId="0"/>
  </sheetViews>
  <sheetFormatPr baseColWidth="10" defaultColWidth="8.83203125" defaultRowHeight="15" x14ac:dyDescent="0.2"/>
  <cols>
    <col min="1" max="1" width="23.5" customWidth="1"/>
    <col min="2" max="2" width="15.5" customWidth="1"/>
    <col min="3" max="3" width="15.6640625" customWidth="1"/>
    <col min="4" max="11" width="14.33203125" customWidth="1"/>
    <col min="12" max="13" width="18.1640625" customWidth="1"/>
  </cols>
  <sheetData>
    <row r="1" spans="1:13" s="2" customFormat="1" x14ac:dyDescent="0.2">
      <c r="A1" s="24" t="s">
        <v>533</v>
      </c>
      <c r="B1" s="23" t="s">
        <v>509</v>
      </c>
      <c r="C1" s="23" t="s">
        <v>510</v>
      </c>
      <c r="D1" s="23" t="s">
        <v>511</v>
      </c>
      <c r="E1" s="23" t="s">
        <v>512</v>
      </c>
      <c r="F1" s="23" t="s">
        <v>513</v>
      </c>
      <c r="G1" s="23" t="s">
        <v>514</v>
      </c>
      <c r="H1" s="23" t="s">
        <v>515</v>
      </c>
      <c r="I1" s="23" t="s">
        <v>516</v>
      </c>
      <c r="J1" s="23" t="s">
        <v>517</v>
      </c>
      <c r="K1" s="23" t="s">
        <v>518</v>
      </c>
      <c r="L1" s="23" t="s">
        <v>519</v>
      </c>
      <c r="M1" s="23" t="s">
        <v>520</v>
      </c>
    </row>
    <row r="2" spans="1:13" x14ac:dyDescent="0.2">
      <c r="A2" s="1" t="s">
        <v>3</v>
      </c>
      <c r="B2" s="3">
        <v>50758.840541774327</v>
      </c>
      <c r="C2" s="3">
        <v>80512.080109999981</v>
      </c>
      <c r="D2" s="3">
        <v>703780</v>
      </c>
      <c r="E2" s="3">
        <v>206127.38518562954</v>
      </c>
      <c r="F2" s="21">
        <v>94933107.191416278</v>
      </c>
      <c r="G2" s="21">
        <v>94933107.191416278</v>
      </c>
      <c r="H2" s="3">
        <v>3660659.6603373885</v>
      </c>
      <c r="I2" s="3">
        <v>3660659.6603373885</v>
      </c>
      <c r="J2" s="3">
        <v>43927.915924048662</v>
      </c>
      <c r="K2" s="3">
        <v>14642638.641349554</v>
      </c>
      <c r="L2" s="3">
        <v>14759.423945652174</v>
      </c>
      <c r="M2">
        <v>0</v>
      </c>
    </row>
    <row r="3" spans="1:13" x14ac:dyDescent="0.2">
      <c r="A3" s="1" t="s">
        <v>4</v>
      </c>
      <c r="B3" s="3">
        <v>38287.706053517766</v>
      </c>
      <c r="C3" s="3">
        <v>65223.591570561439</v>
      </c>
      <c r="D3" s="3">
        <v>489601.85316835809</v>
      </c>
      <c r="E3" s="3">
        <v>135407.27428151103</v>
      </c>
      <c r="F3" s="22">
        <v>0</v>
      </c>
      <c r="G3" s="22">
        <v>0</v>
      </c>
      <c r="H3" s="3">
        <v>0</v>
      </c>
      <c r="I3" s="3">
        <v>0</v>
      </c>
      <c r="J3" s="3">
        <v>0</v>
      </c>
      <c r="K3" s="3">
        <v>0</v>
      </c>
      <c r="L3">
        <v>0</v>
      </c>
      <c r="M3">
        <v>0</v>
      </c>
    </row>
    <row r="4" spans="1:13" x14ac:dyDescent="0.2">
      <c r="A4" s="1" t="s">
        <v>5</v>
      </c>
      <c r="B4" s="18">
        <v>30882.93891032293</v>
      </c>
      <c r="C4" s="3">
        <v>58361.792809999999</v>
      </c>
      <c r="D4" s="3">
        <v>480637.41599999997</v>
      </c>
      <c r="E4" s="3">
        <v>132928.01486984815</v>
      </c>
      <c r="F4" s="22">
        <v>0</v>
      </c>
      <c r="G4" s="22">
        <v>0</v>
      </c>
      <c r="H4" s="3">
        <v>0</v>
      </c>
      <c r="I4" s="3">
        <v>0</v>
      </c>
      <c r="J4" s="3">
        <v>30000</v>
      </c>
      <c r="K4" s="3">
        <v>0</v>
      </c>
      <c r="L4" s="18">
        <v>8980</v>
      </c>
      <c r="M4">
        <v>0</v>
      </c>
    </row>
    <row r="5" spans="1:13" x14ac:dyDescent="0.2">
      <c r="A5" s="1" t="s">
        <v>6</v>
      </c>
      <c r="B5" s="3">
        <v>32733.505566166878</v>
      </c>
      <c r="C5" s="3">
        <v>64029.370624000003</v>
      </c>
      <c r="D5" s="3">
        <v>480637.41599999997</v>
      </c>
      <c r="E5" s="18">
        <v>132928.01486984815</v>
      </c>
      <c r="F5" s="21">
        <v>64833333.333333336</v>
      </c>
      <c r="G5" s="21">
        <v>64833333.333333336</v>
      </c>
      <c r="H5" s="3">
        <v>2500000</v>
      </c>
      <c r="I5" s="3">
        <v>2500000</v>
      </c>
      <c r="J5" s="3">
        <v>30000</v>
      </c>
      <c r="K5" s="3">
        <v>10000000</v>
      </c>
      <c r="L5">
        <v>0</v>
      </c>
      <c r="M5">
        <v>0</v>
      </c>
    </row>
    <row r="6" spans="1:13" x14ac:dyDescent="0.2">
      <c r="A6" s="1" t="s">
        <v>7</v>
      </c>
      <c r="B6" s="3">
        <v>38021.991142086437</v>
      </c>
      <c r="C6" s="3">
        <v>54775.354912666604</v>
      </c>
      <c r="D6" s="3">
        <v>558290.08404758247</v>
      </c>
      <c r="E6" s="3">
        <v>154404.11029915701</v>
      </c>
      <c r="F6" s="22">
        <v>0</v>
      </c>
      <c r="G6" s="22">
        <v>0</v>
      </c>
      <c r="H6" s="3">
        <v>0</v>
      </c>
      <c r="I6" s="3">
        <v>0</v>
      </c>
      <c r="J6" s="3">
        <v>0</v>
      </c>
      <c r="K6" s="3">
        <v>0</v>
      </c>
      <c r="L6">
        <v>0</v>
      </c>
      <c r="M6">
        <v>0</v>
      </c>
    </row>
    <row r="7" spans="1:13" x14ac:dyDescent="0.2">
      <c r="A7" s="1" t="s">
        <v>530</v>
      </c>
      <c r="B7" s="3">
        <v>39464.208493999999</v>
      </c>
      <c r="C7" s="3">
        <v>72501.771649563496</v>
      </c>
      <c r="D7" s="3">
        <v>614189.4477763311</v>
      </c>
      <c r="E7" s="3">
        <v>150517.12184581585</v>
      </c>
      <c r="F7" s="22">
        <v>0</v>
      </c>
      <c r="G7" s="22">
        <v>0</v>
      </c>
      <c r="H7" s="3">
        <v>0</v>
      </c>
      <c r="I7" s="3">
        <v>0</v>
      </c>
      <c r="J7" s="3">
        <v>0</v>
      </c>
      <c r="K7" s="3">
        <v>0</v>
      </c>
      <c r="L7">
        <v>0</v>
      </c>
      <c r="M7">
        <v>0</v>
      </c>
    </row>
    <row r="8" spans="1:13" x14ac:dyDescent="0.2">
      <c r="A8" s="1" t="s">
        <v>531</v>
      </c>
      <c r="B8" s="3">
        <v>71671.802858802301</v>
      </c>
      <c r="C8" s="3">
        <v>82293.84992932812</v>
      </c>
      <c r="D8" s="3">
        <v>1115442.7441684157</v>
      </c>
      <c r="E8" s="3">
        <v>170845.9414873973</v>
      </c>
      <c r="F8" s="21">
        <v>150462425.18688756</v>
      </c>
      <c r="G8" s="21">
        <v>150462425.18688756</v>
      </c>
      <c r="H8" s="3">
        <v>5801893.0020650728</v>
      </c>
      <c r="I8" s="3">
        <v>5801893.0020650728</v>
      </c>
      <c r="J8" s="3">
        <v>69622.716024780879</v>
      </c>
      <c r="K8" s="3">
        <v>23207572.008260291</v>
      </c>
      <c r="L8">
        <v>0</v>
      </c>
      <c r="M8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H7"/>
  <sheetViews>
    <sheetView workbookViewId="0">
      <selection activeCell="E11" sqref="E11"/>
    </sheetView>
  </sheetViews>
  <sheetFormatPr baseColWidth="10" defaultColWidth="8.83203125" defaultRowHeight="15" x14ac:dyDescent="0.2"/>
  <cols>
    <col min="1" max="1" width="15.5" customWidth="1"/>
    <col min="2" max="3" width="24.33203125" customWidth="1"/>
    <col min="4" max="4" width="18.6640625" customWidth="1"/>
    <col min="5" max="5" width="17.6640625" customWidth="1"/>
    <col min="6" max="8" width="24.33203125" customWidth="1"/>
  </cols>
  <sheetData>
    <row r="1" spans="1:8" ht="32" x14ac:dyDescent="0.2">
      <c r="A1" s="20" t="s">
        <v>532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530</v>
      </c>
      <c r="H1" s="2" t="s">
        <v>531</v>
      </c>
    </row>
    <row r="2" spans="1:8" x14ac:dyDescent="0.2">
      <c r="A2" t="s">
        <v>8</v>
      </c>
      <c r="B2" s="52">
        <f>$D$2</f>
        <v>10708.929080533171</v>
      </c>
      <c r="C2" s="52">
        <f>$D$2</f>
        <v>10708.929080533171</v>
      </c>
      <c r="D2" s="18">
        <f>STDEV(LDVs!P5:P1003)</f>
        <v>10708.929080533171</v>
      </c>
      <c r="E2" s="52">
        <f>$D$2</f>
        <v>10708.929080533171</v>
      </c>
      <c r="F2" s="52">
        <f>$D$2</f>
        <v>10708.929080533171</v>
      </c>
      <c r="G2" s="52">
        <f>$D$2</f>
        <v>10708.929080533171</v>
      </c>
      <c r="H2" s="52">
        <f>$D$2</f>
        <v>10708.929080533171</v>
      </c>
    </row>
    <row r="3" spans="1:8" x14ac:dyDescent="0.2">
      <c r="A3" t="s">
        <v>9</v>
      </c>
      <c r="B3" s="3">
        <f>'SDoVPbT-frgt'!E$3*('Data from BNVP'!D2/'Data from BNVP'!$E$5)</f>
        <v>72164.341161022006</v>
      </c>
      <c r="C3" s="3">
        <f>'SDoVPbT-frgt'!E3*('Data from BNVP'!D3/'Data from BNVP'!E5)</f>
        <v>50202.897446801551</v>
      </c>
      <c r="D3" s="3">
        <f>'SDoVPbT-frgt'!E3*('Data from BNVP'!D4/'Data from BNVP'!E5)</f>
        <v>49283.700109375168</v>
      </c>
      <c r="E3" s="3">
        <f>'SDoVPbT-frgt'!E3*('Data from BNVP'!D5/'Data from BNVP'!E5)</f>
        <v>49283.700109375168</v>
      </c>
      <c r="F3" s="3">
        <f>'SDoVPbT-frgt'!E3*('Data from BNVP'!D6/'Data from BNVP'!E5)</f>
        <v>57246.065662601075</v>
      </c>
      <c r="G3" s="3">
        <f>'SDoVPbT-frgt'!E3*('Data from BNVP'!D7/'Data from BNVP'!E5)</f>
        <v>62977.886337819873</v>
      </c>
      <c r="H3" s="3">
        <f>'SDoVPbT-frgt'!E3*('Data from BNVP'!D8/'Data from BNVP'!E5)</f>
        <v>114375.50191218297</v>
      </c>
    </row>
    <row r="4" spans="1:8" x14ac:dyDescent="0.2">
      <c r="A4" t="s">
        <v>10</v>
      </c>
      <c r="B4" s="3">
        <f>'SDoVPbT-frgt'!$E$3*('Data from BNVP'!F2/'Data from BNVP'!$E$5)</f>
        <v>9734270.8443508428</v>
      </c>
      <c r="C4" s="3">
        <v>0</v>
      </c>
      <c r="D4" s="3">
        <v>0</v>
      </c>
      <c r="E4" s="3">
        <f>'SDoVPbT-frgt'!$E$3*('Data from BNVP'!F5/'Data from BNVP'!$E$5)</f>
        <v>6647893.9232045906</v>
      </c>
      <c r="F4">
        <v>0</v>
      </c>
      <c r="G4">
        <v>0</v>
      </c>
      <c r="H4" s="3">
        <f>'SDoVPbT-frgt'!$E$3*('Data from BNVP'!F8/'Data from BNVP'!$E$5)</f>
        <v>15428147.692604657</v>
      </c>
    </row>
    <row r="5" spans="1:8" x14ac:dyDescent="0.2">
      <c r="A5" t="s">
        <v>11</v>
      </c>
      <c r="B5" s="3">
        <f>'SDoVPbT-frgt'!$E$3*('Data from BNVP'!H2/'Data from BNVP'!$E$5)</f>
        <v>375357.48757136922</v>
      </c>
      <c r="C5" s="3">
        <v>0</v>
      </c>
      <c r="D5" s="3">
        <v>0</v>
      </c>
      <c r="E5" s="3">
        <f>'SDoVPbT-frgt'!$E$3*('Data from BNVP'!H5/'Data from BNVP'!$E$5)</f>
        <v>256345.52403102536</v>
      </c>
      <c r="F5">
        <v>0</v>
      </c>
      <c r="G5">
        <v>0</v>
      </c>
      <c r="H5" s="3">
        <f>'SDoVPbT-frgt'!$E$3*('Data from BNVP'!H8/'Data from BNVP'!$E$5)</f>
        <v>594915.72079452395</v>
      </c>
    </row>
    <row r="6" spans="1:8" x14ac:dyDescent="0.2">
      <c r="A6" t="s">
        <v>12</v>
      </c>
      <c r="B6" s="3">
        <f>'SDoVPbT-frgt'!$E$3*('Data from BNVP'!J2/'Data from BNVP'!$E$5)</f>
        <v>4504.2898508564313</v>
      </c>
      <c r="C6" s="3">
        <v>0</v>
      </c>
      <c r="D6" s="3">
        <f>'SDoVPbT-frgt'!$E$3*('Data from BNVP'!J4/'Data from BNVP'!$E$5)</f>
        <v>3076.1462883723043</v>
      </c>
      <c r="E6" s="3">
        <f>'SDoVPbT-frgt'!$E$3*('Data from BNVP'!J5/'Data from BNVP'!$E$5)</f>
        <v>3076.1462883723043</v>
      </c>
      <c r="F6">
        <v>0</v>
      </c>
      <c r="G6">
        <v>0</v>
      </c>
      <c r="H6" s="3">
        <f>'SDoVPbT-frgt'!$E$3*('Data from BNVP'!J8/'Data from BNVP'!$E$5)</f>
        <v>7138.988649534288</v>
      </c>
    </row>
    <row r="7" spans="1:8" x14ac:dyDescent="0.2">
      <c r="A7" t="s">
        <v>13</v>
      </c>
      <c r="B7" s="3">
        <f>D7*('Data from BNVP'!L2/'Data from BNVP'!L4)</f>
        <v>7615.0170715103632</v>
      </c>
      <c r="C7">
        <v>0</v>
      </c>
      <c r="D7" s="18">
        <f>Calculations!B4</f>
        <v>4633.1654645849012</v>
      </c>
      <c r="E7">
        <v>0</v>
      </c>
      <c r="F7">
        <v>0</v>
      </c>
      <c r="G7">
        <v>0</v>
      </c>
      <c r="H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H7"/>
  <sheetViews>
    <sheetView workbookViewId="0">
      <selection activeCell="G10" sqref="G10"/>
    </sheetView>
  </sheetViews>
  <sheetFormatPr baseColWidth="10" defaultColWidth="8.83203125" defaultRowHeight="15" x14ac:dyDescent="0.2"/>
  <cols>
    <col min="1" max="1" width="15.5" customWidth="1"/>
    <col min="2" max="3" width="24.33203125" customWidth="1"/>
    <col min="4" max="4" width="18.6640625" customWidth="1"/>
    <col min="5" max="5" width="17.6640625" customWidth="1"/>
    <col min="6" max="8" width="24.33203125" customWidth="1"/>
  </cols>
  <sheetData>
    <row r="1" spans="1:8" ht="32" x14ac:dyDescent="0.2">
      <c r="A1" s="20" t="s">
        <v>532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530</v>
      </c>
      <c r="H1" s="2" t="s">
        <v>531</v>
      </c>
    </row>
    <row r="2" spans="1:8" x14ac:dyDescent="0.2">
      <c r="A2" t="s">
        <v>8</v>
      </c>
      <c r="B2" s="3">
        <f>'SDoVPbT-psgr'!D2*('Data from BNVP'!C2/'Data from BNVP'!B4)</f>
        <v>27918.267705279723</v>
      </c>
      <c r="C2" s="3">
        <f>'SDoVPbT-psgr'!D2*('Data from BNVP'!C3/'Data from BNVP'!B4)</f>
        <v>22616.850635071245</v>
      </c>
      <c r="D2" s="3">
        <f>'SDoVPbT-psgr'!D2*('Data from BNVP'!C4/'Data from BNVP'!B4)</f>
        <v>20237.461921285958</v>
      </c>
      <c r="E2" s="3">
        <f>'SDoVPbT-psgr'!D2*('Data from BNVP'!C5/'Data from BNVP'!B4)</f>
        <v>22202.744080628694</v>
      </c>
      <c r="F2" s="3">
        <f>'SDoVPbT-psgr'!D2*('Data from BNVP'!C6/'Data from BNVP'!B4)</f>
        <v>18993.833223712685</v>
      </c>
      <c r="G2" s="3">
        <f>'SDoVPbT-psgr'!D2*('Data from BNVP'!C7/'Data from BNVP'!B4)</f>
        <v>25140.623211499511</v>
      </c>
      <c r="H2" s="3">
        <f>'SDoVPbT-psgr'!D2*('Data from BNVP'!C8/'Data from BNVP'!B4)</f>
        <v>28536.111968367048</v>
      </c>
    </row>
    <row r="3" spans="1:8" x14ac:dyDescent="0.2">
      <c r="A3" t="s">
        <v>9</v>
      </c>
      <c r="B3" s="3">
        <f>E3*('Data from BNVP'!E2/'Data from BNVP'!E5)</f>
        <v>21135.933029022086</v>
      </c>
      <c r="C3" s="3">
        <f>E3*('Data from BNVP'!E3/'Data from BNVP'!E5)</f>
        <v>13884.41947332269</v>
      </c>
      <c r="D3" s="3">
        <f>E3*('Data from BNVP'!E4/'Data from BNVP'!E5)</f>
        <v>13630.200652086061</v>
      </c>
      <c r="E3" s="18">
        <f>Calculations!B3</f>
        <v>13630.200652086061</v>
      </c>
      <c r="F3" s="3">
        <f>E3*('Data from BNVP'!E6/'Data from BNVP'!E5)</f>
        <v>15832.321026872658</v>
      </c>
      <c r="G3" s="3">
        <f>E3*('Data from BNVP'!E7/'Data from BNVP'!E5)</f>
        <v>15433.756190082944</v>
      </c>
      <c r="H3" s="3">
        <f>E3*('Data from BNVP'!E8/'Data from BNVP'!E5)</f>
        <v>17518.236959664304</v>
      </c>
    </row>
    <row r="4" spans="1:8" x14ac:dyDescent="0.2">
      <c r="A4" t="s">
        <v>10</v>
      </c>
      <c r="B4" s="3">
        <f>$E$3*('Data from BNVP'!G2/'Data from BNVP'!$E$5)</f>
        <v>9734270.8443508428</v>
      </c>
      <c r="C4" s="3">
        <v>0</v>
      </c>
      <c r="D4" s="3">
        <v>0</v>
      </c>
      <c r="E4" s="3">
        <f>$E$3*('Data from BNVP'!G5/'Data from BNVP'!$E$5)</f>
        <v>6647893.9232045906</v>
      </c>
      <c r="F4">
        <v>0</v>
      </c>
      <c r="G4">
        <v>0</v>
      </c>
      <c r="H4" s="3">
        <f>$E$3*('Data from BNVP'!G8/'Data from BNVP'!$E$5)</f>
        <v>15428147.692604657</v>
      </c>
    </row>
    <row r="5" spans="1:8" x14ac:dyDescent="0.2">
      <c r="A5" t="s">
        <v>11</v>
      </c>
      <c r="B5" s="3">
        <f>$E$3*('Data from BNVP'!I2/'Data from BNVP'!$E$5)</f>
        <v>375357.48757136922</v>
      </c>
      <c r="C5" s="3">
        <v>0</v>
      </c>
      <c r="D5" s="3">
        <v>0</v>
      </c>
      <c r="E5" s="3">
        <f>$E$3*('Data from BNVP'!I5/'Data from BNVP'!$E$5)</f>
        <v>256345.52403102536</v>
      </c>
      <c r="F5">
        <v>0</v>
      </c>
      <c r="G5">
        <v>0</v>
      </c>
      <c r="H5" s="3">
        <f>$E$3*('Data from BNVP'!I8/'Data from BNVP'!$E$5)</f>
        <v>594915.72079452395</v>
      </c>
    </row>
    <row r="6" spans="1:8" x14ac:dyDescent="0.2">
      <c r="A6" t="s">
        <v>12</v>
      </c>
      <c r="B6" s="3">
        <f>$E$3*('Data from BNVP'!K2/'Data from BNVP'!$E$5)</f>
        <v>1501429.9502854769</v>
      </c>
      <c r="C6" s="3">
        <v>0</v>
      </c>
      <c r="D6" s="3">
        <v>0</v>
      </c>
      <c r="E6" s="3">
        <f>$E$3*('Data from BNVP'!K5/'Data from BNVP'!$E$5)</f>
        <v>1025382.0961241014</v>
      </c>
      <c r="F6">
        <v>0</v>
      </c>
      <c r="G6">
        <v>0</v>
      </c>
      <c r="H6" s="3">
        <f>$E$3*('Data from BNVP'!K8/'Data from BNVP'!$E$5)</f>
        <v>2379662.8831780958</v>
      </c>
    </row>
    <row r="7" spans="1:8" x14ac:dyDescent="0.2">
      <c r="A7" t="s">
        <v>13</v>
      </c>
      <c r="B7" s="19">
        <v>0</v>
      </c>
      <c r="C7">
        <v>0</v>
      </c>
      <c r="D7" s="19">
        <v>0</v>
      </c>
      <c r="E7">
        <v>0</v>
      </c>
      <c r="F7">
        <v>0</v>
      </c>
      <c r="G7">
        <v>0</v>
      </c>
      <c r="H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Conventional Daycab Trucks</vt:lpstr>
      <vt:lpstr>LDVs</vt:lpstr>
      <vt:lpstr>Conventional Sleeper Trucks</vt:lpstr>
      <vt:lpstr>Motorbikes</vt:lpstr>
      <vt:lpstr>Calculations</vt:lpstr>
      <vt:lpstr>Data from BNVP</vt:lpstr>
      <vt:lpstr>SDoVPbT-psgr</vt:lpstr>
      <vt:lpstr>SDoVPbT-frgt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2017-07-07T00:09:52Z</dcterms:created>
  <dcterms:modified xsi:type="dcterms:W3CDTF">2021-04-22T02:21:29Z</dcterms:modified>
</cp:coreProperties>
</file>