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3CE59FE2-469A-4000-A4F5-F78FE1668007}"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23" i="24"/>
  <c r="K23" i="24" s="1"/>
  <c r="J35" i="24"/>
  <c r="K35" i="24" s="1"/>
  <c r="J20" i="24"/>
  <c r="K20" i="24" s="1"/>
  <c r="J32" i="24"/>
  <c r="K32" i="24" s="1"/>
  <c r="J25" i="24"/>
  <c r="K25" i="24" s="1"/>
  <c r="N10" i="26" l="1"/>
  <c r="W44" i="26"/>
  <c r="Y6" i="26"/>
  <c r="G43" i="26"/>
  <c r="P18" i="26"/>
  <c r="P9" i="26"/>
  <c r="AF50" i="26"/>
  <c r="O20" i="26"/>
  <c r="W7" i="26"/>
  <c r="AE27" i="26"/>
  <c r="V9" i="26"/>
  <c r="X37" i="26"/>
  <c r="U12" i="26"/>
  <c r="G28" i="26"/>
  <c r="X14" i="26"/>
  <c r="X5" i="26"/>
  <c r="AF38" i="26"/>
  <c r="W16" i="26"/>
  <c r="U82" i="26"/>
  <c r="V18" i="26"/>
  <c r="N5" i="26"/>
  <c r="D8" i="26"/>
  <c r="J21" i="24"/>
  <c r="K21" i="24" s="1"/>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AA1" i="26" s="1"/>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G6" i="24" s="1"/>
  <c r="U16" i="26"/>
  <c r="W51" i="26"/>
  <c r="T9" i="26"/>
  <c r="S1" i="26"/>
  <c r="R161" i="1"/>
  <c r="Q161" i="1"/>
  <c r="P161" i="1"/>
  <c r="O161" i="1"/>
  <c r="N161" i="1"/>
  <c r="M161" i="1"/>
  <c r="L161" i="1"/>
  <c r="K161" i="1"/>
  <c r="J161" i="1"/>
  <c r="B161" i="1"/>
  <c r="A161" i="1"/>
  <c r="J1" i="26" l="1"/>
  <c r="AG1" i="26"/>
  <c r="AD1" i="26"/>
  <c r="M1" i="26"/>
  <c r="V1" i="26"/>
  <c r="AH1" i="26"/>
  <c r="Y1" i="26"/>
  <c r="O1" i="26"/>
  <c r="R1" i="26"/>
  <c r="G40"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O40" i="24" l="1"/>
  <c r="P40" i="24" s="1"/>
  <c r="J40" i="24"/>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40"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<sst xmlns="http://schemas.openxmlformats.org/spreadsheetml/2006/main" count="28264" uniqueCount="2481">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</sst>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1989</v>
      </c>
      <c r="C1" s="260">
        <v>45369</v>
      </c>
      <c r="G1" s="147" t="s">
        <v>1914</v>
      </c>
      <c r="H1" s="147" t="s">
        <v>1915</v>
      </c>
    </row>
    <row r="2" spans="1:8" x14ac:dyDescent="0.25">
      <c r="B2" t="str">
        <f>B1</f>
        <v>Pennsylvania</v>
      </c>
      <c r="C2" t="str">
        <f>INDEX(G:G,MATCH(B1,H:H,0))</f>
        <v>PA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Pennsylvania.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Pennsylvania.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Pennsylvania.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Pennsylvania,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Pennsylvania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PV:**Pennsylvania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Wind:**Pennsylvania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Pennsylvania will retire 0 MW of coal by 2050. Pennsylvania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Pennsylvania will retire 3950 MW of natural gas by 2050. Pennsylvania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Pennsylvania will retire 2000 MW of nuclear by 2050. Pennsylvania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Pennsylvania will retire 100 MW of natural gas by 2050. Pennsylvania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Pennsylvania will retire 0 MW of lignite by 2050. Pennsylvania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Pennsylvania.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26% below 2005 levels by 2025</v>
      </c>
      <c r="C2" s="1">
        <f>IF(INDEX('State Targets'!I:I,MATCH(About!$B$2,'State Targets'!$B:$B,0))=0,"",INDEX('State Targets'!I:I,MATCH(About!$B$2,'State Targets'!$B:$B,0)))</f>
        <v>2025</v>
      </c>
      <c r="D2" s="1">
        <f>INDEX('State Targets'!J:J,MATCH(About!$B$2,'State Targets'!$B:$B,0))</f>
        <v>207.94</v>
      </c>
      <c r="E2" s="1">
        <f>INDEX('State Targets'!K:K,MATCH(About!$B$2,'State Targets'!$B:$B,0))</f>
        <v>207.94</v>
      </c>
      <c r="F2" s="1" t="str">
        <f>IF(INDEX('State Targets'!L:L,MATCH(About!$B$2,'State Targets'!$B:$B,0))=0,"",INDEX('State Targets'!L:L,MATCH(About!$B$2,'State Targets'!$B:$B,0)))</f>
        <v>Pennsylvania set executive targets in 2019 to reduce GHG emissions 26% below 2005 levels by 2025.</v>
      </c>
    </row>
    <row r="3" spans="1:6" x14ac:dyDescent="0.25">
      <c r="A3" s="1"/>
      <c r="B3" s="1" t="str">
        <f>IF(INDEX('State Targets'!H:H,MATCH(About!$B$2,'State Targets'!$B:$B,0))=0,"",INDEX('State Targets'!H:H,MATCH(About!$B$2,'State Targets'!$B:$B,0)))</f>
        <v>26% below 2005 levels by 2025</v>
      </c>
      <c r="C3" s="1">
        <f>IF(INDEX('State Targets'!I:I,MATCH(About!$B$2,'State Targets'!$B:$B,0))=0,"",INDEX('State Targets'!I:I,MATCH(About!$B$2,'State Targets'!$B:$B,0)))</f>
        <v>2025</v>
      </c>
      <c r="D3" s="1">
        <f>INDEX('State Targets'!J:J,MATCH(About!$B$2,'State Targets'!$B:$B,0))</f>
        <v>207.94</v>
      </c>
      <c r="E3" s="1">
        <f>INDEX('State Targets'!K:K,MATCH(About!$B$2,'State Targets'!$B:$B,0))</f>
        <v>207.94</v>
      </c>
      <c r="F3" s="1" t="str">
        <f>IF(INDEX('State Targets'!L:L,MATCH(About!$B$2,'State Targets'!$B:$B,0))=0,"",INDEX('State Targets'!L:L,MATCH(About!$B$2,'State Targets'!$B:$B,0)))</f>
        <v>Pennsylvania set executive targets in 2019 to reduce GHG emissions 26% below 2005 levels by 2025.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281</v>
      </c>
      <c r="H40" s="1" t="s">
        <v>2207</v>
      </c>
      <c r="I40" s="213">
        <v>2025</v>
      </c>
      <c r="J40" s="213">
        <f t="shared" si="0"/>
        <v>207.94</v>
      </c>
      <c r="K40" s="213">
        <f t="shared" si="1"/>
        <v>207.94</v>
      </c>
      <c r="L40" s="214" t="s">
        <v>2208</v>
      </c>
      <c r="M40" s="1" t="s">
        <v>2179</v>
      </c>
      <c r="N40" s="215">
        <v>2050</v>
      </c>
      <c r="O40">
        <f t="shared" si="2"/>
        <v>56.199999999999989</v>
      </c>
      <c r="P40">
        <f t="shared" si="3"/>
        <v>56.199999999999989</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PA</v>
      </c>
      <c r="C1" s="223">
        <f>SUM(C4:C87)</f>
        <v>253.68520879983126</v>
      </c>
      <c r="D1" s="223">
        <f t="shared" ref="D1:AH1" si="0">SUM(D4:D87)</f>
        <v>249.29467390642122</v>
      </c>
      <c r="E1" s="223">
        <f t="shared" si="0"/>
        <v>255.02119873082373</v>
      </c>
      <c r="F1" s="223">
        <f t="shared" si="0"/>
        <v>257.19964612052797</v>
      </c>
      <c r="G1" s="223">
        <f t="shared" si="0"/>
        <v>255.44257139894987</v>
      </c>
      <c r="H1" s="223">
        <f t="shared" si="0"/>
        <v>260.19575273012123</v>
      </c>
      <c r="I1" s="223">
        <f t="shared" si="0"/>
        <v>266.46255900397693</v>
      </c>
      <c r="J1" s="223">
        <f t="shared" si="0"/>
        <v>267.07293786536684</v>
      </c>
      <c r="K1" s="223">
        <f t="shared" si="0"/>
        <v>264.14858631597212</v>
      </c>
      <c r="L1" s="223">
        <f t="shared" si="0"/>
        <v>264.97178200764176</v>
      </c>
      <c r="M1" s="223">
        <f t="shared" si="0"/>
        <v>277.41986060667551</v>
      </c>
      <c r="N1" s="223">
        <f t="shared" si="0"/>
        <v>262.98970293885594</v>
      </c>
      <c r="O1" s="223">
        <f t="shared" si="0"/>
        <v>269.16298566637937</v>
      </c>
      <c r="P1" s="223">
        <f t="shared" si="0"/>
        <v>273.88918372375974</v>
      </c>
      <c r="Q1" s="223">
        <f t="shared" si="0"/>
        <v>280.39185406046454</v>
      </c>
      <c r="R1" s="223">
        <f t="shared" si="0"/>
        <v>281.36884715268303</v>
      </c>
      <c r="S1" s="223">
        <f t="shared" si="0"/>
        <v>276.97749202602773</v>
      </c>
      <c r="T1" s="223">
        <f t="shared" si="0"/>
        <v>277.64402554413579</v>
      </c>
      <c r="U1" s="223">
        <f t="shared" si="0"/>
        <v>269.76141526935271</v>
      </c>
      <c r="V1" s="223">
        <f t="shared" si="0"/>
        <v>250.87323444860576</v>
      </c>
      <c r="W1" s="223">
        <f t="shared" si="0"/>
        <v>259.9459340702133</v>
      </c>
      <c r="X1" s="223">
        <f t="shared" si="0"/>
        <v>254.22433111052399</v>
      </c>
      <c r="Y1" s="223">
        <f t="shared" si="0"/>
        <v>243.77340980000491</v>
      </c>
      <c r="Z1" s="223">
        <f t="shared" si="0"/>
        <v>253.68303568543851</v>
      </c>
      <c r="AA1" s="223">
        <f t="shared" si="0"/>
        <v>252.73207273740908</v>
      </c>
      <c r="AB1" s="223">
        <f t="shared" si="0"/>
        <v>238.69115324847178</v>
      </c>
      <c r="AC1" s="223">
        <f t="shared" si="0"/>
        <v>226.5050060585578</v>
      </c>
      <c r="AD1" s="223">
        <f t="shared" si="0"/>
        <v>221.73387837418036</v>
      </c>
      <c r="AE1" s="223">
        <f t="shared" si="0"/>
        <v>225.92048412260706</v>
      </c>
      <c r="AF1" s="223">
        <f t="shared" si="0"/>
        <v>225.53923243258521</v>
      </c>
      <c r="AG1" s="223">
        <f t="shared" si="0"/>
        <v>205.57235271167565</v>
      </c>
      <c r="AH1" s="223">
        <f t="shared" si="0"/>
        <v>223.3115172964105</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227" t="s">
        <v>479</v>
      </c>
      <c r="B5" s="199" t="s">
        <v>2259</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227" t="s">
        <v>479</v>
      </c>
      <c r="B6" s="199" t="s">
        <v>2263</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227" t="s">
        <v>479</v>
      </c>
      <c r="B7" s="199" t="s">
        <v>2265</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227" t="s">
        <v>479</v>
      </c>
      <c r="B8" s="199" t="s">
        <v>2267</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227" t="s">
        <v>479</v>
      </c>
      <c r="B9" s="199" t="s">
        <v>2277</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227" t="s">
        <v>479</v>
      </c>
      <c r="B10" s="199" t="s">
        <v>2286</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227" t="s">
        <v>479</v>
      </c>
      <c r="B11" s="199" t="s">
        <v>2281</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227" t="s">
        <v>479</v>
      </c>
      <c r="B12" s="199" t="s">
        <v>2292</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227" t="s">
        <v>479</v>
      </c>
      <c r="B13" s="199" t="s">
        <v>2296</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227" t="s">
        <v>479</v>
      </c>
      <c r="B14" s="199"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227" t="s">
        <v>479</v>
      </c>
      <c r="B17" s="199" t="s">
        <v>2294</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227" t="s">
        <v>479</v>
      </c>
      <c r="B21" s="199" t="s">
        <v>2306</v>
      </c>
      <c r="C21" s="228">
        <f>SUMIFS('EPA Export Aggregation'!F:F,'EPA Export Aggregation'!$A:$A,$B21,'EPA Export Aggregation'!$D:$D,$A$1)*IF($A21="CH4",About!$D$58,IF($A21="N2O",About!$D$59,1))</f>
        <v>0.47979174444439998</v>
      </c>
      <c r="D21" s="228">
        <f>SUMIFS('EPA Export Aggregation'!G:G,'EPA Export Aggregation'!$A:$A,$B21,'EPA Export Aggregation'!$D:$D,$A$1)*IF($A21="CH4",About!$D$58,IF($A21="N2O",About!$D$59,1))</f>
        <v>0.4057069944444</v>
      </c>
      <c r="E21" s="228">
        <f>SUMIFS('EPA Export Aggregation'!H:H,'EPA Export Aggregation'!$A:$A,$B21,'EPA Export Aggregation'!$D:$D,$A$1)*IF($A21="CH4",About!$D$58,IF($A21="N2O",About!$D$59,1))</f>
        <v>0.41502174444439999</v>
      </c>
      <c r="F21" s="228">
        <f>SUMIFS('EPA Export Aggregation'!I:I,'EPA Export Aggregation'!$A:$A,$B21,'EPA Export Aggregation'!$D:$D,$A$1)*IF($A21="CH4",About!$D$58,IF($A21="N2O",About!$D$59,1))</f>
        <v>0.39738682777779999</v>
      </c>
      <c r="G21" s="228">
        <f>SUMIFS('EPA Export Aggregation'!J:J,'EPA Export Aggregation'!$A:$A,$B21,'EPA Export Aggregation'!$D:$D,$A$1)*IF($A21="CH4",About!$D$58,IF($A21="N2O",About!$D$59,1))</f>
        <v>0.56071017142860002</v>
      </c>
      <c r="H21" s="228">
        <f>SUMIFS('EPA Export Aggregation'!K:K,'EPA Export Aggregation'!$A:$A,$B21,'EPA Export Aggregation'!$D:$D,$A$1)*IF($A21="CH4",About!$D$58,IF($A21="N2O",About!$D$59,1))</f>
        <v>0.56724588571430001</v>
      </c>
      <c r="I21" s="228">
        <f>SUMIFS('EPA Export Aggregation'!L:L,'EPA Export Aggregation'!$A:$A,$B21,'EPA Export Aggregation'!$D:$D,$A$1)*IF($A21="CH4",About!$D$58,IF($A21="N2O",About!$D$59,1))</f>
        <v>0.6089244571429</v>
      </c>
      <c r="J21" s="228">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227" t="s">
        <v>479</v>
      </c>
      <c r="B22" s="199" t="s">
        <v>2290</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227" t="s">
        <v>479</v>
      </c>
      <c r="B27" s="199" t="s">
        <v>2320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227" t="s">
        <v>479</v>
      </c>
      <c r="B28" s="199" t="s">
        <v>2316</v>
      </c>
      <c r="C28" s="228">
        <f>SUMIFS('EPA Export Aggregation'!F:F,'EPA Export Aggregation'!$A:$A,$B28,'EPA Export Aggregation'!$D:$D,$A$1)*IF($A28="CH4",About!$D$58,IF($A28="N2O",About!$D$59,1))</f>
        <v>0.47715948789340001</v>
      </c>
      <c r="D28" s="228">
        <f>SUMIFS('EPA Export Aggregation'!G:G,'EPA Export Aggregation'!$A:$A,$B28,'EPA Export Aggregation'!$D:$D,$A$1)*IF($A28="CH4",About!$D$58,IF($A28="N2O",About!$D$59,1))</f>
        <v>0.61051865475150002</v>
      </c>
      <c r="E28" s="228">
        <f>SUMIFS('EPA Export Aggregation'!H:H,'EPA Export Aggregation'!$A:$A,$B28,'EPA Export Aggregation'!$D:$D,$A$1)*IF($A28="CH4",About!$D$58,IF($A28="N2O",About!$D$59,1))</f>
        <v>0.56684584469410004</v>
      </c>
      <c r="F28" s="228">
        <f>SUMIFS('EPA Export Aggregation'!I:I,'EPA Export Aggregation'!$A:$A,$B28,'EPA Export Aggregation'!$D:$D,$A$1)*IF($A28="CH4",About!$D$58,IF($A28="N2O",About!$D$59,1))</f>
        <v>0.60329175377449995</v>
      </c>
      <c r="G28" s="228">
        <f>SUMIFS('EPA Export Aggregation'!J:J,'EPA Export Aggregation'!$A:$A,$B28,'EPA Export Aggregation'!$D:$D,$A$1)*IF($A28="CH4",About!$D$58,IF($A28="N2O",About!$D$59,1))</f>
        <v>0.59473442393380005</v>
      </c>
      <c r="H28" s="228">
        <f>SUMIFS('EPA Export Aggregation'!K:K,'EPA Export Aggregation'!$A:$A,$B28,'EPA Export Aggregation'!$D:$D,$A$1)*IF($A28="CH4",About!$D$58,IF($A28="N2O",About!$D$59,1))</f>
        <v>0.56050510457070002</v>
      </c>
      <c r="I28" s="228">
        <f>SUMIFS('EPA Export Aggregation'!L:L,'EPA Export Aggregation'!$A:$A,$B28,'EPA Export Aggregation'!$D:$D,$A$1)*IF($A28="CH4",About!$D$58,IF($A28="N2O",About!$D$59,1))</f>
        <v>0.59901308885409998</v>
      </c>
      <c r="J28" s="228">
        <f>SUMIFS('EPA Export Aggregation'!M:M,'EPA Export Aggregation'!$A:$A,$B28,'EPA Export Aggregation'!$D:$D,$A$1)*IF($A28="CH4",About!$D$58,IF($A28="N2O",About!$D$59,1))</f>
        <v>0.62896374329680005</v>
      </c>
      <c r="K28" s="228">
        <f>SUMIFS('EPA Export Aggregation'!N:N,'EPA Export Aggregation'!$A:$A,$B28,'EPA Export Aggregation'!$D:$D,$A$1)*IF($A28="CH4",About!$D$58,IF($A28="N2O",About!$D$59,1))</f>
        <v>0.5733410993318</v>
      </c>
      <c r="L28" s="228">
        <f>SUMIFS('EPA Export Aggregation'!O:O,'EPA Export Aggregation'!$A:$A,$B28,'EPA Export Aggregation'!$D:$D,$A$1)*IF($A28="CH4",About!$D$58,IF($A28="N2O",About!$D$59,1))</f>
        <v>0.56050510457070002</v>
      </c>
      <c r="M28" s="228">
        <f>SUMIFS('EPA Export Aggregation'!P:P,'EPA Export Aggregation'!$A:$A,$B28,'EPA Export Aggregation'!$D:$D,$A$1)*IF($A28="CH4",About!$D$58,IF($A28="N2O",About!$D$59,1))</f>
        <v>0.61184908361529999</v>
      </c>
      <c r="N28" s="228">
        <f>SUMIFS('EPA Export Aggregation'!Q:Q,'EPA Export Aggregation'!$A:$A,$B28,'EPA Export Aggregation'!$D:$D,$A$1)*IF($A28="CH4",About!$D$58,IF($A28="N2O",About!$D$59,1))</f>
        <v>0.46209581140180001</v>
      </c>
      <c r="O28" s="228">
        <f>SUMIFS('EPA Export Aggregation'!R:R,'EPA Export Aggregation'!$A:$A,$B28,'EPA Export Aggregation'!$D:$D,$A$1)*IF($A28="CH4",About!$D$58,IF($A28="N2O",About!$D$59,1))</f>
        <v>0.48348913600370003</v>
      </c>
      <c r="P28" s="228">
        <f>SUMIFS('EPA Export Aggregation'!S:S,'EPA Export Aggregation'!$A:$A,$B28,'EPA Export Aggregation'!$D:$D,$A$1)*IF($A28="CH4",About!$D$58,IF($A28="N2O",About!$D$59,1))</f>
        <v>0.71025837678420001</v>
      </c>
      <c r="Q28" s="228">
        <f>SUMIFS('EPA Export Aggregation'!T:T,'EPA Export Aggregation'!$A:$A,$B28,'EPA Export Aggregation'!$D:$D,$A$1)*IF($A28="CH4",About!$D$58,IF($A28="N2O",About!$D$59,1))</f>
        <v>0.66747172758030004</v>
      </c>
      <c r="R28" s="228">
        <f>SUMIFS('EPA Export Aggregation'!U:U,'EPA Export Aggregation'!$A:$A,$B28,'EPA Export Aggregation'!$D:$D,$A$1)*IF($A28="CH4",About!$D$58,IF($A28="N2O",About!$D$59,1))</f>
        <v>0.66747172758030004</v>
      </c>
      <c r="S28" s="228">
        <f>SUMIFS('EPA Export Aggregation'!V:V,'EPA Export Aggregation'!$A:$A,$B28,'EPA Export Aggregation'!$D:$D,$A$1)*IF($A28="CH4",About!$D$58,IF($A28="N2O",About!$D$59,1))</f>
        <v>0.66747172758030004</v>
      </c>
      <c r="T28" s="228">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227" t="s">
        <v>479</v>
      </c>
      <c r="B29" s="199" t="s">
        <v>2283</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227" t="s">
        <v>479</v>
      </c>
      <c r="B30" s="199" t="s">
        <v>2327</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227" t="s">
        <v>479</v>
      </c>
      <c r="B33" s="199" t="s">
        <v>2304</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228">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228">
        <f>SUMIFS('EPA Export Aggregation'!R:R,'EPA Export Aggregation'!$A:$A,$B33,'EPA Export Aggregation'!$D:$D,$A$1)*IF($A33="CH4",About!$D$58,IF($A33="N2O",About!$D$59,1))</f>
        <v>0.29489209886680001</v>
      </c>
      <c r="P33" s="228">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228">
        <f>SUMIFS('EPA Export Aggregation'!U:U,'EPA Export Aggregation'!$A:$A,$B33,'EPA Export Aggregation'!$D:$D,$A$1)*IF($A33="CH4",About!$D$58,IF($A33="N2O",About!$D$59,1))</f>
        <v>0</v>
      </c>
      <c r="S33" s="228">
        <f>SUMIFS('EPA Export Aggregation'!V:V,'EPA Export Aggregation'!$A:$A,$B33,'EPA Export Aggregation'!$D:$D,$A$1)*IF($A33="CH4",About!$D$58,IF($A33="N2O",About!$D$59,1))</f>
        <v>0.52407008737530003</v>
      </c>
      <c r="T33" s="228">
        <f>SUMIFS('EPA Export Aggregation'!W:W,'EPA Export Aggregation'!$A:$A,$B33,'EPA Export Aggregation'!$D:$D,$A$1)*IF($A33="CH4",About!$D$58,IF($A33="N2O",About!$D$59,1))</f>
        <v>0</v>
      </c>
      <c r="U33">
        <f>SUMIFS('EPA Export Aggregation'!X:X,'EPA Export Aggregation'!$A:$A,$B33,'EPA Export Aggregation'!$D:$D,$A$1)*IF($A33="CH4",About!$D$58,IF($A33="N2O",About!$D$59,1))</f>
        <v>0.2554871150909</v>
      </c>
      <c r="V33" s="228">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228">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228">
        <f>SUMIFS('EPA Export Aggregation'!AD:AD,'EPA Export Aggregation'!$A:$A,$B33,'EPA Export Aggregation'!$D:$D,$A$1)*IF($A33="CH4",About!$D$58,IF($A33="N2O",About!$D$59,1))</f>
        <v>0.1773534836464</v>
      </c>
      <c r="AB33" s="228">
        <f>SUMIFS('EPA Export Aggregation'!AE:AE,'EPA Export Aggregation'!$A:$A,$B33,'EPA Export Aggregation'!$D:$D,$A$1)*IF($A33="CH4",About!$D$58,IF($A33="N2O",About!$D$59,1))</f>
        <v>9.3149573821999995E-2</v>
      </c>
      <c r="AC33" s="228">
        <f>SUMIFS('EPA Export Aggregation'!AF:AF,'EPA Export Aggregation'!$A:$A,$B33,'EPA Export Aggregation'!$D:$D,$A$1)*IF($A33="CH4",About!$D$58,IF($A33="N2O",About!$D$59,1))</f>
        <v>0.1710995925603</v>
      </c>
      <c r="AD33" s="228">
        <f>SUMIFS('EPA Export Aggregation'!AG:AG,'EPA Export Aggregation'!$A:$A,$B33,'EPA Export Aggregation'!$D:$D,$A$1)*IF($A33="CH4",About!$D$58,IF($A33="N2O",About!$D$59,1))</f>
        <v>0.19277866277110001</v>
      </c>
      <c r="AE33" s="228">
        <f>SUMIFS('EPA Export Aggregation'!AH:AH,'EPA Export Aggregation'!$A:$A,$B33,'EPA Export Aggregation'!$D:$D,$A$1)*IF($A33="CH4",About!$D$58,IF($A33="N2O",About!$D$59,1))</f>
        <v>0.1352412235729</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3.1920109699999999E-5</v>
      </c>
      <c r="D76" s="228">
        <f>SUMIFS('EPA Export Aggregation'!G:G,'EPA Export Aggregation'!$A:$A,$B76,'EPA Export Aggregation'!$D:$D,$A$1)*IF($A76="CH4",About!$D$58,IF($A76="N2O",About!$D$59,1))</f>
        <v>3.1920109699999999E-5</v>
      </c>
      <c r="E76" s="228">
        <f>SUMIFS('EPA Export Aggregation'!H:H,'EPA Export Aggregation'!$A:$A,$B76,'EPA Export Aggregation'!$D:$D,$A$1)*IF($A76="CH4",About!$D$58,IF($A76="N2O",About!$D$59,1))</f>
        <v>3.1920109699999999E-5</v>
      </c>
      <c r="F76" s="228">
        <f>SUMIFS('EPA Export Aggregation'!I:I,'EPA Export Aggregation'!$A:$A,$B76,'EPA Export Aggregation'!$D:$D,$A$1)*IF($A76="CH4",About!$D$58,IF($A76="N2O",About!$D$59,1))</f>
        <v>3.99004244E-5</v>
      </c>
      <c r="G76" s="228">
        <f>SUMIFS('EPA Export Aggregation'!J:J,'EPA Export Aggregation'!$A:$A,$B76,'EPA Export Aggregation'!$D:$D,$A$1)*IF($A76="CH4",About!$D$58,IF($A76="N2O",About!$D$59,1))</f>
        <v>4.3890680599999998E-5</v>
      </c>
      <c r="H76" s="228">
        <f>SUMIFS('EPA Export Aggregation'!K:K,'EPA Export Aggregation'!$A:$A,$B76,'EPA Export Aggregation'!$D:$D,$A$1)*IF($A76="CH4",About!$D$58,IF($A76="N2O",About!$D$59,1))</f>
        <v>5.5155734200000001E-5</v>
      </c>
      <c r="I76" s="228">
        <f>SUMIFS('EPA Export Aggregation'!L:L,'EPA Export Aggregation'!$A:$A,$B76,'EPA Export Aggregation'!$D:$D,$A$1)*IF($A76="CH4",About!$D$58,IF($A76="N2O",About!$D$59,1))</f>
        <v>6.1248609400000006E-5</v>
      </c>
      <c r="J76" s="228">
        <f>SUMIFS('EPA Export Aggregation'!M:M,'EPA Export Aggregation'!$A:$A,$B76,'EPA Export Aggregation'!$D:$D,$A$1)*IF($A76="CH4",About!$D$58,IF($A76="N2O",About!$D$59,1))</f>
        <v>6.4727356899999997E-5</v>
      </c>
      <c r="K76" s="228">
        <f>SUMIFS('EPA Export Aggregation'!N:N,'EPA Export Aggregation'!$A:$A,$B76,'EPA Export Aggregation'!$D:$D,$A$1)*IF($A76="CH4",About!$D$58,IF($A76="N2O",About!$D$59,1))</f>
        <v>7.93668205E-5</v>
      </c>
      <c r="L76" s="228">
        <f>SUMIFS('EPA Export Aggregation'!O:O,'EPA Export Aggregation'!$A:$A,$B76,'EPA Export Aggregation'!$D:$D,$A$1)*IF($A76="CH4",About!$D$58,IF($A76="N2O",About!$D$59,1))</f>
        <v>8.05387202E-5</v>
      </c>
      <c r="M76" s="228">
        <f>SUMIFS('EPA Export Aggregation'!P:P,'EPA Export Aggregation'!$A:$A,$B76,'EPA Export Aggregation'!$D:$D,$A$1)*IF($A76="CH4",About!$D$58,IF($A76="N2O",About!$D$59,1))</f>
        <v>4.9047069700000003E-5</v>
      </c>
      <c r="N76" s="228">
        <f>SUMIFS('EPA Export Aggregation'!Q:Q,'EPA Export Aggregation'!$A:$A,$B76,'EPA Export Aggregation'!$D:$D,$A$1)*IF($A76="CH4",About!$D$58,IF($A76="N2O",About!$D$59,1))</f>
        <v>3.2592592999999998E-5</v>
      </c>
      <c r="O76" s="228">
        <f>SUMIFS('EPA Export Aggregation'!R:R,'EPA Export Aggregation'!$A:$A,$B76,'EPA Export Aggregation'!$D:$D,$A$1)*IF($A76="CH4",About!$D$58,IF($A76="N2O",About!$D$59,1))</f>
        <v>3.1157945200000002E-5</v>
      </c>
      <c r="P76" s="228">
        <f>SUMIFS('EPA Export Aggregation'!S:S,'EPA Export Aggregation'!$A:$A,$B76,'EPA Export Aggregation'!$D:$D,$A$1)*IF($A76="CH4",About!$D$58,IF($A76="N2O",About!$D$59,1))</f>
        <v>3.2582285899999998E-5</v>
      </c>
      <c r="Q76" s="228">
        <f>SUMIFS('EPA Export Aggregation'!T:T,'EPA Export Aggregation'!$A:$A,$B76,'EPA Export Aggregation'!$D:$D,$A$1)*IF($A76="CH4",About!$D$58,IF($A76="N2O",About!$D$59,1))</f>
        <v>3.2439597900000003E-5</v>
      </c>
      <c r="R76" s="228">
        <f>SUMIFS('EPA Export Aggregation'!U:U,'EPA Export Aggregation'!$A:$A,$B76,'EPA Export Aggregation'!$D:$D,$A$1)*IF($A76="CH4",About!$D$58,IF($A76="N2O",About!$D$59,1))</f>
        <v>3.1141279299999997E-5</v>
      </c>
      <c r="S76" s="228">
        <f>SUMIFS('EPA Export Aggregation'!V:V,'EPA Export Aggregation'!$A:$A,$B76,'EPA Export Aggregation'!$D:$D,$A$1)*IF($A76="CH4",About!$D$58,IF($A76="N2O",About!$D$59,1))</f>
        <v>3.70757364E-5</v>
      </c>
      <c r="T76" s="228">
        <f>SUMIFS('EPA Export Aggregation'!W:W,'EPA Export Aggregation'!$A:$A,$B76,'EPA Export Aggregation'!$D:$D,$A$1)*IF($A76="CH4",About!$D$58,IF($A76="N2O",About!$D$59,1))</f>
        <v>4.84911545E-5</v>
      </c>
      <c r="U76" s="228">
        <f>SUMIFS('EPA Export Aggregation'!X:X,'EPA Export Aggregation'!$A:$A,$B76,'EPA Export Aggregation'!$D:$D,$A$1)*IF($A76="CH4",About!$D$58,IF($A76="N2O",About!$D$59,1))</f>
        <v>8.3750810599999995E-5</v>
      </c>
      <c r="V76" s="228">
        <f>SUMIFS('EPA Export Aggregation'!Y:Y,'EPA Export Aggregation'!$A:$A,$B76,'EPA Export Aggregation'!$D:$D,$A$1)*IF($A76="CH4",About!$D$58,IF($A76="N2O",About!$D$59,1))</f>
        <v>9.2207365199999995E-5</v>
      </c>
      <c r="W76" s="228">
        <f>SUMIFS('EPA Export Aggregation'!Z:Z,'EPA Export Aggregation'!$A:$A,$B76,'EPA Export Aggregation'!$D:$D,$A$1)*IF($A76="CH4",About!$D$58,IF($A76="N2O",About!$D$59,1))</f>
        <v>9.87240138E-5</v>
      </c>
      <c r="X76" s="228">
        <f>SUMIFS('EPA Export Aggregation'!AA:AA,'EPA Export Aggregation'!$A:$A,$B76,'EPA Export Aggregation'!$D:$D,$A$1)*IF($A76="CH4",About!$D$58,IF($A76="N2O",About!$D$59,1))</f>
        <v>9.6205093979999997E-4</v>
      </c>
      <c r="Y76" s="228">
        <f>SUMIFS('EPA Export Aggregation'!AB:AB,'EPA Export Aggregation'!$A:$A,$B76,'EPA Export Aggregation'!$D:$D,$A$1)*IF($A76="CH4",About!$D$58,IF($A76="N2O",About!$D$59,1))</f>
        <v>1.0394127751E-3</v>
      </c>
      <c r="Z76" s="228">
        <f>SUMIFS('EPA Export Aggregation'!AC:AC,'EPA Export Aggregation'!$A:$A,$B76,'EPA Export Aggregation'!$D:$D,$A$1)*IF($A76="CH4",About!$D$58,IF($A76="N2O",About!$D$59,1))</f>
        <v>1.0000884946E-3</v>
      </c>
      <c r="AA76" s="228">
        <f>SUMIFS('EPA Export Aggregation'!AD:AD,'EPA Export Aggregation'!$A:$A,$B76,'EPA Export Aggregation'!$D:$D,$A$1)*IF($A76="CH4",About!$D$58,IF($A76="N2O",About!$D$59,1))</f>
        <v>6.8591770309999996E-4</v>
      </c>
      <c r="AB76" s="228">
        <f>SUMIFS('EPA Export Aggregation'!AE:AE,'EPA Export Aggregation'!$A:$A,$B76,'EPA Export Aggregation'!$D:$D,$A$1)*IF($A76="CH4",About!$D$58,IF($A76="N2O",About!$D$59,1))</f>
        <v>7.2618763879999998E-4</v>
      </c>
      <c r="AC76" s="228">
        <f>SUMIFS('EPA Export Aggregation'!AF:AF,'EPA Export Aggregation'!$A:$A,$B76,'EPA Export Aggregation'!$D:$D,$A$1)*IF($A76="CH4",About!$D$58,IF($A76="N2O",About!$D$59,1))</f>
        <v>8.6247728730000004E-4</v>
      </c>
      <c r="AD76" s="228">
        <f>SUMIFS('EPA Export Aggregation'!AG:AG,'EPA Export Aggregation'!$A:$A,$B76,'EPA Export Aggregation'!$D:$D,$A$1)*IF($A76="CH4",About!$D$58,IF($A76="N2O",About!$D$59,1))</f>
        <v>1.0639532351000001E-3</v>
      </c>
      <c r="AE76" s="228">
        <f>SUMIFS('EPA Export Aggregation'!AH:AH,'EPA Export Aggregation'!$A:$A,$B76,'EPA Export Aggregation'!$D:$D,$A$1)*IF($A76="CH4",About!$D$58,IF($A76="N2O",About!$D$59,1))</f>
        <v>9.5702446499999999E-4</v>
      </c>
      <c r="AF76" s="228">
        <f>SUMIFS('EPA Export Aggregation'!AI:AI,'EPA Export Aggregation'!$A:$A,$B76,'EPA Export Aggregation'!$D:$D,$A$1)*IF($A76="CH4",About!$D$58,IF($A76="N2O",About!$D$59,1))</f>
        <v>1.2443135388E-3</v>
      </c>
      <c r="AG76" s="228">
        <f>SUMIFS('EPA Export Aggregation'!AJ:AJ,'EPA Export Aggregation'!$A:$A,$B76,'EPA Export Aggregation'!$D:$D,$A$1)*IF($A76="CH4",About!$D$58,IF($A76="N2O",About!$D$59,1))</f>
        <v>9.6161189329999996E-4</v>
      </c>
      <c r="AH76" s="228">
        <f>SUMIFS('EPA Export Aggregation'!AK:AK,'EPA Export Aggregation'!$A:$A,$B76,'EPA Export Aggregation'!$D:$D,$A$1)*IF($A76="CH4",About!$D$58,IF($A76="N2O",About!$D$59,1))</f>
        <v>1.0883229395E-3</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4.474674617675E-4</v>
      </c>
      <c r="D80" s="228">
        <f>SUMIFS('EPA Export Aggregation'!G:G,'EPA Export Aggregation'!$A:$A,$B80,'EPA Export Aggregation'!$D:$D,$A$1)*IF($A80="CH4",About!$D$58,IF($A80="N2O",About!$D$59,1))</f>
        <v>4.474674617675E-4</v>
      </c>
      <c r="E80" s="228">
        <f>SUMIFS('EPA Export Aggregation'!H:H,'EPA Export Aggregation'!$A:$A,$B80,'EPA Export Aggregation'!$D:$D,$A$1)*IF($A80="CH4",About!$D$58,IF($A80="N2O",About!$D$59,1))</f>
        <v>4.474674617675E-4</v>
      </c>
      <c r="F80" s="228">
        <f>SUMIFS('EPA Export Aggregation'!I:I,'EPA Export Aggregation'!$A:$A,$B80,'EPA Export Aggregation'!$D:$D,$A$1)*IF($A80="CH4",About!$D$58,IF($A80="N2O",About!$D$59,1))</f>
        <v>5.5933404685929995E-4</v>
      </c>
      <c r="G80" s="228">
        <f>SUMIFS('EPA Export Aggregation'!J:J,'EPA Export Aggregation'!$A:$A,$B80,'EPA Export Aggregation'!$D:$D,$A$1)*IF($A80="CH4",About!$D$58,IF($A80="N2O",About!$D$59,1))</f>
        <v>6.1526789810519998E-4</v>
      </c>
      <c r="H80" s="228">
        <f>SUMIFS('EPA Export Aggregation'!K:K,'EPA Export Aggregation'!$A:$A,$B80,'EPA Export Aggregation'!$D:$D,$A$1)*IF($A80="CH4",About!$D$58,IF($A80="N2O",About!$D$59,1))</f>
        <v>7.7318338663480001E-4</v>
      </c>
      <c r="I80" s="228">
        <f>SUMIFS('EPA Export Aggregation'!L:L,'EPA Export Aggregation'!$A:$A,$B80,'EPA Export Aggregation'!$D:$D,$A$1)*IF($A80="CH4",About!$D$58,IF($A80="N2O",About!$D$59,1))</f>
        <v>8.5859050190499999E-4</v>
      </c>
      <c r="J80" s="228">
        <f>SUMIFS('EPA Export Aggregation'!M:M,'EPA Export Aggregation'!$A:$A,$B80,'EPA Export Aggregation'!$D:$D,$A$1)*IF($A80="CH4",About!$D$58,IF($A80="N2O",About!$D$59,1))</f>
        <v>9.0735855614520002E-4</v>
      </c>
      <c r="K80" s="228">
        <f>SUMIFS('EPA Export Aggregation'!N:N,'EPA Export Aggregation'!$A:$A,$B80,'EPA Export Aggregation'!$D:$D,$A$1)*IF($A80="CH4",About!$D$58,IF($A80="N2O",About!$D$59,1))</f>
        <v>1.1125808755135E-3</v>
      </c>
      <c r="L80" s="228">
        <f>SUMIFS('EPA Export Aggregation'!O:O,'EPA Export Aggregation'!$A:$A,$B80,'EPA Export Aggregation'!$D:$D,$A$1)*IF($A80="CH4",About!$D$58,IF($A80="N2O",About!$D$59,1))</f>
        <v>1.1290022077269999E-3</v>
      </c>
      <c r="M80" s="228">
        <f>SUMIFS('EPA Export Aggregation'!P:P,'EPA Export Aggregation'!$A:$A,$B80,'EPA Export Aggregation'!$D:$D,$A$1)*IF($A80="CH4",About!$D$58,IF($A80="N2O",About!$D$59,1))</f>
        <v>9.6296144098150004E-4</v>
      </c>
      <c r="N80" s="228">
        <f>SUMIFS('EPA Export Aggregation'!Q:Q,'EPA Export Aggregation'!$A:$A,$B80,'EPA Export Aggregation'!$D:$D,$A$1)*IF($A80="CH4",About!$D$58,IF($A80="N2O",About!$D$59,1))</f>
        <v>6.7770715855410002E-4</v>
      </c>
      <c r="O80" s="228">
        <f>SUMIFS('EPA Export Aggregation'!R:R,'EPA Export Aggregation'!$A:$A,$B80,'EPA Export Aggregation'!$D:$D,$A$1)*IF($A80="CH4",About!$D$58,IF($A80="N2O",About!$D$59,1))</f>
        <v>6.6389183376939999E-4</v>
      </c>
      <c r="P80" s="228">
        <f>SUMIFS('EPA Export Aggregation'!S:S,'EPA Export Aggregation'!$A:$A,$B80,'EPA Export Aggregation'!$D:$D,$A$1)*IF($A80="CH4",About!$D$58,IF($A80="N2O",About!$D$59,1))</f>
        <v>6.0698168984480003E-4</v>
      </c>
      <c r="Q80" s="228">
        <f>SUMIFS('EPA Export Aggregation'!T:T,'EPA Export Aggregation'!$A:$A,$B80,'EPA Export Aggregation'!$D:$D,$A$1)*IF($A80="CH4",About!$D$58,IF($A80="N2O",About!$D$59,1))</f>
        <v>5.637899863142E-4</v>
      </c>
      <c r="R80" s="228">
        <f>SUMIFS('EPA Export Aggregation'!U:U,'EPA Export Aggregation'!$A:$A,$B80,'EPA Export Aggregation'!$D:$D,$A$1)*IF($A80="CH4",About!$D$58,IF($A80="N2O",About!$D$59,1))</f>
        <v>5.1945720498510004E-4</v>
      </c>
      <c r="S80" s="228">
        <f>SUMIFS('EPA Export Aggregation'!V:V,'EPA Export Aggregation'!$A:$A,$B80,'EPA Export Aggregation'!$D:$D,$A$1)*IF($A80="CH4",About!$D$58,IF($A80="N2O",About!$D$59,1))</f>
        <v>5.549964936295E-4</v>
      </c>
      <c r="T80" s="228">
        <f>SUMIFS('EPA Export Aggregation'!W:W,'EPA Export Aggregation'!$A:$A,$B80,'EPA Export Aggregation'!$D:$D,$A$1)*IF($A80="CH4",About!$D$58,IF($A80="N2O",About!$D$59,1))</f>
        <v>1.0028531722809E-3</v>
      </c>
      <c r="U80" s="228">
        <f>SUMIFS('EPA Export Aggregation'!X:X,'EPA Export Aggregation'!$A:$A,$B80,'EPA Export Aggregation'!$D:$D,$A$1)*IF($A80="CH4",About!$D$58,IF($A80="N2O",About!$D$59,1))</f>
        <v>2.3720225739443002E-3</v>
      </c>
      <c r="V80" s="228">
        <f>SUMIFS('EPA Export Aggregation'!Y:Y,'EPA Export Aggregation'!$A:$A,$B80,'EPA Export Aggregation'!$D:$D,$A$1)*IF($A80="CH4",About!$D$58,IF($A80="N2O",About!$D$59,1))</f>
        <v>2.8443871518162001E-3</v>
      </c>
      <c r="W80" s="228">
        <f>SUMIFS('EPA Export Aggregation'!Z:Z,'EPA Export Aggregation'!$A:$A,$B80,'EPA Export Aggregation'!$D:$D,$A$1)*IF($A80="CH4",About!$D$58,IF($A80="N2O",About!$D$59,1))</f>
        <v>2.8715457506170001E-3</v>
      </c>
      <c r="X80" s="228">
        <f>SUMIFS('EPA Export Aggregation'!AA:AA,'EPA Export Aggregation'!$A:$A,$B80,'EPA Export Aggregation'!$D:$D,$A$1)*IF($A80="CH4",About!$D$58,IF($A80="N2O",About!$D$59,1))</f>
        <v>2.36662355300939E-2</v>
      </c>
      <c r="Y80" s="228">
        <f>SUMIFS('EPA Export Aggregation'!AB:AB,'EPA Export Aggregation'!$A:$A,$B80,'EPA Export Aggregation'!$D:$D,$A$1)*IF($A80="CH4",About!$D$58,IF($A80="N2O",About!$D$59,1))</f>
        <v>2.2649751674327201E-2</v>
      </c>
      <c r="Z80" s="228">
        <f>SUMIFS('EPA Export Aggregation'!AC:AC,'EPA Export Aggregation'!$A:$A,$B80,'EPA Export Aggregation'!$D:$D,$A$1)*IF($A80="CH4",About!$D$58,IF($A80="N2O",About!$D$59,1))</f>
        <v>2.7528866806045001E-2</v>
      </c>
      <c r="AA80" s="228">
        <f>SUMIFS('EPA Export Aggregation'!AD:AD,'EPA Export Aggregation'!$A:$A,$B80,'EPA Export Aggregation'!$D:$D,$A$1)*IF($A80="CH4",About!$D$58,IF($A80="N2O",About!$D$59,1))</f>
        <v>2.7529809765112701E-2</v>
      </c>
      <c r="AB80" s="228">
        <f>SUMIFS('EPA Export Aggregation'!AE:AE,'EPA Export Aggregation'!$A:$A,$B80,'EPA Export Aggregation'!$D:$D,$A$1)*IF($A80="CH4",About!$D$58,IF($A80="N2O",About!$D$59,1))</f>
        <v>1.8405076964487298E-2</v>
      </c>
      <c r="AC80" s="228">
        <f>SUMIFS('EPA Export Aggregation'!AF:AF,'EPA Export Aggregation'!$A:$A,$B80,'EPA Export Aggregation'!$D:$D,$A$1)*IF($A80="CH4",About!$D$58,IF($A80="N2O",About!$D$59,1))</f>
        <v>8.4609542368284992E-3</v>
      </c>
      <c r="AD80" s="228">
        <f>SUMIFS('EPA Export Aggregation'!AG:AG,'EPA Export Aggregation'!$A:$A,$B80,'EPA Export Aggregation'!$D:$D,$A$1)*IF($A80="CH4",About!$D$58,IF($A80="N2O",About!$D$59,1))</f>
        <v>9.4895377376264002E-3</v>
      </c>
      <c r="AE80" s="228">
        <f>SUMIFS('EPA Export Aggregation'!AH:AH,'EPA Export Aggregation'!$A:$A,$B80,'EPA Export Aggregation'!$D:$D,$A$1)*IF($A80="CH4",About!$D$58,IF($A80="N2O",About!$D$59,1))</f>
        <v>7.0802504042336003E-3</v>
      </c>
      <c r="AF80" s="228">
        <f>SUMIFS('EPA Export Aggregation'!AI:AI,'EPA Export Aggregation'!$A:$A,$B80,'EPA Export Aggregation'!$D:$D,$A$1)*IF($A80="CH4",About!$D$58,IF($A80="N2O",About!$D$59,1))</f>
        <v>8.4940257550000006E-3</v>
      </c>
      <c r="AG80" s="228">
        <f>SUMIFS('EPA Export Aggregation'!AJ:AJ,'EPA Export Aggregation'!$A:$A,$B80,'EPA Export Aggregation'!$D:$D,$A$1)*IF($A80="CH4",About!$D$58,IF($A80="N2O",About!$D$59,1))</f>
        <v>6.5497192080407997E-3</v>
      </c>
      <c r="AH80" s="228">
        <f>SUMIFS('EPA Export Aggregation'!AK:AK,'EPA Export Aggregation'!$A:$A,$B80,'EPA Export Aggregation'!$D:$D,$A$1)*IF($A80="CH4",About!$D$58,IF($A80="N2O",About!$D$59,1))</f>
        <v>6.3363716156312E-3</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8.9948600000000001E-5</v>
      </c>
      <c r="D84" s="228">
        <f>SUMIFS('EPA Export Aggregation'!G:G,'EPA Export Aggregation'!$A:$A,$B84,'EPA Export Aggregation'!$D:$D,$A$1)*IF($A84="CH4",About!$D$58,IF($A84="N2O",About!$D$59,1))</f>
        <v>8.9948600000000001E-5</v>
      </c>
      <c r="E84" s="228">
        <f>SUMIFS('EPA Export Aggregation'!H:H,'EPA Export Aggregation'!$A:$A,$B84,'EPA Export Aggregation'!$D:$D,$A$1)*IF($A84="CH4",About!$D$58,IF($A84="N2O",About!$D$59,1))</f>
        <v>8.9948600000000001E-5</v>
      </c>
      <c r="F84" s="228">
        <f>SUMIFS('EPA Export Aggregation'!I:I,'EPA Export Aggregation'!$A:$A,$B84,'EPA Export Aggregation'!$D:$D,$A$1)*IF($A84="CH4",About!$D$58,IF($A84="N2O",About!$D$59,1))</f>
        <v>1.124334E-4</v>
      </c>
      <c r="G84" s="228">
        <f>SUMIFS('EPA Export Aggregation'!J:J,'EPA Export Aggregation'!$A:$A,$B84,'EPA Export Aggregation'!$D:$D,$A$1)*IF($A84="CH4",About!$D$58,IF($A84="N2O",About!$D$59,1))</f>
        <v>1.2367815E-4</v>
      </c>
      <c r="H84" s="228">
        <f>SUMIFS('EPA Export Aggregation'!K:K,'EPA Export Aggregation'!$A:$A,$B84,'EPA Export Aggregation'!$D:$D,$A$1)*IF($A84="CH4",About!$D$58,IF($A84="N2O",About!$D$59,1))</f>
        <v>1.5542194999999999E-4</v>
      </c>
      <c r="I84" s="228">
        <f>SUMIFS('EPA Export Aggregation'!L:L,'EPA Export Aggregation'!$A:$A,$B84,'EPA Export Aggregation'!$D:$D,$A$1)*IF($A84="CH4",About!$D$58,IF($A84="N2O",About!$D$59,1))</f>
        <v>1.7258869999999999E-4</v>
      </c>
      <c r="J84" s="228">
        <f>SUMIFS('EPA Export Aggregation'!M:M,'EPA Export Aggregation'!$A:$A,$B84,'EPA Export Aggregation'!$D:$D,$A$1)*IF($A84="CH4",About!$D$58,IF($A84="N2O",About!$D$59,1))</f>
        <v>1.8239290000000001E-4</v>
      </c>
      <c r="K84" s="228">
        <f>SUMIFS('EPA Export Aggregation'!N:N,'EPA Export Aggregation'!$A:$A,$B84,'EPA Export Aggregation'!$D:$D,$A$1)*IF($A84="CH4",About!$D$58,IF($A84="N2O",About!$D$59,1))</f>
        <v>2.236448E-4</v>
      </c>
      <c r="L84" s="228">
        <f>SUMIFS('EPA Export Aggregation'!O:O,'EPA Export Aggregation'!$A:$A,$B84,'EPA Export Aggregation'!$D:$D,$A$1)*IF($A84="CH4",About!$D$58,IF($A84="N2O",About!$D$59,1))</f>
        <v>2.2694655E-4</v>
      </c>
      <c r="M84" s="228">
        <f>SUMIFS('EPA Export Aggregation'!P:P,'EPA Export Aggregation'!$A:$A,$B84,'EPA Export Aggregation'!$D:$D,$A$1)*IF($A84="CH4",About!$D$58,IF($A84="N2O",About!$D$59,1))</f>
        <v>1.8342925000000001E-4</v>
      </c>
      <c r="N84" s="228">
        <f>SUMIFS('EPA Export Aggregation'!Q:Q,'EPA Export Aggregation'!$A:$A,$B84,'EPA Export Aggregation'!$D:$D,$A$1)*IF($A84="CH4",About!$D$58,IF($A84="N2O",About!$D$59,1))</f>
        <v>1.2471684999999999E-4</v>
      </c>
      <c r="O84" s="228">
        <f>SUMIFS('EPA Export Aggregation'!R:R,'EPA Export Aggregation'!$A:$A,$B84,'EPA Export Aggregation'!$D:$D,$A$1)*IF($A84="CH4",About!$D$58,IF($A84="N2O",About!$D$59,1))</f>
        <v>1.106991E-4</v>
      </c>
      <c r="P84" s="228">
        <f>SUMIFS('EPA Export Aggregation'!S:S,'EPA Export Aggregation'!$A:$A,$B84,'EPA Export Aggregation'!$D:$D,$A$1)*IF($A84="CH4",About!$D$58,IF($A84="N2O",About!$D$59,1))</f>
        <v>1.333625E-4</v>
      </c>
      <c r="Q84" s="228">
        <f>SUMIFS('EPA Export Aggregation'!T:T,'EPA Export Aggregation'!$A:$A,$B84,'EPA Export Aggregation'!$D:$D,$A$1)*IF($A84="CH4",About!$D$58,IF($A84="N2O",About!$D$59,1))</f>
        <v>1.2801859999999999E-4</v>
      </c>
      <c r="R84" s="228">
        <f>SUMIFS('EPA Export Aggregation'!U:U,'EPA Export Aggregation'!$A:$A,$B84,'EPA Export Aggregation'!$D:$D,$A$1)*IF($A84="CH4",About!$D$58,IF($A84="N2O",About!$D$59,1))</f>
        <v>1.392093E-4</v>
      </c>
      <c r="S84" s="228">
        <f>SUMIFS('EPA Export Aggregation'!V:V,'EPA Export Aggregation'!$A:$A,$B84,'EPA Export Aggregation'!$D:$D,$A$1)*IF($A84="CH4",About!$D$58,IF($A84="N2O",About!$D$59,1))</f>
        <v>1.3518610000000001E-4</v>
      </c>
      <c r="T84" s="228">
        <f>SUMIFS('EPA Export Aggregation'!W:W,'EPA Export Aggregation'!$A:$A,$B84,'EPA Export Aggregation'!$D:$D,$A$1)*IF($A84="CH4",About!$D$58,IF($A84="N2O",About!$D$59,1))</f>
        <v>1.087674E-4</v>
      </c>
      <c r="U84" s="228">
        <f>SUMIFS('EPA Export Aggregation'!X:X,'EPA Export Aggregation'!$A:$A,$B84,'EPA Export Aggregation'!$D:$D,$A$1)*IF($A84="CH4",About!$D$58,IF($A84="N2O",About!$D$59,1))</f>
        <v>9.9877350000000004E-5</v>
      </c>
      <c r="V84" s="228">
        <f>SUMIFS('EPA Export Aggregation'!Y:Y,'EPA Export Aggregation'!$A:$A,$B84,'EPA Export Aggregation'!$D:$D,$A$1)*IF($A84="CH4",About!$D$58,IF($A84="N2O",About!$D$59,1))</f>
        <v>7.6316249999999996E-5</v>
      </c>
      <c r="W84" s="228">
        <f>SUMIFS('EPA Export Aggregation'!Z:Z,'EPA Export Aggregation'!$A:$A,$B84,'EPA Export Aggregation'!$D:$D,$A$1)*IF($A84="CH4",About!$D$58,IF($A84="N2O",About!$D$59,1))</f>
        <v>9.9778649999999997E-5</v>
      </c>
      <c r="X84" s="228">
        <f>SUMIFS('EPA Export Aggregation'!AA:AA,'EPA Export Aggregation'!$A:$A,$B84,'EPA Export Aggregation'!$D:$D,$A$1)*IF($A84="CH4",About!$D$58,IF($A84="N2O",About!$D$59,1))</f>
        <v>4.8786046999999997E-3</v>
      </c>
      <c r="Y84" s="228">
        <f>SUMIFS('EPA Export Aggregation'!AB:AB,'EPA Export Aggregation'!$A:$A,$B84,'EPA Export Aggregation'!$D:$D,$A$1)*IF($A84="CH4",About!$D$58,IF($A84="N2O",About!$D$59,1))</f>
        <v>8.4244351000000006E-3</v>
      </c>
      <c r="Z84" s="228">
        <f>SUMIFS('EPA Export Aggregation'!AC:AC,'EPA Export Aggregation'!$A:$A,$B84,'EPA Export Aggregation'!$D:$D,$A$1)*IF($A84="CH4",About!$D$58,IF($A84="N2O",About!$D$59,1))</f>
        <v>7.4786399999999999E-4</v>
      </c>
      <c r="AA84" s="228">
        <f>SUMIFS('EPA Export Aggregation'!AD:AD,'EPA Export Aggregation'!$A:$A,$B84,'EPA Export Aggregation'!$D:$D,$A$1)*IF($A84="CH4",About!$D$58,IF($A84="N2O",About!$D$59,1))</f>
        <v>8.5009158500000005E-3</v>
      </c>
      <c r="AB84" s="228">
        <f>SUMIFS('EPA Export Aggregation'!AE:AE,'EPA Export Aggregation'!$A:$A,$B84,'EPA Export Aggregation'!$D:$D,$A$1)*IF($A84="CH4",About!$D$58,IF($A84="N2O",About!$D$59,1))</f>
        <v>9.1221806500000006E-3</v>
      </c>
      <c r="AC84" s="228">
        <f>SUMIFS('EPA Export Aggregation'!AF:AF,'EPA Export Aggregation'!$A:$A,$B84,'EPA Export Aggregation'!$D:$D,$A$1)*IF($A84="CH4",About!$D$58,IF($A84="N2O",About!$D$59,1))</f>
        <v>9.7541567499999995E-3</v>
      </c>
      <c r="AD84" s="228">
        <f>SUMIFS('EPA Export Aggregation'!AG:AG,'EPA Export Aggregation'!$A:$A,$B84,'EPA Export Aggregation'!$D:$D,$A$1)*IF($A84="CH4",About!$D$58,IF($A84="N2O",About!$D$59,1))</f>
        <v>1.03346749E-2</v>
      </c>
      <c r="AE84" s="228">
        <f>SUMIFS('EPA Export Aggregation'!AH:AH,'EPA Export Aggregation'!$A:$A,$B84,'EPA Export Aggregation'!$D:$D,$A$1)*IF($A84="CH4",About!$D$58,IF($A84="N2O",About!$D$59,1))</f>
        <v>1.0332691499999999E-2</v>
      </c>
      <c r="AF84" s="228">
        <f>SUMIFS('EPA Export Aggregation'!AI:AI,'EPA Export Aggregation'!$A:$A,$B84,'EPA Export Aggregation'!$D:$D,$A$1)*IF($A84="CH4",About!$D$58,IF($A84="N2O",About!$D$59,1))</f>
        <v>1.5659544599999999E-2</v>
      </c>
      <c r="AG84" s="228">
        <f>SUMIFS('EPA Export Aggregation'!AJ:AJ,'EPA Export Aggregation'!$A:$A,$B84,'EPA Export Aggregation'!$D:$D,$A$1)*IF($A84="CH4",About!$D$58,IF($A84="N2O",About!$D$59,1))</f>
        <v>1.4527669450000001E-2</v>
      </c>
      <c r="AH84" s="228">
        <f>SUMIFS('EPA Export Aggregation'!AK:AK,'EPA Export Aggregation'!$A:$A,$B84,'EPA Export Aggregation'!$D:$D,$A$1)*IF($A84="CH4",About!$D$58,IF($A84="N2O",About!$D$59,1))</f>
        <v>1.3973941300000001E-2</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7.9002699999999992E-6</v>
      </c>
      <c r="D87" s="228">
        <f>SUMIFS('EPA Export Aggregation'!$F:$F,'EPA Export Aggregation'!$A:$A,$B87,'EPA Export Aggregation'!$D:$D,$A$1)*IF($A87="CH4",About!$D$58,IF($A87="N2O",About!$D$59,1))</f>
        <v>7.9002699999999992E-6</v>
      </c>
      <c r="E87" s="228">
        <f>SUMIFS('EPA Export Aggregation'!$F:$F,'EPA Export Aggregation'!$A:$A,$B87,'EPA Export Aggregation'!$D:$D,$A$1)*IF($A87="CH4",About!$D$58,IF($A87="N2O",About!$D$59,1))</f>
        <v>7.9002699999999992E-6</v>
      </c>
      <c r="F87" s="228">
        <f>SUMIFS('EPA Export Aggregation'!$F:$F,'EPA Export Aggregation'!$A:$A,$B87,'EPA Export Aggregation'!$D:$D,$A$1)*IF($A87="CH4",About!$D$58,IF($A87="N2O",About!$D$59,1))</f>
        <v>7.9002699999999992E-6</v>
      </c>
      <c r="G87" s="228">
        <f>SUMIFS('EPA Export Aggregation'!$F:$F,'EPA Export Aggregation'!$A:$A,$B87,'EPA Export Aggregation'!$D:$D,$A$1)*IF($A87="CH4",About!$D$58,IF($A87="N2O",About!$D$59,1))</f>
        <v>7.9002699999999992E-6</v>
      </c>
      <c r="H87" s="228">
        <f>SUMIFS('EPA Export Aggregation'!$F:$F,'EPA Export Aggregation'!$A:$A,$B87,'EPA Export Aggregation'!$D:$D,$A$1)*IF($A87="CH4",About!$D$58,IF($A87="N2O",About!$D$59,1))</f>
        <v>7.9002699999999992E-6</v>
      </c>
      <c r="I87" s="228">
        <f>SUMIFS('EPA Export Aggregation'!$F:$F,'EPA Export Aggregation'!$A:$A,$B87,'EPA Export Aggregation'!$D:$D,$A$1)*IF($A87="CH4",About!$D$58,IF($A87="N2O",About!$D$59,1))</f>
        <v>7.9002699999999992E-6</v>
      </c>
      <c r="J87" s="228">
        <f>SUMIFS('EPA Export Aggregation'!$F:$F,'EPA Export Aggregation'!$A:$A,$B87,'EPA Export Aggregation'!$D:$D,$A$1)*IF($A87="CH4",About!$D$58,IF($A87="N2O",About!$D$59,1))</f>
        <v>7.9002699999999992E-6</v>
      </c>
      <c r="K87" s="228">
        <f>SUMIFS('EPA Export Aggregation'!$F:$F,'EPA Export Aggregation'!$A:$A,$B87,'EPA Export Aggregation'!$D:$D,$A$1)*IF($A87="CH4",About!$D$58,IF($A87="N2O",About!$D$59,1))</f>
        <v>7.9002699999999992E-6</v>
      </c>
      <c r="L87" s="228">
        <f>SUMIFS('EPA Export Aggregation'!$F:$F,'EPA Export Aggregation'!$A:$A,$B87,'EPA Export Aggregation'!$D:$D,$A$1)*IF($A87="CH4",About!$D$58,IF($A87="N2O",About!$D$59,1))</f>
        <v>7.9002699999999992E-6</v>
      </c>
      <c r="M87" s="228">
        <f>SUMIFS('EPA Export Aggregation'!$F:$F,'EPA Export Aggregation'!$A:$A,$B87,'EPA Export Aggregation'!$D:$D,$A$1)*IF($A87="CH4",About!$D$58,IF($A87="N2O",About!$D$59,1))</f>
        <v>7.9002699999999992E-6</v>
      </c>
      <c r="N87" s="228">
        <f>SUMIFS('EPA Export Aggregation'!$F:$F,'EPA Export Aggregation'!$A:$A,$B87,'EPA Export Aggregation'!$D:$D,$A$1)*IF($A87="CH4",About!$D$58,IF($A87="N2O",About!$D$59,1))</f>
        <v>7.9002699999999992E-6</v>
      </c>
      <c r="O87" s="228">
        <f>SUMIFS('EPA Export Aggregation'!$F:$F,'EPA Export Aggregation'!$A:$A,$B87,'EPA Export Aggregation'!$D:$D,$A$1)*IF($A87="CH4",About!$D$58,IF($A87="N2O",About!$D$59,1))</f>
        <v>7.9002699999999992E-6</v>
      </c>
      <c r="P87" s="228">
        <f>SUMIFS('EPA Export Aggregation'!$F:$F,'EPA Export Aggregation'!$A:$A,$B87,'EPA Export Aggregation'!$D:$D,$A$1)*IF($A87="CH4",About!$D$58,IF($A87="N2O",About!$D$59,1))</f>
        <v>7.9002699999999992E-6</v>
      </c>
      <c r="Q87" s="228">
        <f>SUMIFS('EPA Export Aggregation'!$F:$F,'EPA Export Aggregation'!$A:$A,$B87,'EPA Export Aggregation'!$D:$D,$A$1)*IF($A87="CH4",About!$D$58,IF($A87="N2O",About!$D$59,1))</f>
        <v>7.9002699999999992E-6</v>
      </c>
      <c r="R87" s="228">
        <f>SUMIFS('EPA Export Aggregation'!$F:$F,'EPA Export Aggregation'!$A:$A,$B87,'EPA Export Aggregation'!$D:$D,$A$1)*IF($A87="CH4",About!$D$58,IF($A87="N2O",About!$D$59,1))</f>
        <v>7.9002699999999992E-6</v>
      </c>
      <c r="S87" s="228">
        <f>SUMIFS('EPA Export Aggregation'!$F:$F,'EPA Export Aggregation'!$A:$A,$B87,'EPA Export Aggregation'!$D:$D,$A$1)*IF($A87="CH4",About!$D$58,IF($A87="N2O",About!$D$59,1))</f>
        <v>7.9002699999999992E-6</v>
      </c>
      <c r="T87" s="228">
        <f>SUMIFS('EPA Export Aggregation'!$F:$F,'EPA Export Aggregation'!$A:$A,$B87,'EPA Export Aggregation'!$D:$D,$A$1)*IF($A87="CH4",About!$D$58,IF($A87="N2O",About!$D$59,1))</f>
        <v>7.9002699999999992E-6</v>
      </c>
      <c r="U87" s="228">
        <f>SUMIFS('EPA Export Aggregation'!$F:$F,'EPA Export Aggregation'!$A:$A,$B87,'EPA Export Aggregation'!$D:$D,$A$1)*IF($A87="CH4",About!$D$58,IF($A87="N2O",About!$D$59,1))</f>
        <v>7.9002699999999992E-6</v>
      </c>
      <c r="V87" s="228">
        <f>SUMIFS('EPA Export Aggregation'!$F:$F,'EPA Export Aggregation'!$A:$A,$B87,'EPA Export Aggregation'!$D:$D,$A$1)*IF($A87="CH4",About!$D$58,IF($A87="N2O",About!$D$59,1))</f>
        <v>7.9002699999999992E-6</v>
      </c>
      <c r="W87" s="228">
        <f>SUMIFS('EPA Export Aggregation'!$F:$F,'EPA Export Aggregation'!$A:$A,$B87,'EPA Export Aggregation'!$D:$D,$A$1)*IF($A87="CH4",About!$D$58,IF($A87="N2O",About!$D$59,1))</f>
        <v>7.9002699999999992E-6</v>
      </c>
      <c r="X87" s="228">
        <f>SUMIFS('EPA Export Aggregation'!$F:$F,'EPA Export Aggregation'!$A:$A,$B87,'EPA Export Aggregation'!$D:$D,$A$1)*IF($A87="CH4",About!$D$58,IF($A87="N2O",About!$D$59,1))</f>
        <v>7.9002699999999992E-6</v>
      </c>
      <c r="Y87" s="228">
        <f>SUMIFS('EPA Export Aggregation'!$F:$F,'EPA Export Aggregation'!$A:$A,$B87,'EPA Export Aggregation'!$D:$D,$A$1)*IF($A87="CH4",About!$D$58,IF($A87="N2O",About!$D$59,1))</f>
        <v>7.9002699999999992E-6</v>
      </c>
      <c r="Z87" s="228">
        <f>SUMIFS('EPA Export Aggregation'!$F:$F,'EPA Export Aggregation'!$A:$A,$B87,'EPA Export Aggregation'!$D:$D,$A$1)*IF($A87="CH4",About!$D$58,IF($A87="N2O",About!$D$59,1))</f>
        <v>7.9002699999999992E-6</v>
      </c>
      <c r="AA87" s="228">
        <f>SUMIFS('EPA Export Aggregation'!$F:$F,'EPA Export Aggregation'!$A:$A,$B87,'EPA Export Aggregation'!$D:$D,$A$1)*IF($A87="CH4",About!$D$58,IF($A87="N2O",About!$D$59,1))</f>
        <v>7.9002699999999992E-6</v>
      </c>
      <c r="AB87" s="228">
        <f>SUMIFS('EPA Export Aggregation'!$F:$F,'EPA Export Aggregation'!$A:$A,$B87,'EPA Export Aggregation'!$D:$D,$A$1)*IF($A87="CH4",About!$D$58,IF($A87="N2O",About!$D$59,1))</f>
        <v>7.9002699999999992E-6</v>
      </c>
      <c r="AC87" s="228">
        <f>SUMIFS('EPA Export Aggregation'!$F:$F,'EPA Export Aggregation'!$A:$A,$B87,'EPA Export Aggregation'!$D:$D,$A$1)*IF($A87="CH4",About!$D$58,IF($A87="N2O",About!$D$59,1))</f>
        <v>7.9002699999999992E-6</v>
      </c>
      <c r="AD87" s="228">
        <f>SUMIFS('EPA Export Aggregation'!$F:$F,'EPA Export Aggregation'!$A:$A,$B87,'EPA Export Aggregation'!$D:$D,$A$1)*IF($A87="CH4",About!$D$58,IF($A87="N2O",About!$D$59,1))</f>
        <v>7.9002699999999992E-6</v>
      </c>
      <c r="AE87" s="228">
        <f>SUMIFS('EPA Export Aggregation'!$F:$F,'EPA Export Aggregation'!$A:$A,$B87,'EPA Export Aggregation'!$D:$D,$A$1)*IF($A87="CH4",About!$D$58,IF($A87="N2O",About!$D$59,1))</f>
        <v>7.9002699999999992E-6</v>
      </c>
      <c r="AF87" s="228">
        <f>SUMIFS('EPA Export Aggregation'!$F:$F,'EPA Export Aggregation'!$A:$A,$B87,'EPA Export Aggregation'!$D:$D,$A$1)*IF($A87="CH4",About!$D$58,IF($A87="N2O",About!$D$59,1))</f>
        <v>7.9002699999999992E-6</v>
      </c>
      <c r="AG87" s="228">
        <f>SUMIFS('EPA Export Aggregation'!$F:$F,'EPA Export Aggregation'!$A:$A,$B87,'EPA Export Aggregation'!$D:$D,$A$1)*IF($A87="CH4",About!$D$58,IF($A87="N2O",About!$D$59,1))</f>
        <v>7.9002699999999992E-6</v>
      </c>
      <c r="AH87" s="228">
        <f>SUMIFS('EPA Export Aggregation'!$F:$F,'EPA Export Aggregation'!$A:$A,$B87,'EPA Export Aggregation'!$D:$D,$A$1)*IF($A87="CH4",About!$D$58,IF($A87="N2O",About!$D$59,1))</f>
        <v>7.9002699999999992E-6</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2024-03-18T21:14:18Z</dcterms:modified>
</cp:coreProperties>
</file>