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o-model\FoGPbEaIC\"/>
    </mc:Choice>
  </mc:AlternateContent>
  <xr:revisionPtr revIDLastSave="0" documentId="13_ncr:1_{F5CB8D8E-2E0F-4C48-9F90-213C067A597A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TTL" sheetId="7" r:id="rId2"/>
    <sheet name="Classification Key" sheetId="9" r:id="rId3"/>
    <sheet name="FoGPbEaIC-isic" sheetId="2" r:id="rId4"/>
    <sheet name="FoGPbEaIC-entity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2" i="8"/>
  <c r="E9" i="8" l="1"/>
  <c r="E8" i="8"/>
  <c r="E7" i="8"/>
  <c r="E6" i="8"/>
  <c r="E5" i="8"/>
  <c r="E4" i="8"/>
  <c r="E3" i="8"/>
  <c r="E2" i="8"/>
  <c r="D9" i="8"/>
  <c r="D8" i="8"/>
  <c r="D7" i="8"/>
  <c r="D6" i="8"/>
  <c r="D5" i="8"/>
  <c r="D4" i="8"/>
  <c r="D3" i="8"/>
  <c r="D2" i="8"/>
  <c r="B9" i="8"/>
  <c r="B8" i="8"/>
  <c r="B7" i="8"/>
  <c r="B6" i="8"/>
  <c r="B5" i="8"/>
  <c r="B4" i="8"/>
  <c r="B3" i="8"/>
  <c r="B2" i="8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B3" i="2"/>
  <c r="B5" i="2"/>
  <c r="B9" i="2"/>
  <c r="B7" i="2"/>
  <c r="B8" i="2"/>
  <c r="B4" i="2"/>
  <c r="B6" i="2"/>
  <c r="B2" i="2"/>
  <c r="A1" i="7" l="1"/>
</calcChain>
</file>

<file path=xl/sharedStrings.xml><?xml version="1.0" encoding="utf-8"?>
<sst xmlns="http://schemas.openxmlformats.org/spreadsheetml/2006/main" count="362" uniqueCount="192">
  <si>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</si>
  <si>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</si>
  <si>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</si>
  <si>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</si>
  <si>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</si>
  <si>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</si>
  <si>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</si>
  <si>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</si>
  <si>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</si>
  <si>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</si>
  <si>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</si>
  <si>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</si>
  <si>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</si>
  <si>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</si>
  <si>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</si>
  <si>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</si>
  <si>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</si>
  <si>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</si>
  <si>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</si>
  <si>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</si>
  <si>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</si>
  <si>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</si>
  <si>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</si>
  <si>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</si>
  <si>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</si>
  <si>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</si>
  <si>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</si>
  <si>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</si>
  <si>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</si>
  <si>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</si>
  <si>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</si>
  <si>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</si>
  <si>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</si>
  <si>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</si>
  <si>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</si>
  <si>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</si>
  <si>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</si>
  <si>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</si>
  <si>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</si>
  <si>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</si>
  <si>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</si>
  <si>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</si>
  <si>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</si>
  <si>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</si>
  <si>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</si>
  <si>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</si>
  <si>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</si>
  <si>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</si>
  <si>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</si>
  <si>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</si>
  <si>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</si>
  <si>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</si>
  <si>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</si>
  <si>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</si>
  <si>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</si>
  <si>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</si>
  <si>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</si>
  <si>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</si>
  <si>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</si>
  <si>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</si>
  <si>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</si>
  <si>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</si>
  <si>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</si>
  <si>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</si>
  <si>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</si>
  <si>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</si>
  <si>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</si>
  <si>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</si>
  <si>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</si>
  <si>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</si>
  <si>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</si>
  <si>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</si>
  <si>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</si>
  <si>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</si>
  <si>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</si>
  <si>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</si>
  <si>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</si>
  <si>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</si>
  <si>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</si>
  <si>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</si>
  <si>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</si>
  <si>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</si>
  <si>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</si>
  <si>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</si>
  <si>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</si>
  <si>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</si>
  <si>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</si>
  <si>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</si>
  <si>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</si>
  <si>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</si>
  <si>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</si>
  <si>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</si>
  <si>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</si>
  <si>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</si>
  <si>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</si>
  <si>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</si>
  <si>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</si>
  <si>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</si>
  <si>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</si>
  <si>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</si>
  <si>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</si>
  <si>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</si>
  <si>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</si>
  <si>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</si>
  <si>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</si>
  <si>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</si>
  <si>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</si>
  <si>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</si>
  <si>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</si>
  <si>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</si>
  <si>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</si>
  <si>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</si>
  <si>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</si>
  <si>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</si>
  <si>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</si>
  <si>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</si>
  <si>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</si>
  <si>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</si>
  <si>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</si>
  <si>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</si>
  <si>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</si>
  <si>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</si>
  <si>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</si>
  <si>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</si>
  <si>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</si>
  <si>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</si>
  <si>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</si>
  <si>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</si>
  <si>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</si>
  <si>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</si>
  <si>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</si>
  <si>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</si>
  <si>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</si>
  <si>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</si>
  <si>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</si>
  <si>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</si>
  <si>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</si>
  <si>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</si>
  <si>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</si>
  <si>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</si>
  <si>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</si>
  <si>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</si>
  <si>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</si>
  <si>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</si>
  <si>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</si>
  <si>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dimensionless (% of output purchased)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</si>
  <si>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</si>
  <si>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</si>
  <si>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</si>
  <si>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</si>
  <si>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</si>
  <si>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</si>
  <si>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</si>
  <si>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</si>
  <si>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FoGPbEaIC Fraction of Goods Purchased by Entity and ISIC Code</t>
  </si>
  <si>
    <t>government</t>
  </si>
  <si>
    <t>labor and consumers</t>
  </si>
  <si>
    <t>foreign entities</t>
  </si>
  <si>
    <t>OECD Column</t>
  </si>
  <si>
    <t>We calculate the share of each industry's output purchased by each ISIC code, disregarding</t>
  </si>
  <si>
    <t>the cash flow entities that are not assigned ISIC codes, such that the shares assigned to all</t>
  </si>
  <si>
    <t>ISIC codes sum to 100%.</t>
  </si>
  <si>
    <t>Then, we separately calculate the share of each industry's output purchased by each of:</t>
  </si>
  <si>
    <t>government, labor and consumers, foreign entities</t>
  </si>
  <si>
    <t>In Vensim, we assign each of these three entities their calculated shares, and assign</t>
  </si>
  <si>
    <t>the remainder to the ISIC codes as specified in this input variable.</t>
  </si>
  <si>
    <t>About the OECD TTL Table</t>
  </si>
  <si>
    <t>electricity suppliers (NOT USED)</t>
  </si>
  <si>
    <t>coal suppliers (NOT USED)</t>
  </si>
  <si>
    <t>natural gas and petroleum suppliers (NOT USED)</t>
  </si>
  <si>
    <t>biomass and biofuel suppliers (NOT USED)</t>
  </si>
  <si>
    <t>other energy suppliers (NOT USED)</t>
  </si>
  <si>
    <t>This skips the assignment of purchases to the energy industries and the non-energy industries</t>
  </si>
  <si>
    <t>category, but since cash flows assigned to those categories are going to get moved into</t>
  </si>
  <si>
    <t>ISIC codes later anyway, it is more accurate to skip this intermediate step of aggregating the</t>
  </si>
  <si>
    <t>cash flows and disaggregating them later.</t>
  </si>
  <si>
    <t>EPS Industry Category 1</t>
  </si>
  <si>
    <t>EPS Industry Category 2</t>
  </si>
  <si>
    <t>NGPS and Coal Mining</t>
  </si>
  <si>
    <t>The same ISIC codes are used to identify the shares of buyers of NGPS and coal products, as these</t>
  </si>
  <si>
    <t>are not disaggregated in the OECD data tables.</t>
  </si>
  <si>
    <t>EPS Cash Flow Entity (government, labor and consumers, foreign entities only)</t>
  </si>
  <si>
    <t>government, labor and consumers, and foreign entities are calculated) to the "non-energy</t>
  </si>
  <si>
    <t>industries" cash flow entity.  This is to pass a check in the EPS that ensures the equality of</t>
  </si>
  <si>
    <t>cash flows assigned to the "non-energy industries" entity and the separately broken-out</t>
  </si>
  <si>
    <t>nonenergy industries (MUST contain remainder)</t>
  </si>
  <si>
    <t>About "Nonenergy Industries" Cash Flow Entity</t>
  </si>
  <si>
    <t>ISIC codes that comprise this entity.  It also ensures equality of change in revenues and</t>
  </si>
  <si>
    <t>Note that in the "FoGPbEaIC-entity" output tab, we must assign the remaining share (after</t>
  </si>
  <si>
    <t>expenditures in the industry sector.  The assignments here aren't used for sales of energy,</t>
  </si>
  <si>
    <t>so assigning the entire remainder to the non-energy industries cash flow entity, instead of</t>
  </si>
  <si>
    <t>the five energy supplier entities, does not introduce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</si>
</sst>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/>
    <xf numFmtId="0" fontId="0" fillId="7" borderId="0" xfId="0" applyFill="1" applyAlignment="1">
      <alignment wrapText="1"/>
    </xf>
    <xf numFmtId="0" fontId="0" fillId="0" borderId="0" xfId="0" applyFill="1" applyAlignment="1">
      <alignment wrapText="1"/>
    </xf>
    <xf numFmtId="0" fontId="13" fillId="0" borderId="0" xfId="0" applyFont="1" applyFill="1"/>
    <xf numFmtId="0" fontId="1" fillId="7" borderId="0" xfId="0" applyFont="1" applyFill="1"/>
    <xf numFmtId="0" fontId="0" fillId="8" borderId="0" xfId="0" applyFill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154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140</v>
      </c>
    </row>
    <row r="6" spans="1:2" x14ac:dyDescent="0.25">
      <c r="B6" s="3" t="s">
        <v>46</v>
      </c>
    </row>
    <row r="7" spans="1:2" x14ac:dyDescent="0.25">
      <c r="B7" t="s">
        <v>141</v>
      </c>
    </row>
    <row r="9" spans="1:2" x14ac:dyDescent="0.25">
      <c r="A9" s="1" t="s">
        <v>2</v>
      </c>
    </row>
    <row r="10" spans="1:2" x14ac:dyDescent="0.25">
      <c r="A10" t="s">
        <v>159</v>
      </c>
    </row>
    <row r="11" spans="1:2" x14ac:dyDescent="0.25">
      <c r="A11" t="s">
        <v>160</v>
      </c>
    </row>
    <row r="12" spans="1:2" x14ac:dyDescent="0.25">
      <c r="A12" t="s">
        <v>161</v>
      </c>
    </row>
    <row r="14" spans="1:2" x14ac:dyDescent="0.25">
      <c r="A14" t="s">
        <v>162</v>
      </c>
    </row>
    <row r="15" spans="1:2" x14ac:dyDescent="0.25">
      <c r="A15" t="s">
        <v>163</v>
      </c>
    </row>
    <row r="16" spans="1:2" x14ac:dyDescent="0.25">
      <c r="A16" t="s">
        <v>164</v>
      </c>
    </row>
    <row r="17" spans="1:1" x14ac:dyDescent="0.25">
      <c r="A17" t="s">
        <v>165</v>
      </c>
    </row>
    <row r="19" spans="1:1" x14ac:dyDescent="0.25">
      <c r="A19" t="s">
        <v>172</v>
      </c>
    </row>
    <row r="20" spans="1:1" x14ac:dyDescent="0.25">
      <c r="A20" t="s">
        <v>173</v>
      </c>
    </row>
    <row r="21" spans="1:1" x14ac:dyDescent="0.25">
      <c r="A21" t="s">
        <v>174</v>
      </c>
    </row>
    <row r="22" spans="1:1" x14ac:dyDescent="0.25">
      <c r="A22" t="s">
        <v>175</v>
      </c>
    </row>
    <row r="24" spans="1:1" x14ac:dyDescent="0.25">
      <c r="A24" s="1" t="s">
        <v>186</v>
      </c>
    </row>
    <row r="25" spans="1:1" x14ac:dyDescent="0.25">
      <c r="A25" t="s">
        <v>188</v>
      </c>
    </row>
    <row r="26" spans="1:1" x14ac:dyDescent="0.25">
      <c r="A26" t="s">
        <v>182</v>
      </c>
    </row>
    <row r="27" spans="1:1" x14ac:dyDescent="0.25">
      <c r="A27" t="s">
        <v>183</v>
      </c>
    </row>
    <row r="28" spans="1:1" x14ac:dyDescent="0.25">
      <c r="A28" t="s">
        <v>184</v>
      </c>
    </row>
    <row r="29" spans="1:1" x14ac:dyDescent="0.25">
      <c r="A29" t="s">
        <v>187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  <row r="34" spans="1:1" x14ac:dyDescent="0.25">
      <c r="A34" s="1" t="s">
        <v>178</v>
      </c>
    </row>
    <row r="35" spans="1:1" x14ac:dyDescent="0.25">
      <c r="A35" t="s">
        <v>179</v>
      </c>
    </row>
    <row r="36" spans="1:1" x14ac:dyDescent="0.25">
      <c r="A36" t="s">
        <v>180</v>
      </c>
    </row>
    <row r="38" spans="1:1" x14ac:dyDescent="0.25">
      <c r="A38" s="1" t="s">
        <v>166</v>
      </c>
    </row>
    <row r="39" spans="1:1" x14ac:dyDescent="0.25">
      <c r="A39" t="s">
        <v>142</v>
      </c>
    </row>
    <row r="40" spans="1:1" x14ac:dyDescent="0.25">
      <c r="A40" t="s">
        <v>143</v>
      </c>
    </row>
    <row r="41" spans="1:1" x14ac:dyDescent="0.25">
      <c r="A41" t="s">
        <v>144</v>
      </c>
    </row>
  </sheetData>
  <hyperlinks>
    <hyperlink ref="B6" r:id="rId1" display="https://stats.oecd.org/Index.aspx?DataSetCode=IOTS" xr:uid="{C06A9336-BC35-4B54-A51B-A07B7CB0171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47</v>
      </c>
    </row>
    <row r="3" spans="1:47" x14ac:dyDescent="0.2">
      <c r="A3" s="23" t="s">
        <v>48</v>
      </c>
      <c r="B3" s="24"/>
      <c r="C3" s="30" t="s">
        <v>49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2"/>
    </row>
    <row r="4" spans="1:47" x14ac:dyDescent="0.2">
      <c r="A4" s="23" t="s">
        <v>4</v>
      </c>
      <c r="B4" s="24"/>
      <c r="C4" s="25" t="s">
        <v>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7"/>
    </row>
    <row r="5" spans="1:47" x14ac:dyDescent="0.2">
      <c r="A5" s="23" t="s">
        <v>6</v>
      </c>
      <c r="B5" s="24"/>
      <c r="C5" s="25" t="s">
        <v>7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7"/>
    </row>
    <row r="6" spans="1:47" x14ac:dyDescent="0.2">
      <c r="A6" s="23" t="s">
        <v>8</v>
      </c>
      <c r="B6" s="24"/>
      <c r="C6" s="25" t="s">
        <v>50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7"/>
    </row>
    <row r="7" spans="1:47" ht="126" x14ac:dyDescent="0.2">
      <c r="A7" s="28" t="s">
        <v>51</v>
      </c>
      <c r="B7" s="29"/>
      <c r="C7" s="8" t="s">
        <v>52</v>
      </c>
      <c r="D7" s="8" t="s">
        <v>53</v>
      </c>
      <c r="E7" s="8" t="s">
        <v>54</v>
      </c>
      <c r="F7" s="8" t="s">
        <v>55</v>
      </c>
      <c r="G7" s="8" t="s">
        <v>56</v>
      </c>
      <c r="H7" s="8" t="s">
        <v>57</v>
      </c>
      <c r="I7" s="8" t="s">
        <v>58</v>
      </c>
      <c r="J7" s="8" t="s">
        <v>59</v>
      </c>
      <c r="K7" s="8" t="s">
        <v>60</v>
      </c>
      <c r="L7" s="8" t="s">
        <v>61</v>
      </c>
      <c r="M7" s="8" t="s">
        <v>62</v>
      </c>
      <c r="N7" s="8" t="s">
        <v>63</v>
      </c>
      <c r="O7" s="8" t="s">
        <v>64</v>
      </c>
      <c r="P7" s="8" t="s">
        <v>65</v>
      </c>
      <c r="Q7" s="8" t="s">
        <v>66</v>
      </c>
      <c r="R7" s="8" t="s">
        <v>67</v>
      </c>
      <c r="S7" s="8" t="s">
        <v>68</v>
      </c>
      <c r="T7" s="8" t="s">
        <v>69</v>
      </c>
      <c r="U7" s="8" t="s">
        <v>70</v>
      </c>
      <c r="V7" s="8" t="s">
        <v>71</v>
      </c>
      <c r="W7" s="8" t="s">
        <v>72</v>
      </c>
      <c r="X7" s="8" t="s">
        <v>73</v>
      </c>
      <c r="Y7" s="8" t="s">
        <v>74</v>
      </c>
      <c r="Z7" s="8" t="s">
        <v>75</v>
      </c>
      <c r="AA7" s="8" t="s">
        <v>76</v>
      </c>
      <c r="AB7" s="8" t="s">
        <v>77</v>
      </c>
      <c r="AC7" s="8" t="s">
        <v>78</v>
      </c>
      <c r="AD7" s="8" t="s">
        <v>79</v>
      </c>
      <c r="AE7" s="8" t="s">
        <v>80</v>
      </c>
      <c r="AF7" s="8" t="s">
        <v>81</v>
      </c>
      <c r="AG7" s="8" t="s">
        <v>82</v>
      </c>
      <c r="AH7" s="8" t="s">
        <v>83</v>
      </c>
      <c r="AI7" s="8" t="s">
        <v>84</v>
      </c>
      <c r="AJ7" s="8" t="s">
        <v>85</v>
      </c>
      <c r="AK7" s="8" t="s">
        <v>86</v>
      </c>
      <c r="AL7" s="8" t="s">
        <v>87</v>
      </c>
      <c r="AM7" s="8" t="s">
        <v>88</v>
      </c>
      <c r="AN7" s="8" t="s">
        <v>89</v>
      </c>
      <c r="AO7" s="8" t="s">
        <v>90</v>
      </c>
      <c r="AP7" s="8" t="s">
        <v>91</v>
      </c>
      <c r="AQ7" s="8" t="s">
        <v>92</v>
      </c>
      <c r="AR7" s="8" t="s">
        <v>93</v>
      </c>
      <c r="AS7" s="8" t="s">
        <v>94</v>
      </c>
      <c r="AT7" s="8" t="s">
        <v>95</v>
      </c>
      <c r="AU7" s="8" t="s">
        <v>96</v>
      </c>
    </row>
    <row r="8" spans="1:47" ht="13.5" x14ac:dyDescent="0.25">
      <c r="A8" s="9" t="s">
        <v>97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98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99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100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101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102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103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104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105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106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107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108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109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110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111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112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113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114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115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116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117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118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119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120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121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122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123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124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125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126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127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128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129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130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131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132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133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134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135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136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137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138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139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F13D-8678-421C-A274-C79A92E23B33}">
  <dimension ref="A1:D46"/>
  <sheetViews>
    <sheetView workbookViewId="0"/>
  </sheetViews>
  <sheetFormatPr defaultRowHeight="15" x14ac:dyDescent="0.25"/>
  <cols>
    <col min="1" max="1" width="82.5703125" customWidth="1"/>
    <col min="2" max="2" width="34.5703125" customWidth="1"/>
    <col min="3" max="3" width="25.42578125" customWidth="1"/>
    <col min="4" max="4" width="35" customWidth="1"/>
  </cols>
  <sheetData>
    <row r="1" spans="1:4" x14ac:dyDescent="0.25">
      <c r="A1" s="21" t="s">
        <v>158</v>
      </c>
      <c r="B1" s="21" t="s">
        <v>176</v>
      </c>
      <c r="C1" s="21" t="s">
        <v>177</v>
      </c>
      <c r="D1" s="21" t="s">
        <v>181</v>
      </c>
    </row>
    <row r="2" spans="1:4" x14ac:dyDescent="0.25">
      <c r="A2" t="s">
        <v>52</v>
      </c>
      <c r="B2" t="s">
        <v>152</v>
      </c>
    </row>
    <row r="3" spans="1:4" x14ac:dyDescent="0.25">
      <c r="A3" t="s">
        <v>53</v>
      </c>
      <c r="B3" s="17" t="s">
        <v>147</v>
      </c>
      <c r="C3" s="17" t="s">
        <v>150</v>
      </c>
    </row>
    <row r="4" spans="1:4" x14ac:dyDescent="0.25">
      <c r="A4" t="s">
        <v>54</v>
      </c>
      <c r="B4" s="17" t="s">
        <v>153</v>
      </c>
      <c r="C4" s="17"/>
    </row>
    <row r="5" spans="1:4" x14ac:dyDescent="0.25">
      <c r="A5" t="s">
        <v>55</v>
      </c>
      <c r="B5" s="17" t="s">
        <v>147</v>
      </c>
      <c r="C5" s="17" t="s">
        <v>150</v>
      </c>
    </row>
    <row r="6" spans="1:4" x14ac:dyDescent="0.25">
      <c r="A6" t="s">
        <v>56</v>
      </c>
      <c r="B6" t="s">
        <v>153</v>
      </c>
    </row>
    <row r="7" spans="1:4" x14ac:dyDescent="0.25">
      <c r="A7" t="s">
        <v>57</v>
      </c>
      <c r="B7" t="s">
        <v>153</v>
      </c>
    </row>
    <row r="8" spans="1:4" x14ac:dyDescent="0.25">
      <c r="A8" t="s">
        <v>58</v>
      </c>
      <c r="B8" t="s">
        <v>153</v>
      </c>
    </row>
    <row r="9" spans="1:4" x14ac:dyDescent="0.25">
      <c r="A9" t="s">
        <v>59</v>
      </c>
      <c r="B9" t="s">
        <v>153</v>
      </c>
    </row>
    <row r="10" spans="1:4" x14ac:dyDescent="0.25">
      <c r="A10" t="s">
        <v>60</v>
      </c>
      <c r="B10" s="17" t="s">
        <v>147</v>
      </c>
      <c r="C10" s="17"/>
    </row>
    <row r="11" spans="1:4" x14ac:dyDescent="0.25">
      <c r="A11" t="s">
        <v>61</v>
      </c>
      <c r="B11" t="s">
        <v>149</v>
      </c>
    </row>
    <row r="12" spans="1:4" x14ac:dyDescent="0.25">
      <c r="A12" t="s">
        <v>62</v>
      </c>
      <c r="B12" t="s">
        <v>149</v>
      </c>
    </row>
    <row r="13" spans="1:4" x14ac:dyDescent="0.25">
      <c r="A13" t="s">
        <v>63</v>
      </c>
      <c r="B13" t="s">
        <v>146</v>
      </c>
    </row>
    <row r="14" spans="1:4" x14ac:dyDescent="0.25">
      <c r="A14" t="s">
        <v>64</v>
      </c>
      <c r="B14" t="s">
        <v>148</v>
      </c>
    </row>
    <row r="15" spans="1:4" x14ac:dyDescent="0.25">
      <c r="A15" t="s">
        <v>65</v>
      </c>
      <c r="B15" t="s">
        <v>153</v>
      </c>
    </row>
    <row r="16" spans="1:4" x14ac:dyDescent="0.25">
      <c r="A16" t="s">
        <v>66</v>
      </c>
      <c r="B16" t="s">
        <v>153</v>
      </c>
    </row>
    <row r="17" spans="1:4" x14ac:dyDescent="0.25">
      <c r="A17" t="s">
        <v>67</v>
      </c>
      <c r="B17" t="s">
        <v>153</v>
      </c>
    </row>
    <row r="18" spans="1:4" x14ac:dyDescent="0.25">
      <c r="A18" t="s">
        <v>68</v>
      </c>
      <c r="B18" t="s">
        <v>153</v>
      </c>
    </row>
    <row r="19" spans="1:4" x14ac:dyDescent="0.25">
      <c r="A19" t="s">
        <v>69</v>
      </c>
      <c r="B19" t="s">
        <v>153</v>
      </c>
    </row>
    <row r="20" spans="1:4" x14ac:dyDescent="0.25">
      <c r="A20" t="s">
        <v>70</v>
      </c>
      <c r="B20" t="s">
        <v>153</v>
      </c>
    </row>
    <row r="21" spans="1:4" x14ac:dyDescent="0.25">
      <c r="A21" t="s">
        <v>71</v>
      </c>
      <c r="B21" t="s">
        <v>153</v>
      </c>
    </row>
    <row r="22" spans="1:4" x14ac:dyDescent="0.25">
      <c r="A22" t="s">
        <v>72</v>
      </c>
      <c r="B22" s="17" t="s">
        <v>151</v>
      </c>
      <c r="C22" s="17"/>
      <c r="D22" s="19"/>
    </row>
    <row r="23" spans="1:4" x14ac:dyDescent="0.25">
      <c r="A23" t="s">
        <v>73</v>
      </c>
      <c r="B23" t="s">
        <v>153</v>
      </c>
    </row>
    <row r="24" spans="1:4" x14ac:dyDescent="0.25">
      <c r="A24" t="s">
        <v>74</v>
      </c>
    </row>
    <row r="25" spans="1:4" x14ac:dyDescent="0.25">
      <c r="A25" t="s">
        <v>75</v>
      </c>
    </row>
    <row r="26" spans="1:4" x14ac:dyDescent="0.25">
      <c r="A26" t="s">
        <v>76</v>
      </c>
    </row>
    <row r="27" spans="1:4" x14ac:dyDescent="0.25">
      <c r="A27" t="s">
        <v>77</v>
      </c>
    </row>
    <row r="28" spans="1:4" x14ac:dyDescent="0.25">
      <c r="A28" t="s">
        <v>78</v>
      </c>
    </row>
    <row r="29" spans="1:4" x14ac:dyDescent="0.25">
      <c r="A29" t="s">
        <v>79</v>
      </c>
    </row>
    <row r="30" spans="1:4" x14ac:dyDescent="0.25">
      <c r="A30" t="s">
        <v>80</v>
      </c>
    </row>
    <row r="31" spans="1:4" x14ac:dyDescent="0.25">
      <c r="A31" t="s">
        <v>81</v>
      </c>
    </row>
    <row r="32" spans="1:4" x14ac:dyDescent="0.25">
      <c r="A32" t="s">
        <v>82</v>
      </c>
    </row>
    <row r="33" spans="1:4" x14ac:dyDescent="0.25">
      <c r="A33" t="s">
        <v>83</v>
      </c>
    </row>
    <row r="34" spans="1:4" x14ac:dyDescent="0.25">
      <c r="A34" t="s">
        <v>84</v>
      </c>
    </row>
    <row r="35" spans="1:4" x14ac:dyDescent="0.25">
      <c r="A35" t="s">
        <v>85</v>
      </c>
    </row>
    <row r="36" spans="1:4" x14ac:dyDescent="0.25">
      <c r="A36" t="s">
        <v>86</v>
      </c>
    </row>
    <row r="37" spans="1:4" x14ac:dyDescent="0.25">
      <c r="A37" t="s">
        <v>87</v>
      </c>
    </row>
    <row r="38" spans="1:4" x14ac:dyDescent="0.25">
      <c r="A38" t="s">
        <v>88</v>
      </c>
      <c r="D38" s="16" t="s">
        <v>156</v>
      </c>
    </row>
    <row r="39" spans="1:4" x14ac:dyDescent="0.25">
      <c r="A39" t="s">
        <v>89</v>
      </c>
      <c r="D39" s="16" t="s">
        <v>156</v>
      </c>
    </row>
    <row r="40" spans="1:4" x14ac:dyDescent="0.25">
      <c r="A40" t="s">
        <v>90</v>
      </c>
      <c r="D40" t="s">
        <v>155</v>
      </c>
    </row>
    <row r="41" spans="1:4" x14ac:dyDescent="0.25">
      <c r="A41" t="s">
        <v>91</v>
      </c>
      <c r="D41" s="20"/>
    </row>
    <row r="42" spans="1:4" x14ac:dyDescent="0.25">
      <c r="A42" t="s">
        <v>92</v>
      </c>
      <c r="D42" s="20"/>
    </row>
    <row r="43" spans="1:4" x14ac:dyDescent="0.25">
      <c r="A43" t="s">
        <v>93</v>
      </c>
      <c r="D43" s="16" t="s">
        <v>156</v>
      </c>
    </row>
    <row r="44" spans="1:4" x14ac:dyDescent="0.25">
      <c r="A44" t="s">
        <v>94</v>
      </c>
      <c r="D44" t="s">
        <v>157</v>
      </c>
    </row>
    <row r="45" spans="1:4" x14ac:dyDescent="0.25">
      <c r="A45" t="s">
        <v>95</v>
      </c>
      <c r="D45" t="s">
        <v>157</v>
      </c>
    </row>
    <row r="46" spans="1:4" x14ac:dyDescent="0.25">
      <c r="A46" t="s">
        <v>96</v>
      </c>
      <c r="D46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9"/>
  <sheetViews>
    <sheetView workbookViewId="0"/>
  </sheetViews>
  <sheetFormatPr defaultRowHeight="15" x14ac:dyDescent="0.25"/>
  <cols>
    <col min="1" max="1" width="41.28515625" customWidth="1"/>
    <col min="2" max="37" width="10.140625" customWidth="1"/>
  </cols>
  <sheetData>
    <row r="1" spans="1:37" s="4" customFormat="1" x14ac:dyDescent="0.25">
      <c r="A1" s="15" t="s">
        <v>145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">
        <v>146</v>
      </c>
      <c r="B2">
        <f>'OECD TTL'!C$20/SUM('OECD TTL'!$C$20:$AL$20)</f>
        <v>1.2941116213955233E-3</v>
      </c>
      <c r="C2">
        <f>'OECD TTL'!D$20/SUM('OECD TTL'!$C$20:$AL$20)</f>
        <v>8.7156198248339659E-4</v>
      </c>
      <c r="D2">
        <f>'OECD TTL'!E$20/SUM('OECD TTL'!$C$20:$AL$20)</f>
        <v>1.9368992539224555E-3</v>
      </c>
      <c r="E2">
        <f>'OECD TTL'!F$20/SUM('OECD TTL'!$C$20:$AL$20)</f>
        <v>1.2198453212230889E-3</v>
      </c>
      <c r="F2">
        <f>'OECD TTL'!G$20/SUM('OECD TTL'!$C$20:$AL$20)</f>
        <v>3.7166441875949661E-2</v>
      </c>
      <c r="G2">
        <f>'OECD TTL'!H$20/SUM('OECD TTL'!$C$20:$AL$20)</f>
        <v>2.9365065815307391E-3</v>
      </c>
      <c r="H2">
        <f>'OECD TTL'!I$20/SUM('OECD TTL'!$C$20:$AL$20)</f>
        <v>1.1161285916719306E-2</v>
      </c>
      <c r="I2">
        <f>'OECD TTL'!J$20/SUM('OECD TTL'!$C$20:$AL$20)</f>
        <v>5.5648506991275836E-3</v>
      </c>
      <c r="J2">
        <f>'OECD TTL'!K$20/SUM('OECD TTL'!$C$20:$AL$20)</f>
        <v>2.2757926006863232E-3</v>
      </c>
      <c r="K2">
        <f>'OECD TTL'!L$20/SUM('OECD TTL'!$C$20:$AL$20)</f>
        <v>2.8340703054308296E-2</v>
      </c>
      <c r="L2">
        <f>'OECD TTL'!M$20/SUM('OECD TTL'!$C$20:$AL$20)</f>
        <v>1.8778276680381744E-2</v>
      </c>
      <c r="M2">
        <f>'OECD TTL'!N$20/SUM('OECD TTL'!$C$20:$AL$20)</f>
        <v>0.12259744250764001</v>
      </c>
      <c r="N2">
        <f>'OECD TTL'!O$20/SUM('OECD TTL'!$C$20:$AL$20)</f>
        <v>1.4168644255885815E-2</v>
      </c>
      <c r="O2">
        <f>'OECD TTL'!P$20/SUM('OECD TTL'!$C$20:$AL$20)</f>
        <v>1.4133645194885015E-2</v>
      </c>
      <c r="P2">
        <f>'OECD TTL'!Q$20/SUM('OECD TTL'!$C$20:$AL$20)</f>
        <v>2.0154337322657195E-3</v>
      </c>
      <c r="Q2">
        <f>'OECD TTL'!R$20/SUM('OECD TTL'!$C$20:$AL$20)</f>
        <v>9.0271968313045247E-3</v>
      </c>
      <c r="R2">
        <f>'OECD TTL'!S$20/SUM('OECD TTL'!$C$20:$AL$20)</f>
        <v>1.5811892851655199E-2</v>
      </c>
      <c r="S2">
        <f>'OECD TTL'!T$20/SUM('OECD TTL'!$C$20:$AL$20)</f>
        <v>6.7100029023611549E-2</v>
      </c>
      <c r="T2">
        <f>'OECD TTL'!U$20/SUM('OECD TTL'!$C$20:$AL$20)</f>
        <v>1.2536492923360591E-2</v>
      </c>
      <c r="U2">
        <f>'OECD TTL'!V$20/SUM('OECD TTL'!$C$20:$AL$20)</f>
        <v>1.2700390965120446E-2</v>
      </c>
      <c r="V2">
        <f>'OECD TTL'!W$20/SUM('OECD TTL'!$C$20:$AL$20)</f>
        <v>6.3655609239752099E-3</v>
      </c>
      <c r="W2">
        <f>'OECD TTL'!X$20/SUM('OECD TTL'!$C$20:$AL$20)</f>
        <v>0.41254246837279968</v>
      </c>
      <c r="X2">
        <f>'OECD TTL'!Y$20/SUM('OECD TTL'!$C$20:$AL$20)</f>
        <v>1.288136171956362E-2</v>
      </c>
      <c r="Y2">
        <f>'OECD TTL'!Z$20/SUM('OECD TTL'!$C$20:$AL$20)</f>
        <v>9.671691735099788E-3</v>
      </c>
      <c r="Z2">
        <f>'OECD TTL'!AA$20/SUM('OECD TTL'!$C$20:$AL$20)</f>
        <v>4.0691103409420719E-2</v>
      </c>
      <c r="AA2">
        <f>'OECD TTL'!AB$20/SUM('OECD TTL'!$C$20:$AL$20)</f>
        <v>6.5900670957608448E-4</v>
      </c>
      <c r="AB2">
        <f>'OECD TTL'!AC$20/SUM('OECD TTL'!$C$20:$AL$20)</f>
        <v>2.9117511481399276E-3</v>
      </c>
      <c r="AC2">
        <f>'OECD TTL'!AD$20/SUM('OECD TTL'!$C$20:$AL$20)</f>
        <v>1.4989841735953424E-3</v>
      </c>
      <c r="AD2">
        <f>'OECD TTL'!AE$20/SUM('OECD TTL'!$C$20:$AL$20)</f>
        <v>2.0290919024123738E-3</v>
      </c>
      <c r="AE2">
        <f>'OECD TTL'!AF$20/SUM('OECD TTL'!$C$20:$AL$20)</f>
        <v>1.2152356887985929E-2</v>
      </c>
      <c r="AF2">
        <f>'OECD TTL'!AG$20/SUM('OECD TTL'!$C$20:$AL$20)</f>
        <v>2.8509722909873147E-2</v>
      </c>
      <c r="AG2">
        <f>'OECD TTL'!AH$20/SUM('OECD TTL'!$C$20:$AL$20)</f>
        <v>3.216584433100575E-2</v>
      </c>
      <c r="AH2">
        <f>'OECD TTL'!AI$20/SUM('OECD TTL'!$C$20:$AL$20)</f>
        <v>5.6220442866166996E-3</v>
      </c>
      <c r="AI2">
        <f>'OECD TTL'!AJ$20/SUM('OECD TTL'!$C$20:$AL$20)</f>
        <v>3.8912126747818951E-2</v>
      </c>
      <c r="AJ2">
        <f>'OECD TTL'!AK$20/SUM('OECD TTL'!$C$20:$AL$20)</f>
        <v>1.174944086865962E-2</v>
      </c>
      <c r="AK2">
        <f>'OECD TTL'!AL$20/SUM('OECD TTL'!$C$20:$AL$20)</f>
        <v>0</v>
      </c>
    </row>
    <row r="3" spans="1:37" x14ac:dyDescent="0.25">
      <c r="A3" t="s">
        <v>147</v>
      </c>
      <c r="B3">
        <f>SUM('OECD TTL'!C$10,'OECD TTL'!C$12,'OECD TTL'!C$17)/SUM('OECD TTL'!$C$10:$AL$10,'OECD TTL'!$C$12:$AL$12,'OECD TTL'!$C$17:$AL$17)</f>
        <v>1.9637025420710115E-2</v>
      </c>
      <c r="C3">
        <f>SUM('OECD TTL'!D$10,'OECD TTL'!D$12,'OECD TTL'!D$17)/SUM('OECD TTL'!$C$10:$AL$10,'OECD TTL'!$C$12:$AL$12,'OECD TTL'!$C$17:$AL$17)</f>
        <v>6.2408152367503987E-2</v>
      </c>
      <c r="D3">
        <f>SUM('OECD TTL'!E$10,'OECD TTL'!E$12,'OECD TTL'!E$17)/SUM('OECD TTL'!$C$10:$AL$10,'OECD TTL'!$C$12:$AL$12,'OECD TTL'!$C$17:$AL$17)</f>
        <v>1.8914670196028712E-2</v>
      </c>
      <c r="E3">
        <f>SUM('OECD TTL'!F$10,'OECD TTL'!F$12,'OECD TTL'!F$17)/SUM('OECD TTL'!$C$10:$AL$10,'OECD TTL'!$C$12:$AL$12,'OECD TTL'!$C$17:$AL$17)</f>
        <v>2.9996093827163652E-2</v>
      </c>
      <c r="F3">
        <f>SUM('OECD TTL'!G$10,'OECD TTL'!G$12,'OECD TTL'!G$17)/SUM('OECD TTL'!$C$10:$AL$10,'OECD TTL'!$C$12:$AL$12,'OECD TTL'!$C$17:$AL$17)</f>
        <v>2.8992086335978034E-2</v>
      </c>
      <c r="G3">
        <f>SUM('OECD TTL'!H$10,'OECD TTL'!H$12,'OECD TTL'!H$17)/SUM('OECD TTL'!$C$10:$AL$10,'OECD TTL'!$C$12:$AL$12,'OECD TTL'!$C$17:$AL$17)</f>
        <v>4.9626874469114166E-4</v>
      </c>
      <c r="H3">
        <f>SUM('OECD TTL'!I$10,'OECD TTL'!I$12,'OECD TTL'!I$17)/SUM('OECD TTL'!$C$10:$AL$10,'OECD TTL'!$C$12:$AL$12,'OECD TTL'!$C$17:$AL$17)</f>
        <v>8.574463570318444E-4</v>
      </c>
      <c r="I3">
        <f>SUM('OECD TTL'!J$10,'OECD TTL'!J$12,'OECD TTL'!J$17)/SUM('OECD TTL'!$C$10:$AL$10,'OECD TTL'!$C$12:$AL$12,'OECD TTL'!$C$17:$AL$17)</f>
        <v>4.6589872880518921E-3</v>
      </c>
      <c r="J3">
        <f>SUM('OECD TTL'!K$10,'OECD TTL'!K$12,'OECD TTL'!K$17)/SUM('OECD TTL'!$C$10:$AL$10,'OECD TTL'!$C$12:$AL$12,'OECD TTL'!$C$17:$AL$17)</f>
        <v>0.32738048736037678</v>
      </c>
      <c r="K3">
        <f>SUM('OECD TTL'!L$10,'OECD TTL'!L$12,'OECD TTL'!L$17)/SUM('OECD TTL'!$C$10:$AL$10,'OECD TTL'!$C$12:$AL$12,'OECD TTL'!$C$17:$AL$17)</f>
        <v>7.320002217533686E-2</v>
      </c>
      <c r="L3">
        <f>SUM('OECD TTL'!M$10,'OECD TTL'!M$12,'OECD TTL'!M$17)/SUM('OECD TTL'!$C$10:$AL$10,'OECD TTL'!$C$12:$AL$12,'OECD TTL'!$C$17:$AL$17)</f>
        <v>2.0236906515024755E-3</v>
      </c>
      <c r="M3">
        <f>SUM('OECD TTL'!N$10,'OECD TTL'!N$12,'OECD TTL'!N$17)/SUM('OECD TTL'!$C$10:$AL$10,'OECD TTL'!$C$12:$AL$12,'OECD TTL'!$C$17:$AL$17)</f>
        <v>1.940087082802581E-3</v>
      </c>
      <c r="N3">
        <f>SUM('OECD TTL'!O$10,'OECD TTL'!O$12,'OECD TTL'!O$17)/SUM('OECD TTL'!$C$10:$AL$10,'OECD TTL'!$C$12:$AL$12,'OECD TTL'!$C$17:$AL$17)</f>
        <v>2.0758026930289802E-2</v>
      </c>
      <c r="O3">
        <f>SUM('OECD TTL'!P$10,'OECD TTL'!P$12,'OECD TTL'!P$17)/SUM('OECD TTL'!$C$10:$AL$10,'OECD TTL'!$C$12:$AL$12,'OECD TTL'!$C$17:$AL$17)</f>
        <v>1.6825218200853757E-3</v>
      </c>
      <c r="P3">
        <f>SUM('OECD TTL'!Q$10,'OECD TTL'!Q$12,'OECD TTL'!Q$17)/SUM('OECD TTL'!$C$10:$AL$10,'OECD TTL'!$C$12:$AL$12,'OECD TTL'!$C$17:$AL$17)</f>
        <v>2.279981469574865E-4</v>
      </c>
      <c r="Q3">
        <f>SUM('OECD TTL'!R$10,'OECD TTL'!R$12,'OECD TTL'!R$17)/SUM('OECD TTL'!$C$10:$AL$10,'OECD TTL'!$C$12:$AL$12,'OECD TTL'!$C$17:$AL$17)</f>
        <v>1.01942827138789E-3</v>
      </c>
      <c r="R3">
        <f>SUM('OECD TTL'!S$10,'OECD TTL'!S$12,'OECD TTL'!S$17)/SUM('OECD TTL'!$C$10:$AL$10,'OECD TTL'!$C$12:$AL$12,'OECD TTL'!$C$17:$AL$17)</f>
        <v>1.8619636260753933E-3</v>
      </c>
      <c r="S3">
        <f>SUM('OECD TTL'!T$10,'OECD TTL'!T$12,'OECD TTL'!T$17)/SUM('OECD TTL'!$C$10:$AL$10,'OECD TTL'!$C$12:$AL$12,'OECD TTL'!$C$17:$AL$17)</f>
        <v>1.327843875433232E-3</v>
      </c>
      <c r="T3">
        <f>SUM('OECD TTL'!U$10,'OECD TTL'!U$12,'OECD TTL'!U$17)/SUM('OECD TTL'!$C$10:$AL$10,'OECD TTL'!$C$12:$AL$12,'OECD TTL'!$C$17:$AL$17)</f>
        <v>3.6632636870575705E-3</v>
      </c>
      <c r="U3">
        <f>SUM('OECD TTL'!V$10,'OECD TTL'!V$12,'OECD TTL'!V$17)/SUM('OECD TTL'!$C$10:$AL$10,'OECD TTL'!$C$12:$AL$12,'OECD TTL'!$C$17:$AL$17)</f>
        <v>2.2193179044816495E-3</v>
      </c>
      <c r="V3">
        <f>SUM('OECD TTL'!W$10,'OECD TTL'!W$12,'OECD TTL'!W$17)/SUM('OECD TTL'!$C$10:$AL$10,'OECD TTL'!$C$12:$AL$12,'OECD TTL'!$C$17:$AL$17)</f>
        <v>6.4716426508193758E-2</v>
      </c>
      <c r="W3">
        <f>SUM('OECD TTL'!X$10,'OECD TTL'!X$12,'OECD TTL'!X$17)/SUM('OECD TTL'!$C$10:$AL$10,'OECD TTL'!$C$12:$AL$12,'OECD TTL'!$C$17:$AL$17)</f>
        <v>3.4850326034801274E-2</v>
      </c>
      <c r="X3">
        <f>SUM('OECD TTL'!Y$10,'OECD TTL'!Y$12,'OECD TTL'!Y$17)/SUM('OECD TTL'!$C$10:$AL$10,'OECD TTL'!$C$12:$AL$12,'OECD TTL'!$C$17:$AL$17)</f>
        <v>5.9872134968785686E-3</v>
      </c>
      <c r="Y3">
        <f>SUM('OECD TTL'!Z$10,'OECD TTL'!Z$12,'OECD TTL'!Z$17)/SUM('OECD TTL'!$C$10:$AL$10,'OECD TTL'!$C$12:$AL$12,'OECD TTL'!$C$17:$AL$17)</f>
        <v>0.12171532602524299</v>
      </c>
      <c r="Z3">
        <f>SUM('OECD TTL'!AA$10,'OECD TTL'!AA$12,'OECD TTL'!AA$17)/SUM('OECD TTL'!$C$10:$AL$10,'OECD TTL'!$C$12:$AL$12,'OECD TTL'!$C$17:$AL$17)</f>
        <v>3.0435012562838098E-3</v>
      </c>
      <c r="AA3">
        <f>SUM('OECD TTL'!AB$10,'OECD TTL'!AB$12,'OECD TTL'!AB$17)/SUM('OECD TTL'!$C$10:$AL$10,'OECD TTL'!$C$12:$AL$12,'OECD TTL'!$C$17:$AL$17)</f>
        <v>7.0859122251739812E-4</v>
      </c>
      <c r="AB3">
        <f>SUM('OECD TTL'!AC$10,'OECD TTL'!AC$12,'OECD TTL'!AC$17)/SUM('OECD TTL'!$C$10:$AL$10,'OECD TTL'!$C$12:$AL$12,'OECD TTL'!$C$17:$AL$17)</f>
        <v>2.5882696291557265E-3</v>
      </c>
      <c r="AC3">
        <f>SUM('OECD TTL'!AD$10,'OECD TTL'!AD$12,'OECD TTL'!AD$17)/SUM('OECD TTL'!$C$10:$AL$10,'OECD TTL'!$C$12:$AL$12,'OECD TTL'!$C$17:$AL$17)</f>
        <v>1.961115419442036E-3</v>
      </c>
      <c r="AD3">
        <f>SUM('OECD TTL'!AE$10,'OECD TTL'!AE$12,'OECD TTL'!AE$17)/SUM('OECD TTL'!$C$10:$AL$10,'OECD TTL'!$C$12:$AL$12,'OECD TTL'!$C$17:$AL$17)</f>
        <v>3.448647208870646E-3</v>
      </c>
      <c r="AE3">
        <f>SUM('OECD TTL'!AF$10,'OECD TTL'!AF$12,'OECD TTL'!AF$17)/SUM('OECD TTL'!$C$10:$AL$10,'OECD TTL'!$C$12:$AL$12,'OECD TTL'!$C$17:$AL$17)</f>
        <v>4.4503606996956005E-3</v>
      </c>
      <c r="AF3">
        <f>SUM('OECD TTL'!AG$10,'OECD TTL'!AG$12,'OECD TTL'!AG$17)/SUM('OECD TTL'!$C$10:$AL$10,'OECD TTL'!$C$12:$AL$12,'OECD TTL'!$C$17:$AL$17)</f>
        <v>3.0415513559772425E-2</v>
      </c>
      <c r="AG3">
        <f>SUM('OECD TTL'!AH$10,'OECD TTL'!AH$12,'OECD TTL'!AH$17)/SUM('OECD TTL'!$C$10:$AL$10,'OECD TTL'!$C$12:$AL$12,'OECD TTL'!$C$17:$AL$17)</f>
        <v>9.745538009992924E-2</v>
      </c>
      <c r="AH3">
        <f>SUM('OECD TTL'!AI$10,'OECD TTL'!AI$12,'OECD TTL'!AI$17)/SUM('OECD TTL'!$C$10:$AL$10,'OECD TTL'!$C$12:$AL$12,'OECD TTL'!$C$17:$AL$17)</f>
        <v>2.5251846192373604E-3</v>
      </c>
      <c r="AI3">
        <f>SUM('OECD TTL'!AJ$10,'OECD TTL'!AJ$12,'OECD TTL'!AJ$17)/SUM('OECD TTL'!$C$10:$AL$10,'OECD TTL'!$C$12:$AL$12,'OECD TTL'!$C$17:$AL$17)</f>
        <v>1.1707685729597262E-2</v>
      </c>
      <c r="AJ3">
        <f>SUM('OECD TTL'!AK$10,'OECD TTL'!AK$12,'OECD TTL'!AK$17)/SUM('OECD TTL'!$C$10:$AL$10,'OECD TTL'!$C$12:$AL$12,'OECD TTL'!$C$17:$AL$17)</f>
        <v>1.1161076421435909E-2</v>
      </c>
      <c r="AK3">
        <f>SUM('OECD TTL'!AL$10,'OECD TTL'!AL$12,'OECD TTL'!AL$17)/SUM('OECD TTL'!$C$10:$AL$10,'OECD TTL'!$C$12:$AL$12,'OECD TTL'!$C$17:$AL$17)</f>
        <v>0</v>
      </c>
    </row>
    <row r="4" spans="1:37" x14ac:dyDescent="0.25">
      <c r="A4" t="s">
        <v>148</v>
      </c>
      <c r="B4">
        <f>'OECD TTL'!C$21/SUM('OECD TTL'!$C$21:$AL$21)</f>
        <v>9.3517156983686828E-4</v>
      </c>
      <c r="C4">
        <f>'OECD TTL'!D$21/SUM('OECD TTL'!$C$21:$AL$21)</f>
        <v>1.1558389010056355E-3</v>
      </c>
      <c r="D4">
        <f>'OECD TTL'!E$21/SUM('OECD TTL'!$C$21:$AL$21)</f>
        <v>5.7949846539490188E-4</v>
      </c>
      <c r="E4">
        <f>'OECD TTL'!F$21/SUM('OECD TTL'!$C$21:$AL$21)</f>
        <v>1.5541454075338752E-3</v>
      </c>
      <c r="F4">
        <f>'OECD TTL'!G$21/SUM('OECD TTL'!$C$21:$AL$21)</f>
        <v>4.2574189027820277E-3</v>
      </c>
      <c r="G4">
        <f>'OECD TTL'!H$21/SUM('OECD TTL'!$C$21:$AL$21)</f>
        <v>2.6922203910035631E-4</v>
      </c>
      <c r="H4">
        <f>'OECD TTL'!I$21/SUM('OECD TTL'!$C$21:$AL$21)</f>
        <v>7.322681562040484E-4</v>
      </c>
      <c r="I4">
        <f>'OECD TTL'!J$21/SUM('OECD TTL'!$C$21:$AL$21)</f>
        <v>6.9906936809797805E-3</v>
      </c>
      <c r="J4">
        <f>'OECD TTL'!K$21/SUM('OECD TTL'!$C$21:$AL$21)</f>
        <v>6.7187083658182766E-4</v>
      </c>
      <c r="K4">
        <f>'OECD TTL'!L$21/SUM('OECD TTL'!$C$21:$AL$21)</f>
        <v>7.3649202104037366E-3</v>
      </c>
      <c r="L4">
        <f>'OECD TTL'!M$21/SUM('OECD TTL'!$C$21:$AL$21)</f>
        <v>5.4278636915394418E-3</v>
      </c>
      <c r="M4">
        <f>'OECD TTL'!N$21/SUM('OECD TTL'!$C$21:$AL$21)</f>
        <v>4.3016313197603859E-3</v>
      </c>
      <c r="N4">
        <f>'OECD TTL'!O$21/SUM('OECD TTL'!$C$21:$AL$21)</f>
        <v>0.1654472066239675</v>
      </c>
      <c r="O4">
        <f>'OECD TTL'!P$21/SUM('OECD TTL'!$C$21:$AL$21)</f>
        <v>0.22691825637280547</v>
      </c>
      <c r="P4">
        <f>'OECD TTL'!Q$21/SUM('OECD TTL'!$C$21:$AL$21)</f>
        <v>1.8868833206683183E-2</v>
      </c>
      <c r="Q4">
        <f>'OECD TTL'!R$21/SUM('OECD TTL'!$C$21:$AL$21)</f>
        <v>4.7697697598910488E-2</v>
      </c>
      <c r="R4">
        <f>'OECD TTL'!S$21/SUM('OECD TTL'!$C$21:$AL$21)</f>
        <v>9.7457193893159919E-2</v>
      </c>
      <c r="S4">
        <f>'OECD TTL'!T$21/SUM('OECD TTL'!$C$21:$AL$21)</f>
        <v>0.12782046600677005</v>
      </c>
      <c r="T4">
        <f>'OECD TTL'!U$21/SUM('OECD TTL'!$C$21:$AL$21)</f>
        <v>6.4967383473635398E-2</v>
      </c>
      <c r="U4">
        <f>'OECD TTL'!V$21/SUM('OECD TTL'!$C$21:$AL$21)</f>
        <v>4.7514926625151749E-2</v>
      </c>
      <c r="V4">
        <f>'OECD TTL'!W$21/SUM('OECD TTL'!$C$21:$AL$21)</f>
        <v>6.8166072891274968E-3</v>
      </c>
      <c r="W4">
        <f>'OECD TTL'!X$21/SUM('OECD TTL'!$C$21:$AL$21)</f>
        <v>0.12658883439094437</v>
      </c>
      <c r="X4">
        <f>'OECD TTL'!Y$21/SUM('OECD TTL'!$C$21:$AL$21)</f>
        <v>1.7462720445282204E-2</v>
      </c>
      <c r="Y4">
        <f>'OECD TTL'!Z$21/SUM('OECD TTL'!$C$21:$AL$21)</f>
        <v>2.2058838042416291E-3</v>
      </c>
      <c r="Z4">
        <f>'OECD TTL'!AA$21/SUM('OECD TTL'!$C$21:$AL$21)</f>
        <v>4.9699493728350239E-4</v>
      </c>
      <c r="AA4">
        <f>'OECD TTL'!AB$21/SUM('OECD TTL'!$C$21:$AL$21)</f>
        <v>2.4001026359679858E-4</v>
      </c>
      <c r="AB4">
        <f>'OECD TTL'!AC$21/SUM('OECD TTL'!$C$21:$AL$21)</f>
        <v>1.4637468049620546E-3</v>
      </c>
      <c r="AC4">
        <f>'OECD TTL'!AD$21/SUM('OECD TTL'!$C$21:$AL$21)</f>
        <v>1.7408639185228321E-4</v>
      </c>
      <c r="AD4">
        <f>'OECD TTL'!AE$21/SUM('OECD TTL'!$C$21:$AL$21)</f>
        <v>2.8264366568307199E-4</v>
      </c>
      <c r="AE4">
        <f>'OECD TTL'!AF$21/SUM('OECD TTL'!$C$21:$AL$21)</f>
        <v>1.9871902416879672E-3</v>
      </c>
      <c r="AF4">
        <f>'OECD TTL'!AG$21/SUM('OECD TTL'!$C$21:$AL$21)</f>
        <v>3.113027859744003E-3</v>
      </c>
      <c r="AG4">
        <f>'OECD TTL'!AH$21/SUM('OECD TTL'!$C$21:$AL$21)</f>
        <v>3.342774526542254E-3</v>
      </c>
      <c r="AH4">
        <f>'OECD TTL'!AI$21/SUM('OECD TTL'!$C$21:$AL$21)</f>
        <v>6.0594696483731226E-4</v>
      </c>
      <c r="AI4">
        <f>'OECD TTL'!AJ$21/SUM('OECD TTL'!$C$21:$AL$21)</f>
        <v>2.4099714790435122E-3</v>
      </c>
      <c r="AJ4">
        <f>'OECD TTL'!AK$21/SUM('OECD TTL'!$C$21:$AL$21)</f>
        <v>1.8770539529650943E-3</v>
      </c>
      <c r="AK4">
        <f>'OECD TTL'!AL$21/SUM('OECD TTL'!$C$21:$AL$21)</f>
        <v>0</v>
      </c>
    </row>
    <row r="5" spans="1:37" x14ac:dyDescent="0.25">
      <c r="A5" t="s">
        <v>149</v>
      </c>
      <c r="B5">
        <f>SUM('OECD TTL'!C$17:C$18)/SUM('OECD TTL'!$C$17:$AL$18)</f>
        <v>3.8355046554258844E-2</v>
      </c>
      <c r="C5">
        <f>SUM('OECD TTL'!D$17:D$18)/SUM('OECD TTL'!$C$17:$AL$18)</f>
        <v>1.7553042815398295E-3</v>
      </c>
      <c r="D5">
        <f>SUM('OECD TTL'!E$17:E$18)/SUM('OECD TTL'!$C$17:$AL$18)</f>
        <v>1.5279234804072813E-3</v>
      </c>
      <c r="E5">
        <f>SUM('OECD TTL'!F$17:F$18)/SUM('OECD TTL'!$C$17:$AL$18)</f>
        <v>9.6629580557925103E-4</v>
      </c>
      <c r="F5">
        <f>SUM('OECD TTL'!G$17:G$18)/SUM('OECD TTL'!$C$17:$AL$18)</f>
        <v>1.6906909632103378E-2</v>
      </c>
      <c r="G5">
        <f>SUM('OECD TTL'!H$17:H$18)/SUM('OECD TTL'!$C$17:$AL$18)</f>
        <v>8.7123436847741237E-3</v>
      </c>
      <c r="H5">
        <f>SUM('OECD TTL'!I$17:I$18)/SUM('OECD TTL'!$C$17:$AL$18)</f>
        <v>4.6761166669691623E-3</v>
      </c>
      <c r="I5">
        <f>SUM('OECD TTL'!J$17:J$18)/SUM('OECD TTL'!$C$17:$AL$18)</f>
        <v>1.9212951703359526E-2</v>
      </c>
      <c r="J5">
        <f>SUM('OECD TTL'!K$17:K$18)/SUM('OECD TTL'!$C$17:$AL$18)</f>
        <v>1.7681833856652809E-2</v>
      </c>
      <c r="K5">
        <f>SUM('OECD TTL'!L$17:L$18)/SUM('OECD TTL'!$C$17:$AL$18)</f>
        <v>0.19210192932464559</v>
      </c>
      <c r="L5">
        <f>SUM('OECD TTL'!M$17:M$18)/SUM('OECD TTL'!$C$17:$AL$18)</f>
        <v>5.5197052471096422E-2</v>
      </c>
      <c r="M5">
        <f>SUM('OECD TTL'!N$17:N$18)/SUM('OECD TTL'!$C$17:$AL$18)</f>
        <v>5.7097845617728729E-3</v>
      </c>
      <c r="N5">
        <f>SUM('OECD TTL'!O$17:O$18)/SUM('OECD TTL'!$C$17:$AL$18)</f>
        <v>1.6793800025409727E-2</v>
      </c>
      <c r="O5">
        <f>SUM('OECD TTL'!P$17:P$18)/SUM('OECD TTL'!$C$17:$AL$18)</f>
        <v>1.1633591665607927E-2</v>
      </c>
      <c r="P5">
        <f>SUM('OECD TTL'!Q$17:Q$18)/SUM('OECD TTL'!$C$17:$AL$18)</f>
        <v>4.8921719875855297E-3</v>
      </c>
      <c r="Q5">
        <f>SUM('OECD TTL'!R$17:R$18)/SUM('OECD TTL'!$C$17:$AL$18)</f>
        <v>4.7895166705991246E-3</v>
      </c>
      <c r="R5">
        <f>SUM('OECD TTL'!S$17:S$18)/SUM('OECD TTL'!$C$17:$AL$18)</f>
        <v>8.6600722362379055E-3</v>
      </c>
      <c r="S5">
        <f>SUM('OECD TTL'!T$17:T$18)/SUM('OECD TTL'!$C$17:$AL$18)</f>
        <v>1.7055302466558973E-2</v>
      </c>
      <c r="T5">
        <f>SUM('OECD TTL'!U$17:U$18)/SUM('OECD TTL'!$C$17:$AL$18)</f>
        <v>9.9386899468210596E-3</v>
      </c>
      <c r="U5">
        <f>SUM('OECD TTL'!V$17:V$18)/SUM('OECD TTL'!$C$17:$AL$18)</f>
        <v>9.5145652213369132E-3</v>
      </c>
      <c r="V5">
        <f>SUM('OECD TTL'!W$17:W$18)/SUM('OECD TTL'!$C$17:$AL$18)</f>
        <v>1.5298981795742054E-2</v>
      </c>
      <c r="W5">
        <f>SUM('OECD TTL'!X$17:X$18)/SUM('OECD TTL'!$C$17:$AL$18)</f>
        <v>5.5460442492331702E-2</v>
      </c>
      <c r="X5">
        <f>SUM('OECD TTL'!Y$17:Y$18)/SUM('OECD TTL'!$C$17:$AL$18)</f>
        <v>2.0961431656896019E-2</v>
      </c>
      <c r="Y5">
        <f>SUM('OECD TTL'!Z$17:Z$18)/SUM('OECD TTL'!$C$17:$AL$18)</f>
        <v>0.13513331034357584</v>
      </c>
      <c r="Z5">
        <f>SUM('OECD TTL'!AA$17:AA$18)/SUM('OECD TTL'!$C$17:$AL$18)</f>
        <v>7.167286785124417E-3</v>
      </c>
      <c r="AA5">
        <f>SUM('OECD TTL'!AB$17:AB$18)/SUM('OECD TTL'!$C$17:$AL$18)</f>
        <v>3.3029747536163492E-3</v>
      </c>
      <c r="AB5">
        <f>SUM('OECD TTL'!AC$17:AC$18)/SUM('OECD TTL'!$C$17:$AL$18)</f>
        <v>4.0510372615568902E-3</v>
      </c>
      <c r="AC5">
        <f>SUM('OECD TTL'!AD$17:AD$18)/SUM('OECD TTL'!$C$17:$AL$18)</f>
        <v>3.0904041962357292E-3</v>
      </c>
      <c r="AD5">
        <f>SUM('OECD TTL'!AE$17:AE$18)/SUM('OECD TTL'!$C$17:$AL$18)</f>
        <v>4.7520554658148353E-3</v>
      </c>
      <c r="AE5">
        <f>SUM('OECD TTL'!AF$17:AF$18)/SUM('OECD TTL'!$C$17:$AL$18)</f>
        <v>1.3370891337096392E-2</v>
      </c>
      <c r="AF5">
        <f>SUM('OECD TTL'!AG$17:AG$18)/SUM('OECD TTL'!$C$17:$AL$18)</f>
        <v>3.6929052398497191E-2</v>
      </c>
      <c r="AG5">
        <f>SUM('OECD TTL'!AH$17:AH$18)/SUM('OECD TTL'!$C$17:$AL$18)</f>
        <v>0.10069629925404286</v>
      </c>
      <c r="AH5">
        <f>SUM('OECD TTL'!AI$17:AI$18)/SUM('OECD TTL'!$C$17:$AL$18)</f>
        <v>6.1901010944334523E-3</v>
      </c>
      <c r="AI5">
        <f>SUM('OECD TTL'!AJ$17:AJ$18)/SUM('OECD TTL'!$C$17:$AL$18)</f>
        <v>0.12938635497395501</v>
      </c>
      <c r="AJ5">
        <f>SUM('OECD TTL'!AK$17:AK$18)/SUM('OECD TTL'!$C$17:$AL$18)</f>
        <v>1.812817394776485E-2</v>
      </c>
      <c r="AK5">
        <f>SUM('OECD TTL'!AL$17:AL$18)/SUM('OECD TTL'!$C$17:$AL$18)</f>
        <v>0</v>
      </c>
    </row>
    <row r="6" spans="1:37" x14ac:dyDescent="0.25">
      <c r="A6" t="s">
        <v>150</v>
      </c>
      <c r="B6">
        <f>'OECD TTL'!C$10/SUM('OECD TTL'!$C$10:$AL$10)</f>
        <v>5.2719539583164455E-3</v>
      </c>
      <c r="C6">
        <f>'OECD TTL'!D$10/SUM('OECD TTL'!$C$10:$AL$10)</f>
        <v>4.9002732175297888E-2</v>
      </c>
      <c r="D6">
        <f>'OECD TTL'!E$10/SUM('OECD TTL'!$C$10:$AL$10)</f>
        <v>1.1547374393843306E-2</v>
      </c>
      <c r="E6">
        <f>'OECD TTL'!F$10/SUM('OECD TTL'!$C$10:$AL$10)</f>
        <v>1.9005545409897816E-2</v>
      </c>
      <c r="F6">
        <f>'OECD TTL'!G$10/SUM('OECD TTL'!$C$10:$AL$10)</f>
        <v>1.9235133962417092E-2</v>
      </c>
      <c r="G6">
        <f>'OECD TTL'!H$10/SUM('OECD TTL'!$C$10:$AL$10)</f>
        <v>1.7761523533422655E-4</v>
      </c>
      <c r="H6">
        <f>'OECD TTL'!I$10/SUM('OECD TTL'!$C$10:$AL$10)</f>
        <v>1.7594636735122039E-4</v>
      </c>
      <c r="I6">
        <f>'OECD TTL'!J$10/SUM('OECD TTL'!$C$10:$AL$10)</f>
        <v>1.105505833885649E-3</v>
      </c>
      <c r="J6">
        <f>'OECD TTL'!K$10/SUM('OECD TTL'!$C$10:$AL$10)</f>
        <v>0.5998190470286997</v>
      </c>
      <c r="K6">
        <f>'OECD TTL'!L$10/SUM('OECD TTL'!$C$10:$AL$10)</f>
        <v>6.4668634341488521E-2</v>
      </c>
      <c r="L6">
        <f>'OECD TTL'!M$10/SUM('OECD TTL'!$C$10:$AL$10)</f>
        <v>3.6047548432932954E-4</v>
      </c>
      <c r="M6">
        <f>'OECD TTL'!N$10/SUM('OECD TTL'!$C$10:$AL$10)</f>
        <v>1.8581652942214252E-3</v>
      </c>
      <c r="N6">
        <f>'OECD TTL'!O$10/SUM('OECD TTL'!$C$10:$AL$10)</f>
        <v>2.2918802420335393E-2</v>
      </c>
      <c r="O6">
        <f>'OECD TTL'!P$10/SUM('OECD TTL'!$C$10:$AL$10)</f>
        <v>2.493765586034912E-4</v>
      </c>
      <c r="P6">
        <f>'OECD TTL'!Q$10/SUM('OECD TTL'!$C$10:$AL$10)</f>
        <v>3.9099192744715641E-5</v>
      </c>
      <c r="Q6">
        <f>'OECD TTL'!R$10/SUM('OECD TTL'!$C$10:$AL$10)</f>
        <v>7.3191781540412815E-5</v>
      </c>
      <c r="R6">
        <f>'OECD TTL'!S$10/SUM('OECD TTL'!$C$10:$AL$10)</f>
        <v>5.6646147537466073E-4</v>
      </c>
      <c r="S6">
        <f>'OECD TTL'!T$10/SUM('OECD TTL'!$C$10:$AL$10)</f>
        <v>2.9038302904307108E-4</v>
      </c>
      <c r="T6">
        <f>'OECD TTL'!U$10/SUM('OECD TTL'!$C$10:$AL$10)</f>
        <v>9.975062344139648E-4</v>
      </c>
      <c r="U6">
        <f>'OECD TTL'!V$10/SUM('OECD TTL'!$C$10:$AL$10)</f>
        <v>7.3501714165828257E-4</v>
      </c>
      <c r="V6">
        <f>'OECD TTL'!W$10/SUM('OECD TTL'!$C$10:$AL$10)</f>
        <v>9.9840027083343247E-2</v>
      </c>
      <c r="W6">
        <f>'OECD TTL'!X$10/SUM('OECD TTL'!$C$10:$AL$10)</f>
        <v>2.2515413187871617E-3</v>
      </c>
      <c r="X6">
        <f>'OECD TTL'!Y$10/SUM('OECD TTL'!$C$10:$AL$10)</f>
        <v>1.5990139374317551E-3</v>
      </c>
      <c r="Y6">
        <f>'OECD TTL'!Z$10/SUM('OECD TTL'!$C$10:$AL$10)</f>
        <v>1.6913977007767388E-2</v>
      </c>
      <c r="Z6">
        <f>'OECD TTL'!AA$10/SUM('OECD TTL'!$C$10:$AL$10)</f>
        <v>6.6158695040601163E-4</v>
      </c>
      <c r="AA6">
        <f>'OECD TTL'!AB$10/SUM('OECD TTL'!$C$10:$AL$10)</f>
        <v>2.157607892315101E-4</v>
      </c>
      <c r="AB6">
        <f>'OECD TTL'!AC$10/SUM('OECD TTL'!$C$10:$AL$10)</f>
        <v>9.9321485960052061E-4</v>
      </c>
      <c r="AC6">
        <f>'OECD TTL'!AD$10/SUM('OECD TTL'!$C$10:$AL$10)</f>
        <v>2.6296591217939852E-4</v>
      </c>
      <c r="AD6">
        <f>'OECD TTL'!AE$10/SUM('OECD TTL'!$C$10:$AL$10)</f>
        <v>8.6137428894303425E-4</v>
      </c>
      <c r="AE6">
        <f>'OECD TTL'!AF$10/SUM('OECD TTL'!$C$10:$AL$10)</f>
        <v>5.4762710813787698E-4</v>
      </c>
      <c r="AF6">
        <f>'OECD TTL'!AG$10/SUM('OECD TTL'!$C$10:$AL$10)</f>
        <v>1.4094782165046274E-2</v>
      </c>
      <c r="AG6">
        <f>'OECD TTL'!AH$10/SUM('OECD TTL'!$C$10:$AL$10)</f>
        <v>4.7812590893702635E-2</v>
      </c>
      <c r="AH6">
        <f>'OECD TTL'!AI$10/SUM('OECD TTL'!$C$10:$AL$10)</f>
        <v>9.1167873814507693E-4</v>
      </c>
      <c r="AI6">
        <f>'OECD TTL'!AJ$10/SUM('OECD TTL'!$C$10:$AL$10)</f>
        <v>6.4079762353199217E-3</v>
      </c>
      <c r="AJ6">
        <f>'OECD TTL'!AK$10/SUM('OECD TTL'!$C$10:$AL$10)</f>
        <v>8.5279153931614553E-3</v>
      </c>
      <c r="AK6">
        <f>'OECD TTL'!AL$10/SUM('OECD TTL'!$C$10:$AL$10)</f>
        <v>0</v>
      </c>
    </row>
    <row r="7" spans="1:37" x14ac:dyDescent="0.25">
      <c r="A7" t="s">
        <v>151</v>
      </c>
      <c r="B7">
        <f>'OECD TTL'!C$29/SUM('OECD TTL'!$C$29:$AL$29)</f>
        <v>1.1681983289232839E-2</v>
      </c>
      <c r="C7">
        <f>'OECD TTL'!D$29/SUM('OECD TTL'!$C$29:$AL$29)</f>
        <v>4.1725704422378388E-3</v>
      </c>
      <c r="D7">
        <f>'OECD TTL'!E$29/SUM('OECD TTL'!$C$29:$AL$29)</f>
        <v>2.1050634952248172E-3</v>
      </c>
      <c r="E7">
        <f>'OECD TTL'!F$29/SUM('OECD TTL'!$C$29:$AL$29)</f>
        <v>1.0386851414535142E-3</v>
      </c>
      <c r="F7">
        <f>'OECD TTL'!G$29/SUM('OECD TTL'!$C$29:$AL$29)</f>
        <v>2.22258893599264E-2</v>
      </c>
      <c r="G7">
        <f>'OECD TTL'!H$29/SUM('OECD TTL'!$C$29:$AL$29)</f>
        <v>4.8375868969376228E-3</v>
      </c>
      <c r="H7">
        <f>'OECD TTL'!I$29/SUM('OECD TTL'!$C$29:$AL$29)</f>
        <v>4.6167999165410032E-3</v>
      </c>
      <c r="I7">
        <f>'OECD TTL'!J$29/SUM('OECD TTL'!$C$29:$AL$29)</f>
        <v>2.5615842034882059E-2</v>
      </c>
      <c r="J7">
        <f>'OECD TTL'!K$29/SUM('OECD TTL'!$C$29:$AL$29)</f>
        <v>9.144071091890249E-3</v>
      </c>
      <c r="K7">
        <f>'OECD TTL'!L$29/SUM('OECD TTL'!$C$29:$AL$29)</f>
        <v>3.854098500583264E-2</v>
      </c>
      <c r="L7">
        <f>'OECD TTL'!M$29/SUM('OECD TTL'!$C$29:$AL$29)</f>
        <v>1.2200567141813902E-2</v>
      </c>
      <c r="M7">
        <f>'OECD TTL'!N$29/SUM('OECD TTL'!$C$29:$AL$29)</f>
        <v>1.0961959768970322E-2</v>
      </c>
      <c r="N7">
        <f>'OECD TTL'!O$29/SUM('OECD TTL'!$C$29:$AL$29)</f>
        <v>3.9096746047552651E-2</v>
      </c>
      <c r="O7">
        <f>'OECD TTL'!P$29/SUM('OECD TTL'!$C$29:$AL$29)</f>
        <v>1.3799565633861588E-2</v>
      </c>
      <c r="P7">
        <f>'OECD TTL'!Q$29/SUM('OECD TTL'!$C$29:$AL$29)</f>
        <v>3.8501152303183762E-3</v>
      </c>
      <c r="Q7">
        <f>'OECD TTL'!R$29/SUM('OECD TTL'!$C$29:$AL$29)</f>
        <v>2.3121935489989658E-3</v>
      </c>
      <c r="R7">
        <f>'OECD TTL'!S$29/SUM('OECD TTL'!$C$29:$AL$29)</f>
        <v>7.7476503447425557E-3</v>
      </c>
      <c r="S7">
        <f>'OECD TTL'!T$29/SUM('OECD TTL'!$C$29:$AL$29)</f>
        <v>1.4608738536243015E-2</v>
      </c>
      <c r="T7">
        <f>'OECD TTL'!U$29/SUM('OECD TTL'!$C$29:$AL$29)</f>
        <v>5.6858337838222306E-3</v>
      </c>
      <c r="U7">
        <f>'OECD TTL'!V$29/SUM('OECD TTL'!$C$29:$AL$29)</f>
        <v>4.6577706964084165E-3</v>
      </c>
      <c r="V7">
        <f>'OECD TTL'!W$29/SUM('OECD TTL'!$C$29:$AL$29)</f>
        <v>9.4026422359423725E-2</v>
      </c>
      <c r="W7">
        <f>'OECD TTL'!X$29/SUM('OECD TTL'!$C$29:$AL$29)</f>
        <v>1.2730152407507512E-2</v>
      </c>
      <c r="X7">
        <f>'OECD TTL'!Y$29/SUM('OECD TTL'!$C$29:$AL$29)</f>
        <v>7.9620640927153555E-2</v>
      </c>
      <c r="Y7">
        <f>'OECD TTL'!Z$29/SUM('OECD TTL'!$C$29:$AL$29)</f>
        <v>2.8011873938980088E-2</v>
      </c>
      <c r="Z7">
        <f>'OECD TTL'!AA$29/SUM('OECD TTL'!$C$29:$AL$29)</f>
        <v>3.5906336244914211E-2</v>
      </c>
      <c r="AA7">
        <f>'OECD TTL'!AB$29/SUM('OECD TTL'!$C$29:$AL$29)</f>
        <v>5.5227093824982681E-3</v>
      </c>
      <c r="AB7">
        <f>'OECD TTL'!AC$29/SUM('OECD TTL'!$C$29:$AL$29)</f>
        <v>1.120512893466488E-2</v>
      </c>
      <c r="AC7">
        <f>'OECD TTL'!AD$29/SUM('OECD TTL'!$C$29:$AL$29)</f>
        <v>6.1964510958735204E-3</v>
      </c>
      <c r="AD7">
        <f>'OECD TTL'!AE$29/SUM('OECD TTL'!$C$29:$AL$29)</f>
        <v>1.7658406122855432E-2</v>
      </c>
      <c r="AE7">
        <f>'OECD TTL'!AF$29/SUM('OECD TTL'!$C$29:$AL$29)</f>
        <v>0.13972818922430549</v>
      </c>
      <c r="AF7">
        <f>'OECD TTL'!AG$29/SUM('OECD TTL'!$C$29:$AL$29)</f>
        <v>5.1959674130556417E-2</v>
      </c>
      <c r="AG7">
        <f>'OECD TTL'!AH$29/SUM('OECD TTL'!$C$29:$AL$29)</f>
        <v>0.13668003907398446</v>
      </c>
      <c r="AH7">
        <f>'OECD TTL'!AI$29/SUM('OECD TTL'!$C$29:$AL$29)</f>
        <v>2.9880976090894427E-2</v>
      </c>
      <c r="AI7">
        <f>'OECD TTL'!AJ$29/SUM('OECD TTL'!$C$29:$AL$29)</f>
        <v>8.1584962206352349E-2</v>
      </c>
      <c r="AJ7">
        <f>'OECD TTL'!AK$29/SUM('OECD TTL'!$C$29:$AL$29)</f>
        <v>3.0387420453144406E-2</v>
      </c>
      <c r="AK7">
        <f>'OECD TTL'!AL$29/SUM('OECD TTL'!$C$29:$AL$29)</f>
        <v>0</v>
      </c>
    </row>
    <row r="8" spans="1:37" x14ac:dyDescent="0.25">
      <c r="A8" t="s">
        <v>152</v>
      </c>
      <c r="B8">
        <f>'OECD TTL'!C$9/SUM('OECD TTL'!$C$9:$AL$9)</f>
        <v>0.20396401046899551</v>
      </c>
      <c r="C8">
        <f>'OECD TTL'!D$9/SUM('OECD TTL'!$C$9:$AL$9)</f>
        <v>3.1471512346176888E-4</v>
      </c>
      <c r="D8">
        <f>'OECD TTL'!E$9/SUM('OECD TTL'!$C$9:$AL$9)</f>
        <v>8.2787730736558156E-5</v>
      </c>
      <c r="E8">
        <f>'OECD TTL'!F$9/SUM('OECD TTL'!$C$9:$AL$9)</f>
        <v>3.1045399026209303E-5</v>
      </c>
      <c r="F8">
        <f>'OECD TTL'!G$9/SUM('OECD TTL'!$C$9:$AL$9)</f>
        <v>0.67370007283494082</v>
      </c>
      <c r="G8">
        <f>'OECD TTL'!H$9/SUM('OECD TTL'!$C$9:$AL$9)</f>
        <v>6.6893703901767477E-3</v>
      </c>
      <c r="H8">
        <f>'OECD TTL'!I$9/SUM('OECD TTL'!$C$9:$AL$9)</f>
        <v>2.6680172429798581E-2</v>
      </c>
      <c r="I8">
        <f>'OECD TTL'!J$9/SUM('OECD TTL'!$C$9:$AL$9)</f>
        <v>1.1983828390773913E-2</v>
      </c>
      <c r="J8">
        <f>'OECD TTL'!K$9/SUM('OECD TTL'!$C$9:$AL$9)</f>
        <v>4.7785565167792758E-5</v>
      </c>
      <c r="K8">
        <f>'OECD TTL'!L$9/SUM('OECD TTL'!$C$9:$AL$9)</f>
        <v>1.5608530910412409E-2</v>
      </c>
      <c r="L8">
        <f>'OECD TTL'!M$9/SUM('OECD TTL'!$C$9:$AL$9)</f>
        <v>6.9304287826155479E-4</v>
      </c>
      <c r="M8">
        <f>'OECD TTL'!N$9/SUM('OECD TTL'!$C$9:$AL$9)</f>
        <v>6.6656297909214096E-5</v>
      </c>
      <c r="N8">
        <f>'OECD TTL'!O$9/SUM('OECD TTL'!$C$9:$AL$9)</f>
        <v>4.2154782011078325E-4</v>
      </c>
      <c r="O8">
        <f>'OECD TTL'!P$9/SUM('OECD TTL'!$C$9:$AL$9)</f>
        <v>1.2600779604755543E-4</v>
      </c>
      <c r="P8">
        <f>'OECD TTL'!Q$9/SUM('OECD TTL'!$C$9:$AL$9)</f>
        <v>1.0652832999189468E-5</v>
      </c>
      <c r="Q8">
        <f>'OECD TTL'!R$9/SUM('OECD TTL'!$C$9:$AL$9)</f>
        <v>1.3392132913266762E-5</v>
      </c>
      <c r="R8">
        <f>'OECD TTL'!S$9/SUM('OECD TTL'!$C$9:$AL$9)</f>
        <v>7.7917864222642972E-5</v>
      </c>
      <c r="S8">
        <f>'OECD TTL'!T$9/SUM('OECD TTL'!$C$9:$AL$9)</f>
        <v>9.800606359254312E-5</v>
      </c>
      <c r="T8">
        <f>'OECD TTL'!U$9/SUM('OECD TTL'!$C$9:$AL$9)</f>
        <v>5.569909825290494E-5</v>
      </c>
      <c r="U8">
        <f>'OECD TTL'!V$9/SUM('OECD TTL'!$C$9:$AL$9)</f>
        <v>2.8610465769251716E-3</v>
      </c>
      <c r="V8">
        <f>'OECD TTL'!W$9/SUM('OECD TTL'!$C$9:$AL$9)</f>
        <v>3.4636925580221759E-4</v>
      </c>
      <c r="W8">
        <f>'OECD TTL'!X$9/SUM('OECD TTL'!$C$9:$AL$9)</f>
        <v>5.3927684308468287E-3</v>
      </c>
      <c r="X8">
        <f>'OECD TTL'!Y$9/SUM('OECD TTL'!$C$9:$AL$9)</f>
        <v>1.2171926984873887E-2</v>
      </c>
      <c r="Y8">
        <f>'OECD TTL'!Z$9/SUM('OECD TTL'!$C$9:$AL$9)</f>
        <v>2.4227585906728047E-4</v>
      </c>
      <c r="Z8">
        <f>'OECD TTL'!AA$9/SUM('OECD TTL'!$C$9:$AL$9)</f>
        <v>6.8251179192521331E-3</v>
      </c>
      <c r="AA8">
        <f>'OECD TTL'!AB$9/SUM('OECD TTL'!$C$9:$AL$9)</f>
        <v>7.2439264394488388E-5</v>
      </c>
      <c r="AB8">
        <f>'OECD TTL'!AC$9/SUM('OECD TTL'!$C$9:$AL$9)</f>
        <v>4.5350631910835166E-5</v>
      </c>
      <c r="AC8">
        <f>'OECD TTL'!AD$9/SUM('OECD TTL'!$C$9:$AL$9)</f>
        <v>1.9266409395676953E-4</v>
      </c>
      <c r="AD8">
        <f>'OECD TTL'!AE$9/SUM('OECD TTL'!$C$9:$AL$9)</f>
        <v>1.686191280443133E-4</v>
      </c>
      <c r="AE8">
        <f>'OECD TTL'!AF$9/SUM('OECD TTL'!$C$9:$AL$9)</f>
        <v>9.5632003667009456E-4</v>
      </c>
      <c r="AF8">
        <f>'OECD TTL'!AG$9/SUM('OECD TTL'!$C$9:$AL$9)</f>
        <v>1.2152447518818225E-2</v>
      </c>
      <c r="AG8">
        <f>'OECD TTL'!AH$9/SUM('OECD TTL'!$C$9:$AL$9)</f>
        <v>6.3624806004301902E-3</v>
      </c>
      <c r="AH8">
        <f>'OECD TTL'!AI$9/SUM('OECD TTL'!$C$9:$AL$9)</f>
        <v>2.1120002337535922E-3</v>
      </c>
      <c r="AI8">
        <f>'OECD TTL'!AJ$9/SUM('OECD TTL'!$C$9:$AL$9)</f>
        <v>5.2816746009981385E-3</v>
      </c>
      <c r="AJ8">
        <f>'OECD TTL'!AK$9/SUM('OECD TTL'!$C$9:$AL$9)</f>
        <v>4.1512568364555765E-3</v>
      </c>
      <c r="AK8">
        <f>'OECD TTL'!AL$9/SUM('OECD TTL'!$C$9:$AL$9)</f>
        <v>0</v>
      </c>
    </row>
    <row r="9" spans="1:37" x14ac:dyDescent="0.25">
      <c r="A9" t="s">
        <v>153</v>
      </c>
      <c r="B9">
        <f>SUM('OECD TTL'!C$11,'OECD TTL'!C$13:C$16,'OECD TTL'!C$21:C$28,'OECD TTL'!C$30)/SUM('OECD TTL'!$C$11:$AL$11,'OECD TTL'!$C$13:$AL$16,'OECD TTL'!$C$21:$AL$28,'OECD TTL'!$C$30:$AL$30,)</f>
        <v>2.0281757404269182E-2</v>
      </c>
      <c r="C9">
        <f>SUM('OECD TTL'!D$11,'OECD TTL'!D$13:D$16,'OECD TTL'!D$21:D$28,'OECD TTL'!D$30)/SUM('OECD TTL'!$C$11:$AL$11,'OECD TTL'!$C$13:$AL$16,'OECD TTL'!$C$21:$AL$28,'OECD TTL'!$C$30:$AL$30,)</f>
        <v>2.2321831133003383E-3</v>
      </c>
      <c r="D9">
        <f>SUM('OECD TTL'!E$11,'OECD TTL'!E$13:E$16,'OECD TTL'!E$21:E$28,'OECD TTL'!E$30)/SUM('OECD TTL'!$C$11:$AL$11,'OECD TTL'!$C$13:$AL$16,'OECD TTL'!$C$21:$AL$28,'OECD TTL'!$C$30:$AL$30,)</f>
        <v>1.2405190098116936E-3</v>
      </c>
      <c r="E9">
        <f>SUM('OECD TTL'!F$11,'OECD TTL'!F$13:F$16,'OECD TTL'!F$21:F$28,'OECD TTL'!F$30)/SUM('OECD TTL'!$C$11:$AL$11,'OECD TTL'!$C$13:$AL$16,'OECD TTL'!$C$21:$AL$28,'OECD TTL'!$C$30:$AL$30,)</f>
        <v>1.9134177241727718E-3</v>
      </c>
      <c r="F9">
        <f>SUM('OECD TTL'!G$11,'OECD TTL'!G$13:G$16,'OECD TTL'!G$21:G$28,'OECD TTL'!G$30)/SUM('OECD TTL'!$C$11:$AL$11,'OECD TTL'!$C$13:$AL$16,'OECD TTL'!$C$21:$AL$28,'OECD TTL'!$C$30:$AL$30,)</f>
        <v>5.9834005110893769E-2</v>
      </c>
      <c r="G9">
        <f>SUM('OECD TTL'!H$11,'OECD TTL'!H$13:H$16,'OECD TTL'!H$21:H$28,'OECD TTL'!H$30)/SUM('OECD TTL'!$C$11:$AL$11,'OECD TTL'!$C$13:$AL$16,'OECD TTL'!$C$21:$AL$28,'OECD TTL'!$C$30:$AL$30,)</f>
        <v>7.4139365433195164E-3</v>
      </c>
      <c r="H9">
        <f>SUM('OECD TTL'!I$11,'OECD TTL'!I$13:I$16,'OECD TTL'!I$21:I$28,'OECD TTL'!I$30)/SUM('OECD TTL'!$C$11:$AL$11,'OECD TTL'!$C$13:$AL$16,'OECD TTL'!$C$21:$AL$28,'OECD TTL'!$C$30:$AL$30,)</f>
        <v>1.209925951427402E-2</v>
      </c>
      <c r="I9">
        <f>SUM('OECD TTL'!J$11,'OECD TTL'!J$13:J$16,'OECD TTL'!J$21:J$28,'OECD TTL'!J$30)/SUM('OECD TTL'!$C$11:$AL$11,'OECD TTL'!$C$13:$AL$16,'OECD TTL'!$C$21:$AL$28,'OECD TTL'!$C$30:$AL$30,)</f>
        <v>3.2348744192714905E-2</v>
      </c>
      <c r="J9">
        <f>SUM('OECD TTL'!K$11,'OECD TTL'!K$13:K$16,'OECD TTL'!K$21:K$28,'OECD TTL'!K$30)/SUM('OECD TTL'!$C$11:$AL$11,'OECD TTL'!$C$13:$AL$16,'OECD TTL'!$C$21:$AL$28,'OECD TTL'!$C$30:$AL$30,)</f>
        <v>1.2975946873315569E-3</v>
      </c>
      <c r="K9">
        <f>SUM('OECD TTL'!L$11,'OECD TTL'!L$13:L$16,'OECD TTL'!L$21:L$28,'OECD TTL'!L$30)/SUM('OECD TTL'!$C$11:$AL$11,'OECD TTL'!$C$13:$AL$16,'OECD TTL'!$C$21:$AL$28,'OECD TTL'!$C$30:$AL$30,)</f>
        <v>1.8550007888659268E-2</v>
      </c>
      <c r="L9">
        <f>SUM('OECD TTL'!M$11,'OECD TTL'!M$13:M$16,'OECD TTL'!M$21:M$28,'OECD TTL'!M$30)/SUM('OECD TTL'!$C$11:$AL$11,'OECD TTL'!$C$13:$AL$16,'OECD TTL'!$C$21:$AL$28,'OECD TTL'!$C$30:$AL$30,)</f>
        <v>1.3479516950754016E-2</v>
      </c>
      <c r="M9">
        <f>SUM('OECD TTL'!N$11,'OECD TTL'!N$13:N$16,'OECD TTL'!N$21:N$28,'OECD TTL'!N$30)/SUM('OECD TTL'!$C$11:$AL$11,'OECD TTL'!$C$13:$AL$16,'OECD TTL'!$C$21:$AL$28,'OECD TTL'!$C$30:$AL$30,)</f>
        <v>6.5441411858295356E-3</v>
      </c>
      <c r="N9">
        <f>SUM('OECD TTL'!O$11,'OECD TTL'!O$13:O$16,'OECD TTL'!O$21:O$28,'OECD TTL'!O$30)/SUM('OECD TTL'!$C$11:$AL$11,'OECD TTL'!$C$13:$AL$16,'OECD TTL'!$C$21:$AL$28,'OECD TTL'!$C$30:$AL$30,)</f>
        <v>3.4258654011906343E-2</v>
      </c>
      <c r="O9">
        <f>SUM('OECD TTL'!P$11,'OECD TTL'!P$13:P$16,'OECD TTL'!P$21:P$28,'OECD TTL'!P$30)/SUM('OECD TTL'!$C$11:$AL$11,'OECD TTL'!$C$13:$AL$16,'OECD TTL'!$C$21:$AL$28,'OECD TTL'!$C$30:$AL$30,)</f>
        <v>5.4668965816373906E-2</v>
      </c>
      <c r="P9">
        <f>SUM('OECD TTL'!Q$11,'OECD TTL'!Q$13:Q$16,'OECD TTL'!Q$21:Q$28,'OECD TTL'!Q$30)/SUM('OECD TTL'!$C$11:$AL$11,'OECD TTL'!$C$13:$AL$16,'OECD TTL'!$C$21:$AL$28,'OECD TTL'!$C$30:$AL$30,)</f>
        <v>2.1770264661526182E-2</v>
      </c>
      <c r="Q9">
        <f>SUM('OECD TTL'!R$11,'OECD TTL'!R$13:R$16,'OECD TTL'!R$21:R$28,'OECD TTL'!R$30)/SUM('OECD TTL'!$C$11:$AL$11,'OECD TTL'!$C$13:$AL$16,'OECD TTL'!$C$21:$AL$28,'OECD TTL'!$C$30:$AL$30,)</f>
        <v>1.5694779581203203E-2</v>
      </c>
      <c r="R9">
        <f>SUM('OECD TTL'!S$11,'OECD TTL'!S$13:S$16,'OECD TTL'!S$21:S$28,'OECD TTL'!S$30)/SUM('OECD TTL'!$C$11:$AL$11,'OECD TTL'!$C$13:$AL$16,'OECD TTL'!$C$21:$AL$28,'OECD TTL'!$C$30:$AL$30,)</f>
        <v>5.7501165759364266E-2</v>
      </c>
      <c r="S9">
        <f>SUM('OECD TTL'!T$11,'OECD TTL'!T$13:T$16,'OECD TTL'!T$21:T$28,'OECD TTL'!T$30)/SUM('OECD TTL'!$C$11:$AL$11,'OECD TTL'!$C$13:$AL$16,'OECD TTL'!$C$21:$AL$28,'OECD TTL'!$C$30:$AL$30,)</f>
        <v>0.12118594261141739</v>
      </c>
      <c r="T9">
        <f>SUM('OECD TTL'!U$11,'OECD TTL'!U$13:U$16,'OECD TTL'!U$21:U$28,'OECD TTL'!U$30)/SUM('OECD TTL'!$C$11:$AL$11,'OECD TTL'!$C$13:$AL$16,'OECD TTL'!$C$21:$AL$28,'OECD TTL'!$C$30:$AL$30,)</f>
        <v>4.1793427564465309E-2</v>
      </c>
      <c r="U9">
        <f>SUM('OECD TTL'!V$11,'OECD TTL'!V$13:V$16,'OECD TTL'!V$21:V$28,'OECD TTL'!V$30)/SUM('OECD TTL'!$C$11:$AL$11,'OECD TTL'!$C$13:$AL$16,'OECD TTL'!$C$21:$AL$28,'OECD TTL'!$C$30:$AL$30,)</f>
        <v>2.485874801550594E-2</v>
      </c>
      <c r="V9">
        <f>SUM('OECD TTL'!W$11,'OECD TTL'!W$13:W$16,'OECD TTL'!W$21:W$28,'OECD TTL'!W$30)/SUM('OECD TTL'!$C$11:$AL$11,'OECD TTL'!$C$13:$AL$16,'OECD TTL'!$C$21:$AL$28,'OECD TTL'!$C$30:$AL$30,)</f>
        <v>7.994928147169577E-3</v>
      </c>
      <c r="W9">
        <f>SUM('OECD TTL'!X$11,'OECD TTL'!X$13:X$16,'OECD TTL'!X$21:X$28,'OECD TTL'!X$30)/SUM('OECD TTL'!$C$11:$AL$11,'OECD TTL'!$C$13:$AL$16,'OECD TTL'!$C$21:$AL$28,'OECD TTL'!$C$30:$AL$30,)</f>
        <v>0.10629141933013297</v>
      </c>
      <c r="X9">
        <f>SUM('OECD TTL'!Y$11,'OECD TTL'!Y$13:Y$16,'OECD TTL'!Y$21:Y$28,'OECD TTL'!Y$30)/SUM('OECD TTL'!$C$11:$AL$11,'OECD TTL'!$C$13:$AL$16,'OECD TTL'!$C$21:$AL$28,'OECD TTL'!$C$30:$AL$30,)</f>
        <v>3.7118834655806648E-2</v>
      </c>
      <c r="Y9">
        <f>SUM('OECD TTL'!Z$11,'OECD TTL'!Z$13:Z$16,'OECD TTL'!Z$21:Z$28,'OECD TTL'!Z$30)/SUM('OECD TTL'!$C$11:$AL$11,'OECD TTL'!$C$13:$AL$16,'OECD TTL'!$C$21:$AL$28,'OECD TTL'!$C$30:$AL$30,)</f>
        <v>1.5576088584422922E-2</v>
      </c>
      <c r="Z9">
        <f>SUM('OECD TTL'!AA$11,'OECD TTL'!AA$13:AA$16,'OECD TTL'!AA$21:AA$28,'OECD TTL'!AA$30)/SUM('OECD TTL'!$C$11:$AL$11,'OECD TTL'!$C$13:$AL$16,'OECD TTL'!$C$21:$AL$28,'OECD TTL'!$C$30:$AL$30,)</f>
        <v>5.5600995535179852E-2</v>
      </c>
      <c r="AA9">
        <f>SUM('OECD TTL'!AB$11,'OECD TTL'!AB$13:AB$16,'OECD TTL'!AB$21:AB$28,'OECD TTL'!AB$30)/SUM('OECD TTL'!$C$11:$AL$11,'OECD TTL'!$C$13:$AL$16,'OECD TTL'!$C$21:$AL$28,'OECD TTL'!$C$30:$AL$30,)</f>
        <v>7.0854315591849437E-3</v>
      </c>
      <c r="AB9">
        <f>SUM('OECD TTL'!AC$11,'OECD TTL'!AC$13:AC$16,'OECD TTL'!AC$21:AC$28,'OECD TTL'!AC$30)/SUM('OECD TTL'!$C$11:$AL$11,'OECD TTL'!$C$13:$AL$16,'OECD TTL'!$C$21:$AL$28,'OECD TTL'!$C$30:$AL$30,)</f>
        <v>2.1780086795473916E-2</v>
      </c>
      <c r="AC9">
        <f>SUM('OECD TTL'!AD$11,'OECD TTL'!AD$13:AD$16,'OECD TTL'!AD$21:AD$28,'OECD TTL'!AD$30)/SUM('OECD TTL'!$C$11:$AL$11,'OECD TTL'!$C$13:$AL$16,'OECD TTL'!$C$21:$AL$28,'OECD TTL'!$C$30:$AL$30,)</f>
        <v>1.1648968323081521E-2</v>
      </c>
      <c r="AD9">
        <f>SUM('OECD TTL'!AE$11,'OECD TTL'!AE$13:AE$16,'OECD TTL'!AE$21:AE$28,'OECD TTL'!AE$30)/SUM('OECD TTL'!$C$11:$AL$11,'OECD TTL'!$C$13:$AL$16,'OECD TTL'!$C$21:$AL$28,'OECD TTL'!$C$30:$AL$30,)</f>
        <v>7.1203868005872027E-3</v>
      </c>
      <c r="AE9">
        <f>SUM('OECD TTL'!AF$11,'OECD TTL'!AF$13:AF$16,'OECD TTL'!AF$21:AF$28,'OECD TTL'!AF$30)/SUM('OECD TTL'!$C$11:$AL$11,'OECD TTL'!$C$13:$AL$16,'OECD TTL'!$C$21:$AL$28,'OECD TTL'!$C$30:$AL$30,)</f>
        <v>1.4324715703904266E-2</v>
      </c>
      <c r="AF9">
        <f>SUM('OECD TTL'!AG$11,'OECD TTL'!AG$13:AG$16,'OECD TTL'!AG$21:AG$28,'OECD TTL'!AG$30)/SUM('OECD TTL'!$C$11:$AL$11,'OECD TTL'!$C$13:$AL$16,'OECD TTL'!$C$21:$AL$28,'OECD TTL'!$C$30:$AL$30,)</f>
        <v>4.0605073165199609E-2</v>
      </c>
      <c r="AG9">
        <f>SUM('OECD TTL'!AH$11,'OECD TTL'!AH$13:AH$16,'OECD TTL'!AH$21:AH$28,'OECD TTL'!AH$30)/SUM('OECD TTL'!$C$11:$AL$11,'OECD TTL'!$C$13:$AL$16,'OECD TTL'!$C$21:$AL$28,'OECD TTL'!$C$30:$AL$30,)</f>
        <v>6.4809039763836312E-2</v>
      </c>
      <c r="AH9">
        <f>SUM('OECD TTL'!AI$11,'OECD TTL'!AI$13:AI$16,'OECD TTL'!AI$21:AI$28,'OECD TTL'!AI$30)/SUM('OECD TTL'!$C$11:$AL$11,'OECD TTL'!$C$13:$AL$16,'OECD TTL'!$C$21:$AL$28,'OECD TTL'!$C$30:$AL$30,)</f>
        <v>1.3791018913096692E-2</v>
      </c>
      <c r="AI9">
        <f>SUM('OECD TTL'!AJ$11,'OECD TTL'!AJ$13:AJ$16,'OECD TTL'!AJ$21:AJ$28,'OECD TTL'!AJ$30)/SUM('OECD TTL'!$C$11:$AL$11,'OECD TTL'!$C$13:$AL$16,'OECD TTL'!$C$21:$AL$28,'OECD TTL'!$C$30:$AL$30,)</f>
        <v>3.0760942589750893E-2</v>
      </c>
      <c r="AJ9">
        <f>SUM('OECD TTL'!AK$11,'OECD TTL'!AK$13:AK$16,'OECD TTL'!AK$21:AK$28,'OECD TTL'!AK$30)/SUM('OECD TTL'!$C$11:$AL$11,'OECD TTL'!$C$13:$AL$16,'OECD TTL'!$C$21:$AL$28,'OECD TTL'!$C$30:$AL$30,)</f>
        <v>1.6525038786079995E-2</v>
      </c>
      <c r="AK9">
        <f>SUM('OECD TTL'!AL$11,'OECD TTL'!AL$13:AL$16,'OECD TTL'!AL$21:AL$28,'OECD TTL'!AL$30)/SUM('OECD TTL'!$C$11:$AL$11,'OECD TTL'!$C$13:$AL$16,'OECD TTL'!$C$21:$AL$28,'OECD TTL'!$C$30:$AL$30,)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5A05-2FC6-48BB-96A8-01409B5C1E30}">
  <sheetPr>
    <tabColor theme="8" tint="-0.249977111117893"/>
  </sheetPr>
  <dimension ref="A1:J9"/>
  <sheetViews>
    <sheetView workbookViewId="0"/>
  </sheetViews>
  <sheetFormatPr defaultRowHeight="15" x14ac:dyDescent="0.25"/>
  <cols>
    <col min="1" max="1" width="41.28515625" customWidth="1"/>
    <col min="2" max="2" width="16.5703125" style="16" customWidth="1"/>
    <col min="3" max="3" width="20.5703125" style="16" customWidth="1"/>
    <col min="4" max="10" width="16.5703125" style="16" customWidth="1"/>
  </cols>
  <sheetData>
    <row r="1" spans="1:10" s="4" customFormat="1" ht="60" x14ac:dyDescent="0.25">
      <c r="A1" s="15" t="s">
        <v>145</v>
      </c>
      <c r="B1" s="16" t="s">
        <v>155</v>
      </c>
      <c r="C1" s="22" t="s">
        <v>185</v>
      </c>
      <c r="D1" s="16" t="s">
        <v>156</v>
      </c>
      <c r="E1" s="16" t="s">
        <v>157</v>
      </c>
      <c r="F1" s="18" t="s">
        <v>167</v>
      </c>
      <c r="G1" s="18" t="s">
        <v>168</v>
      </c>
      <c r="H1" s="18" t="s">
        <v>169</v>
      </c>
      <c r="I1" s="18" t="s">
        <v>170</v>
      </c>
      <c r="J1" s="18" t="s">
        <v>171</v>
      </c>
    </row>
    <row r="2" spans="1:10" x14ac:dyDescent="0.25">
      <c r="A2" t="s">
        <v>146</v>
      </c>
      <c r="B2" s="16">
        <f>'OECD TTL'!$AO$20/SUM('OECD TTL'!$C$20:$AU$20)</f>
        <v>8.8709090254804302E-5</v>
      </c>
      <c r="C2" s="22">
        <f>1-SUM(B2,D2:E2)</f>
        <v>0.77946920162655653</v>
      </c>
      <c r="D2" s="16">
        <f>SUM('OECD TTL'!$AM$20:$AN$20,'OECD TTL'!$AR$20)/SUM('OECD TTL'!$C$20:$AU$20)</f>
        <v>0.13282094070132067</v>
      </c>
      <c r="E2" s="16">
        <f>SUM('OECD TTL'!$AS$20:$AT$20)/SUM('OECD TTL'!$C$20:$AU$20)</f>
        <v>8.7621148581868022E-2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</row>
    <row r="3" spans="1:10" x14ac:dyDescent="0.25">
      <c r="A3" t="s">
        <v>147</v>
      </c>
      <c r="B3">
        <f>SUM('OECD TTL'!$AO$10,'OECD TTL'!$AO$12,'OECD TTL'!$AO$17)/SUM('OECD TTL'!$C$10:$AU$10,'OECD TTL'!$C$12:$AU$12,'OECD TTL'!$C$17:$AU$17)</f>
        <v>6.2530419041005968E-5</v>
      </c>
      <c r="C3" s="22">
        <f t="shared" ref="C3:C9" si="0">1-SUM(B3,D3:E3)</f>
        <v>0.6668430904116428</v>
      </c>
      <c r="D3">
        <f>(SUM('OECD TTL'!$AM$10:$AN$10,'OECD TTL'!$AR$10)+SUM('OECD TTL'!$AM$12:$AN$12,'OECD TTL'!$AR$12)+SUM('OECD TTL'!$AM$17:$AN$17,'OECD TTL'!$AR$17))/SUM('OECD TTL'!$C$10:$AU$10,'OECD TTL'!$C$12:$AU$12,'OECD TTL'!$C$17:$AU$17)</f>
        <v>0.20905054959075281</v>
      </c>
      <c r="E3">
        <f>SUM('OECD TTL'!$AS$10:$AT$10,'OECD TTL'!$AS$12:$AT$12,'OECD TTL'!$AS$17:$AT$17)/SUM('OECD TTL'!$C$10:$AU$10,'OECD TTL'!$C$12:$AU$12,'OECD TTL'!$C$17:$AU$17)</f>
        <v>0.12404382957856337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</row>
    <row r="4" spans="1:10" x14ac:dyDescent="0.25">
      <c r="A4" t="s">
        <v>148</v>
      </c>
      <c r="B4">
        <f>'OECD TTL'!$AO$21/SUM('OECD TTL'!$C$21:$AU$21)</f>
        <v>1.3762883279650691E-5</v>
      </c>
      <c r="C4" s="22">
        <f t="shared" si="0"/>
        <v>0.78868069444845235</v>
      </c>
      <c r="D4">
        <f>SUM('OECD TTL'!$AM$21:$AN$21,'OECD TTL'!$AR$21)/SUM('OECD TTL'!$C$21:$AU$21)</f>
        <v>1.7466874737783779E-2</v>
      </c>
      <c r="E4">
        <f>SUM('OECD TTL'!$AS$21:$AT$21)/SUM('OECD TTL'!$C$21:$AU$21)</f>
        <v>0.19383866793048415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</row>
    <row r="5" spans="1:10" x14ac:dyDescent="0.25">
      <c r="A5" t="s">
        <v>149</v>
      </c>
      <c r="B5">
        <f>SUM('OECD TTL'!$AO$17:$AO$18)/SUM('OECD TTL'!$C$17:$AU$18)</f>
        <v>3.7049822701054778E-3</v>
      </c>
      <c r="C5" s="22">
        <f t="shared" si="0"/>
        <v>0.3745663767311902</v>
      </c>
      <c r="D5">
        <f>SUM('OECD TTL'!$AM$17:$AN$18,'OECD TTL'!$AR$17:$AR$18)/SUM('OECD TTL'!$C$17:$AU$18)</f>
        <v>0.44551535633022749</v>
      </c>
      <c r="E5">
        <f>SUM('OECD TTL'!$AS$17:$AT$18)/SUM('OECD TTL'!$C$17:$AU$18)</f>
        <v>0.1762132846684768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</row>
    <row r="6" spans="1:10" x14ac:dyDescent="0.25">
      <c r="A6" t="s">
        <v>150</v>
      </c>
      <c r="B6">
        <f>'OECD TTL'!$AO$10/SUM('OECD TTL'!$C$10:$AU$10)</f>
        <v>3.5413731129418795E-5</v>
      </c>
      <c r="C6" s="22">
        <f t="shared" si="0"/>
        <v>0.90076085039264975</v>
      </c>
      <c r="D6">
        <f>SUM('OECD TTL'!$AM$10:$AN$10,'OECD TTL'!$AR$10)/SUM('OECD TTL'!$C$10:$AU$10)</f>
        <v>3.4471521571388976E-2</v>
      </c>
      <c r="E6">
        <f>SUM('OECD TTL'!$AS$10:$AT$10)/SUM('OECD TTL'!$C$10:$AU$10)</f>
        <v>6.4732214304831864E-2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</row>
    <row r="7" spans="1:10" x14ac:dyDescent="0.25">
      <c r="A7" t="s">
        <v>151</v>
      </c>
      <c r="B7">
        <f>'OECD TTL'!$AO$29/SUM('OECD TTL'!$C$29:$AU$29)</f>
        <v>2.4748749001303554E-3</v>
      </c>
      <c r="C7" s="22">
        <f t="shared" si="0"/>
        <v>0.55231024767671677</v>
      </c>
      <c r="D7">
        <f>SUM('OECD TTL'!$AM$29:$AN$29,'OECD TTL'!$AR$29)/SUM('OECD TTL'!$C$29:$AU$29)</f>
        <v>0.44450359530717792</v>
      </c>
      <c r="E7">
        <f>SUM('OECD TTL'!$AS$29:$AT$29)/SUM('OECD TTL'!$C$29:$AU$29)</f>
        <v>7.1128211597493781E-4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</row>
    <row r="8" spans="1:10" x14ac:dyDescent="0.25">
      <c r="A8" t="s">
        <v>152</v>
      </c>
      <c r="B8">
        <f>'OECD TTL'!$AO$9/SUM('OECD TTL'!$C$9:$AU$9)</f>
        <v>1.5578477127065518E-4</v>
      </c>
      <c r="C8" s="22">
        <f t="shared" si="0"/>
        <v>0.63899183117319103</v>
      </c>
      <c r="D8">
        <f>SUM('OECD TTL'!$AM$9:$AN$9,'OECD TTL'!$AR$9)/SUM('OECD TTL'!$C$9:$AU$9)</f>
        <v>0.24798807259131508</v>
      </c>
      <c r="E8">
        <f>SUM('OECD TTL'!$AS$9:$AT$9)/SUM('OECD TTL'!$C$9:$AU$9)</f>
        <v>0.11286431146422324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x14ac:dyDescent="0.25">
      <c r="A9" t="s">
        <v>153</v>
      </c>
      <c r="B9">
        <f>SUM('OECD TTL'!$AO$11,'OECD TTL'!$AO$13:$AO$16,'OECD TTL'!$AO$21:$AO$28,'OECD TTL'!$AO$30)/SUM('OECD TTL'!$C$11:$AU$11,'OECD TTL'!$C$13:$AU$16,'OECD TTL'!$C$21:$AU$28,'OECD TTL'!$C$30:$AU$30,)</f>
        <v>1.1132441364986899E-4</v>
      </c>
      <c r="C9" s="22">
        <f t="shared" si="0"/>
        <v>0.58557053491001376</v>
      </c>
      <c r="D9">
        <f>(SUM('OECD TTL'!$AM$11:$AN$11,'OECD TTL'!$AR$11)+SUM('OECD TTL'!$AM$13:$AN$16,'OECD TTL'!$AR$13:$AR$16)+SUM('OECD TTL'!$AM$21:$AN$28,'OECD TTL'!$AR$21:$AR$28)+SUM('OECD TTL'!$AM$30:$AN$30,'OECD TTL'!$AR$30))/SUM('OECD TTL'!$C$11:$AU$11,'OECD TTL'!$C$13:$AU$16,'OECD TTL'!$C$21:$AU$28,'OECD TTL'!$C$30:$AU$30)</f>
        <v>0.29370102909140694</v>
      </c>
      <c r="E9">
        <f>SUM('OECD TTL'!$AS$11:$AT$11,'OECD TTL'!$AS$13:$AT$16,'OECD TTL'!$AS$21:$AT$28,'OECD TTL'!$AS$30:$AT$30)/SUM('OECD TTL'!$C$11:$AU$11,'OECD TTL'!$C$13:$AU$16,'OECD TTL'!$C$21:$AU$28,'OECD TTL'!$C$30:$AU$30)</f>
        <v>0.1206171115849294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TTL</vt:lpstr>
      <vt:lpstr>Classification Key</vt:lpstr>
      <vt:lpstr>FoGPbEaIC-isic</vt:lpstr>
      <vt:lpstr>FoGPbEaIC-entity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2020-08-25T08:09:07Z</dcterms:modified>
</cp:coreProperties>
</file>