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85CB0850-202E-4D13-A8E2-7DD7FAEF1EB1}" xr6:coauthVersionLast="45" xr6:coauthVersionMax="45" xr10:uidLastSave="{00000000-0000-0000-0000-000000000000}"/>
  <bookViews>
    <workbookView xWindow="1215" yWindow="60" windowWidth="21210" windowHeight="16395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About!$A$101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3" i="3" l="1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A84" i="3"/>
  <c r="A85" i="3"/>
  <c r="A86" i="3"/>
  <c r="A87" i="3"/>
  <c r="A83" i="3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84" i="4"/>
  <c r="A85" i="4"/>
  <c r="A86" i="4"/>
  <c r="A87" i="4"/>
  <c r="A83" i="4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D5" i="6" l="1"/>
  <c r="D8" i="6" s="1"/>
  <c r="B13" i="6" s="1"/>
  <c r="C5" i="6"/>
  <c r="C8" i="6" s="1"/>
  <c r="B12" i="6" s="1"/>
  <c r="B5" i="6"/>
  <c r="B82" i="3" l="1"/>
  <c r="C82" i="3"/>
  <c r="D82" i="3"/>
  <c r="F82" i="3"/>
  <c r="H82" i="3"/>
  <c r="J82" i="3"/>
  <c r="L82" i="3"/>
  <c r="N82" i="3"/>
  <c r="P82" i="3"/>
  <c r="R82" i="3"/>
  <c r="T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3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82" i="4"/>
  <c r="C12" i="6"/>
  <c r="C163" i="5" s="1"/>
  <c r="B82" i="4" s="1"/>
  <c r="C82" i="4" l="1"/>
  <c r="E82" i="3"/>
  <c r="E12" i="6"/>
  <c r="B14" i="6" s="1"/>
  <c r="B15" i="6" s="1"/>
  <c r="B16" i="6" s="1"/>
  <c r="C13" i="6"/>
  <c r="D163" i="5" s="1"/>
  <c r="C15" i="6"/>
  <c r="F163" i="5" s="1"/>
  <c r="C14" i="6" l="1"/>
  <c r="E163" i="5" s="1"/>
  <c r="I82" i="3" s="1"/>
  <c r="G82" i="3"/>
  <c r="K82" i="3"/>
  <c r="B17" i="6"/>
  <c r="C16" i="6"/>
  <c r="G163" i="5" s="1"/>
  <c r="F82" i="4" s="1"/>
  <c r="D82" i="4" l="1"/>
  <c r="E82" i="4"/>
  <c r="M82" i="3"/>
  <c r="B18" i="6"/>
  <c r="C17" i="6"/>
  <c r="H163" i="5" s="1"/>
  <c r="G82" i="4" s="1"/>
  <c r="H82" i="4" l="1"/>
  <c r="O82" i="3"/>
  <c r="B19" i="6"/>
  <c r="C18" i="6"/>
  <c r="I163" i="5" s="1"/>
  <c r="Q82" i="3" l="1"/>
  <c r="I82" i="4"/>
  <c r="B20" i="6"/>
  <c r="C19" i="6"/>
  <c r="J163" i="5" s="1"/>
  <c r="S82" i="3" l="1"/>
  <c r="J82" i="4"/>
  <c r="C20" i="6"/>
  <c r="K163" i="5" s="1"/>
  <c r="U82" i="3" l="1"/>
  <c r="K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</calcChain>
</file>

<file path=xl/sharedStrings.xml><?xml version="1.0" encoding="utf-8"?>
<sst xmlns="http://schemas.openxmlformats.org/spreadsheetml/2006/main" count="256" uniqueCount="192">
  <si>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</si>
  <si>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</si>
  <si>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</si>
  <si>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</si>
  <si>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</si>
  <si>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</si>
  <si>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</si>
  <si>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</si>
  <si>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</si>
  <si>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</si>
  <si>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</si>
  <si>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</si>
  <si>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</si>
  <si>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</si>
  <si>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</si>
  <si>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</si>
  <si>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</si>
  <si>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</si>
  <si>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</si>
  <si>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</si>
  <si>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</si>
  <si>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</si>
  <si>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</si>
  <si>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</si>
  <si>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</si>
  <si>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</si>
  <si>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</si>
  <si>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</si>
  <si>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</si>
  <si>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</si>
  <si>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</si>
  <si>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</si>
  <si>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</si>
  <si>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</si>
  <si>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</si>
  <si>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</si>
  <si>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</si>
  <si>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</si>
  <si>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</si>
  <si>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</si>
  <si>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</si>
  <si>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</si>
  <si>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</si>
  <si>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</si>
  <si>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</si>
  <si>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</si>
  <si>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</si>
  <si>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</si>
  <si>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</si>
  <si>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</si>
  <si>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</si>
  <si>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</si>
  <si>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</si>
  <si>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</si>
  <si>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</si>
  <si>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</si>
  <si>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</si>
  <si>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</si>
  <si>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</si>
  <si>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</si>
  <si>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</si>
  <si>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</si>
  <si>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</si>
  <si>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</si>
  <si>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</si>
  <si>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</si>
  <si>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</si>
  <si>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</si>
  <si>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</si>
  <si>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</si>
  <si>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</si>
  <si>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</si>
  <si>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</si>
  <si>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</si>
  <si>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</si>
  <si>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</si>
  <si>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</si>
  <si>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</si>
  <si>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</si>
  <si>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</si>
  <si>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</si>
  <si>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</si>
  <si>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</si>
  <si>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</si>
  <si>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</si>
  <si>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</si>
  <si>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</si>
  <si>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</si>
  <si>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</si>
  <si>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</si>
  <si>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</si>
  <si>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</si>
  <si>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</si>
  <si>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</si>
  <si>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</si>
  <si>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</si>
  <si>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</si>
  <si>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</si>
  <si>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</si>
  <si>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</si>
  <si>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</si>
  <si>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</si>
  <si>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</si>
  <si>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</si>
  <si>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</si>
  <si>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</si>
  <si>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</si>
  <si>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</si>
  <si>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</si>
  <si>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</si>
  <si>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</si>
  <si>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</si>
  <si>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</si>
  <si>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</si>
  <si>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</si>
  <si>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</si>
  <si>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</si>
  <si>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</si>
  <si>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</si>
  <si>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</si>
  <si>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</si>
  <si>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</si>
  <si>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</si>
  <si>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</si>
  <si>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</si>
  <si>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</si>
  <si>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</si>
  <si>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</si>
  <si>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</si>
  <si>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</si>
  <si>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</si>
  <si>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</si>
  <si>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</si>
  <si>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</si>
  <si>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</si>
  <si>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</si>
  <si>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</si>
  <si>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</si>
  <si>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</si>
  <si>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</si>
  <si>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</si>
  <si>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</si>
  <si>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</si>
  <si>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</si>
  <si>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</si>
  <si>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</si>
  <si>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</si>
  <si>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</si>
  <si>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</si>
  <si>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</si>
  <si>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</si>
  <si>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</si>
  <si>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</si>
  <si>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</si>
  <si>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</si>
  <si>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</si>
  <si>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</si>
  <si>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</si>
  <si>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</si>
  <si>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</si>
  <si>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</si>
  <si>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</si>
  <si>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</si>
  <si>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</si>
  <si>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</si>
  <si>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</si>
  <si>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</si>
  <si>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</si>
  <si>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</si>
  <si>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</si>
  <si>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</si>
  <si>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</si>
  <si>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Fraction of Impact Carried to Following Year</t>
  </si>
  <si>
    <t>U.S. GDP Impact of SARC-CoV-2 Pandemic</t>
  </si>
  <si>
    <t>Other values intended to be user-specified, with no source needed.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</si>
  <si>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</si>
  <si>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</si>
  <si>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</si>
  <si>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</si>
  <si>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</si>
  <si>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</si>
  <si>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</si>
  <si>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</si>
  <si>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</si>
  <si>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</si>
  <si>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</si>
  <si>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July 2020</t>
  </si>
  <si>
    <t>settings gov rev regular spending</t>
  </si>
  <si>
    <t>settings gov rev deficit spending</t>
  </si>
  <si>
    <t>settings gov rev household taxes</t>
  </si>
  <si>
    <t>settings gov rev payroll taxes</t>
  </si>
  <si>
    <t>settings gov rev corporate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</si>
</sst>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173</v>
      </c>
      <c r="C3" s="13"/>
      <c r="D3" s="13"/>
      <c r="E3" s="13"/>
      <c r="F3" s="13"/>
    </row>
    <row r="4" spans="1:6" x14ac:dyDescent="0.25">
      <c r="B4" t="s">
        <v>180</v>
      </c>
    </row>
    <row r="5" spans="1:6" x14ac:dyDescent="0.25">
      <c r="B5" s="36" t="s">
        <v>186</v>
      </c>
    </row>
    <row r="6" spans="1:6" x14ac:dyDescent="0.25">
      <c r="B6" t="s">
        <v>181</v>
      </c>
    </row>
    <row r="7" spans="1:6" x14ac:dyDescent="0.25">
      <c r="B7" s="29" t="s">
        <v>182</v>
      </c>
    </row>
    <row r="8" spans="1:6" x14ac:dyDescent="0.25">
      <c r="B8" t="s">
        <v>183</v>
      </c>
    </row>
    <row r="10" spans="1:6" x14ac:dyDescent="0.25">
      <c r="B10" s="19" t="s">
        <v>174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9" t="s">
        <v>104</v>
      </c>
    </row>
    <row r="37" spans="1:2" x14ac:dyDescent="0.25">
      <c r="B37" t="s">
        <v>92</v>
      </c>
    </row>
    <row r="38" spans="1:2" x14ac:dyDescent="0.25">
      <c r="B38" s="19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9" t="s">
        <v>95</v>
      </c>
    </row>
    <row r="42" spans="1:2" x14ac:dyDescent="0.25">
      <c r="B42" s="19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 s="7">
        <v>1.0149999999999999</v>
      </c>
      <c r="C66" s="7"/>
      <c r="D66" s="8"/>
    </row>
    <row r="67" spans="1:4" x14ac:dyDescent="0.25">
      <c r="A67" s="6" t="s">
        <v>51</v>
      </c>
      <c r="B67" s="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158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s="23">
        <v>6</v>
      </c>
      <c r="B101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3" width="9.140625" style="16"/>
    <col min="34" max="16384" width="9.140625" style="12"/>
  </cols>
  <sheetData>
    <row r="1" spans="1:33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2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B3" s="16">
        <v>0</v>
      </c>
      <c r="C3" s="16">
        <v>0</v>
      </c>
      <c r="D3" s="16">
        <v>1</v>
      </c>
    </row>
    <row r="4" spans="1:33" x14ac:dyDescent="0.2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25">
      <c r="B5" s="16">
        <v>0</v>
      </c>
      <c r="C5" s="16">
        <v>0</v>
      </c>
      <c r="D5" s="16">
        <v>1</v>
      </c>
    </row>
    <row r="6" spans="1:33" x14ac:dyDescent="0.2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25">
      <c r="A7" s="12"/>
      <c r="B7" s="16">
        <v>0</v>
      </c>
      <c r="C7" s="16">
        <v>0</v>
      </c>
      <c r="D7" s="16">
        <v>1</v>
      </c>
    </row>
    <row r="8" spans="1:33" x14ac:dyDescent="0.2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25">
      <c r="A9" s="12"/>
      <c r="B9" s="16">
        <v>0</v>
      </c>
      <c r="C9" s="16">
        <v>0</v>
      </c>
      <c r="D9" s="16">
        <v>1</v>
      </c>
    </row>
    <row r="10" spans="1:33" x14ac:dyDescent="0.25">
      <c r="A10" s="12" t="s">
        <v>75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25">
      <c r="A11" s="12"/>
      <c r="B11" s="16">
        <v>0</v>
      </c>
      <c r="C11" s="16">
        <v>0</v>
      </c>
      <c r="D11" s="16">
        <v>1</v>
      </c>
    </row>
    <row r="12" spans="1:33" x14ac:dyDescent="0.25">
      <c r="A12" s="12" t="s">
        <v>151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25">
      <c r="A13" s="12"/>
      <c r="B13" s="16">
        <v>0</v>
      </c>
      <c r="C13" s="16">
        <v>0</v>
      </c>
      <c r="D13" s="16">
        <v>1</v>
      </c>
    </row>
    <row r="14" spans="1:33" x14ac:dyDescent="0.2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5">
      <c r="A15" s="12"/>
      <c r="B15" s="16">
        <v>0</v>
      </c>
      <c r="C15" s="16">
        <v>0</v>
      </c>
      <c r="D15" s="16">
        <v>1</v>
      </c>
    </row>
    <row r="16" spans="1:33" x14ac:dyDescent="0.2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5">
      <c r="A17" s="12"/>
      <c r="B17" s="16">
        <v>0</v>
      </c>
      <c r="C17" s="16">
        <v>0</v>
      </c>
      <c r="D17" s="16">
        <v>1</v>
      </c>
    </row>
    <row r="18" spans="1:33" x14ac:dyDescent="0.2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5">
      <c r="A19" s="12"/>
      <c r="B19" s="16">
        <v>0</v>
      </c>
      <c r="C19" s="16">
        <v>0</v>
      </c>
      <c r="D19" s="16">
        <v>1</v>
      </c>
    </row>
    <row r="20" spans="1:33" x14ac:dyDescent="0.2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25">
      <c r="A21" s="12"/>
      <c r="B21" s="16">
        <v>0</v>
      </c>
      <c r="C21" s="16">
        <v>0</v>
      </c>
      <c r="D21" s="16">
        <v>1</v>
      </c>
    </row>
    <row r="22" spans="1:33" x14ac:dyDescent="0.25">
      <c r="A22" t="s">
        <v>4</v>
      </c>
      <c r="B22" s="15">
        <v>2019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5">
      <c r="B23" s="16">
        <v>0</v>
      </c>
      <c r="C23" s="16">
        <v>0</v>
      </c>
      <c r="D23" s="16">
        <v>1</v>
      </c>
    </row>
    <row r="24" spans="1:33" x14ac:dyDescent="0.2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5">
      <c r="B25" s="16">
        <v>0</v>
      </c>
      <c r="C25" s="16">
        <v>0</v>
      </c>
      <c r="D25" s="16">
        <v>1</v>
      </c>
      <c r="E25" s="16">
        <v>1</v>
      </c>
    </row>
    <row r="26" spans="1:33" x14ac:dyDescent="0.25">
      <c r="A26" t="s">
        <v>168</v>
      </c>
      <c r="B26" s="15">
        <v>2019</v>
      </c>
      <c r="C26" s="15">
        <v>2020</v>
      </c>
      <c r="D26" s="15">
        <v>2021</v>
      </c>
      <c r="E26" s="14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25">
      <c r="B27" s="16">
        <v>0</v>
      </c>
      <c r="C27" s="16">
        <v>0</v>
      </c>
      <c r="D27" s="16">
        <v>1</v>
      </c>
      <c r="E27" s="16">
        <v>1</v>
      </c>
    </row>
    <row r="28" spans="1:33" x14ac:dyDescent="0.2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5">
      <c r="B29" s="16">
        <v>0</v>
      </c>
      <c r="C29" s="16">
        <v>0</v>
      </c>
      <c r="D29" s="16">
        <v>1</v>
      </c>
      <c r="E29" s="16">
        <v>1</v>
      </c>
    </row>
    <row r="30" spans="1:33" x14ac:dyDescent="0.2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5">
      <c r="A31" s="13"/>
      <c r="B31" s="16">
        <v>1</v>
      </c>
      <c r="C31" s="16">
        <v>1</v>
      </c>
    </row>
    <row r="32" spans="1:33" x14ac:dyDescent="0.2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5">
      <c r="B33" s="16">
        <v>0</v>
      </c>
      <c r="C33" s="16">
        <v>0</v>
      </c>
      <c r="D33" s="16">
        <v>1</v>
      </c>
      <c r="E33" s="16">
        <v>1</v>
      </c>
    </row>
    <row r="34" spans="1:33" x14ac:dyDescent="0.2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25">
      <c r="B35" s="16">
        <v>0</v>
      </c>
      <c r="C35" s="16">
        <v>0</v>
      </c>
      <c r="D35" s="16">
        <v>1</v>
      </c>
      <c r="E35" s="16">
        <v>1</v>
      </c>
    </row>
    <row r="36" spans="1:33" x14ac:dyDescent="0.2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5">
      <c r="B37" s="16">
        <v>0</v>
      </c>
      <c r="C37" s="16">
        <v>0</v>
      </c>
      <c r="D37" s="16">
        <v>1</v>
      </c>
    </row>
    <row r="38" spans="1:33" s="16" customFormat="1" x14ac:dyDescent="0.2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25">
      <c r="A39"/>
      <c r="B39" s="16">
        <v>0</v>
      </c>
      <c r="C39" s="16">
        <v>0</v>
      </c>
      <c r="D39" s="16">
        <v>1</v>
      </c>
    </row>
    <row r="40" spans="1:33" s="16" customFormat="1" x14ac:dyDescent="0.2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25">
      <c r="A41"/>
      <c r="B41" s="16">
        <v>0</v>
      </c>
      <c r="C41" s="16">
        <v>0</v>
      </c>
      <c r="D41" s="16">
        <v>1</v>
      </c>
    </row>
    <row r="42" spans="1:33" s="16" customFormat="1" x14ac:dyDescent="0.2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25">
      <c r="A43"/>
      <c r="B43" s="16">
        <v>0</v>
      </c>
      <c r="C43" s="16">
        <v>0</v>
      </c>
      <c r="D43" s="16">
        <v>1</v>
      </c>
    </row>
    <row r="44" spans="1:33" s="16" customFormat="1" x14ac:dyDescent="0.2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25">
      <c r="A45"/>
      <c r="B45" s="16">
        <v>0</v>
      </c>
      <c r="C45" s="16">
        <v>0</v>
      </c>
      <c r="D45" s="16">
        <v>1</v>
      </c>
    </row>
    <row r="46" spans="1:33" s="16" customFormat="1" x14ac:dyDescent="0.2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25">
      <c r="A47" s="13"/>
      <c r="B47" s="16">
        <v>1</v>
      </c>
      <c r="C47" s="16">
        <v>1</v>
      </c>
    </row>
    <row r="48" spans="1:33" s="16" customFormat="1" x14ac:dyDescent="0.2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2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2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25">
      <c r="A53"/>
      <c r="B53" s="16">
        <v>0</v>
      </c>
      <c r="C53" s="16">
        <v>0</v>
      </c>
      <c r="D53" s="16">
        <v>1</v>
      </c>
    </row>
    <row r="54" spans="1:33" s="16" customFormat="1" x14ac:dyDescent="0.25">
      <c r="A54" t="s">
        <v>169</v>
      </c>
      <c r="B54" s="15">
        <v>2019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25">
      <c r="A55"/>
      <c r="B55" s="16">
        <v>0</v>
      </c>
      <c r="C55" s="16">
        <v>0</v>
      </c>
      <c r="D55" s="16">
        <v>1</v>
      </c>
    </row>
    <row r="56" spans="1:33" s="16" customFormat="1" x14ac:dyDescent="0.2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2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25">
      <c r="A59" s="12"/>
      <c r="B59" s="16">
        <v>0</v>
      </c>
      <c r="C59" s="16">
        <v>0</v>
      </c>
      <c r="D59" s="16">
        <v>1</v>
      </c>
    </row>
    <row r="60" spans="1:33" s="16" customFormat="1" x14ac:dyDescent="0.2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2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25">
      <c r="A64" s="12" t="s">
        <v>155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25">
      <c r="A65" s="12"/>
      <c r="B65" s="16">
        <v>0</v>
      </c>
      <c r="C65" s="16">
        <v>0</v>
      </c>
      <c r="D65" s="16">
        <v>1</v>
      </c>
    </row>
    <row r="66" spans="1:33" s="16" customFormat="1" x14ac:dyDescent="0.2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25">
      <c r="A67"/>
      <c r="B67" s="16">
        <v>0</v>
      </c>
      <c r="C67" s="16">
        <v>0</v>
      </c>
      <c r="D67" s="16">
        <v>1</v>
      </c>
    </row>
    <row r="68" spans="1:33" s="16" customFormat="1" x14ac:dyDescent="0.2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2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25">
      <c r="A71" s="12"/>
      <c r="B71" s="16">
        <v>0</v>
      </c>
      <c r="C71" s="16">
        <v>0</v>
      </c>
      <c r="D71" s="16">
        <v>1</v>
      </c>
    </row>
    <row r="72" spans="1:33" s="16" customFormat="1" x14ac:dyDescent="0.2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25">
      <c r="A73" s="12"/>
      <c r="B73" s="16">
        <v>0</v>
      </c>
      <c r="C73" s="16">
        <v>0</v>
      </c>
      <c r="D73" s="16">
        <v>1</v>
      </c>
    </row>
    <row r="74" spans="1:33" s="16" customFormat="1" x14ac:dyDescent="0.2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25">
      <c r="A75" s="12"/>
      <c r="B75" s="16">
        <v>0</v>
      </c>
      <c r="C75" s="16">
        <v>0</v>
      </c>
      <c r="D75" s="16">
        <v>1</v>
      </c>
    </row>
    <row r="76" spans="1:33" s="16" customFormat="1" x14ac:dyDescent="0.2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25">
      <c r="A77" s="12"/>
      <c r="B77" s="16">
        <v>0</v>
      </c>
      <c r="C77" s="16">
        <v>0</v>
      </c>
      <c r="D77" s="16">
        <v>1</v>
      </c>
    </row>
    <row r="78" spans="1:33" s="16" customFormat="1" x14ac:dyDescent="0.2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25">
      <c r="A79" s="12"/>
      <c r="B79" s="16">
        <v>0</v>
      </c>
      <c r="C79" s="16">
        <v>0</v>
      </c>
      <c r="D79" s="16">
        <v>1</v>
      </c>
    </row>
    <row r="80" spans="1:33" s="16" customFormat="1" x14ac:dyDescent="0.2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25">
      <c r="A81" s="12"/>
      <c r="B81" s="16">
        <v>0</v>
      </c>
      <c r="C81" s="16">
        <v>0</v>
      </c>
      <c r="D81" s="16">
        <v>1</v>
      </c>
    </row>
    <row r="82" spans="1:33" s="16" customFormat="1" x14ac:dyDescent="0.2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25">
      <c r="A83" s="12"/>
      <c r="B83" s="16">
        <v>0</v>
      </c>
      <c r="C83" s="16">
        <v>0</v>
      </c>
      <c r="D83" s="16">
        <v>1</v>
      </c>
    </row>
    <row r="84" spans="1:33" s="16" customFormat="1" x14ac:dyDescent="0.2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25">
      <c r="A85"/>
      <c r="B85" s="16">
        <v>0</v>
      </c>
      <c r="C85" s="16">
        <v>0</v>
      </c>
      <c r="D85" s="16">
        <v>1</v>
      </c>
    </row>
    <row r="86" spans="1:33" s="16" customFormat="1" x14ac:dyDescent="0.2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25">
      <c r="A87"/>
      <c r="B87" s="16">
        <v>0</v>
      </c>
      <c r="C87" s="16">
        <v>0</v>
      </c>
      <c r="D87" s="16">
        <v>1</v>
      </c>
    </row>
    <row r="88" spans="1:33" s="16" customFormat="1" x14ac:dyDescent="0.2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25">
      <c r="A89"/>
      <c r="B89" s="16">
        <v>0</v>
      </c>
      <c r="C89" s="16">
        <v>0</v>
      </c>
      <c r="D89" s="16">
        <v>1</v>
      </c>
    </row>
    <row r="90" spans="1:33" s="16" customFormat="1" x14ac:dyDescent="0.2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25">
      <c r="A91"/>
      <c r="B91" s="16">
        <v>0</v>
      </c>
      <c r="C91" s="16">
        <v>0</v>
      </c>
      <c r="D91" s="16">
        <v>1</v>
      </c>
    </row>
    <row r="92" spans="1:33" s="16" customFormat="1" x14ac:dyDescent="0.2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25">
      <c r="A93"/>
      <c r="B93" s="16">
        <v>0</v>
      </c>
      <c r="C93" s="16">
        <v>0</v>
      </c>
      <c r="D93" s="16">
        <v>1</v>
      </c>
    </row>
    <row r="94" spans="1:33" s="16" customFormat="1" x14ac:dyDescent="0.2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25">
      <c r="A95"/>
      <c r="B95" s="16">
        <v>0</v>
      </c>
      <c r="C95" s="16">
        <v>0</v>
      </c>
      <c r="D95" s="16">
        <v>1</v>
      </c>
    </row>
    <row r="96" spans="1:33" s="16" customFormat="1" x14ac:dyDescent="0.2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25">
      <c r="A97" s="12"/>
      <c r="B97" s="16">
        <v>0</v>
      </c>
      <c r="C97" s="16">
        <v>0</v>
      </c>
      <c r="D97" s="16">
        <v>1</v>
      </c>
    </row>
    <row r="98" spans="1:33" s="16" customFormat="1" x14ac:dyDescent="0.2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25">
      <c r="A99" s="12"/>
      <c r="B99" s="16">
        <v>0</v>
      </c>
      <c r="C99" s="16">
        <v>0</v>
      </c>
      <c r="D99" s="16">
        <v>1</v>
      </c>
    </row>
    <row r="100" spans="1:33" s="16" customFormat="1" x14ac:dyDescent="0.2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25">
      <c r="A101" s="12"/>
      <c r="B101" s="16">
        <v>0</v>
      </c>
      <c r="C101" s="16">
        <v>0</v>
      </c>
      <c r="D101" s="16">
        <v>1</v>
      </c>
    </row>
    <row r="102" spans="1:33" s="16" customFormat="1" x14ac:dyDescent="0.2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25">
      <c r="A103" s="12"/>
      <c r="B103" s="16">
        <v>0</v>
      </c>
      <c r="C103" s="16">
        <v>0</v>
      </c>
      <c r="D103" s="16">
        <v>1</v>
      </c>
    </row>
    <row r="104" spans="1:33" s="16" customFormat="1" x14ac:dyDescent="0.2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25">
      <c r="A105" s="12"/>
      <c r="B105" s="16">
        <v>0</v>
      </c>
      <c r="C105" s="16">
        <v>0</v>
      </c>
      <c r="D105" s="16">
        <v>1</v>
      </c>
    </row>
    <row r="106" spans="1:33" s="16" customFormat="1" x14ac:dyDescent="0.2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25">
      <c r="A107"/>
      <c r="B107" s="16">
        <v>0</v>
      </c>
      <c r="C107" s="16">
        <v>0</v>
      </c>
      <c r="D107" s="16">
        <v>1</v>
      </c>
    </row>
    <row r="108" spans="1:33" s="16" customFormat="1" x14ac:dyDescent="0.2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25">
      <c r="A109" s="12"/>
      <c r="B109" s="16">
        <v>0</v>
      </c>
      <c r="C109" s="16">
        <v>0</v>
      </c>
      <c r="D109" s="16">
        <v>1</v>
      </c>
    </row>
    <row r="110" spans="1:33" s="16" customFormat="1" x14ac:dyDescent="0.2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25">
      <c r="A111" s="12"/>
      <c r="B111" s="16">
        <v>0</v>
      </c>
      <c r="C111" s="16">
        <v>0</v>
      </c>
      <c r="D111" s="16">
        <v>1</v>
      </c>
    </row>
    <row r="112" spans="1:33" x14ac:dyDescent="0.2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25">
      <c r="A113" s="12"/>
      <c r="B113" s="16">
        <v>0</v>
      </c>
      <c r="C113" s="16">
        <v>0</v>
      </c>
      <c r="D113" s="16">
        <v>1</v>
      </c>
    </row>
    <row r="114" spans="1:33" x14ac:dyDescent="0.2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25">
      <c r="B115" s="20">
        <v>1</v>
      </c>
      <c r="C115" s="16">
        <v>1</v>
      </c>
    </row>
    <row r="116" spans="1:33" x14ac:dyDescent="0.2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25">
      <c r="B117" s="20">
        <v>1</v>
      </c>
      <c r="C117" s="16">
        <v>1</v>
      </c>
    </row>
    <row r="118" spans="1:33" x14ac:dyDescent="0.2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25">
      <c r="B119" s="20">
        <v>1</v>
      </c>
      <c r="C119" s="16">
        <v>1</v>
      </c>
    </row>
    <row r="120" spans="1:33" x14ac:dyDescent="0.2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25">
      <c r="B121" s="16">
        <v>0</v>
      </c>
      <c r="C121" s="16">
        <v>0</v>
      </c>
      <c r="D121" s="16">
        <v>1</v>
      </c>
    </row>
    <row r="122" spans="1:33" x14ac:dyDescent="0.25">
      <c r="A122" t="s">
        <v>65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25">
      <c r="B123" s="16">
        <v>0</v>
      </c>
      <c r="C123" s="16">
        <v>0</v>
      </c>
      <c r="D123" s="16">
        <v>1</v>
      </c>
    </row>
    <row r="124" spans="1:33" x14ac:dyDescent="0.25">
      <c r="A124" t="s">
        <v>153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25">
      <c r="B125" s="16">
        <v>0</v>
      </c>
      <c r="C125" s="16">
        <v>0</v>
      </c>
      <c r="D125" s="16">
        <v>1</v>
      </c>
    </row>
    <row r="126" spans="1:33" x14ac:dyDescent="0.25">
      <c r="A126" t="s">
        <v>148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25">
      <c r="B127" s="16">
        <v>0</v>
      </c>
      <c r="C127" s="16">
        <v>0</v>
      </c>
      <c r="D127" s="16">
        <v>1</v>
      </c>
    </row>
    <row r="128" spans="1:33" x14ac:dyDescent="0.25">
      <c r="A128" t="s">
        <v>54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25">
      <c r="B129" s="16">
        <v>0</v>
      </c>
      <c r="C129" s="16">
        <v>0</v>
      </c>
      <c r="D129" s="16">
        <v>1</v>
      </c>
    </row>
    <row r="130" spans="1:33" x14ac:dyDescent="0.25">
      <c r="A130" t="s">
        <v>49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25">
      <c r="B131" s="16">
        <v>0</v>
      </c>
      <c r="C131" s="16">
        <v>0</v>
      </c>
      <c r="D131" s="16">
        <v>1</v>
      </c>
    </row>
    <row r="132" spans="1:33" x14ac:dyDescent="0.25">
      <c r="A132" t="s">
        <v>48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25">
      <c r="B133" s="16">
        <v>0</v>
      </c>
      <c r="C133" s="16">
        <v>0</v>
      </c>
      <c r="D133" s="16">
        <v>1</v>
      </c>
    </row>
    <row r="134" spans="1:33" x14ac:dyDescent="0.25">
      <c r="A134" t="s">
        <v>56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25">
      <c r="B135" s="16">
        <v>0</v>
      </c>
      <c r="C135" s="16">
        <v>0</v>
      </c>
      <c r="D135" s="16">
        <v>1</v>
      </c>
    </row>
    <row r="136" spans="1:33" x14ac:dyDescent="0.25">
      <c r="A136" t="s">
        <v>72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25">
      <c r="A138" t="s">
        <v>73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2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25">
      <c r="B141" s="16">
        <v>0</v>
      </c>
      <c r="C141" s="16">
        <v>0</v>
      </c>
      <c r="D141" s="16">
        <f>About!$B$66/(1+EXP(About!$B$67*(D140-$D140+About!$B$68)))</f>
        <v>2.2648140279517712E-2</v>
      </c>
      <c r="E141" s="16">
        <f>About!$B$66/(1+EXP(About!$B$67*(E140-$D140+About!$B$68)))</f>
        <v>2.9464471373885869E-2</v>
      </c>
      <c r="F141" s="16">
        <f>About!$B$66/(1+EXP(About!$B$67*(F140-$D140+About!$B$68)))</f>
        <v>3.8253208866234997E-2</v>
      </c>
      <c r="G141" s="16">
        <f>About!$B$66/(1+EXP(About!$B$67*(G140-$D140+About!$B$68)))</f>
        <v>4.9531718843781984E-2</v>
      </c>
      <c r="H141" s="16">
        <f>About!$B$66/(1+EXP(About!$B$67*(H140-$D140+About!$B$68)))</f>
        <v>6.3917956397851416E-2</v>
      </c>
      <c r="I141" s="16">
        <f>About!$B$66/(1+EXP(About!$B$67*(I140-$D140+About!$B$68)))</f>
        <v>8.2127169223697311E-2</v>
      </c>
      <c r="J141" s="16">
        <f>About!$B$66/(1+EXP(About!$B$67*(J140-$D140+About!$B$68)))</f>
        <v>0.10495145823012331</v>
      </c>
      <c r="K141" s="16">
        <f>About!$B$66/(1+EXP(About!$B$67*(K140-$D140+About!$B$68)))</f>
        <v>0.13321313648010116</v>
      </c>
      <c r="L141" s="16">
        <f>About!$B$66/(1+EXP(About!$B$67*(L140-$D140+About!$B$68)))</f>
        <v>0.1676829432434738</v>
      </c>
      <c r="M141" s="16">
        <f>About!$B$66/(1+EXP(About!$B$67*(M140-$D140+About!$B$68)))</f>
        <v>0.20895842737796153</v>
      </c>
      <c r="N141" s="16">
        <f>About!$B$66/(1+EXP(About!$B$67*(N140-$D140+About!$B$68)))</f>
        <v>0.25730860691227286</v>
      </c>
      <c r="O141" s="16">
        <f>About!$B$66/(1+EXP(About!$B$67*(O140-$D140+About!$B$68)))</f>
        <v>0.31250885313368498</v>
      </c>
      <c r="P141" s="16">
        <f>About!$B$66/(1+EXP(About!$B$67*(P140-$D140+About!$B$68)))</f>
        <v>0.37371039599785677</v>
      </c>
      <c r="Q141" s="16">
        <f>About!$B$66/(1+EXP(About!$B$67*(Q140-$D140+About!$B$68)))</f>
        <v>0.43940070146006388</v>
      </c>
      <c r="R141" s="16">
        <f>About!$B$66/(1+EXP(About!$B$67*(R140-$D140+About!$B$68)))</f>
        <v>0.50749999999999995</v>
      </c>
      <c r="S141" s="16">
        <f>About!$B$66/(1+EXP(About!$B$67*(S140-$D140+About!$B$68)))</f>
        <v>0.57559929853993608</v>
      </c>
      <c r="T141" s="16">
        <f>About!$B$66/(1+EXP(About!$B$67*(T140-$D140+About!$B$68)))</f>
        <v>0.64128960400214308</v>
      </c>
      <c r="U141" s="16">
        <f>About!$B$66/(1+EXP(About!$B$67*(U140-$D140+About!$B$68)))</f>
        <v>0.70249114686631497</v>
      </c>
      <c r="V141" s="16">
        <f>About!$B$66/(1+EXP(About!$B$67*(V140-$D140+About!$B$68)))</f>
        <v>0.75769139308772704</v>
      </c>
      <c r="W141" s="16">
        <f>About!$B$66/(1+EXP(About!$B$67*(W140-$D140+About!$B$68)))</f>
        <v>0.80604157262203846</v>
      </c>
      <c r="X141" s="16">
        <f>About!$B$66/(1+EXP(About!$B$67*(X140-$D140+About!$B$68)))</f>
        <v>0.84731705675652613</v>
      </c>
      <c r="Y141" s="16">
        <f>About!$B$66/(1+EXP(About!$B$67*(Y140-$D140+About!$B$68)))</f>
        <v>0.88178686351989888</v>
      </c>
      <c r="Z141" s="16">
        <f>About!$B$66/(1+EXP(About!$B$67*(Z140-$D140+About!$B$68)))</f>
        <v>0.91004854176987648</v>
      </c>
      <c r="AA141" s="16">
        <f>About!$B$66/(1+EXP(About!$B$67*(AA140-$D140+About!$B$68)))</f>
        <v>0.93287283077630256</v>
      </c>
      <c r="AB141" s="16">
        <f>About!$B$66/(1+EXP(About!$B$67*(AB140-$D140+About!$B$68)))</f>
        <v>0.95108204360214854</v>
      </c>
      <c r="AC141" s="16">
        <f>About!$B$66/(1+EXP(About!$B$67*(AC140-$D140+About!$B$68)))</f>
        <v>0.96546828115621786</v>
      </c>
      <c r="AD141" s="16">
        <f>About!$B$66/(1+EXP(About!$B$67*(AD140-$D140+About!$B$68)))</f>
        <v>0.97674679113376495</v>
      </c>
      <c r="AE141" s="16">
        <f>About!$B$66/(1+EXP(About!$B$67*(AE140-$D140+About!$B$68)))</f>
        <v>0.98553552862611404</v>
      </c>
      <c r="AF141" s="16">
        <f>About!$B$66/(1+EXP(About!$B$67*(AF140-$D140+About!$B$68)))</f>
        <v>0.99235185972048212</v>
      </c>
      <c r="AG141" s="16">
        <f>About!$B$66/(1+EXP(About!$B$67*(AG140-$D140+About!$B$68)))</f>
        <v>0.99761910618453631</v>
      </c>
    </row>
    <row r="142" spans="1:33" x14ac:dyDescent="0.2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25">
      <c r="B143" s="16">
        <v>0</v>
      </c>
      <c r="C143" s="16">
        <v>0</v>
      </c>
      <c r="D143" s="16">
        <f>About!$B$66/(1+EXP(About!$B$67*(D142-$D142+About!$B$68)))</f>
        <v>2.2648140279517712E-2</v>
      </c>
      <c r="E143" s="16">
        <f>About!$B$66/(1+EXP(About!$B$67*(E142-$D142+About!$B$68)))</f>
        <v>2.9464471373885869E-2</v>
      </c>
      <c r="F143" s="16">
        <f>About!$B$66/(1+EXP(About!$B$67*(F142-$D142+About!$B$68)))</f>
        <v>3.8253208866234997E-2</v>
      </c>
      <c r="G143" s="16">
        <f>About!$B$66/(1+EXP(About!$B$67*(G142-$D142+About!$B$68)))</f>
        <v>4.9531718843781984E-2</v>
      </c>
      <c r="H143" s="16">
        <f>About!$B$66/(1+EXP(About!$B$67*(H142-$D142+About!$B$68)))</f>
        <v>6.3917956397851416E-2</v>
      </c>
      <c r="I143" s="16">
        <f>About!$B$66/(1+EXP(About!$B$67*(I142-$D142+About!$B$68)))</f>
        <v>8.2127169223697311E-2</v>
      </c>
      <c r="J143" s="16">
        <f>About!$B$66/(1+EXP(About!$B$67*(J142-$D142+About!$B$68)))</f>
        <v>0.10495145823012331</v>
      </c>
      <c r="K143" s="16">
        <f>About!$B$66/(1+EXP(About!$B$67*(K142-$D142+About!$B$68)))</f>
        <v>0.13321313648010116</v>
      </c>
      <c r="L143" s="16">
        <f>About!$B$66/(1+EXP(About!$B$67*(L142-$D142+About!$B$68)))</f>
        <v>0.1676829432434738</v>
      </c>
      <c r="M143" s="16">
        <f>About!$B$66/(1+EXP(About!$B$67*(M142-$D142+About!$B$68)))</f>
        <v>0.20895842737796153</v>
      </c>
      <c r="N143" s="16">
        <f>About!$B$66/(1+EXP(About!$B$67*(N142-$D142+About!$B$68)))</f>
        <v>0.25730860691227286</v>
      </c>
      <c r="O143" s="16">
        <f>About!$B$66/(1+EXP(About!$B$67*(O142-$D142+About!$B$68)))</f>
        <v>0.31250885313368498</v>
      </c>
      <c r="P143" s="16">
        <f>About!$B$66/(1+EXP(About!$B$67*(P142-$D142+About!$B$68)))</f>
        <v>0.37371039599785677</v>
      </c>
      <c r="Q143" s="16">
        <f>About!$B$66/(1+EXP(About!$B$67*(Q142-$D142+About!$B$68)))</f>
        <v>0.43940070146006388</v>
      </c>
      <c r="R143" s="16">
        <f>About!$B$66/(1+EXP(About!$B$67*(R142-$D142+About!$B$68)))</f>
        <v>0.50749999999999995</v>
      </c>
      <c r="S143" s="16">
        <f>About!$B$66/(1+EXP(About!$B$67*(S142-$D142+About!$B$68)))</f>
        <v>0.57559929853993608</v>
      </c>
      <c r="T143" s="16">
        <f>About!$B$66/(1+EXP(About!$B$67*(T142-$D142+About!$B$68)))</f>
        <v>0.64128960400214308</v>
      </c>
      <c r="U143" s="16">
        <f>About!$B$66/(1+EXP(About!$B$67*(U142-$D142+About!$B$68)))</f>
        <v>0.70249114686631497</v>
      </c>
      <c r="V143" s="16">
        <f>About!$B$66/(1+EXP(About!$B$67*(V142-$D142+About!$B$68)))</f>
        <v>0.75769139308772704</v>
      </c>
      <c r="W143" s="16">
        <f>About!$B$66/(1+EXP(About!$B$67*(W142-$D142+About!$B$68)))</f>
        <v>0.80604157262203846</v>
      </c>
      <c r="X143" s="16">
        <f>About!$B$66/(1+EXP(About!$B$67*(X142-$D142+About!$B$68)))</f>
        <v>0.84731705675652613</v>
      </c>
      <c r="Y143" s="16">
        <f>About!$B$66/(1+EXP(About!$B$67*(Y142-$D142+About!$B$68)))</f>
        <v>0.88178686351989888</v>
      </c>
      <c r="Z143" s="16">
        <f>About!$B$66/(1+EXP(About!$B$67*(Z142-$D142+About!$B$68)))</f>
        <v>0.91004854176987648</v>
      </c>
      <c r="AA143" s="16">
        <f>About!$B$66/(1+EXP(About!$B$67*(AA142-$D142+About!$B$68)))</f>
        <v>0.93287283077630256</v>
      </c>
      <c r="AB143" s="16">
        <f>About!$B$66/(1+EXP(About!$B$67*(AB142-$D142+About!$B$68)))</f>
        <v>0.95108204360214854</v>
      </c>
      <c r="AC143" s="16">
        <f>About!$B$66/(1+EXP(About!$B$67*(AC142-$D142+About!$B$68)))</f>
        <v>0.96546828115621786</v>
      </c>
      <c r="AD143" s="16">
        <f>About!$B$66/(1+EXP(About!$B$67*(AD142-$D142+About!$B$68)))</f>
        <v>0.97674679113376495</v>
      </c>
      <c r="AE143" s="16">
        <f>About!$B$66/(1+EXP(About!$B$67*(AE142-$D142+About!$B$68)))</f>
        <v>0.98553552862611404</v>
      </c>
      <c r="AF143" s="16">
        <f>About!$B$66/(1+EXP(About!$B$67*(AF142-$D142+About!$B$68)))</f>
        <v>0.99235185972048212</v>
      </c>
      <c r="AG143" s="16">
        <f>About!$B$66/(1+EXP(About!$B$67*(AG142-$D142+About!$B$68)))</f>
        <v>0.99761910618453631</v>
      </c>
    </row>
    <row r="144" spans="1:33" x14ac:dyDescent="0.2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25">
      <c r="B145" s="16">
        <v>0</v>
      </c>
      <c r="C145" s="16">
        <v>0</v>
      </c>
      <c r="D145" s="16">
        <f>About!$B$66/(1+EXP(About!$B$67*(D144-$D144+About!$B$68)))</f>
        <v>2.2648140279517712E-2</v>
      </c>
      <c r="E145" s="16">
        <f>About!$B$66/(1+EXP(About!$B$67*(E144-$D144+About!$B$68)))</f>
        <v>2.9464471373885869E-2</v>
      </c>
      <c r="F145" s="16">
        <f>About!$B$66/(1+EXP(About!$B$67*(F144-$D144+About!$B$68)))</f>
        <v>3.8253208866234997E-2</v>
      </c>
      <c r="G145" s="16">
        <f>About!$B$66/(1+EXP(About!$B$67*(G144-$D144+About!$B$68)))</f>
        <v>4.9531718843781984E-2</v>
      </c>
      <c r="H145" s="16">
        <f>About!$B$66/(1+EXP(About!$B$67*(H144-$D144+About!$B$68)))</f>
        <v>6.3917956397851416E-2</v>
      </c>
      <c r="I145" s="16">
        <f>About!$B$66/(1+EXP(About!$B$67*(I144-$D144+About!$B$68)))</f>
        <v>8.2127169223697311E-2</v>
      </c>
      <c r="J145" s="16">
        <f>About!$B$66/(1+EXP(About!$B$67*(J144-$D144+About!$B$68)))</f>
        <v>0.10495145823012331</v>
      </c>
      <c r="K145" s="16">
        <f>About!$B$66/(1+EXP(About!$B$67*(K144-$D144+About!$B$68)))</f>
        <v>0.13321313648010116</v>
      </c>
      <c r="L145" s="16">
        <f>About!$B$66/(1+EXP(About!$B$67*(L144-$D144+About!$B$68)))</f>
        <v>0.1676829432434738</v>
      </c>
      <c r="M145" s="16">
        <f>About!$B$66/(1+EXP(About!$B$67*(M144-$D144+About!$B$68)))</f>
        <v>0.20895842737796153</v>
      </c>
      <c r="N145" s="16">
        <f>About!$B$66/(1+EXP(About!$B$67*(N144-$D144+About!$B$68)))</f>
        <v>0.25730860691227286</v>
      </c>
      <c r="O145" s="16">
        <f>About!$B$66/(1+EXP(About!$B$67*(O144-$D144+About!$B$68)))</f>
        <v>0.31250885313368498</v>
      </c>
      <c r="P145" s="16">
        <f>About!$B$66/(1+EXP(About!$B$67*(P144-$D144+About!$B$68)))</f>
        <v>0.37371039599785677</v>
      </c>
      <c r="Q145" s="16">
        <f>About!$B$66/(1+EXP(About!$B$67*(Q144-$D144+About!$B$68)))</f>
        <v>0.43940070146006388</v>
      </c>
      <c r="R145" s="16">
        <f>About!$B$66/(1+EXP(About!$B$67*(R144-$D144+About!$B$68)))</f>
        <v>0.50749999999999995</v>
      </c>
      <c r="S145" s="16">
        <f>About!$B$66/(1+EXP(About!$B$67*(S144-$D144+About!$B$68)))</f>
        <v>0.57559929853993608</v>
      </c>
      <c r="T145" s="16">
        <f>About!$B$66/(1+EXP(About!$B$67*(T144-$D144+About!$B$68)))</f>
        <v>0.64128960400214308</v>
      </c>
      <c r="U145" s="16">
        <f>About!$B$66/(1+EXP(About!$B$67*(U144-$D144+About!$B$68)))</f>
        <v>0.70249114686631497</v>
      </c>
      <c r="V145" s="16">
        <f>About!$B$66/(1+EXP(About!$B$67*(V144-$D144+About!$B$68)))</f>
        <v>0.75769139308772704</v>
      </c>
      <c r="W145" s="16">
        <f>About!$B$66/(1+EXP(About!$B$67*(W144-$D144+About!$B$68)))</f>
        <v>0.80604157262203846</v>
      </c>
      <c r="X145" s="16">
        <f>About!$B$66/(1+EXP(About!$B$67*(X144-$D144+About!$B$68)))</f>
        <v>0.84731705675652613</v>
      </c>
      <c r="Y145" s="16">
        <f>About!$B$66/(1+EXP(About!$B$67*(Y144-$D144+About!$B$68)))</f>
        <v>0.88178686351989888</v>
      </c>
      <c r="Z145" s="16">
        <f>About!$B$66/(1+EXP(About!$B$67*(Z144-$D144+About!$B$68)))</f>
        <v>0.91004854176987648</v>
      </c>
      <c r="AA145" s="16">
        <f>About!$B$66/(1+EXP(About!$B$67*(AA144-$D144+About!$B$68)))</f>
        <v>0.93287283077630256</v>
      </c>
      <c r="AB145" s="16">
        <f>About!$B$66/(1+EXP(About!$B$67*(AB144-$D144+About!$B$68)))</f>
        <v>0.95108204360214854</v>
      </c>
      <c r="AC145" s="16">
        <f>About!$B$66/(1+EXP(About!$B$67*(AC144-$D144+About!$B$68)))</f>
        <v>0.96546828115621786</v>
      </c>
      <c r="AD145" s="16">
        <f>About!$B$66/(1+EXP(About!$B$67*(AD144-$D144+About!$B$68)))</f>
        <v>0.97674679113376495</v>
      </c>
      <c r="AE145" s="16">
        <f>About!$B$66/(1+EXP(About!$B$67*(AE144-$D144+About!$B$68)))</f>
        <v>0.98553552862611404</v>
      </c>
      <c r="AF145" s="16">
        <f>About!$B$66/(1+EXP(About!$B$67*(AF144-$D144+About!$B$68)))</f>
        <v>0.99235185972048212</v>
      </c>
      <c r="AG145" s="16">
        <f>About!$B$66/(1+EXP(About!$B$67*(AG144-$D144+About!$B$68)))</f>
        <v>0.99761910618453631</v>
      </c>
    </row>
    <row r="146" spans="1:33" x14ac:dyDescent="0.2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25">
      <c r="B147" s="16">
        <v>0</v>
      </c>
      <c r="C147" s="16">
        <v>0</v>
      </c>
      <c r="D147" s="16">
        <f>About!$B$66/(1+EXP(About!$B$67*(D146-$D146+About!$B$68)))</f>
        <v>2.2648140279517712E-2</v>
      </c>
      <c r="E147" s="16">
        <f>About!$B$66/(1+EXP(About!$B$67*(E146-$D146+About!$B$68)))</f>
        <v>2.9464471373885869E-2</v>
      </c>
      <c r="F147" s="16">
        <f>About!$B$66/(1+EXP(About!$B$67*(F146-$D146+About!$B$68)))</f>
        <v>3.8253208866234997E-2</v>
      </c>
      <c r="G147" s="16">
        <f>About!$B$66/(1+EXP(About!$B$67*(G146-$D146+About!$B$68)))</f>
        <v>4.9531718843781984E-2</v>
      </c>
      <c r="H147" s="16">
        <f>About!$B$66/(1+EXP(About!$B$67*(H146-$D146+About!$B$68)))</f>
        <v>6.3917956397851416E-2</v>
      </c>
      <c r="I147" s="16">
        <f>About!$B$66/(1+EXP(About!$B$67*(I146-$D146+About!$B$68)))</f>
        <v>8.2127169223697311E-2</v>
      </c>
      <c r="J147" s="16">
        <f>About!$B$66/(1+EXP(About!$B$67*(J146-$D146+About!$B$68)))</f>
        <v>0.10495145823012331</v>
      </c>
      <c r="K147" s="16">
        <f>About!$B$66/(1+EXP(About!$B$67*(K146-$D146+About!$B$68)))</f>
        <v>0.13321313648010116</v>
      </c>
      <c r="L147" s="16">
        <f>About!$B$66/(1+EXP(About!$B$67*(L146-$D146+About!$B$68)))</f>
        <v>0.1676829432434738</v>
      </c>
      <c r="M147" s="16">
        <f>About!$B$66/(1+EXP(About!$B$67*(M146-$D146+About!$B$68)))</f>
        <v>0.20895842737796153</v>
      </c>
      <c r="N147" s="16">
        <f>About!$B$66/(1+EXP(About!$B$67*(N146-$D146+About!$B$68)))</f>
        <v>0.25730860691227286</v>
      </c>
      <c r="O147" s="16">
        <f>About!$B$66/(1+EXP(About!$B$67*(O146-$D146+About!$B$68)))</f>
        <v>0.31250885313368498</v>
      </c>
      <c r="P147" s="16">
        <f>About!$B$66/(1+EXP(About!$B$67*(P146-$D146+About!$B$68)))</f>
        <v>0.37371039599785677</v>
      </c>
      <c r="Q147" s="16">
        <f>About!$B$66/(1+EXP(About!$B$67*(Q146-$D146+About!$B$68)))</f>
        <v>0.43940070146006388</v>
      </c>
      <c r="R147" s="16">
        <f>About!$B$66/(1+EXP(About!$B$67*(R146-$D146+About!$B$68)))</f>
        <v>0.50749999999999995</v>
      </c>
      <c r="S147" s="16">
        <f>About!$B$66/(1+EXP(About!$B$67*(S146-$D146+About!$B$68)))</f>
        <v>0.57559929853993608</v>
      </c>
      <c r="T147" s="16">
        <f>About!$B$66/(1+EXP(About!$B$67*(T146-$D146+About!$B$68)))</f>
        <v>0.64128960400214308</v>
      </c>
      <c r="U147" s="16">
        <f>About!$B$66/(1+EXP(About!$B$67*(U146-$D146+About!$B$68)))</f>
        <v>0.70249114686631497</v>
      </c>
      <c r="V147" s="16">
        <f>About!$B$66/(1+EXP(About!$B$67*(V146-$D146+About!$B$68)))</f>
        <v>0.75769139308772704</v>
      </c>
      <c r="W147" s="16">
        <f>About!$B$66/(1+EXP(About!$B$67*(W146-$D146+About!$B$68)))</f>
        <v>0.80604157262203846</v>
      </c>
      <c r="X147" s="16">
        <f>About!$B$66/(1+EXP(About!$B$67*(X146-$D146+About!$B$68)))</f>
        <v>0.84731705675652613</v>
      </c>
      <c r="Y147" s="16">
        <f>About!$B$66/(1+EXP(About!$B$67*(Y146-$D146+About!$B$68)))</f>
        <v>0.88178686351989888</v>
      </c>
      <c r="Z147" s="16">
        <f>About!$B$66/(1+EXP(About!$B$67*(Z146-$D146+About!$B$68)))</f>
        <v>0.91004854176987648</v>
      </c>
      <c r="AA147" s="16">
        <f>About!$B$66/(1+EXP(About!$B$67*(AA146-$D146+About!$B$68)))</f>
        <v>0.93287283077630256</v>
      </c>
      <c r="AB147" s="16">
        <f>About!$B$66/(1+EXP(About!$B$67*(AB146-$D146+About!$B$68)))</f>
        <v>0.95108204360214854</v>
      </c>
      <c r="AC147" s="16">
        <f>About!$B$66/(1+EXP(About!$B$67*(AC146-$D146+About!$B$68)))</f>
        <v>0.96546828115621786</v>
      </c>
      <c r="AD147" s="16">
        <f>About!$B$66/(1+EXP(About!$B$67*(AD146-$D146+About!$B$68)))</f>
        <v>0.97674679113376495</v>
      </c>
      <c r="AE147" s="16">
        <f>About!$B$66/(1+EXP(About!$B$67*(AE146-$D146+About!$B$68)))</f>
        <v>0.98553552862611404</v>
      </c>
      <c r="AF147" s="16">
        <f>About!$B$66/(1+EXP(About!$B$67*(AF146-$D146+About!$B$68)))</f>
        <v>0.99235185972048212</v>
      </c>
      <c r="AG147" s="16">
        <f>About!$B$66/(1+EXP(About!$B$67*(AG146-$D146+About!$B$68)))</f>
        <v>0.99761910618453631</v>
      </c>
    </row>
    <row r="148" spans="1:33" x14ac:dyDescent="0.2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25">
      <c r="B149" s="16">
        <v>0</v>
      </c>
      <c r="C149" s="16">
        <v>0</v>
      </c>
      <c r="D149" s="16">
        <f>About!$B$66/(1+EXP(About!$B$67*(D148-$D148+About!$B$68)))</f>
        <v>2.2648140279517712E-2</v>
      </c>
      <c r="E149" s="16">
        <f>About!$B$66/(1+EXP(About!$B$67*(E148-$D148+About!$B$68)))</f>
        <v>2.9464471373885869E-2</v>
      </c>
      <c r="F149" s="16">
        <f>About!$B$66/(1+EXP(About!$B$67*(F148-$D148+About!$B$68)))</f>
        <v>3.8253208866234997E-2</v>
      </c>
      <c r="G149" s="16">
        <f>About!$B$66/(1+EXP(About!$B$67*(G148-$D148+About!$B$68)))</f>
        <v>4.9531718843781984E-2</v>
      </c>
      <c r="H149" s="16">
        <f>About!$B$66/(1+EXP(About!$B$67*(H148-$D148+About!$B$68)))</f>
        <v>6.3917956397851416E-2</v>
      </c>
      <c r="I149" s="16">
        <f>About!$B$66/(1+EXP(About!$B$67*(I148-$D148+About!$B$68)))</f>
        <v>8.2127169223697311E-2</v>
      </c>
      <c r="J149" s="16">
        <f>About!$B$66/(1+EXP(About!$B$67*(J148-$D148+About!$B$68)))</f>
        <v>0.10495145823012331</v>
      </c>
      <c r="K149" s="16">
        <f>About!$B$66/(1+EXP(About!$B$67*(K148-$D148+About!$B$68)))</f>
        <v>0.13321313648010116</v>
      </c>
      <c r="L149" s="16">
        <f>About!$B$66/(1+EXP(About!$B$67*(L148-$D148+About!$B$68)))</f>
        <v>0.1676829432434738</v>
      </c>
      <c r="M149" s="16">
        <f>About!$B$66/(1+EXP(About!$B$67*(M148-$D148+About!$B$68)))</f>
        <v>0.20895842737796153</v>
      </c>
      <c r="N149" s="16">
        <f>About!$B$66/(1+EXP(About!$B$67*(N148-$D148+About!$B$68)))</f>
        <v>0.25730860691227286</v>
      </c>
      <c r="O149" s="16">
        <f>About!$B$66/(1+EXP(About!$B$67*(O148-$D148+About!$B$68)))</f>
        <v>0.31250885313368498</v>
      </c>
      <c r="P149" s="16">
        <f>About!$B$66/(1+EXP(About!$B$67*(P148-$D148+About!$B$68)))</f>
        <v>0.37371039599785677</v>
      </c>
      <c r="Q149" s="16">
        <f>About!$B$66/(1+EXP(About!$B$67*(Q148-$D148+About!$B$68)))</f>
        <v>0.43940070146006388</v>
      </c>
      <c r="R149" s="16">
        <f>About!$B$66/(1+EXP(About!$B$67*(R148-$D148+About!$B$68)))</f>
        <v>0.50749999999999995</v>
      </c>
      <c r="S149" s="16">
        <f>About!$B$66/(1+EXP(About!$B$67*(S148-$D148+About!$B$68)))</f>
        <v>0.57559929853993608</v>
      </c>
      <c r="T149" s="16">
        <f>About!$B$66/(1+EXP(About!$B$67*(T148-$D148+About!$B$68)))</f>
        <v>0.64128960400214308</v>
      </c>
      <c r="U149" s="16">
        <f>About!$B$66/(1+EXP(About!$B$67*(U148-$D148+About!$B$68)))</f>
        <v>0.70249114686631497</v>
      </c>
      <c r="V149" s="16">
        <f>About!$B$66/(1+EXP(About!$B$67*(V148-$D148+About!$B$68)))</f>
        <v>0.75769139308772704</v>
      </c>
      <c r="W149" s="16">
        <f>About!$B$66/(1+EXP(About!$B$67*(W148-$D148+About!$B$68)))</f>
        <v>0.80604157262203846</v>
      </c>
      <c r="X149" s="16">
        <f>About!$B$66/(1+EXP(About!$B$67*(X148-$D148+About!$B$68)))</f>
        <v>0.84731705675652613</v>
      </c>
      <c r="Y149" s="16">
        <f>About!$B$66/(1+EXP(About!$B$67*(Y148-$D148+About!$B$68)))</f>
        <v>0.88178686351989888</v>
      </c>
      <c r="Z149" s="16">
        <f>About!$B$66/(1+EXP(About!$B$67*(Z148-$D148+About!$B$68)))</f>
        <v>0.91004854176987648</v>
      </c>
      <c r="AA149" s="16">
        <f>About!$B$66/(1+EXP(About!$B$67*(AA148-$D148+About!$B$68)))</f>
        <v>0.93287283077630256</v>
      </c>
      <c r="AB149" s="16">
        <f>About!$B$66/(1+EXP(About!$B$67*(AB148-$D148+About!$B$68)))</f>
        <v>0.95108204360214854</v>
      </c>
      <c r="AC149" s="16">
        <f>About!$B$66/(1+EXP(About!$B$67*(AC148-$D148+About!$B$68)))</f>
        <v>0.96546828115621786</v>
      </c>
      <c r="AD149" s="16">
        <f>About!$B$66/(1+EXP(About!$B$67*(AD148-$D148+About!$B$68)))</f>
        <v>0.97674679113376495</v>
      </c>
      <c r="AE149" s="16">
        <f>About!$B$66/(1+EXP(About!$B$67*(AE148-$D148+About!$B$68)))</f>
        <v>0.98553552862611404</v>
      </c>
      <c r="AF149" s="16">
        <f>About!$B$66/(1+EXP(About!$B$67*(AF148-$D148+About!$B$68)))</f>
        <v>0.99235185972048212</v>
      </c>
      <c r="AG149" s="16">
        <f>About!$B$66/(1+EXP(About!$B$67*(AG148-$D148+About!$B$68)))</f>
        <v>0.99761910618453631</v>
      </c>
    </row>
    <row r="150" spans="1:33" x14ac:dyDescent="0.2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25">
      <c r="B151" s="16">
        <v>0</v>
      </c>
      <c r="C151" s="16">
        <v>0</v>
      </c>
      <c r="D151" s="16">
        <f>About!$B$66/(1+EXP(About!$B$67*(D150-$D150+About!$B$68)))</f>
        <v>2.2648140279517712E-2</v>
      </c>
      <c r="E151" s="16">
        <f>About!$B$66/(1+EXP(About!$B$67*(E150-$D150+About!$B$68)))</f>
        <v>2.9464471373885869E-2</v>
      </c>
      <c r="F151" s="16">
        <f>About!$B$66/(1+EXP(About!$B$67*(F150-$D150+About!$B$68)))</f>
        <v>3.8253208866234997E-2</v>
      </c>
      <c r="G151" s="16">
        <f>About!$B$66/(1+EXP(About!$B$67*(G150-$D150+About!$B$68)))</f>
        <v>4.9531718843781984E-2</v>
      </c>
      <c r="H151" s="16">
        <f>About!$B$66/(1+EXP(About!$B$67*(H150-$D150+About!$B$68)))</f>
        <v>6.3917956397851416E-2</v>
      </c>
      <c r="I151" s="16">
        <f>About!$B$66/(1+EXP(About!$B$67*(I150-$D150+About!$B$68)))</f>
        <v>8.2127169223697311E-2</v>
      </c>
      <c r="J151" s="16">
        <f>About!$B$66/(1+EXP(About!$B$67*(J150-$D150+About!$B$68)))</f>
        <v>0.10495145823012331</v>
      </c>
      <c r="K151" s="16">
        <f>About!$B$66/(1+EXP(About!$B$67*(K150-$D150+About!$B$68)))</f>
        <v>0.13321313648010116</v>
      </c>
      <c r="L151" s="16">
        <f>About!$B$66/(1+EXP(About!$B$67*(L150-$D150+About!$B$68)))</f>
        <v>0.1676829432434738</v>
      </c>
      <c r="M151" s="16">
        <f>About!$B$66/(1+EXP(About!$B$67*(M150-$D150+About!$B$68)))</f>
        <v>0.20895842737796153</v>
      </c>
      <c r="N151" s="16">
        <f>About!$B$66/(1+EXP(About!$B$67*(N150-$D150+About!$B$68)))</f>
        <v>0.25730860691227286</v>
      </c>
      <c r="O151" s="16">
        <f>About!$B$66/(1+EXP(About!$B$67*(O150-$D150+About!$B$68)))</f>
        <v>0.31250885313368498</v>
      </c>
      <c r="P151" s="16">
        <f>About!$B$66/(1+EXP(About!$B$67*(P150-$D150+About!$B$68)))</f>
        <v>0.37371039599785677</v>
      </c>
      <c r="Q151" s="16">
        <f>About!$B$66/(1+EXP(About!$B$67*(Q150-$D150+About!$B$68)))</f>
        <v>0.43940070146006388</v>
      </c>
      <c r="R151" s="16">
        <f>About!$B$66/(1+EXP(About!$B$67*(R150-$D150+About!$B$68)))</f>
        <v>0.50749999999999995</v>
      </c>
      <c r="S151" s="16">
        <f>About!$B$66/(1+EXP(About!$B$67*(S150-$D150+About!$B$68)))</f>
        <v>0.57559929853993608</v>
      </c>
      <c r="T151" s="16">
        <f>About!$B$66/(1+EXP(About!$B$67*(T150-$D150+About!$B$68)))</f>
        <v>0.64128960400214308</v>
      </c>
      <c r="U151" s="16">
        <f>About!$B$66/(1+EXP(About!$B$67*(U150-$D150+About!$B$68)))</f>
        <v>0.70249114686631497</v>
      </c>
      <c r="V151" s="16">
        <f>About!$B$66/(1+EXP(About!$B$67*(V150-$D150+About!$B$68)))</f>
        <v>0.75769139308772704</v>
      </c>
      <c r="W151" s="16">
        <f>About!$B$66/(1+EXP(About!$B$67*(W150-$D150+About!$B$68)))</f>
        <v>0.80604157262203846</v>
      </c>
      <c r="X151" s="16">
        <f>About!$B$66/(1+EXP(About!$B$67*(X150-$D150+About!$B$68)))</f>
        <v>0.84731705675652613</v>
      </c>
      <c r="Y151" s="16">
        <f>About!$B$66/(1+EXP(About!$B$67*(Y150-$D150+About!$B$68)))</f>
        <v>0.88178686351989888</v>
      </c>
      <c r="Z151" s="16">
        <f>About!$B$66/(1+EXP(About!$B$67*(Z150-$D150+About!$B$68)))</f>
        <v>0.91004854176987648</v>
      </c>
      <c r="AA151" s="16">
        <f>About!$B$66/(1+EXP(About!$B$67*(AA150-$D150+About!$B$68)))</f>
        <v>0.93287283077630256</v>
      </c>
      <c r="AB151" s="16">
        <f>About!$B$66/(1+EXP(About!$B$67*(AB150-$D150+About!$B$68)))</f>
        <v>0.95108204360214854</v>
      </c>
      <c r="AC151" s="16">
        <f>About!$B$66/(1+EXP(About!$B$67*(AC150-$D150+About!$B$68)))</f>
        <v>0.96546828115621786</v>
      </c>
      <c r="AD151" s="16">
        <f>About!$B$66/(1+EXP(About!$B$67*(AD150-$D150+About!$B$68)))</f>
        <v>0.97674679113376495</v>
      </c>
      <c r="AE151" s="16">
        <f>About!$B$66/(1+EXP(About!$B$67*(AE150-$D150+About!$B$68)))</f>
        <v>0.98553552862611404</v>
      </c>
      <c r="AF151" s="16">
        <f>About!$B$66/(1+EXP(About!$B$67*(AF150-$D150+About!$B$68)))</f>
        <v>0.99235185972048212</v>
      </c>
      <c r="AG151" s="16">
        <f>About!$B$66/(1+EXP(About!$B$67*(AG150-$D150+About!$B$68)))</f>
        <v>0.99761910618453631</v>
      </c>
    </row>
    <row r="152" spans="1:33" x14ac:dyDescent="0.2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25">
      <c r="B153" s="16">
        <v>0</v>
      </c>
      <c r="C153" s="16">
        <v>0</v>
      </c>
      <c r="D153" s="16">
        <f>About!$B$66/(1+EXP(About!$B$67*(D152-$D152+About!$B$68)))</f>
        <v>2.2648140279517712E-2</v>
      </c>
      <c r="E153" s="16">
        <f>About!$B$66/(1+EXP(About!$B$67*(E152-$D152+About!$B$68)))</f>
        <v>2.9464471373885869E-2</v>
      </c>
      <c r="F153" s="16">
        <f>About!$B$66/(1+EXP(About!$B$67*(F152-$D152+About!$B$68)))</f>
        <v>3.8253208866234997E-2</v>
      </c>
      <c r="G153" s="16">
        <f>About!$B$66/(1+EXP(About!$B$67*(G152-$D152+About!$B$68)))</f>
        <v>4.9531718843781984E-2</v>
      </c>
      <c r="H153" s="16">
        <f>About!$B$66/(1+EXP(About!$B$67*(H152-$D152+About!$B$68)))</f>
        <v>6.3917956397851416E-2</v>
      </c>
      <c r="I153" s="16">
        <f>About!$B$66/(1+EXP(About!$B$67*(I152-$D152+About!$B$68)))</f>
        <v>8.2127169223697311E-2</v>
      </c>
      <c r="J153" s="16">
        <f>About!$B$66/(1+EXP(About!$B$67*(J152-$D152+About!$B$68)))</f>
        <v>0.10495145823012331</v>
      </c>
      <c r="K153" s="16">
        <f>About!$B$66/(1+EXP(About!$B$67*(K152-$D152+About!$B$68)))</f>
        <v>0.13321313648010116</v>
      </c>
      <c r="L153" s="16">
        <f>About!$B$66/(1+EXP(About!$B$67*(L152-$D152+About!$B$68)))</f>
        <v>0.1676829432434738</v>
      </c>
      <c r="M153" s="16">
        <f>About!$B$66/(1+EXP(About!$B$67*(M152-$D152+About!$B$68)))</f>
        <v>0.20895842737796153</v>
      </c>
      <c r="N153" s="16">
        <f>About!$B$66/(1+EXP(About!$B$67*(N152-$D152+About!$B$68)))</f>
        <v>0.25730860691227286</v>
      </c>
      <c r="O153" s="16">
        <f>About!$B$66/(1+EXP(About!$B$67*(O152-$D152+About!$B$68)))</f>
        <v>0.31250885313368498</v>
      </c>
      <c r="P153" s="16">
        <f>About!$B$66/(1+EXP(About!$B$67*(P152-$D152+About!$B$68)))</f>
        <v>0.37371039599785677</v>
      </c>
      <c r="Q153" s="16">
        <f>About!$B$66/(1+EXP(About!$B$67*(Q152-$D152+About!$B$68)))</f>
        <v>0.43940070146006388</v>
      </c>
      <c r="R153" s="16">
        <f>About!$B$66/(1+EXP(About!$B$67*(R152-$D152+About!$B$68)))</f>
        <v>0.50749999999999995</v>
      </c>
      <c r="S153" s="16">
        <f>About!$B$66/(1+EXP(About!$B$67*(S152-$D152+About!$B$68)))</f>
        <v>0.57559929853993608</v>
      </c>
      <c r="T153" s="16">
        <f>About!$B$66/(1+EXP(About!$B$67*(T152-$D152+About!$B$68)))</f>
        <v>0.64128960400214308</v>
      </c>
      <c r="U153" s="16">
        <f>About!$B$66/(1+EXP(About!$B$67*(U152-$D152+About!$B$68)))</f>
        <v>0.70249114686631497</v>
      </c>
      <c r="V153" s="16">
        <f>About!$B$66/(1+EXP(About!$B$67*(V152-$D152+About!$B$68)))</f>
        <v>0.75769139308772704</v>
      </c>
      <c r="W153" s="16">
        <f>About!$B$66/(1+EXP(About!$B$67*(W152-$D152+About!$B$68)))</f>
        <v>0.80604157262203846</v>
      </c>
      <c r="X153" s="16">
        <f>About!$B$66/(1+EXP(About!$B$67*(X152-$D152+About!$B$68)))</f>
        <v>0.84731705675652613</v>
      </c>
      <c r="Y153" s="16">
        <f>About!$B$66/(1+EXP(About!$B$67*(Y152-$D152+About!$B$68)))</f>
        <v>0.88178686351989888</v>
      </c>
      <c r="Z153" s="16">
        <f>About!$B$66/(1+EXP(About!$B$67*(Z152-$D152+About!$B$68)))</f>
        <v>0.91004854176987648</v>
      </c>
      <c r="AA153" s="16">
        <f>About!$B$66/(1+EXP(About!$B$67*(AA152-$D152+About!$B$68)))</f>
        <v>0.93287283077630256</v>
      </c>
      <c r="AB153" s="16">
        <f>About!$B$66/(1+EXP(About!$B$67*(AB152-$D152+About!$B$68)))</f>
        <v>0.95108204360214854</v>
      </c>
      <c r="AC153" s="16">
        <f>About!$B$66/(1+EXP(About!$B$67*(AC152-$D152+About!$B$68)))</f>
        <v>0.96546828115621786</v>
      </c>
      <c r="AD153" s="16">
        <f>About!$B$66/(1+EXP(About!$B$67*(AD152-$D152+About!$B$68)))</f>
        <v>0.97674679113376495</v>
      </c>
      <c r="AE153" s="16">
        <f>About!$B$66/(1+EXP(About!$B$67*(AE152-$D152+About!$B$68)))</f>
        <v>0.98553552862611404</v>
      </c>
      <c r="AF153" s="16">
        <f>About!$B$66/(1+EXP(About!$B$67*(AF152-$D152+About!$B$68)))</f>
        <v>0.99235185972048212</v>
      </c>
      <c r="AG153" s="16">
        <f>About!$B$66/(1+EXP(About!$B$67*(AG152-$D152+About!$B$68)))</f>
        <v>0.99761910618453631</v>
      </c>
    </row>
    <row r="154" spans="1:33" x14ac:dyDescent="0.2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25">
      <c r="B155" s="16">
        <v>0</v>
      </c>
      <c r="C155" s="16">
        <v>0</v>
      </c>
      <c r="D155" s="16">
        <f>About!$B$66/(1+EXP(About!$B$67*(D154-$D154+About!$B$68)))</f>
        <v>2.2648140279517712E-2</v>
      </c>
      <c r="E155" s="16">
        <f>About!$B$66/(1+EXP(About!$B$67*(E154-$D154+About!$B$68)))</f>
        <v>2.9464471373885869E-2</v>
      </c>
      <c r="F155" s="16">
        <f>About!$B$66/(1+EXP(About!$B$67*(F154-$D154+About!$B$68)))</f>
        <v>3.8253208866234997E-2</v>
      </c>
      <c r="G155" s="16">
        <f>About!$B$66/(1+EXP(About!$B$67*(G154-$D154+About!$B$68)))</f>
        <v>4.9531718843781984E-2</v>
      </c>
      <c r="H155" s="16">
        <f>About!$B$66/(1+EXP(About!$B$67*(H154-$D154+About!$B$68)))</f>
        <v>6.3917956397851416E-2</v>
      </c>
      <c r="I155" s="16">
        <f>About!$B$66/(1+EXP(About!$B$67*(I154-$D154+About!$B$68)))</f>
        <v>8.2127169223697311E-2</v>
      </c>
      <c r="J155" s="16">
        <f>About!$B$66/(1+EXP(About!$B$67*(J154-$D154+About!$B$68)))</f>
        <v>0.10495145823012331</v>
      </c>
      <c r="K155" s="16">
        <f>About!$B$66/(1+EXP(About!$B$67*(K154-$D154+About!$B$68)))</f>
        <v>0.13321313648010116</v>
      </c>
      <c r="L155" s="16">
        <f>About!$B$66/(1+EXP(About!$B$67*(L154-$D154+About!$B$68)))</f>
        <v>0.1676829432434738</v>
      </c>
      <c r="M155" s="16">
        <f>About!$B$66/(1+EXP(About!$B$67*(M154-$D154+About!$B$68)))</f>
        <v>0.20895842737796153</v>
      </c>
      <c r="N155" s="16">
        <f>About!$B$66/(1+EXP(About!$B$67*(N154-$D154+About!$B$68)))</f>
        <v>0.25730860691227286</v>
      </c>
      <c r="O155" s="16">
        <f>About!$B$66/(1+EXP(About!$B$67*(O154-$D154+About!$B$68)))</f>
        <v>0.31250885313368498</v>
      </c>
      <c r="P155" s="16">
        <f>About!$B$66/(1+EXP(About!$B$67*(P154-$D154+About!$B$68)))</f>
        <v>0.37371039599785677</v>
      </c>
      <c r="Q155" s="16">
        <f>About!$B$66/(1+EXP(About!$B$67*(Q154-$D154+About!$B$68)))</f>
        <v>0.43940070146006388</v>
      </c>
      <c r="R155" s="16">
        <f>About!$B$66/(1+EXP(About!$B$67*(R154-$D154+About!$B$68)))</f>
        <v>0.50749999999999995</v>
      </c>
      <c r="S155" s="16">
        <f>About!$B$66/(1+EXP(About!$B$67*(S154-$D154+About!$B$68)))</f>
        <v>0.57559929853993608</v>
      </c>
      <c r="T155" s="16">
        <f>About!$B$66/(1+EXP(About!$B$67*(T154-$D154+About!$B$68)))</f>
        <v>0.64128960400214308</v>
      </c>
      <c r="U155" s="16">
        <f>About!$B$66/(1+EXP(About!$B$67*(U154-$D154+About!$B$68)))</f>
        <v>0.70249114686631497</v>
      </c>
      <c r="V155" s="16">
        <f>About!$B$66/(1+EXP(About!$B$67*(V154-$D154+About!$B$68)))</f>
        <v>0.75769139308772704</v>
      </c>
      <c r="W155" s="16">
        <f>About!$B$66/(1+EXP(About!$B$67*(W154-$D154+About!$B$68)))</f>
        <v>0.80604157262203846</v>
      </c>
      <c r="X155" s="16">
        <f>About!$B$66/(1+EXP(About!$B$67*(X154-$D154+About!$B$68)))</f>
        <v>0.84731705675652613</v>
      </c>
      <c r="Y155" s="16">
        <f>About!$B$66/(1+EXP(About!$B$67*(Y154-$D154+About!$B$68)))</f>
        <v>0.88178686351989888</v>
      </c>
      <c r="Z155" s="16">
        <f>About!$B$66/(1+EXP(About!$B$67*(Z154-$D154+About!$B$68)))</f>
        <v>0.91004854176987648</v>
      </c>
      <c r="AA155" s="16">
        <f>About!$B$66/(1+EXP(About!$B$67*(AA154-$D154+About!$B$68)))</f>
        <v>0.93287283077630256</v>
      </c>
      <c r="AB155" s="16">
        <f>About!$B$66/(1+EXP(About!$B$67*(AB154-$D154+About!$B$68)))</f>
        <v>0.95108204360214854</v>
      </c>
      <c r="AC155" s="16">
        <f>About!$B$66/(1+EXP(About!$B$67*(AC154-$D154+About!$B$68)))</f>
        <v>0.96546828115621786</v>
      </c>
      <c r="AD155" s="16">
        <f>About!$B$66/(1+EXP(About!$B$67*(AD154-$D154+About!$B$68)))</f>
        <v>0.97674679113376495</v>
      </c>
      <c r="AE155" s="16">
        <f>About!$B$66/(1+EXP(About!$B$67*(AE154-$D154+About!$B$68)))</f>
        <v>0.98553552862611404</v>
      </c>
      <c r="AF155" s="16">
        <f>About!$B$66/(1+EXP(About!$B$67*(AF154-$D154+About!$B$68)))</f>
        <v>0.99235185972048212</v>
      </c>
      <c r="AG155" s="16">
        <f>About!$B$66/(1+EXP(About!$B$67*(AG154-$D154+About!$B$68)))</f>
        <v>0.99761910618453631</v>
      </c>
    </row>
    <row r="156" spans="1:33" x14ac:dyDescent="0.2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25">
      <c r="B157" s="16">
        <v>0</v>
      </c>
      <c r="C157" s="16">
        <v>0</v>
      </c>
      <c r="D157" s="16">
        <f>About!$B$66/(1+EXP(About!$B$67*(D156-$D156+About!$B$68)))</f>
        <v>2.2648140279517712E-2</v>
      </c>
      <c r="E157" s="16">
        <f>About!$B$66/(1+EXP(About!$B$67*(E156-$D156+About!$B$68)))</f>
        <v>2.9464471373885869E-2</v>
      </c>
      <c r="F157" s="16">
        <f>About!$B$66/(1+EXP(About!$B$67*(F156-$D156+About!$B$68)))</f>
        <v>3.8253208866234997E-2</v>
      </c>
      <c r="G157" s="16">
        <f>About!$B$66/(1+EXP(About!$B$67*(G156-$D156+About!$B$68)))</f>
        <v>4.9531718843781984E-2</v>
      </c>
      <c r="H157" s="16">
        <f>About!$B$66/(1+EXP(About!$B$67*(H156-$D156+About!$B$68)))</f>
        <v>6.3917956397851416E-2</v>
      </c>
      <c r="I157" s="16">
        <f>About!$B$66/(1+EXP(About!$B$67*(I156-$D156+About!$B$68)))</f>
        <v>8.2127169223697311E-2</v>
      </c>
      <c r="J157" s="16">
        <f>About!$B$66/(1+EXP(About!$B$67*(J156-$D156+About!$B$68)))</f>
        <v>0.10495145823012331</v>
      </c>
      <c r="K157" s="16">
        <f>About!$B$66/(1+EXP(About!$B$67*(K156-$D156+About!$B$68)))</f>
        <v>0.13321313648010116</v>
      </c>
      <c r="L157" s="16">
        <f>About!$B$66/(1+EXP(About!$B$67*(L156-$D156+About!$B$68)))</f>
        <v>0.1676829432434738</v>
      </c>
      <c r="M157" s="16">
        <f>About!$B$66/(1+EXP(About!$B$67*(M156-$D156+About!$B$68)))</f>
        <v>0.20895842737796153</v>
      </c>
      <c r="N157" s="16">
        <f>About!$B$66/(1+EXP(About!$B$67*(N156-$D156+About!$B$68)))</f>
        <v>0.25730860691227286</v>
      </c>
      <c r="O157" s="16">
        <f>About!$B$66/(1+EXP(About!$B$67*(O156-$D156+About!$B$68)))</f>
        <v>0.31250885313368498</v>
      </c>
      <c r="P157" s="16">
        <f>About!$B$66/(1+EXP(About!$B$67*(P156-$D156+About!$B$68)))</f>
        <v>0.37371039599785677</v>
      </c>
      <c r="Q157" s="16">
        <f>About!$B$66/(1+EXP(About!$B$67*(Q156-$D156+About!$B$68)))</f>
        <v>0.43940070146006388</v>
      </c>
      <c r="R157" s="16">
        <f>About!$B$66/(1+EXP(About!$B$67*(R156-$D156+About!$B$68)))</f>
        <v>0.50749999999999995</v>
      </c>
      <c r="S157" s="16">
        <f>About!$B$66/(1+EXP(About!$B$67*(S156-$D156+About!$B$68)))</f>
        <v>0.57559929853993608</v>
      </c>
      <c r="T157" s="16">
        <f>About!$B$66/(1+EXP(About!$B$67*(T156-$D156+About!$B$68)))</f>
        <v>0.64128960400214308</v>
      </c>
      <c r="U157" s="16">
        <f>About!$B$66/(1+EXP(About!$B$67*(U156-$D156+About!$B$68)))</f>
        <v>0.70249114686631497</v>
      </c>
      <c r="V157" s="16">
        <f>About!$B$66/(1+EXP(About!$B$67*(V156-$D156+About!$B$68)))</f>
        <v>0.75769139308772704</v>
      </c>
      <c r="W157" s="16">
        <f>About!$B$66/(1+EXP(About!$B$67*(W156-$D156+About!$B$68)))</f>
        <v>0.80604157262203846</v>
      </c>
      <c r="X157" s="16">
        <f>About!$B$66/(1+EXP(About!$B$67*(X156-$D156+About!$B$68)))</f>
        <v>0.84731705675652613</v>
      </c>
      <c r="Y157" s="16">
        <f>About!$B$66/(1+EXP(About!$B$67*(Y156-$D156+About!$B$68)))</f>
        <v>0.88178686351989888</v>
      </c>
      <c r="Z157" s="16">
        <f>About!$B$66/(1+EXP(About!$B$67*(Z156-$D156+About!$B$68)))</f>
        <v>0.91004854176987648</v>
      </c>
      <c r="AA157" s="16">
        <f>About!$B$66/(1+EXP(About!$B$67*(AA156-$D156+About!$B$68)))</f>
        <v>0.93287283077630256</v>
      </c>
      <c r="AB157" s="16">
        <f>About!$B$66/(1+EXP(About!$B$67*(AB156-$D156+About!$B$68)))</f>
        <v>0.95108204360214854</v>
      </c>
      <c r="AC157" s="16">
        <f>About!$B$66/(1+EXP(About!$B$67*(AC156-$D156+About!$B$68)))</f>
        <v>0.96546828115621786</v>
      </c>
      <c r="AD157" s="16">
        <f>About!$B$66/(1+EXP(About!$B$67*(AD156-$D156+About!$B$68)))</f>
        <v>0.97674679113376495</v>
      </c>
      <c r="AE157" s="16">
        <f>About!$B$66/(1+EXP(About!$B$67*(AE156-$D156+About!$B$68)))</f>
        <v>0.98553552862611404</v>
      </c>
      <c r="AF157" s="16">
        <f>About!$B$66/(1+EXP(About!$B$67*(AF156-$D156+About!$B$68)))</f>
        <v>0.99235185972048212</v>
      </c>
      <c r="AG157" s="16">
        <f>About!$B$66/(1+EXP(About!$B$67*(AG156-$D156+About!$B$68)))</f>
        <v>0.99761910618453631</v>
      </c>
    </row>
    <row r="158" spans="1:33" x14ac:dyDescent="0.2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25">
      <c r="B159" s="16">
        <v>0</v>
      </c>
      <c r="C159" s="16">
        <v>0</v>
      </c>
      <c r="D159" s="16">
        <f>About!$B$66/(1+EXP(About!$B$67*(D158-$D158+About!$B$68)))</f>
        <v>2.2648140279517712E-2</v>
      </c>
      <c r="E159" s="16">
        <f>About!$B$66/(1+EXP(About!$B$67*(E158-$D158+About!$B$68)))</f>
        <v>2.9464471373885869E-2</v>
      </c>
      <c r="F159" s="16">
        <f>About!$B$66/(1+EXP(About!$B$67*(F158-$D158+About!$B$68)))</f>
        <v>3.8253208866234997E-2</v>
      </c>
      <c r="G159" s="16">
        <f>About!$B$66/(1+EXP(About!$B$67*(G158-$D158+About!$B$68)))</f>
        <v>4.9531718843781984E-2</v>
      </c>
      <c r="H159" s="16">
        <f>About!$B$66/(1+EXP(About!$B$67*(H158-$D158+About!$B$68)))</f>
        <v>6.3917956397851416E-2</v>
      </c>
      <c r="I159" s="16">
        <f>About!$B$66/(1+EXP(About!$B$67*(I158-$D158+About!$B$68)))</f>
        <v>8.2127169223697311E-2</v>
      </c>
      <c r="J159" s="16">
        <f>About!$B$66/(1+EXP(About!$B$67*(J158-$D158+About!$B$68)))</f>
        <v>0.10495145823012331</v>
      </c>
      <c r="K159" s="16">
        <f>About!$B$66/(1+EXP(About!$B$67*(K158-$D158+About!$B$68)))</f>
        <v>0.13321313648010116</v>
      </c>
      <c r="L159" s="16">
        <f>About!$B$66/(1+EXP(About!$B$67*(L158-$D158+About!$B$68)))</f>
        <v>0.1676829432434738</v>
      </c>
      <c r="M159" s="16">
        <f>About!$B$66/(1+EXP(About!$B$67*(M158-$D158+About!$B$68)))</f>
        <v>0.20895842737796153</v>
      </c>
      <c r="N159" s="16">
        <f>About!$B$66/(1+EXP(About!$B$67*(N158-$D158+About!$B$68)))</f>
        <v>0.25730860691227286</v>
      </c>
      <c r="O159" s="16">
        <f>About!$B$66/(1+EXP(About!$B$67*(O158-$D158+About!$B$68)))</f>
        <v>0.31250885313368498</v>
      </c>
      <c r="P159" s="16">
        <f>About!$B$66/(1+EXP(About!$B$67*(P158-$D158+About!$B$68)))</f>
        <v>0.37371039599785677</v>
      </c>
      <c r="Q159" s="16">
        <f>About!$B$66/(1+EXP(About!$B$67*(Q158-$D158+About!$B$68)))</f>
        <v>0.43940070146006388</v>
      </c>
      <c r="R159" s="16">
        <f>About!$B$66/(1+EXP(About!$B$67*(R158-$D158+About!$B$68)))</f>
        <v>0.50749999999999995</v>
      </c>
      <c r="S159" s="16">
        <f>About!$B$66/(1+EXP(About!$B$67*(S158-$D158+About!$B$68)))</f>
        <v>0.57559929853993608</v>
      </c>
      <c r="T159" s="16">
        <f>About!$B$66/(1+EXP(About!$B$67*(T158-$D158+About!$B$68)))</f>
        <v>0.64128960400214308</v>
      </c>
      <c r="U159" s="16">
        <f>About!$B$66/(1+EXP(About!$B$67*(U158-$D158+About!$B$68)))</f>
        <v>0.70249114686631497</v>
      </c>
      <c r="V159" s="16">
        <f>About!$B$66/(1+EXP(About!$B$67*(V158-$D158+About!$B$68)))</f>
        <v>0.75769139308772704</v>
      </c>
      <c r="W159" s="16">
        <f>About!$B$66/(1+EXP(About!$B$67*(W158-$D158+About!$B$68)))</f>
        <v>0.80604157262203846</v>
      </c>
      <c r="X159" s="16">
        <f>About!$B$66/(1+EXP(About!$B$67*(X158-$D158+About!$B$68)))</f>
        <v>0.84731705675652613</v>
      </c>
      <c r="Y159" s="16">
        <f>About!$B$66/(1+EXP(About!$B$67*(Y158-$D158+About!$B$68)))</f>
        <v>0.88178686351989888</v>
      </c>
      <c r="Z159" s="16">
        <f>About!$B$66/(1+EXP(About!$B$67*(Z158-$D158+About!$B$68)))</f>
        <v>0.91004854176987648</v>
      </c>
      <c r="AA159" s="16">
        <f>About!$B$66/(1+EXP(About!$B$67*(AA158-$D158+About!$B$68)))</f>
        <v>0.93287283077630256</v>
      </c>
      <c r="AB159" s="16">
        <f>About!$B$66/(1+EXP(About!$B$67*(AB158-$D158+About!$B$68)))</f>
        <v>0.95108204360214854</v>
      </c>
      <c r="AC159" s="16">
        <f>About!$B$66/(1+EXP(About!$B$67*(AC158-$D158+About!$B$68)))</f>
        <v>0.96546828115621786</v>
      </c>
      <c r="AD159" s="16">
        <f>About!$B$66/(1+EXP(About!$B$67*(AD158-$D158+About!$B$68)))</f>
        <v>0.97674679113376495</v>
      </c>
      <c r="AE159" s="16">
        <f>About!$B$66/(1+EXP(About!$B$67*(AE158-$D158+About!$B$68)))</f>
        <v>0.98553552862611404</v>
      </c>
      <c r="AF159" s="16">
        <f>About!$B$66/(1+EXP(About!$B$67*(AF158-$D158+About!$B$68)))</f>
        <v>0.99235185972048212</v>
      </c>
      <c r="AG159" s="16">
        <f>About!$B$66/(1+EXP(About!$B$67*(AG158-$D158+About!$B$68)))</f>
        <v>0.99761910618453631</v>
      </c>
    </row>
    <row r="160" spans="1:33" x14ac:dyDescent="0.25">
      <c r="A160" t="s">
        <v>170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25">
      <c r="B161" s="16">
        <v>0</v>
      </c>
      <c r="C161" s="16">
        <v>0</v>
      </c>
      <c r="D161" s="16">
        <v>1</v>
      </c>
    </row>
    <row r="162" spans="1:33" x14ac:dyDescent="0.25">
      <c r="A162" t="s">
        <v>171</v>
      </c>
      <c r="B162" s="15">
        <v>2019</v>
      </c>
      <c r="C162" s="15">
        <v>2020</v>
      </c>
      <c r="D162" s="15">
        <v>2021</v>
      </c>
      <c r="E162" s="15">
        <v>2022</v>
      </c>
      <c r="F162" s="15">
        <v>2023</v>
      </c>
      <c r="G162" s="15">
        <v>2024</v>
      </c>
      <c r="H162" s="15">
        <v>2025</v>
      </c>
      <c r="I162" s="15">
        <v>2026</v>
      </c>
      <c r="J162" s="15">
        <v>2027</v>
      </c>
      <c r="K162" s="15">
        <v>2028</v>
      </c>
      <c r="L162" s="15">
        <v>2029</v>
      </c>
      <c r="M162" s="15">
        <v>2050</v>
      </c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x14ac:dyDescent="0.25">
      <c r="B163" s="16">
        <v>0</v>
      </c>
      <c r="C163" s="16">
        <f>VLOOKUP(C$162,'Exogenous GDP Adjustment'!$A$12:$C$20,3,FALSE)</f>
        <v>1</v>
      </c>
      <c r="D163" s="16">
        <f>VLOOKUP(D$162,'Exogenous GDP Adjustment'!$A$12:$C$20,3,FALSE)</f>
        <v>0.69902883943152239</v>
      </c>
      <c r="E163" s="16">
        <f>VLOOKUP(E$162,'Exogenous GDP Adjustment'!$A$12:$C$20,3,FALSE)</f>
        <v>0.4886413183569811</v>
      </c>
      <c r="F163" s="16">
        <f>VLOOKUP(F$162,'Exogenous GDP Adjustment'!$A$12:$C$20,3,FALSE)</f>
        <v>0.34157437366936949</v>
      </c>
      <c r="G163" s="16">
        <f>VLOOKUP(G$162,'Exogenous GDP Adjustment'!$A$12:$C$20,3,FALSE)</f>
        <v>0.23877033800564854</v>
      </c>
      <c r="H163" s="16">
        <f>VLOOKUP(H$162,'Exogenous GDP Adjustment'!$A$12:$C$20,3,FALSE)</f>
        <v>0.16690735226676084</v>
      </c>
      <c r="I163" s="16">
        <f>VLOOKUP(I$162,'Exogenous GDP Adjustment'!$A$12:$C$20,3,FALSE)</f>
        <v>0.1166730527476221</v>
      </c>
      <c r="J163" s="16">
        <f>VLOOKUP(J$162,'Exogenous GDP Adjustment'!$A$12:$C$20,3,FALSE)</f>
        <v>8.1557828655103068E-2</v>
      </c>
      <c r="K163" s="16">
        <f>VLOOKUP(K$162,'Exogenous GDP Adjustment'!$A$12:$C$20,3,FALSE)</f>
        <v>5.7011274311331663E-2</v>
      </c>
      <c r="L163" s="16">
        <v>0</v>
      </c>
      <c r="M163" s="16">
        <v>0</v>
      </c>
    </row>
    <row r="164" spans="1:33" x14ac:dyDescent="0.25">
      <c r="A164" t="s">
        <v>187</v>
      </c>
      <c r="B164" s="15">
        <v>2019</v>
      </c>
      <c r="C164" s="15">
        <v>2050</v>
      </c>
      <c r="D164" s="15"/>
      <c r="E164" s="14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x14ac:dyDescent="0.25">
      <c r="B165" s="20">
        <v>1</v>
      </c>
      <c r="C165" s="16">
        <v>1</v>
      </c>
    </row>
    <row r="166" spans="1:33" x14ac:dyDescent="0.25">
      <c r="A166" t="s">
        <v>188</v>
      </c>
      <c r="B166" s="15">
        <v>2019</v>
      </c>
      <c r="C166" s="15">
        <v>2050</v>
      </c>
      <c r="D166" s="15"/>
      <c r="E166" s="14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x14ac:dyDescent="0.25">
      <c r="B167" s="20">
        <v>1</v>
      </c>
      <c r="C167" s="16">
        <v>1</v>
      </c>
    </row>
    <row r="168" spans="1:33" x14ac:dyDescent="0.25">
      <c r="A168" t="s">
        <v>189</v>
      </c>
      <c r="B168" s="15">
        <v>2019</v>
      </c>
      <c r="C168" s="15">
        <v>2050</v>
      </c>
      <c r="D168" s="15"/>
      <c r="E168" s="14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x14ac:dyDescent="0.25">
      <c r="B169" s="20">
        <v>1</v>
      </c>
      <c r="C169" s="16">
        <v>1</v>
      </c>
    </row>
    <row r="170" spans="1:33" x14ac:dyDescent="0.25">
      <c r="A170" t="s">
        <v>190</v>
      </c>
      <c r="B170" s="15">
        <v>2019</v>
      </c>
      <c r="C170" s="15">
        <v>2050</v>
      </c>
      <c r="D170" s="15"/>
      <c r="E170" s="14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x14ac:dyDescent="0.25">
      <c r="B171" s="20">
        <v>1</v>
      </c>
      <c r="C171" s="16">
        <v>1</v>
      </c>
    </row>
    <row r="172" spans="1:33" x14ac:dyDescent="0.25">
      <c r="A172" t="s">
        <v>191</v>
      </c>
      <c r="B172" s="15">
        <v>2019</v>
      </c>
      <c r="C172" s="15">
        <v>2050</v>
      </c>
      <c r="D172" s="15"/>
      <c r="E172" s="14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x14ac:dyDescent="0.25">
      <c r="B173" s="20">
        <v>1</v>
      </c>
      <c r="C173" s="16">
        <v>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3.3333000000000002E-2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6.6667000000000004E-2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0.1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0.13333300000000001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0.16666700000000001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0.2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0.26666699999999999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0.33333299999999999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0.36666700000000002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0.43333300000000002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0.466667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0.56666700000000003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0.63333300000000003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0.66666700000000001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0.73333300000000001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0.76666699999999999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0.83333299999999999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0.86666699999999997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0.93333299999999997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0.96666700000000005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  <row r="83" spans="1:33" x14ac:dyDescent="0.25">
      <c r="A83" s="12" t="str">
        <f>'Set Schedules Here'!A164</f>
        <v>settings gov rev regular spending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1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1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1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1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1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1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1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1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1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1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1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1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1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1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1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1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1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1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1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1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1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1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1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1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1</v>
      </c>
    </row>
    <row r="84" spans="1:33" x14ac:dyDescent="0.25">
      <c r="A84" s="12" t="str">
        <f>'Set Schedules Here'!A166</f>
        <v>settings gov rev deficit spending</v>
      </c>
      <c r="B84">
        <f>ROUND(IF(B$1=2050,TREND(INDEX('Set Schedules Here'!167:167,1,MATCH(B$1,'Set Schedules Here'!166:166,0)),INDEX('Set Schedules Here'!166:166,1,MATCH(B$1,'Set Schedules Here'!166:166,0)),B$1),TREND(INDEX('Set Schedules Here'!167:167,1,MATCH(B$1,'Set Schedules Here'!166:166,1)):INDEX('Set Schedules Here'!167:167,1,MATCH(B$1,'Set Schedules Here'!166:166,1)+1),INDEX('Set Schedules Here'!166:166,1,MATCH(B$1,'Set Schedules Here'!166:166,1)):INDEX('Set Schedules Here'!166:166,1,MATCH(B$1,'Set Schedules Here'!166:166,1)+1),B$1)),rounding_decimal_places)</f>
        <v>1</v>
      </c>
      <c r="C84">
        <f>ROUND(IF(C$1=2050,TREND(INDEX('Set Schedules Here'!167:167,1,MATCH(C$1,'Set Schedules Here'!166:166,0)),INDEX('Set Schedules Here'!166:166,1,MATCH(C$1,'Set Schedules Here'!166:166,0)),C$1),TREND(INDEX('Set Schedules Here'!167:167,1,MATCH(C$1,'Set Schedules Here'!166:166,1)):INDEX('Set Schedules Here'!167:167,1,MATCH(C$1,'Set Schedules Here'!166:166,1)+1),INDEX('Set Schedules Here'!166:166,1,MATCH(C$1,'Set Schedules Here'!166:166,1)):INDEX('Set Schedules Here'!166:166,1,MATCH(C$1,'Set Schedules Here'!166:166,1)+1),C$1)),rounding_decimal_places)</f>
        <v>1</v>
      </c>
      <c r="D84">
        <f>ROUND(IF(D$1=2050,TREND(INDEX('Set Schedules Here'!167:167,1,MATCH(D$1,'Set Schedules Here'!166:166,0)),INDEX('Set Schedules Here'!166:166,1,MATCH(D$1,'Set Schedules Here'!166:166,0)),D$1),TREND(INDEX('Set Schedules Here'!167:167,1,MATCH(D$1,'Set Schedules Here'!166:166,1)):INDEX('Set Schedules Here'!167:167,1,MATCH(D$1,'Set Schedules Here'!166:166,1)+1),INDEX('Set Schedules Here'!166:166,1,MATCH(D$1,'Set Schedules Here'!166:166,1)):INDEX('Set Schedules Here'!166:166,1,MATCH(D$1,'Set Schedules Here'!166:166,1)+1),D$1)),rounding_decimal_places)</f>
        <v>1</v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1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1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1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1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1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1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1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1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1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1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1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1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1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1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1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1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1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1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1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1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1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1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1</v>
      </c>
    </row>
    <row r="85" spans="1:33" x14ac:dyDescent="0.25">
      <c r="A85" s="12" t="str">
        <f>'Set Schedules Here'!A168</f>
        <v>settings gov rev household taxes</v>
      </c>
      <c r="B85">
        <f>ROUND(IF(B$1=2050,TREND(INDEX('Set Schedules Here'!169:169,1,MATCH(B$1,'Set Schedules Here'!168:168,0)),INDEX('Set Schedules Here'!168:168,1,MATCH(B$1,'Set Schedules Here'!168:168,0)),B$1),TREND(INDEX('Set Schedules Here'!169:169,1,MATCH(B$1,'Set Schedules Here'!168:168,1)):INDEX('Set Schedules Here'!169:169,1,MATCH(B$1,'Set Schedules Here'!168:168,1)+1),INDEX('Set Schedules Here'!168:168,1,MATCH(B$1,'Set Schedules Here'!168:168,1)):INDEX('Set Schedules Here'!168:168,1,MATCH(B$1,'Set Schedules Here'!168:168,1)+1),B$1)),rounding_decimal_places)</f>
        <v>1</v>
      </c>
      <c r="C85">
        <f>ROUND(IF(C$1=2050,TREND(INDEX('Set Schedules Here'!169:169,1,MATCH(C$1,'Set Schedules Here'!168:168,0)),INDEX('Set Schedules Here'!168:168,1,MATCH(C$1,'Set Schedules Here'!168:168,0)),C$1),TREND(INDEX('Set Schedules Here'!169:169,1,MATCH(C$1,'Set Schedules Here'!168:168,1)):INDEX('Set Schedules Here'!169:169,1,MATCH(C$1,'Set Schedules Here'!168:168,1)+1),INDEX('Set Schedules Here'!168:168,1,MATCH(C$1,'Set Schedules Here'!168:168,1)):INDEX('Set Schedules Here'!168:168,1,MATCH(C$1,'Set Schedules Here'!168:168,1)+1),C$1)),rounding_decimal_places)</f>
        <v>1</v>
      </c>
      <c r="D85">
        <f>ROUND(IF(D$1=2050,TREND(INDEX('Set Schedules Here'!169:169,1,MATCH(D$1,'Set Schedules Here'!168:168,0)),INDEX('Set Schedules Here'!168:168,1,MATCH(D$1,'Set Schedules Here'!168:168,0)),D$1),TREND(INDEX('Set Schedules Here'!169:169,1,MATCH(D$1,'Set Schedules Here'!168:168,1)):INDEX('Set Schedules Here'!169:169,1,MATCH(D$1,'Set Schedules Here'!168:168,1)+1),INDEX('Set Schedules Here'!168:168,1,MATCH(D$1,'Set Schedules Here'!168:168,1)):INDEX('Set Schedules Here'!168:168,1,MATCH(D$1,'Set Schedules Here'!168:168,1)+1),D$1)),rounding_decimal_places)</f>
        <v>1</v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1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1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1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1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1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1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1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1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1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1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1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1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1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1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1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1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1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1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1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1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1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1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1</v>
      </c>
    </row>
    <row r="86" spans="1:33" x14ac:dyDescent="0.25">
      <c r="A86" s="12" t="str">
        <f>'Set Schedules Here'!A170</f>
        <v>settings gov rev payroll taxes</v>
      </c>
      <c r="B86">
        <f>ROUND(IF(B$1=2050,TREND(INDEX('Set Schedules Here'!171:171,1,MATCH(B$1,'Set Schedules Here'!170:170,0)),INDEX('Set Schedules Here'!170:170,1,MATCH(B$1,'Set Schedules Here'!170:170,0)),B$1),TREND(INDEX('Set Schedules Here'!171:171,1,MATCH(B$1,'Set Schedules Here'!170:170,1)):INDEX('Set Schedules Here'!171:171,1,MATCH(B$1,'Set Schedules Here'!170:170,1)+1),INDEX('Set Schedules Here'!170:170,1,MATCH(B$1,'Set Schedules Here'!170:170,1)):INDEX('Set Schedules Here'!170:170,1,MATCH(B$1,'Set Schedules Here'!170:170,1)+1),B$1)),rounding_decimal_places)</f>
        <v>1</v>
      </c>
      <c r="C86">
        <f>ROUND(IF(C$1=2050,TREND(INDEX('Set Schedules Here'!171:171,1,MATCH(C$1,'Set Schedules Here'!170:170,0)),INDEX('Set Schedules Here'!170:170,1,MATCH(C$1,'Set Schedules Here'!170:170,0)),C$1),TREND(INDEX('Set Schedules Here'!171:171,1,MATCH(C$1,'Set Schedules Here'!170:170,1)):INDEX('Set Schedules Here'!171:171,1,MATCH(C$1,'Set Schedules Here'!170:170,1)+1),INDEX('Set Schedules Here'!170:170,1,MATCH(C$1,'Set Schedules Here'!170:170,1)):INDEX('Set Schedules Here'!170:170,1,MATCH(C$1,'Set Schedules Here'!170:170,1)+1),C$1)),rounding_decimal_places)</f>
        <v>1</v>
      </c>
      <c r="D86">
        <f>ROUND(IF(D$1=2050,TREND(INDEX('Set Schedules Here'!171:171,1,MATCH(D$1,'Set Schedules Here'!170:170,0)),INDEX('Set Schedules Here'!170:170,1,MATCH(D$1,'Set Schedules Here'!170:170,0)),D$1),TREND(INDEX('Set Schedules Here'!171:171,1,MATCH(D$1,'Set Schedules Here'!170:170,1)):INDEX('Set Schedules Here'!171:171,1,MATCH(D$1,'Set Schedules Here'!170:170,1)+1),INDEX('Set Schedules Here'!170:170,1,MATCH(D$1,'Set Schedules Here'!170:170,1)):INDEX('Set Schedules Here'!170:170,1,MATCH(D$1,'Set Schedules Here'!170:170,1)+1),D$1)),rounding_decimal_places)</f>
        <v>1</v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1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1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1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1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1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1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1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1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1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1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1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1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1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1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1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1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1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1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1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1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1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1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1</v>
      </c>
    </row>
    <row r="87" spans="1:33" x14ac:dyDescent="0.25">
      <c r="A87" s="12" t="str">
        <f>'Set Schedules Here'!A172</f>
        <v>settings gov rev corporate taxes</v>
      </c>
      <c r="B87">
        <f>ROUND(IF(B$1=2050,TREND(INDEX('Set Schedules Here'!173:173,1,MATCH(B$1,'Set Schedules Here'!172:172,0)),INDEX('Set Schedules Here'!172:172,1,MATCH(B$1,'Set Schedules Here'!172:172,0)),B$1),TREND(INDEX('Set Schedules Here'!173:173,1,MATCH(B$1,'Set Schedules Here'!172:172,1)):INDEX('Set Schedules Here'!173:173,1,MATCH(B$1,'Set Schedules Here'!172:172,1)+1),INDEX('Set Schedules Here'!172:172,1,MATCH(B$1,'Set Schedules Here'!172:172,1)):INDEX('Set Schedules Here'!172:172,1,MATCH(B$1,'Set Schedules Here'!172:172,1)+1),B$1)),rounding_decimal_places)</f>
        <v>1</v>
      </c>
      <c r="C87">
        <f>ROUND(IF(C$1=2050,TREND(INDEX('Set Schedules Here'!173:173,1,MATCH(C$1,'Set Schedules Here'!172:172,0)),INDEX('Set Schedules Here'!172:172,1,MATCH(C$1,'Set Schedules Here'!172:172,0)),C$1),TREND(INDEX('Set Schedules Here'!173:173,1,MATCH(C$1,'Set Schedules Here'!172:172,1)):INDEX('Set Schedules Here'!173:173,1,MATCH(C$1,'Set Schedules Here'!172:172,1)+1),INDEX('Set Schedules Here'!172:172,1,MATCH(C$1,'Set Schedules Here'!172:172,1)):INDEX('Set Schedules Here'!172:172,1,MATCH(C$1,'Set Schedules Here'!172:172,1)+1),C$1)),rounding_decimal_places)</f>
        <v>1</v>
      </c>
      <c r="D87">
        <f>ROUND(IF(D$1=2050,TREND(INDEX('Set Schedules Here'!173:173,1,MATCH(D$1,'Set Schedules Here'!172:172,0)),INDEX('Set Schedules Here'!172:172,1,MATCH(D$1,'Set Schedules Here'!172:172,0)),D$1),TREND(INDEX('Set Schedules Here'!173:173,1,MATCH(D$1,'Set Schedules Here'!172:172,1)):INDEX('Set Schedules Here'!173:173,1,MATCH(D$1,'Set Schedules Here'!172:172,1)+1),INDEX('Set Schedules Here'!172:172,1,MATCH(D$1,'Set Schedules Here'!172:172,1)):INDEX('Set Schedules Here'!172:172,1,MATCH(D$1,'Set Schedules Here'!172:172,1)+1),D$1)),rounding_decimal_places)</f>
        <v>1</v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1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1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1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1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1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1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1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1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1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1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1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1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1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1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1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1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1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1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1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1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1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1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2"/>
    <col min="66" max="16384" width="9.140625" style="12"/>
  </cols>
  <sheetData>
    <row r="1" spans="1:65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2" t="str">
        <f>IF(ISBLANK('Set Schedules Here'!AG163),"",ROUND('Set Schedules Here'!AG163,rounding_decimal_places))</f>
        <v/>
      </c>
    </row>
    <row r="83" spans="1:65" x14ac:dyDescent="0.25">
      <c r="A83" s="12" t="str">
        <f>'Set Schedules Here'!A164</f>
        <v>settings gov rev regular spending</v>
      </c>
      <c r="B83" s="12">
        <f>IF(ISBLANK('Set Schedules Here'!B164),"",ROUND('Set Schedules Here'!B164,rounding_decimal_places))</f>
        <v>2019</v>
      </c>
      <c r="C83" s="12">
        <f>IF(ISBLANK('Set Schedules Here'!B165),"",ROUND('Set Schedules Here'!B165,rounding_decimal_places))</f>
        <v>1</v>
      </c>
      <c r="D83" s="12">
        <f>IF(ISBLANK('Set Schedules Here'!C164),"",ROUND('Set Schedules Here'!C164,rounding_decimal_places))</f>
        <v>2050</v>
      </c>
      <c r="E83" s="12">
        <f>IF(ISBLANK('Set Schedules Here'!C165),"",ROUND('Set Schedules Here'!C165,rounding_decimal_places))</f>
        <v>1</v>
      </c>
      <c r="F83" s="12" t="str">
        <f>IF(ISBLANK('Set Schedules Here'!D164),"",ROUND('Set Schedules Here'!D164,rounding_decimal_places))</f>
        <v/>
      </c>
      <c r="G83" s="12" t="str">
        <f>IF(ISBLANK('Set Schedules Here'!D165),"",ROUND('Set Schedules Here'!D165,rounding_decimal_places))</f>
        <v/>
      </c>
      <c r="H83" s="12" t="str">
        <f>IF(ISBLANK('Set Schedules Here'!E164),"",ROUND('Set Schedules Here'!E164,rounding_decimal_places))</f>
        <v/>
      </c>
      <c r="I83" s="12" t="str">
        <f>IF(ISBLANK('Set Schedules Here'!E165),"",ROUND('Set Schedules Here'!E165,rounding_decimal_places))</f>
        <v/>
      </c>
      <c r="J83" s="12" t="str">
        <f>IF(ISBLANK('Set Schedules Here'!F164),"",ROUND('Set Schedules Here'!F164,rounding_decimal_places))</f>
        <v/>
      </c>
      <c r="K83" s="12" t="str">
        <f>IF(ISBLANK('Set Schedules Here'!F165),"",ROUND('Set Schedules Here'!F165,rounding_decimal_places))</f>
        <v/>
      </c>
      <c r="L83" s="12" t="str">
        <f>IF(ISBLANK('Set Schedules Here'!G164),"",ROUND('Set Schedules Here'!G164,rounding_decimal_places))</f>
        <v/>
      </c>
      <c r="M83" s="12" t="str">
        <f>IF(ISBLANK('Set Schedules Here'!G165),"",ROUND('Set Schedules Here'!G165,rounding_decimal_places))</f>
        <v/>
      </c>
      <c r="N83" s="12" t="str">
        <f>IF(ISBLANK('Set Schedules Here'!H164),"",ROUND('Set Schedules Here'!H164,rounding_decimal_places))</f>
        <v/>
      </c>
      <c r="O83" s="12" t="str">
        <f>IF(ISBLANK('Set Schedules Here'!H165),"",ROUND('Set Schedules Here'!H165,rounding_decimal_places))</f>
        <v/>
      </c>
      <c r="P83" s="12" t="str">
        <f>IF(ISBLANK('Set Schedules Here'!I164),"",ROUND('Set Schedules Here'!I164,rounding_decimal_places))</f>
        <v/>
      </c>
      <c r="Q83" s="12" t="str">
        <f>IF(ISBLANK('Set Schedules Here'!I165),"",ROUND('Set Schedules Here'!I165,rounding_decimal_places))</f>
        <v/>
      </c>
      <c r="R83" s="12" t="str">
        <f>IF(ISBLANK('Set Schedules Here'!J164),"",ROUND('Set Schedules Here'!J164,rounding_decimal_places))</f>
        <v/>
      </c>
      <c r="S83" s="12" t="str">
        <f>IF(ISBLANK('Set Schedules Here'!J165),"",ROUND('Set Schedules Here'!J165,rounding_decimal_places))</f>
        <v/>
      </c>
      <c r="T83" s="12" t="str">
        <f>IF(ISBLANK('Set Schedules Here'!K164),"",ROUND('Set Schedules Here'!K164,rounding_decimal_places))</f>
        <v/>
      </c>
      <c r="U83" s="12" t="str">
        <f>IF(ISBLANK('Set Schedules Here'!K165),"",ROUND('Set Schedules Here'!K165,rounding_decimal_places))</f>
        <v/>
      </c>
      <c r="V83" s="12" t="str">
        <f>IF(ISBLANK('Set Schedules Here'!L164),"",ROUND('Set Schedules Here'!L164,rounding_decimal_places))</f>
        <v/>
      </c>
      <c r="W83" s="12" t="str">
        <f>IF(ISBLANK('Set Schedules Here'!L165),"",ROUND('Set Schedules Here'!L165,rounding_decimal_places))</f>
        <v/>
      </c>
      <c r="X83" s="12" t="str">
        <f>IF(ISBLANK('Set Schedules Here'!M164),"",ROUND('Set Schedules Here'!M164,rounding_decimal_places))</f>
        <v/>
      </c>
      <c r="Y83" s="12" t="str">
        <f>IF(ISBLANK('Set Schedules Here'!M165),"",ROUND('Set Schedules Here'!M165,rounding_decimal_places))</f>
        <v/>
      </c>
      <c r="Z83" s="12" t="str">
        <f>IF(ISBLANK('Set Schedules Here'!N164),"",ROUND('Set Schedules Here'!N164,rounding_decimal_places))</f>
        <v/>
      </c>
      <c r="AA83" s="12" t="str">
        <f>IF(ISBLANK('Set Schedules Here'!N165),"",ROUND('Set Schedules Here'!N165,rounding_decimal_places))</f>
        <v/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22" t="str">
        <f>IF(ISBLANK('Set Schedules Here'!AG165),"",ROUND('Set Schedules Here'!AG165,rounding_decimal_places))</f>
        <v/>
      </c>
    </row>
    <row r="84" spans="1:65" x14ac:dyDescent="0.25">
      <c r="A84" s="12" t="str">
        <f>'Set Schedules Here'!A166</f>
        <v>settings gov rev deficit spending</v>
      </c>
      <c r="B84" s="12">
        <f>IF(ISBLANK('Set Schedules Here'!B166),"",ROUND('Set Schedules Here'!B166,rounding_decimal_places))</f>
        <v>2019</v>
      </c>
      <c r="C84" s="12">
        <f>IF(ISBLANK('Set Schedules Here'!B167),"",ROUND('Set Schedules Here'!B167,rounding_decimal_places))</f>
        <v>1</v>
      </c>
      <c r="D84" s="12">
        <f>IF(ISBLANK('Set Schedules Here'!C166),"",ROUND('Set Schedules Here'!C166,rounding_decimal_places))</f>
        <v>2050</v>
      </c>
      <c r="E84" s="12">
        <f>IF(ISBLANK('Set Schedules Here'!C167),"",ROUND('Set Schedules Here'!C167,rounding_decimal_places))</f>
        <v>1</v>
      </c>
      <c r="F84" s="12" t="str">
        <f>IF(ISBLANK('Set Schedules Here'!D166),"",ROUND('Set Schedules Here'!D166,rounding_decimal_places))</f>
        <v/>
      </c>
      <c r="G84" s="12" t="str">
        <f>IF(ISBLANK('Set Schedules Here'!D167),"",ROUND('Set Schedules Here'!D167,rounding_decimal_places))</f>
        <v/>
      </c>
      <c r="H84" s="12" t="str">
        <f>IF(ISBLANK('Set Schedules Here'!E166),"",ROUND('Set Schedules Here'!E166,rounding_decimal_places))</f>
        <v/>
      </c>
      <c r="I84" s="12" t="str">
        <f>IF(ISBLANK('Set Schedules Here'!E167),"",ROUND('Set Schedules Here'!E167,rounding_decimal_places))</f>
        <v/>
      </c>
      <c r="J84" s="12" t="str">
        <f>IF(ISBLANK('Set Schedules Here'!F166),"",ROUND('Set Schedules Here'!F166,rounding_decimal_places))</f>
        <v/>
      </c>
      <c r="K84" s="12" t="str">
        <f>IF(ISBLANK('Set Schedules Here'!F167),"",ROUND('Set Schedules Here'!F167,rounding_decimal_places))</f>
        <v/>
      </c>
      <c r="L84" s="12" t="str">
        <f>IF(ISBLANK('Set Schedules Here'!G166),"",ROUND('Set Schedules Here'!G166,rounding_decimal_places))</f>
        <v/>
      </c>
      <c r="M84" s="12" t="str">
        <f>IF(ISBLANK('Set Schedules Here'!G167),"",ROUND('Set Schedules Here'!G167,rounding_decimal_places))</f>
        <v/>
      </c>
      <c r="N84" s="12" t="str">
        <f>IF(ISBLANK('Set Schedules Here'!H166),"",ROUND('Set Schedules Here'!H166,rounding_decimal_places))</f>
        <v/>
      </c>
      <c r="O84" s="12" t="str">
        <f>IF(ISBLANK('Set Schedules Here'!H167),"",ROUND('Set Schedules Here'!H167,rounding_decimal_places))</f>
        <v/>
      </c>
      <c r="P84" s="12" t="str">
        <f>IF(ISBLANK('Set Schedules Here'!I166),"",ROUND('Set Schedules Here'!I166,rounding_decimal_places))</f>
        <v/>
      </c>
      <c r="Q84" s="12" t="str">
        <f>IF(ISBLANK('Set Schedules Here'!I167),"",ROUND('Set Schedules Here'!I167,rounding_decimal_places))</f>
        <v/>
      </c>
      <c r="R84" s="12" t="str">
        <f>IF(ISBLANK('Set Schedules Here'!J166),"",ROUND('Set Schedules Here'!J166,rounding_decimal_places))</f>
        <v/>
      </c>
      <c r="S84" s="12" t="str">
        <f>IF(ISBLANK('Set Schedules Here'!J167),"",ROUND('Set Schedules Here'!J167,rounding_decimal_places))</f>
        <v/>
      </c>
      <c r="T84" s="12" t="str">
        <f>IF(ISBLANK('Set Schedules Here'!K166),"",ROUND('Set Schedules Here'!K166,rounding_decimal_places))</f>
        <v/>
      </c>
      <c r="U84" s="12" t="str">
        <f>IF(ISBLANK('Set Schedules Here'!K167),"",ROUND('Set Schedules Here'!K167,rounding_decimal_places))</f>
        <v/>
      </c>
      <c r="V84" s="12" t="str">
        <f>IF(ISBLANK('Set Schedules Here'!L166),"",ROUND('Set Schedules Here'!L166,rounding_decimal_places))</f>
        <v/>
      </c>
      <c r="W84" s="12" t="str">
        <f>IF(ISBLANK('Set Schedules Here'!L167),"",ROUND('Set Schedules Here'!L167,rounding_decimal_places))</f>
        <v/>
      </c>
      <c r="X84" s="12" t="str">
        <f>IF(ISBLANK('Set Schedules Here'!M166),"",ROUND('Set Schedules Here'!M166,rounding_decimal_places))</f>
        <v/>
      </c>
      <c r="Y84" s="12" t="str">
        <f>IF(ISBLANK('Set Schedules Here'!M167),"",ROUND('Set Schedules Here'!M167,rounding_decimal_places))</f>
        <v/>
      </c>
      <c r="Z84" s="12" t="str">
        <f>IF(ISBLANK('Set Schedules Here'!N166),"",ROUND('Set Schedules Here'!N166,rounding_decimal_places))</f>
        <v/>
      </c>
      <c r="AA84" s="12" t="str">
        <f>IF(ISBLANK('Set Schedules Here'!N167),"",ROUND('Set Schedules Here'!N167,rounding_decimal_places))</f>
        <v/>
      </c>
      <c r="AB84" s="12" t="str">
        <f>IF(ISBLANK('Set Schedules Here'!O166),"",ROUND('Set Schedules Here'!O166,rounding_decimal_places))</f>
        <v/>
      </c>
      <c r="AC84" s="12" t="str">
        <f>IF(ISBLANK('Set Schedules Here'!O167),"",ROUND('Set Schedules Here'!O167,rounding_decimal_places))</f>
        <v/>
      </c>
      <c r="AD84" s="12" t="str">
        <f>IF(ISBLANK('Set Schedules Here'!P166),"",ROUND('Set Schedules Here'!P166,rounding_decimal_places))</f>
        <v/>
      </c>
      <c r="AE84" s="12" t="str">
        <f>IF(ISBLANK('Set Schedules Here'!P167),"",ROUND('Set Schedules Here'!P167,rounding_decimal_places))</f>
        <v/>
      </c>
      <c r="AF84" s="12" t="str">
        <f>IF(ISBLANK('Set Schedules Here'!Q166),"",ROUND('Set Schedules Here'!Q166,rounding_decimal_places))</f>
        <v/>
      </c>
      <c r="AG84" s="12" t="str">
        <f>IF(ISBLANK('Set Schedules Here'!Q167),"",ROUND('Set Schedules Here'!Q167,rounding_decimal_places))</f>
        <v/>
      </c>
      <c r="AH84" s="12" t="str">
        <f>IF(ISBLANK('Set Schedules Here'!R166),"",ROUND('Set Schedules Here'!R166,rounding_decimal_places))</f>
        <v/>
      </c>
      <c r="AI84" s="12" t="str">
        <f>IF(ISBLANK('Set Schedules Here'!R167),"",ROUND('Set Schedules Here'!R167,rounding_decimal_places))</f>
        <v/>
      </c>
      <c r="AJ84" s="12" t="str">
        <f>IF(ISBLANK('Set Schedules Here'!S166),"",ROUND('Set Schedules Here'!S166,rounding_decimal_places))</f>
        <v/>
      </c>
      <c r="AK84" s="12" t="str">
        <f>IF(ISBLANK('Set Schedules Here'!S167),"",ROUND('Set Schedules Here'!S167,rounding_decimal_places))</f>
        <v/>
      </c>
      <c r="AL84" s="12" t="str">
        <f>IF(ISBLANK('Set Schedules Here'!T166),"",ROUND('Set Schedules Here'!T166,rounding_decimal_places))</f>
        <v/>
      </c>
      <c r="AM84" s="12" t="str">
        <f>IF(ISBLANK('Set Schedules Here'!T167),"",ROUND('Set Schedules Here'!T167,rounding_decimal_places))</f>
        <v/>
      </c>
      <c r="AN84" s="12" t="str">
        <f>IF(ISBLANK('Set Schedules Here'!U166),"",ROUND('Set Schedules Here'!U166,rounding_decimal_places))</f>
        <v/>
      </c>
      <c r="AO84" s="12" t="str">
        <f>IF(ISBLANK('Set Schedules Here'!U167),"",ROUND('Set Schedules Here'!U167,rounding_decimal_places))</f>
        <v/>
      </c>
      <c r="AP84" s="12" t="str">
        <f>IF(ISBLANK('Set Schedules Here'!V166),"",ROUND('Set Schedules Here'!V166,rounding_decimal_places))</f>
        <v/>
      </c>
      <c r="AQ84" s="12" t="str">
        <f>IF(ISBLANK('Set Schedules Here'!V167),"",ROUND('Set Schedules Here'!V167,rounding_decimal_places))</f>
        <v/>
      </c>
      <c r="AR84" s="12" t="str">
        <f>IF(ISBLANK('Set Schedules Here'!W166),"",ROUND('Set Schedules Here'!W166,rounding_decimal_places))</f>
        <v/>
      </c>
      <c r="AS84" s="12" t="str">
        <f>IF(ISBLANK('Set Schedules Here'!W167),"",ROUND('Set Schedules Here'!W167,rounding_decimal_places))</f>
        <v/>
      </c>
      <c r="AT84" s="12" t="str">
        <f>IF(ISBLANK('Set Schedules Here'!X166),"",ROUND('Set Schedules Here'!X166,rounding_decimal_places))</f>
        <v/>
      </c>
      <c r="AU84" s="12" t="str">
        <f>IF(ISBLANK('Set Schedules Here'!X167),"",ROUND('Set Schedules Here'!X167,rounding_decimal_places))</f>
        <v/>
      </c>
      <c r="AV84" s="12" t="str">
        <f>IF(ISBLANK('Set Schedules Here'!Y166),"",ROUND('Set Schedules Here'!Y166,rounding_decimal_places))</f>
        <v/>
      </c>
      <c r="AW84" s="12" t="str">
        <f>IF(ISBLANK('Set Schedules Here'!Y167),"",ROUND('Set Schedules Here'!Y167,rounding_decimal_places))</f>
        <v/>
      </c>
      <c r="AX84" s="12" t="str">
        <f>IF(ISBLANK('Set Schedules Here'!Z166),"",ROUND('Set Schedules Here'!Z166,rounding_decimal_places))</f>
        <v/>
      </c>
      <c r="AY84" s="12" t="str">
        <f>IF(ISBLANK('Set Schedules Here'!Z167),"",ROUND('Set Schedules Here'!Z167,rounding_decimal_places))</f>
        <v/>
      </c>
      <c r="AZ84" s="12" t="str">
        <f>IF(ISBLANK('Set Schedules Here'!AA166),"",ROUND('Set Schedules Here'!AA166,rounding_decimal_places))</f>
        <v/>
      </c>
      <c r="BA84" s="12" t="str">
        <f>IF(ISBLANK('Set Schedules Here'!AA167),"",ROUND('Set Schedules Here'!AA167,rounding_decimal_places))</f>
        <v/>
      </c>
      <c r="BB84" s="12" t="str">
        <f>IF(ISBLANK('Set Schedules Here'!AB166),"",ROUND('Set Schedules Here'!AB166,rounding_decimal_places))</f>
        <v/>
      </c>
      <c r="BC84" s="12" t="str">
        <f>IF(ISBLANK('Set Schedules Here'!AB167),"",ROUND('Set Schedules Here'!AB167,rounding_decimal_places))</f>
        <v/>
      </c>
      <c r="BD84" s="12" t="str">
        <f>IF(ISBLANK('Set Schedules Here'!AC166),"",ROUND('Set Schedules Here'!AC166,rounding_decimal_places))</f>
        <v/>
      </c>
      <c r="BE84" s="12" t="str">
        <f>IF(ISBLANK('Set Schedules Here'!AC167),"",ROUND('Set Schedules Here'!AC167,rounding_decimal_places))</f>
        <v/>
      </c>
      <c r="BF84" s="12" t="str">
        <f>IF(ISBLANK('Set Schedules Here'!AD166),"",ROUND('Set Schedules Here'!AD166,rounding_decimal_places))</f>
        <v/>
      </c>
      <c r="BG84" s="12" t="str">
        <f>IF(ISBLANK('Set Schedules Here'!AD167),"",ROUND('Set Schedules Here'!AD167,rounding_decimal_places))</f>
        <v/>
      </c>
      <c r="BH84" s="12" t="str">
        <f>IF(ISBLANK('Set Schedules Here'!AE166),"",ROUND('Set Schedules Here'!AE166,rounding_decimal_places))</f>
        <v/>
      </c>
      <c r="BI84" s="12" t="str">
        <f>IF(ISBLANK('Set Schedules Here'!AE167),"",ROUND('Set Schedules Here'!AE167,rounding_decimal_places))</f>
        <v/>
      </c>
      <c r="BJ84" s="12" t="str">
        <f>IF(ISBLANK('Set Schedules Here'!AF166),"",ROUND('Set Schedules Here'!AF166,rounding_decimal_places))</f>
        <v/>
      </c>
      <c r="BK84" s="12" t="str">
        <f>IF(ISBLANK('Set Schedules Here'!AF167),"",ROUND('Set Schedules Here'!AF167,rounding_decimal_places))</f>
        <v/>
      </c>
      <c r="BL84" s="12" t="str">
        <f>IF(ISBLANK('Set Schedules Here'!AG166),"",ROUND('Set Schedules Here'!AG166,rounding_decimal_places))</f>
        <v/>
      </c>
      <c r="BM84" s="22" t="str">
        <f>IF(ISBLANK('Set Schedules Here'!AG167),"",ROUND('Set Schedules Here'!AG167,rounding_decimal_places))</f>
        <v/>
      </c>
    </row>
    <row r="85" spans="1:65" x14ac:dyDescent="0.25">
      <c r="A85" s="12" t="str">
        <f>'Set Schedules Here'!A168</f>
        <v>settings gov rev household taxes</v>
      </c>
      <c r="B85" s="12">
        <f>IF(ISBLANK('Set Schedules Here'!B168),"",ROUND('Set Schedules Here'!B168,rounding_decimal_places))</f>
        <v>2019</v>
      </c>
      <c r="C85" s="12">
        <f>IF(ISBLANK('Set Schedules Here'!B169),"",ROUND('Set Schedules Here'!B169,rounding_decimal_places))</f>
        <v>1</v>
      </c>
      <c r="D85" s="12">
        <f>IF(ISBLANK('Set Schedules Here'!C168),"",ROUND('Set Schedules Here'!C168,rounding_decimal_places))</f>
        <v>2050</v>
      </c>
      <c r="E85" s="12">
        <f>IF(ISBLANK('Set Schedules Here'!C169),"",ROUND('Set Schedules Here'!C169,rounding_decimal_places))</f>
        <v>1</v>
      </c>
      <c r="F85" s="12" t="str">
        <f>IF(ISBLANK('Set Schedules Here'!D168),"",ROUND('Set Schedules Here'!D168,rounding_decimal_places))</f>
        <v/>
      </c>
      <c r="G85" s="12" t="str">
        <f>IF(ISBLANK('Set Schedules Here'!D169),"",ROUND('Set Schedules Here'!D169,rounding_decimal_places))</f>
        <v/>
      </c>
      <c r="H85" s="12" t="str">
        <f>IF(ISBLANK('Set Schedules Here'!E168),"",ROUND('Set Schedules Here'!E168,rounding_decimal_places))</f>
        <v/>
      </c>
      <c r="I85" s="12" t="str">
        <f>IF(ISBLANK('Set Schedules Here'!E169),"",ROUND('Set Schedules Here'!E169,rounding_decimal_places))</f>
        <v/>
      </c>
      <c r="J85" s="12" t="str">
        <f>IF(ISBLANK('Set Schedules Here'!F168),"",ROUND('Set Schedules Here'!F168,rounding_decimal_places))</f>
        <v/>
      </c>
      <c r="K85" s="12" t="str">
        <f>IF(ISBLANK('Set Schedules Here'!F169),"",ROUND('Set Schedules Here'!F169,rounding_decimal_places))</f>
        <v/>
      </c>
      <c r="L85" s="12" t="str">
        <f>IF(ISBLANK('Set Schedules Here'!G168),"",ROUND('Set Schedules Here'!G168,rounding_decimal_places))</f>
        <v/>
      </c>
      <c r="M85" s="12" t="str">
        <f>IF(ISBLANK('Set Schedules Here'!G169),"",ROUND('Set Schedules Here'!G169,rounding_decimal_places))</f>
        <v/>
      </c>
      <c r="N85" s="12" t="str">
        <f>IF(ISBLANK('Set Schedules Here'!H168),"",ROUND('Set Schedules Here'!H168,rounding_decimal_places))</f>
        <v/>
      </c>
      <c r="O85" s="12" t="str">
        <f>IF(ISBLANK('Set Schedules Here'!H169),"",ROUND('Set Schedules Here'!H169,rounding_decimal_places))</f>
        <v/>
      </c>
      <c r="P85" s="12" t="str">
        <f>IF(ISBLANK('Set Schedules Here'!I168),"",ROUND('Set Schedules Here'!I168,rounding_decimal_places))</f>
        <v/>
      </c>
      <c r="Q85" s="12" t="str">
        <f>IF(ISBLANK('Set Schedules Here'!I169),"",ROUND('Set Schedules Here'!I169,rounding_decimal_places))</f>
        <v/>
      </c>
      <c r="R85" s="12" t="str">
        <f>IF(ISBLANK('Set Schedules Here'!J168),"",ROUND('Set Schedules Here'!J168,rounding_decimal_places))</f>
        <v/>
      </c>
      <c r="S85" s="12" t="str">
        <f>IF(ISBLANK('Set Schedules Here'!J169),"",ROUND('Set Schedules Here'!J169,rounding_decimal_places))</f>
        <v/>
      </c>
      <c r="T85" s="12" t="str">
        <f>IF(ISBLANK('Set Schedules Here'!K168),"",ROUND('Set Schedules Here'!K168,rounding_decimal_places))</f>
        <v/>
      </c>
      <c r="U85" s="12" t="str">
        <f>IF(ISBLANK('Set Schedules Here'!K169),"",ROUND('Set Schedules Here'!K169,rounding_decimal_places))</f>
        <v/>
      </c>
      <c r="V85" s="12" t="str">
        <f>IF(ISBLANK('Set Schedules Here'!L168),"",ROUND('Set Schedules Here'!L168,rounding_decimal_places))</f>
        <v/>
      </c>
      <c r="W85" s="12" t="str">
        <f>IF(ISBLANK('Set Schedules Here'!L169),"",ROUND('Set Schedules Here'!L169,rounding_decimal_places))</f>
        <v/>
      </c>
      <c r="X85" s="12" t="str">
        <f>IF(ISBLANK('Set Schedules Here'!M168),"",ROUND('Set Schedules Here'!M168,rounding_decimal_places))</f>
        <v/>
      </c>
      <c r="Y85" s="12" t="str">
        <f>IF(ISBLANK('Set Schedules Here'!M169),"",ROUND('Set Schedules Here'!M169,rounding_decimal_places))</f>
        <v/>
      </c>
      <c r="Z85" s="12" t="str">
        <f>IF(ISBLANK('Set Schedules Here'!N168),"",ROUND('Set Schedules Here'!N168,rounding_decimal_places))</f>
        <v/>
      </c>
      <c r="AA85" s="12" t="str">
        <f>IF(ISBLANK('Set Schedules Here'!N169),"",ROUND('Set Schedules Here'!N169,rounding_decimal_places))</f>
        <v/>
      </c>
      <c r="AB85" s="12" t="str">
        <f>IF(ISBLANK('Set Schedules Here'!O168),"",ROUND('Set Schedules Here'!O168,rounding_decimal_places))</f>
        <v/>
      </c>
      <c r="AC85" s="12" t="str">
        <f>IF(ISBLANK('Set Schedules Here'!O169),"",ROUND('Set Schedules Here'!O169,rounding_decimal_places))</f>
        <v/>
      </c>
      <c r="AD85" s="12" t="str">
        <f>IF(ISBLANK('Set Schedules Here'!P168),"",ROUND('Set Schedules Here'!P168,rounding_decimal_places))</f>
        <v/>
      </c>
      <c r="AE85" s="12" t="str">
        <f>IF(ISBLANK('Set Schedules Here'!P169),"",ROUND('Set Schedules Here'!P169,rounding_decimal_places))</f>
        <v/>
      </c>
      <c r="AF85" s="12" t="str">
        <f>IF(ISBLANK('Set Schedules Here'!Q168),"",ROUND('Set Schedules Here'!Q168,rounding_decimal_places))</f>
        <v/>
      </c>
      <c r="AG85" s="12" t="str">
        <f>IF(ISBLANK('Set Schedules Here'!Q169),"",ROUND('Set Schedules Here'!Q169,rounding_decimal_places))</f>
        <v/>
      </c>
      <c r="AH85" s="12" t="str">
        <f>IF(ISBLANK('Set Schedules Here'!R168),"",ROUND('Set Schedules Here'!R168,rounding_decimal_places))</f>
        <v/>
      </c>
      <c r="AI85" s="12" t="str">
        <f>IF(ISBLANK('Set Schedules Here'!R169),"",ROUND('Set Schedules Here'!R169,rounding_decimal_places))</f>
        <v/>
      </c>
      <c r="AJ85" s="12" t="str">
        <f>IF(ISBLANK('Set Schedules Here'!S168),"",ROUND('Set Schedules Here'!S168,rounding_decimal_places))</f>
        <v/>
      </c>
      <c r="AK85" s="12" t="str">
        <f>IF(ISBLANK('Set Schedules Here'!S169),"",ROUND('Set Schedules Here'!S169,rounding_decimal_places))</f>
        <v/>
      </c>
      <c r="AL85" s="12" t="str">
        <f>IF(ISBLANK('Set Schedules Here'!T168),"",ROUND('Set Schedules Here'!T168,rounding_decimal_places))</f>
        <v/>
      </c>
      <c r="AM85" s="12" t="str">
        <f>IF(ISBLANK('Set Schedules Here'!T169),"",ROUND('Set Schedules Here'!T169,rounding_decimal_places))</f>
        <v/>
      </c>
      <c r="AN85" s="12" t="str">
        <f>IF(ISBLANK('Set Schedules Here'!U168),"",ROUND('Set Schedules Here'!U168,rounding_decimal_places))</f>
        <v/>
      </c>
      <c r="AO85" s="12" t="str">
        <f>IF(ISBLANK('Set Schedules Here'!U169),"",ROUND('Set Schedules Here'!U169,rounding_decimal_places))</f>
        <v/>
      </c>
      <c r="AP85" s="12" t="str">
        <f>IF(ISBLANK('Set Schedules Here'!V168),"",ROUND('Set Schedules Here'!V168,rounding_decimal_places))</f>
        <v/>
      </c>
      <c r="AQ85" s="12" t="str">
        <f>IF(ISBLANK('Set Schedules Here'!V169),"",ROUND('Set Schedules Here'!V169,rounding_decimal_places))</f>
        <v/>
      </c>
      <c r="AR85" s="12" t="str">
        <f>IF(ISBLANK('Set Schedules Here'!W168),"",ROUND('Set Schedules Here'!W168,rounding_decimal_places))</f>
        <v/>
      </c>
      <c r="AS85" s="12" t="str">
        <f>IF(ISBLANK('Set Schedules Here'!W169),"",ROUND('Set Schedules Here'!W169,rounding_decimal_places))</f>
        <v/>
      </c>
      <c r="AT85" s="12" t="str">
        <f>IF(ISBLANK('Set Schedules Here'!X168),"",ROUND('Set Schedules Here'!X168,rounding_decimal_places))</f>
        <v/>
      </c>
      <c r="AU85" s="12" t="str">
        <f>IF(ISBLANK('Set Schedules Here'!X169),"",ROUND('Set Schedules Here'!X169,rounding_decimal_places))</f>
        <v/>
      </c>
      <c r="AV85" s="12" t="str">
        <f>IF(ISBLANK('Set Schedules Here'!Y168),"",ROUND('Set Schedules Here'!Y168,rounding_decimal_places))</f>
        <v/>
      </c>
      <c r="AW85" s="12" t="str">
        <f>IF(ISBLANK('Set Schedules Here'!Y169),"",ROUND('Set Schedules Here'!Y169,rounding_decimal_places))</f>
        <v/>
      </c>
      <c r="AX85" s="12" t="str">
        <f>IF(ISBLANK('Set Schedules Here'!Z168),"",ROUND('Set Schedules Here'!Z168,rounding_decimal_places))</f>
        <v/>
      </c>
      <c r="AY85" s="12" t="str">
        <f>IF(ISBLANK('Set Schedules Here'!Z169),"",ROUND('Set Schedules Here'!Z169,rounding_decimal_places))</f>
        <v/>
      </c>
      <c r="AZ85" s="12" t="str">
        <f>IF(ISBLANK('Set Schedules Here'!AA168),"",ROUND('Set Schedules Here'!AA168,rounding_decimal_places))</f>
        <v/>
      </c>
      <c r="BA85" s="12" t="str">
        <f>IF(ISBLANK('Set Schedules Here'!AA169),"",ROUND('Set Schedules Here'!AA169,rounding_decimal_places))</f>
        <v/>
      </c>
      <c r="BB85" s="12" t="str">
        <f>IF(ISBLANK('Set Schedules Here'!AB168),"",ROUND('Set Schedules Here'!AB168,rounding_decimal_places))</f>
        <v/>
      </c>
      <c r="BC85" s="12" t="str">
        <f>IF(ISBLANK('Set Schedules Here'!AB169),"",ROUND('Set Schedules Here'!AB169,rounding_decimal_places))</f>
        <v/>
      </c>
      <c r="BD85" s="12" t="str">
        <f>IF(ISBLANK('Set Schedules Here'!AC168),"",ROUND('Set Schedules Here'!AC168,rounding_decimal_places))</f>
        <v/>
      </c>
      <c r="BE85" s="12" t="str">
        <f>IF(ISBLANK('Set Schedules Here'!AC169),"",ROUND('Set Schedules Here'!AC169,rounding_decimal_places))</f>
        <v/>
      </c>
      <c r="BF85" s="12" t="str">
        <f>IF(ISBLANK('Set Schedules Here'!AD168),"",ROUND('Set Schedules Here'!AD168,rounding_decimal_places))</f>
        <v/>
      </c>
      <c r="BG85" s="12" t="str">
        <f>IF(ISBLANK('Set Schedules Here'!AD169),"",ROUND('Set Schedules Here'!AD169,rounding_decimal_places))</f>
        <v/>
      </c>
      <c r="BH85" s="12" t="str">
        <f>IF(ISBLANK('Set Schedules Here'!AE168),"",ROUND('Set Schedules Here'!AE168,rounding_decimal_places))</f>
        <v/>
      </c>
      <c r="BI85" s="12" t="str">
        <f>IF(ISBLANK('Set Schedules Here'!AE169),"",ROUND('Set Schedules Here'!AE169,rounding_decimal_places))</f>
        <v/>
      </c>
      <c r="BJ85" s="12" t="str">
        <f>IF(ISBLANK('Set Schedules Here'!AF168),"",ROUND('Set Schedules Here'!AF168,rounding_decimal_places))</f>
        <v/>
      </c>
      <c r="BK85" s="12" t="str">
        <f>IF(ISBLANK('Set Schedules Here'!AF169),"",ROUND('Set Schedules Here'!AF169,rounding_decimal_places))</f>
        <v/>
      </c>
      <c r="BL85" s="12" t="str">
        <f>IF(ISBLANK('Set Schedules Here'!AG168),"",ROUND('Set Schedules Here'!AG168,rounding_decimal_places))</f>
        <v/>
      </c>
      <c r="BM85" s="22" t="str">
        <f>IF(ISBLANK('Set Schedules Here'!AG169),"",ROUND('Set Schedules Here'!AG169,rounding_decimal_places))</f>
        <v/>
      </c>
    </row>
    <row r="86" spans="1:65" x14ac:dyDescent="0.25">
      <c r="A86" s="12" t="str">
        <f>'Set Schedules Here'!A170</f>
        <v>settings gov rev payroll taxes</v>
      </c>
      <c r="B86" s="12">
        <f>IF(ISBLANK('Set Schedules Here'!B170),"",ROUND('Set Schedules Here'!B170,rounding_decimal_places))</f>
        <v>2019</v>
      </c>
      <c r="C86" s="12">
        <f>IF(ISBLANK('Set Schedules Here'!B171),"",ROUND('Set Schedules Here'!B171,rounding_decimal_places))</f>
        <v>1</v>
      </c>
      <c r="D86" s="12">
        <f>IF(ISBLANK('Set Schedules Here'!C170),"",ROUND('Set Schedules Here'!C170,rounding_decimal_places))</f>
        <v>2050</v>
      </c>
      <c r="E86" s="12">
        <f>IF(ISBLANK('Set Schedules Here'!C171),"",ROUND('Set Schedules Here'!C171,rounding_decimal_places))</f>
        <v>1</v>
      </c>
      <c r="F86" s="12" t="str">
        <f>IF(ISBLANK('Set Schedules Here'!D170),"",ROUND('Set Schedules Here'!D170,rounding_decimal_places))</f>
        <v/>
      </c>
      <c r="G86" s="12" t="str">
        <f>IF(ISBLANK('Set Schedules Here'!D171),"",ROUND('Set Schedules Here'!D171,rounding_decimal_places))</f>
        <v/>
      </c>
      <c r="H86" s="12" t="str">
        <f>IF(ISBLANK('Set Schedules Here'!E170),"",ROUND('Set Schedules Here'!E170,rounding_decimal_places))</f>
        <v/>
      </c>
      <c r="I86" s="12" t="str">
        <f>IF(ISBLANK('Set Schedules Here'!E171),"",ROUND('Set Schedules Here'!E171,rounding_decimal_places))</f>
        <v/>
      </c>
      <c r="J86" s="12" t="str">
        <f>IF(ISBLANK('Set Schedules Here'!F170),"",ROUND('Set Schedules Here'!F170,rounding_decimal_places))</f>
        <v/>
      </c>
      <c r="K86" s="12" t="str">
        <f>IF(ISBLANK('Set Schedules Here'!F171),"",ROUND('Set Schedules Here'!F171,rounding_decimal_places))</f>
        <v/>
      </c>
      <c r="L86" s="12" t="str">
        <f>IF(ISBLANK('Set Schedules Here'!G170),"",ROUND('Set Schedules Here'!G170,rounding_decimal_places))</f>
        <v/>
      </c>
      <c r="M86" s="12" t="str">
        <f>IF(ISBLANK('Set Schedules Here'!G171),"",ROUND('Set Schedules Here'!G171,rounding_decimal_places))</f>
        <v/>
      </c>
      <c r="N86" s="12" t="str">
        <f>IF(ISBLANK('Set Schedules Here'!H170),"",ROUND('Set Schedules Here'!H170,rounding_decimal_places))</f>
        <v/>
      </c>
      <c r="O86" s="12" t="str">
        <f>IF(ISBLANK('Set Schedules Here'!H171),"",ROUND('Set Schedules Here'!H171,rounding_decimal_places))</f>
        <v/>
      </c>
      <c r="P86" s="12" t="str">
        <f>IF(ISBLANK('Set Schedules Here'!I170),"",ROUND('Set Schedules Here'!I170,rounding_decimal_places))</f>
        <v/>
      </c>
      <c r="Q86" s="12" t="str">
        <f>IF(ISBLANK('Set Schedules Here'!I171),"",ROUND('Set Schedules Here'!I171,rounding_decimal_places))</f>
        <v/>
      </c>
      <c r="R86" s="12" t="str">
        <f>IF(ISBLANK('Set Schedules Here'!J170),"",ROUND('Set Schedules Here'!J170,rounding_decimal_places))</f>
        <v/>
      </c>
      <c r="S86" s="12" t="str">
        <f>IF(ISBLANK('Set Schedules Here'!J171),"",ROUND('Set Schedules Here'!J171,rounding_decimal_places))</f>
        <v/>
      </c>
      <c r="T86" s="12" t="str">
        <f>IF(ISBLANK('Set Schedules Here'!K170),"",ROUND('Set Schedules Here'!K170,rounding_decimal_places))</f>
        <v/>
      </c>
      <c r="U86" s="12" t="str">
        <f>IF(ISBLANK('Set Schedules Here'!K171),"",ROUND('Set Schedules Here'!K171,rounding_decimal_places))</f>
        <v/>
      </c>
      <c r="V86" s="12" t="str">
        <f>IF(ISBLANK('Set Schedules Here'!L170),"",ROUND('Set Schedules Here'!L170,rounding_decimal_places))</f>
        <v/>
      </c>
      <c r="W86" s="12" t="str">
        <f>IF(ISBLANK('Set Schedules Here'!L171),"",ROUND('Set Schedules Here'!L171,rounding_decimal_places))</f>
        <v/>
      </c>
      <c r="X86" s="12" t="str">
        <f>IF(ISBLANK('Set Schedules Here'!M170),"",ROUND('Set Schedules Here'!M170,rounding_decimal_places))</f>
        <v/>
      </c>
      <c r="Y86" s="12" t="str">
        <f>IF(ISBLANK('Set Schedules Here'!M171),"",ROUND('Set Schedules Here'!M171,rounding_decimal_places))</f>
        <v/>
      </c>
      <c r="Z86" s="12" t="str">
        <f>IF(ISBLANK('Set Schedules Here'!N170),"",ROUND('Set Schedules Here'!N170,rounding_decimal_places))</f>
        <v/>
      </c>
      <c r="AA86" s="12" t="str">
        <f>IF(ISBLANK('Set Schedules Here'!N171),"",ROUND('Set Schedules Here'!N171,rounding_decimal_places))</f>
        <v/>
      </c>
      <c r="AB86" s="12" t="str">
        <f>IF(ISBLANK('Set Schedules Here'!O170),"",ROUND('Set Schedules Here'!O170,rounding_decimal_places))</f>
        <v/>
      </c>
      <c r="AC86" s="12" t="str">
        <f>IF(ISBLANK('Set Schedules Here'!O171),"",ROUND('Set Schedules Here'!O171,rounding_decimal_places))</f>
        <v/>
      </c>
      <c r="AD86" s="12" t="str">
        <f>IF(ISBLANK('Set Schedules Here'!P170),"",ROUND('Set Schedules Here'!P170,rounding_decimal_places))</f>
        <v/>
      </c>
      <c r="AE86" s="12" t="str">
        <f>IF(ISBLANK('Set Schedules Here'!P171),"",ROUND('Set Schedules Here'!P171,rounding_decimal_places))</f>
        <v/>
      </c>
      <c r="AF86" s="12" t="str">
        <f>IF(ISBLANK('Set Schedules Here'!Q170),"",ROUND('Set Schedules Here'!Q170,rounding_decimal_places))</f>
        <v/>
      </c>
      <c r="AG86" s="12" t="str">
        <f>IF(ISBLANK('Set Schedules Here'!Q171),"",ROUND('Set Schedules Here'!Q171,rounding_decimal_places))</f>
        <v/>
      </c>
      <c r="AH86" s="12" t="str">
        <f>IF(ISBLANK('Set Schedules Here'!R170),"",ROUND('Set Schedules Here'!R170,rounding_decimal_places))</f>
        <v/>
      </c>
      <c r="AI86" s="12" t="str">
        <f>IF(ISBLANK('Set Schedules Here'!R171),"",ROUND('Set Schedules Here'!R171,rounding_decimal_places))</f>
        <v/>
      </c>
      <c r="AJ86" s="12" t="str">
        <f>IF(ISBLANK('Set Schedules Here'!S170),"",ROUND('Set Schedules Here'!S170,rounding_decimal_places))</f>
        <v/>
      </c>
      <c r="AK86" s="12" t="str">
        <f>IF(ISBLANK('Set Schedules Here'!S171),"",ROUND('Set Schedules Here'!S171,rounding_decimal_places))</f>
        <v/>
      </c>
      <c r="AL86" s="12" t="str">
        <f>IF(ISBLANK('Set Schedules Here'!T170),"",ROUND('Set Schedules Here'!T170,rounding_decimal_places))</f>
        <v/>
      </c>
      <c r="AM86" s="12" t="str">
        <f>IF(ISBLANK('Set Schedules Here'!T171),"",ROUND('Set Schedules Here'!T171,rounding_decimal_places))</f>
        <v/>
      </c>
      <c r="AN86" s="12" t="str">
        <f>IF(ISBLANK('Set Schedules Here'!U170),"",ROUND('Set Schedules Here'!U170,rounding_decimal_places))</f>
        <v/>
      </c>
      <c r="AO86" s="12" t="str">
        <f>IF(ISBLANK('Set Schedules Here'!U171),"",ROUND('Set Schedules Here'!U171,rounding_decimal_places))</f>
        <v/>
      </c>
      <c r="AP86" s="12" t="str">
        <f>IF(ISBLANK('Set Schedules Here'!V170),"",ROUND('Set Schedules Here'!V170,rounding_decimal_places))</f>
        <v/>
      </c>
      <c r="AQ86" s="12" t="str">
        <f>IF(ISBLANK('Set Schedules Here'!V171),"",ROUND('Set Schedules Here'!V171,rounding_decimal_places))</f>
        <v/>
      </c>
      <c r="AR86" s="12" t="str">
        <f>IF(ISBLANK('Set Schedules Here'!W170),"",ROUND('Set Schedules Here'!W170,rounding_decimal_places))</f>
        <v/>
      </c>
      <c r="AS86" s="12" t="str">
        <f>IF(ISBLANK('Set Schedules Here'!W171),"",ROUND('Set Schedules Here'!W171,rounding_decimal_places))</f>
        <v/>
      </c>
      <c r="AT86" s="12" t="str">
        <f>IF(ISBLANK('Set Schedules Here'!X170),"",ROUND('Set Schedules Here'!X170,rounding_decimal_places))</f>
        <v/>
      </c>
      <c r="AU86" s="12" t="str">
        <f>IF(ISBLANK('Set Schedules Here'!X171),"",ROUND('Set Schedules Here'!X171,rounding_decimal_places))</f>
        <v/>
      </c>
      <c r="AV86" s="12" t="str">
        <f>IF(ISBLANK('Set Schedules Here'!Y170),"",ROUND('Set Schedules Here'!Y170,rounding_decimal_places))</f>
        <v/>
      </c>
      <c r="AW86" s="12" t="str">
        <f>IF(ISBLANK('Set Schedules Here'!Y171),"",ROUND('Set Schedules Here'!Y171,rounding_decimal_places))</f>
        <v/>
      </c>
      <c r="AX86" s="12" t="str">
        <f>IF(ISBLANK('Set Schedules Here'!Z170),"",ROUND('Set Schedules Here'!Z170,rounding_decimal_places))</f>
        <v/>
      </c>
      <c r="AY86" s="12" t="str">
        <f>IF(ISBLANK('Set Schedules Here'!Z171),"",ROUND('Set Schedules Here'!Z171,rounding_decimal_places))</f>
        <v/>
      </c>
      <c r="AZ86" s="12" t="str">
        <f>IF(ISBLANK('Set Schedules Here'!AA170),"",ROUND('Set Schedules Here'!AA170,rounding_decimal_places))</f>
        <v/>
      </c>
      <c r="BA86" s="12" t="str">
        <f>IF(ISBLANK('Set Schedules Here'!AA171),"",ROUND('Set Schedules Here'!AA171,rounding_decimal_places))</f>
        <v/>
      </c>
      <c r="BB86" s="12" t="str">
        <f>IF(ISBLANK('Set Schedules Here'!AB170),"",ROUND('Set Schedules Here'!AB170,rounding_decimal_places))</f>
        <v/>
      </c>
      <c r="BC86" s="12" t="str">
        <f>IF(ISBLANK('Set Schedules Here'!AB171),"",ROUND('Set Schedules Here'!AB171,rounding_decimal_places))</f>
        <v/>
      </c>
      <c r="BD86" s="12" t="str">
        <f>IF(ISBLANK('Set Schedules Here'!AC170),"",ROUND('Set Schedules Here'!AC170,rounding_decimal_places))</f>
        <v/>
      </c>
      <c r="BE86" s="12" t="str">
        <f>IF(ISBLANK('Set Schedules Here'!AC171),"",ROUND('Set Schedules Here'!AC171,rounding_decimal_places))</f>
        <v/>
      </c>
      <c r="BF86" s="12" t="str">
        <f>IF(ISBLANK('Set Schedules Here'!AD170),"",ROUND('Set Schedules Here'!AD170,rounding_decimal_places))</f>
        <v/>
      </c>
      <c r="BG86" s="12" t="str">
        <f>IF(ISBLANK('Set Schedules Here'!AD171),"",ROUND('Set Schedules Here'!AD171,rounding_decimal_places))</f>
        <v/>
      </c>
      <c r="BH86" s="12" t="str">
        <f>IF(ISBLANK('Set Schedules Here'!AE170),"",ROUND('Set Schedules Here'!AE170,rounding_decimal_places))</f>
        <v/>
      </c>
      <c r="BI86" s="12" t="str">
        <f>IF(ISBLANK('Set Schedules Here'!AE171),"",ROUND('Set Schedules Here'!AE171,rounding_decimal_places))</f>
        <v/>
      </c>
      <c r="BJ86" s="12" t="str">
        <f>IF(ISBLANK('Set Schedules Here'!AF170),"",ROUND('Set Schedules Here'!AF170,rounding_decimal_places))</f>
        <v/>
      </c>
      <c r="BK86" s="12" t="str">
        <f>IF(ISBLANK('Set Schedules Here'!AF171),"",ROUND('Set Schedules Here'!AF171,rounding_decimal_places))</f>
        <v/>
      </c>
      <c r="BL86" s="12" t="str">
        <f>IF(ISBLANK('Set Schedules Here'!AG170),"",ROUND('Set Schedules Here'!AG170,rounding_decimal_places))</f>
        <v/>
      </c>
      <c r="BM86" s="22" t="str">
        <f>IF(ISBLANK('Set Schedules Here'!AG171),"",ROUND('Set Schedules Here'!AG171,rounding_decimal_places))</f>
        <v/>
      </c>
    </row>
    <row r="87" spans="1:65" x14ac:dyDescent="0.25">
      <c r="A87" s="12" t="str">
        <f>'Set Schedules Here'!A172</f>
        <v>settings gov rev corporate taxes</v>
      </c>
      <c r="B87" s="12">
        <f>IF(ISBLANK('Set Schedules Here'!B172),"",ROUND('Set Schedules Here'!B172,rounding_decimal_places))</f>
        <v>2019</v>
      </c>
      <c r="C87" s="12">
        <f>IF(ISBLANK('Set Schedules Here'!B173),"",ROUND('Set Schedules Here'!B173,rounding_decimal_places))</f>
        <v>1</v>
      </c>
      <c r="D87" s="12">
        <f>IF(ISBLANK('Set Schedules Here'!C172),"",ROUND('Set Schedules Here'!C172,rounding_decimal_places))</f>
        <v>2050</v>
      </c>
      <c r="E87" s="12">
        <f>IF(ISBLANK('Set Schedules Here'!C173),"",ROUND('Set Schedules Here'!C173,rounding_decimal_places))</f>
        <v>1</v>
      </c>
      <c r="F87" s="12" t="str">
        <f>IF(ISBLANK('Set Schedules Here'!D172),"",ROUND('Set Schedules Here'!D172,rounding_decimal_places))</f>
        <v/>
      </c>
      <c r="G87" s="12" t="str">
        <f>IF(ISBLANK('Set Schedules Here'!D173),"",ROUND('Set Schedules Here'!D173,rounding_decimal_places))</f>
        <v/>
      </c>
      <c r="H87" s="12" t="str">
        <f>IF(ISBLANK('Set Schedules Here'!E172),"",ROUND('Set Schedules Here'!E172,rounding_decimal_places))</f>
        <v/>
      </c>
      <c r="I87" s="12" t="str">
        <f>IF(ISBLANK('Set Schedules Here'!E173),"",ROUND('Set Schedules Here'!E173,rounding_decimal_places))</f>
        <v/>
      </c>
      <c r="J87" s="12" t="str">
        <f>IF(ISBLANK('Set Schedules Here'!F172),"",ROUND('Set Schedules Here'!F172,rounding_decimal_places))</f>
        <v/>
      </c>
      <c r="K87" s="12" t="str">
        <f>IF(ISBLANK('Set Schedules Here'!F173),"",ROUND('Set Schedules Here'!F173,rounding_decimal_places))</f>
        <v/>
      </c>
      <c r="L87" s="12" t="str">
        <f>IF(ISBLANK('Set Schedules Here'!G172),"",ROUND('Set Schedules Here'!G172,rounding_decimal_places))</f>
        <v/>
      </c>
      <c r="M87" s="12" t="str">
        <f>IF(ISBLANK('Set Schedules Here'!G173),"",ROUND('Set Schedules Here'!G173,rounding_decimal_places))</f>
        <v/>
      </c>
      <c r="N87" s="12" t="str">
        <f>IF(ISBLANK('Set Schedules Here'!H172),"",ROUND('Set Schedules Here'!H172,rounding_decimal_places))</f>
        <v/>
      </c>
      <c r="O87" s="12" t="str">
        <f>IF(ISBLANK('Set Schedules Here'!H173),"",ROUND('Set Schedules Here'!H173,rounding_decimal_places))</f>
        <v/>
      </c>
      <c r="P87" s="12" t="str">
        <f>IF(ISBLANK('Set Schedules Here'!I172),"",ROUND('Set Schedules Here'!I172,rounding_decimal_places))</f>
        <v/>
      </c>
      <c r="Q87" s="12" t="str">
        <f>IF(ISBLANK('Set Schedules Here'!I173),"",ROUND('Set Schedules Here'!I173,rounding_decimal_places))</f>
        <v/>
      </c>
      <c r="R87" s="12" t="str">
        <f>IF(ISBLANK('Set Schedules Here'!J172),"",ROUND('Set Schedules Here'!J172,rounding_decimal_places))</f>
        <v/>
      </c>
      <c r="S87" s="12" t="str">
        <f>IF(ISBLANK('Set Schedules Here'!J173),"",ROUND('Set Schedules Here'!J173,rounding_decimal_places))</f>
        <v/>
      </c>
      <c r="T87" s="12" t="str">
        <f>IF(ISBLANK('Set Schedules Here'!K172),"",ROUND('Set Schedules Here'!K172,rounding_decimal_places))</f>
        <v/>
      </c>
      <c r="U87" s="12" t="str">
        <f>IF(ISBLANK('Set Schedules Here'!K173),"",ROUND('Set Schedules Here'!K173,rounding_decimal_places))</f>
        <v/>
      </c>
      <c r="V87" s="12" t="str">
        <f>IF(ISBLANK('Set Schedules Here'!L172),"",ROUND('Set Schedules Here'!L172,rounding_decimal_places))</f>
        <v/>
      </c>
      <c r="W87" s="12" t="str">
        <f>IF(ISBLANK('Set Schedules Here'!L173),"",ROUND('Set Schedules Here'!L173,rounding_decimal_places))</f>
        <v/>
      </c>
      <c r="X87" s="12" t="str">
        <f>IF(ISBLANK('Set Schedules Here'!M172),"",ROUND('Set Schedules Here'!M172,rounding_decimal_places))</f>
        <v/>
      </c>
      <c r="Y87" s="12" t="str">
        <f>IF(ISBLANK('Set Schedules Here'!M173),"",ROUND('Set Schedules Here'!M173,rounding_decimal_places))</f>
        <v/>
      </c>
      <c r="Z87" s="12" t="str">
        <f>IF(ISBLANK('Set Schedules Here'!N172),"",ROUND('Set Schedules Here'!N172,rounding_decimal_places))</f>
        <v/>
      </c>
      <c r="AA87" s="12" t="str">
        <f>IF(ISBLANK('Set Schedules Here'!N173),"",ROUND('Set Schedules Here'!N173,rounding_decimal_places))</f>
        <v/>
      </c>
      <c r="AB87" s="12" t="str">
        <f>IF(ISBLANK('Set Schedules Here'!O172),"",ROUND('Set Schedules Here'!O172,rounding_decimal_places))</f>
        <v/>
      </c>
      <c r="AC87" s="12" t="str">
        <f>IF(ISBLANK('Set Schedules Here'!O173),"",ROUND('Set Schedules Here'!O173,rounding_decimal_places))</f>
        <v/>
      </c>
      <c r="AD87" s="12" t="str">
        <f>IF(ISBLANK('Set Schedules Here'!P172),"",ROUND('Set Schedules Here'!P172,rounding_decimal_places))</f>
        <v/>
      </c>
      <c r="AE87" s="12" t="str">
        <f>IF(ISBLANK('Set Schedules Here'!P173),"",ROUND('Set Schedules Here'!P173,rounding_decimal_places))</f>
        <v/>
      </c>
      <c r="AF87" s="12" t="str">
        <f>IF(ISBLANK('Set Schedules Here'!Q172),"",ROUND('Set Schedules Here'!Q172,rounding_decimal_places))</f>
        <v/>
      </c>
      <c r="AG87" s="12" t="str">
        <f>IF(ISBLANK('Set Schedules Here'!Q173),"",ROUND('Set Schedules Here'!Q173,rounding_decimal_places))</f>
        <v/>
      </c>
      <c r="AH87" s="12" t="str">
        <f>IF(ISBLANK('Set Schedules Here'!R172),"",ROUND('Set Schedules Here'!R172,rounding_decimal_places))</f>
        <v/>
      </c>
      <c r="AI87" s="12" t="str">
        <f>IF(ISBLANK('Set Schedules Here'!R173),"",ROUND('Set Schedules Here'!R173,rounding_decimal_places))</f>
        <v/>
      </c>
      <c r="AJ87" s="12" t="str">
        <f>IF(ISBLANK('Set Schedules Here'!S172),"",ROUND('Set Schedules Here'!S172,rounding_decimal_places))</f>
        <v/>
      </c>
      <c r="AK87" s="12" t="str">
        <f>IF(ISBLANK('Set Schedules Here'!S173),"",ROUND('Set Schedules Here'!S173,rounding_decimal_places))</f>
        <v/>
      </c>
      <c r="AL87" s="12" t="str">
        <f>IF(ISBLANK('Set Schedules Here'!T172),"",ROUND('Set Schedules Here'!T172,rounding_decimal_places))</f>
        <v/>
      </c>
      <c r="AM87" s="12" t="str">
        <f>IF(ISBLANK('Set Schedules Here'!T173),"",ROUND('Set Schedules Here'!T173,rounding_decimal_places))</f>
        <v/>
      </c>
      <c r="AN87" s="12" t="str">
        <f>IF(ISBLANK('Set Schedules Here'!U172),"",ROUND('Set Schedules Here'!U172,rounding_decimal_places))</f>
        <v/>
      </c>
      <c r="AO87" s="12" t="str">
        <f>IF(ISBLANK('Set Schedules Here'!U173),"",ROUND('Set Schedules Here'!U173,rounding_decimal_places))</f>
        <v/>
      </c>
      <c r="AP87" s="12" t="str">
        <f>IF(ISBLANK('Set Schedules Here'!V172),"",ROUND('Set Schedules Here'!V172,rounding_decimal_places))</f>
        <v/>
      </c>
      <c r="AQ87" s="12" t="str">
        <f>IF(ISBLANK('Set Schedules Here'!V173),"",ROUND('Set Schedules Here'!V173,rounding_decimal_places))</f>
        <v/>
      </c>
      <c r="AR87" s="12" t="str">
        <f>IF(ISBLANK('Set Schedules Here'!W172),"",ROUND('Set Schedules Here'!W172,rounding_decimal_places))</f>
        <v/>
      </c>
      <c r="AS87" s="12" t="str">
        <f>IF(ISBLANK('Set Schedules Here'!W173),"",ROUND('Set Schedules Here'!W173,rounding_decimal_places))</f>
        <v/>
      </c>
      <c r="AT87" s="12" t="str">
        <f>IF(ISBLANK('Set Schedules Here'!X172),"",ROUND('Set Schedules Here'!X172,rounding_decimal_places))</f>
        <v/>
      </c>
      <c r="AU87" s="12" t="str">
        <f>IF(ISBLANK('Set Schedules Here'!X173),"",ROUND('Set Schedules Here'!X173,rounding_decimal_places))</f>
        <v/>
      </c>
      <c r="AV87" s="12" t="str">
        <f>IF(ISBLANK('Set Schedules Here'!Y172),"",ROUND('Set Schedules Here'!Y172,rounding_decimal_places))</f>
        <v/>
      </c>
      <c r="AW87" s="12" t="str">
        <f>IF(ISBLANK('Set Schedules Here'!Y173),"",ROUND('Set Schedules Here'!Y173,rounding_decimal_places))</f>
        <v/>
      </c>
      <c r="AX87" s="12" t="str">
        <f>IF(ISBLANK('Set Schedules Here'!Z172),"",ROUND('Set Schedules Here'!Z172,rounding_decimal_places))</f>
        <v/>
      </c>
      <c r="AY87" s="12" t="str">
        <f>IF(ISBLANK('Set Schedules Here'!Z173),"",ROUND('Set Schedules Here'!Z173,rounding_decimal_places))</f>
        <v/>
      </c>
      <c r="AZ87" s="12" t="str">
        <f>IF(ISBLANK('Set Schedules Here'!AA172),"",ROUND('Set Schedules Here'!AA172,rounding_decimal_places))</f>
        <v/>
      </c>
      <c r="BA87" s="12" t="str">
        <f>IF(ISBLANK('Set Schedules Here'!AA173),"",ROUND('Set Schedules Here'!AA173,rounding_decimal_places))</f>
        <v/>
      </c>
      <c r="BB87" s="12" t="str">
        <f>IF(ISBLANK('Set Schedules Here'!AB172),"",ROUND('Set Schedules Here'!AB172,rounding_decimal_places))</f>
        <v/>
      </c>
      <c r="BC87" s="12" t="str">
        <f>IF(ISBLANK('Set Schedules Here'!AB173),"",ROUND('Set Schedules Here'!AB173,rounding_decimal_places))</f>
        <v/>
      </c>
      <c r="BD87" s="12" t="str">
        <f>IF(ISBLANK('Set Schedules Here'!AC172),"",ROUND('Set Schedules Here'!AC172,rounding_decimal_places))</f>
        <v/>
      </c>
      <c r="BE87" s="12" t="str">
        <f>IF(ISBLANK('Set Schedules Here'!AC173),"",ROUND('Set Schedules Here'!AC173,rounding_decimal_places))</f>
        <v/>
      </c>
      <c r="BF87" s="12" t="str">
        <f>IF(ISBLANK('Set Schedules Here'!AD172),"",ROUND('Set Schedules Here'!AD172,rounding_decimal_places))</f>
        <v/>
      </c>
      <c r="BG87" s="12" t="str">
        <f>IF(ISBLANK('Set Schedules Here'!AD173),"",ROUND('Set Schedules Here'!AD173,rounding_decimal_places))</f>
        <v/>
      </c>
      <c r="BH87" s="12" t="str">
        <f>IF(ISBLANK('Set Schedules Here'!AE172),"",ROUND('Set Schedules Here'!AE172,rounding_decimal_places))</f>
        <v/>
      </c>
      <c r="BI87" s="12" t="str">
        <f>IF(ISBLANK('Set Schedules Here'!AE173),"",ROUND('Set Schedules Here'!AE173,rounding_decimal_places))</f>
        <v/>
      </c>
      <c r="BJ87" s="12" t="str">
        <f>IF(ISBLANK('Set Schedules Here'!AF172),"",ROUND('Set Schedules Here'!AF172,rounding_decimal_places))</f>
        <v/>
      </c>
      <c r="BK87" s="12" t="str">
        <f>IF(ISBLANK('Set Schedules Here'!AF173),"",ROUND('Set Schedules Here'!AF173,rounding_decimal_places))</f>
        <v/>
      </c>
      <c r="BL87" s="12" t="str">
        <f>IF(ISBLANK('Set Schedules Here'!AG172),"",ROUND('Set Schedules Here'!AG172,rounding_decimal_places))</f>
        <v/>
      </c>
      <c r="BM87" s="22" t="str">
        <f>IF(ISBLANK('Set Schedules Here'!AG173),"",ROUND('Set Schedules Here'!AG173,rounding_decimal_places))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zoomScaleNormal="100"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31" t="s">
        <v>184</v>
      </c>
      <c r="B1" s="31"/>
      <c r="C1" s="31"/>
      <c r="D1" s="31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185</v>
      </c>
      <c r="B3">
        <v>19073</v>
      </c>
      <c r="C3">
        <v>17517</v>
      </c>
      <c r="D3">
        <v>18418</v>
      </c>
    </row>
    <row r="4" spans="1:5" x14ac:dyDescent="0.25">
      <c r="A4" t="s">
        <v>177</v>
      </c>
      <c r="B4">
        <v>19068</v>
      </c>
      <c r="C4">
        <v>19448</v>
      </c>
      <c r="D4">
        <v>19790</v>
      </c>
    </row>
    <row r="5" spans="1:5" ht="30" x14ac:dyDescent="0.25">
      <c r="A5" s="32" t="s">
        <v>178</v>
      </c>
      <c r="B5">
        <f>B3</f>
        <v>19073</v>
      </c>
      <c r="C5" s="33">
        <f>C4*($B$3/$B$4)</f>
        <v>19453.099643381582</v>
      </c>
      <c r="D5" s="33">
        <f>D4*($B$3/$B$4)</f>
        <v>19795.189322425005</v>
      </c>
    </row>
    <row r="6" spans="1:5" x14ac:dyDescent="0.25">
      <c r="A6" s="34" t="s">
        <v>179</v>
      </c>
    </row>
    <row r="7" spans="1:5" x14ac:dyDescent="0.25">
      <c r="D7" s="26"/>
    </row>
    <row r="8" spans="1:5" x14ac:dyDescent="0.25">
      <c r="A8" t="s">
        <v>175</v>
      </c>
      <c r="C8" s="35">
        <f>(C3-C5)/C5</f>
        <v>-9.952653710074888E-2</v>
      </c>
      <c r="D8" s="35">
        <f>(D3-D5)/D5</f>
        <v>-6.9571919722174844E-2</v>
      </c>
    </row>
    <row r="11" spans="1:5" x14ac:dyDescent="0.25">
      <c r="A11" s="37" t="s">
        <v>31</v>
      </c>
      <c r="B11" s="30" t="s">
        <v>175</v>
      </c>
      <c r="C11" s="30" t="s">
        <v>176</v>
      </c>
      <c r="E11" s="1" t="s">
        <v>172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8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  <c r="D14" s="27"/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  <c r="D15" s="27"/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  <c r="D16" s="27"/>
    </row>
    <row r="17" spans="1:4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  <c r="D17" s="27"/>
    </row>
    <row r="18" spans="1:4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4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4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2020-08-12T02:26:43Z</dcterms:modified>
</cp:coreProperties>
</file>