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bldgs\CiDESCTY\"/>
    </mc:Choice>
  </mc:AlternateContent>
  <xr:revisionPtr revIDLastSave="0" documentId="8_{49F9833B-57BC-48C9-837B-64754DF1F330}"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Z8" i="17" l="1"/>
  <c r="AA8" i="17"/>
  <c r="B8" i="18"/>
  <c r="L8" i="19"/>
  <c r="P8" i="23"/>
  <c r="AF8" i="24"/>
  <c r="E8" i="19"/>
  <c r="K8" i="19"/>
  <c r="C8" i="18"/>
  <c r="M8" i="19"/>
  <c r="R8" i="23"/>
  <c r="I8" i="17"/>
  <c r="S8" i="18"/>
  <c r="R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C8" i="6" s="1"/>
  <c r="D8" i="25"/>
  <c r="T8" i="23"/>
  <c r="T8" i="24"/>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B8" i="24"/>
  <c r="AA8" i="6" s="1"/>
  <c r="AB8" i="25"/>
  <c r="AA8" i="7" s="1"/>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G8" i="6" s="1"/>
  <c r="AD70" i="22"/>
  <c r="N78" i="22"/>
  <c r="AD78" i="22"/>
  <c r="N86" i="22"/>
  <c r="AD86" i="22"/>
  <c r="H91" i="22"/>
  <c r="X91" i="22"/>
  <c r="N94" i="22"/>
  <c r="AD94" i="22"/>
  <c r="V98" i="22"/>
  <c r="N102" i="22"/>
  <c r="AD102" i="22"/>
  <c r="V106" i="22"/>
  <c r="L109" i="22"/>
  <c r="AB109" i="22"/>
  <c r="N110" i="22"/>
  <c r="AD110" i="22"/>
  <c r="R8" i="24"/>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O8" i="6" l="1"/>
  <c r="E8" i="7"/>
  <c r="C8" i="10"/>
  <c r="S30" i="14"/>
  <c r="S42" i="14"/>
  <c r="M8" i="6"/>
  <c r="AE8" i="7"/>
  <c r="E8" i="6"/>
  <c r="Y8" i="7"/>
  <c r="E8" i="10"/>
  <c r="Q8" i="7"/>
  <c r="O8" i="10"/>
  <c r="W8" i="10"/>
  <c r="S30" i="22"/>
  <c r="AE8" i="10"/>
  <c r="S42" i="22"/>
  <c r="AA8" i="10"/>
  <c r="G8" i="10"/>
  <c r="S8" i="7"/>
  <c r="AE8" i="6"/>
  <c r="U8" i="7"/>
  <c r="S8" i="6"/>
  <c r="Q8" i="10"/>
  <c r="M8" i="10"/>
  <c r="O8" i="7"/>
  <c r="AC8" i="7"/>
  <c r="I8" i="7"/>
  <c r="W8" i="6"/>
  <c r="U8" i="6"/>
  <c r="S8" i="10"/>
  <c r="W8" i="7"/>
  <c r="Q8" i="6"/>
  <c r="AC8" i="6"/>
  <c r="K8" i="6"/>
  <c r="I8" i="6"/>
  <c r="U8" i="10"/>
  <c r="C8" i="7"/>
  <c r="G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<sst xmlns="http://schemas.openxmlformats.org/spreadsheetml/2006/main" count="55111" uniqueCount="1381">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</sst>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1309</v>
      </c>
      <c r="C1" s="71">
        <v>45686</v>
      </c>
      <c r="D1" s="13"/>
      <c r="E1" s="13"/>
      <c r="F1" s="72" t="s">
        <v>59</v>
      </c>
      <c r="G1" s="72" t="s">
        <v>59</v>
      </c>
    </row>
    <row r="2" spans="1:7" x14ac:dyDescent="0.75">
      <c r="B2" t="str">
        <f>LOOKUP(B1,F2:G51,G2:G51)</f>
        <v>PA</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b">
        <f>IF(A42=About!$B$1,SUM('BDESC-rural-residential'!$AF$8,'BDESC-urban-residential'!$AF$8,'BDESC-commercial'!$AF$8)='REEDS calc'!Q42,"NA")</f>
        <v>1</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b">
        <f>IF(A42=About!$B$1,SUM('DESC-rural-residential'!$AF$8,'DESC-urban-residential'!$AF$8,'DESC-commercial'!$AF$8)='REEDS calc-noIRA'!Q42,"NA")</f>
        <v>1</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PENNSYLVANIA</v>
      </c>
    </row>
    <row r="3" spans="1:7" x14ac:dyDescent="0.65">
      <c r="A3" s="52" t="s">
        <v>1327</v>
      </c>
      <c r="B3" s="52">
        <v>0.59</v>
      </c>
      <c r="C3" s="52">
        <v>0.41</v>
      </c>
      <c r="F3" s="52" t="s">
        <v>10</v>
      </c>
      <c r="G3" s="52">
        <f>SUMIFS(B:B,A:A,G2)</f>
        <v>0.78700000000000003</v>
      </c>
    </row>
    <row r="4" spans="1:7" x14ac:dyDescent="0.65">
      <c r="A4" s="52" t="s">
        <v>1328</v>
      </c>
      <c r="B4" s="52">
        <v>0.66</v>
      </c>
      <c r="C4" s="52">
        <v>0.33999999999999903</v>
      </c>
      <c r="F4" s="52" t="s">
        <v>11</v>
      </c>
      <c r="G4" s="52">
        <f>SUMIFS(C:C,A:A,G2)</f>
        <v>0.212999999999999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117.6079850590435</v>
      </c>
      <c r="C8" s="65">
        <f>INDEX('REEDS calc'!$C$64:$AG$113,MATCH(About!$B$2,'REEDS calc'!$B$64:$B$113,0),MATCH(C$1,'REEDS calc'!$C$63:$AG$63,0))*SUMIFS('res v com'!$E$3:$E$52,'res v com'!$B$3:$B$52,About!$B$2)*SUMIFS('Urban and Rural'!$C$2:$C$53,'Urban and Rural'!$A$2:$A$53,About!$B$1)</f>
        <v>117.6079850590435</v>
      </c>
      <c r="D8" s="65">
        <f>INDEX('REEDS calc'!$C$64:$AG$113,MATCH(About!$B$2,'REEDS calc'!$B$64:$B$113,0),MATCH(D$1,'REEDS calc'!$C$63:$AG$63,0))*SUMIFS('res v com'!$E$3:$E$52,'res v com'!$B$3:$B$52,About!$B$2)*SUMIFS('Urban and Rural'!$C$2:$C$53,'Urban and Rural'!$A$2:$A$53,About!$B$1)</f>
        <v>117.6079850590435</v>
      </c>
      <c r="E8" s="65">
        <f>INDEX('REEDS calc'!$C$64:$AG$113,MATCH(About!$B$2,'REEDS calc'!$B$64:$B$113,0),MATCH(E$1,'REEDS calc'!$C$63:$AG$63,0))*SUMIFS('res v com'!$E$3:$E$52,'res v com'!$B$3:$B$52,About!$B$2)*SUMIFS('Urban and Rural'!$C$2:$C$53,'Urban and Rural'!$A$2:$A$53,About!$B$1)</f>
        <v>174.09227354340089</v>
      </c>
      <c r="F8" s="65">
        <f>INDEX('REEDS calc'!$C$64:$AG$113,MATCH(About!$B$2,'REEDS calc'!$B$64:$B$113,0),MATCH(F$1,'REEDS calc'!$C$63:$AG$63,0))*SUMIFS('res v com'!$E$3:$E$52,'res v com'!$B$3:$B$52,About!$B$2)*SUMIFS('Urban and Rural'!$C$2:$C$53,'Urban and Rural'!$A$2:$A$53,About!$B$1)</f>
        <v>230.57656202775829</v>
      </c>
      <c r="G8" s="65">
        <f>INDEX('REEDS calc'!$C$64:$AG$113,MATCH(About!$B$2,'REEDS calc'!$B$64:$B$113,0),MATCH(G$1,'REEDS calc'!$C$63:$AG$63,0))*SUMIFS('res v com'!$E$3:$E$52,'res v com'!$B$3:$B$52,About!$B$2)*SUMIFS('Urban and Rural'!$C$2:$C$53,'Urban and Rural'!$A$2:$A$53,About!$B$1)</f>
        <v>295.37946408946266</v>
      </c>
      <c r="H8" s="65">
        <f>INDEX('REEDS calc'!$C$64:$AG$113,MATCH(About!$B$2,'REEDS calc'!$B$64:$B$113,0),MATCH(H$1,'REEDS calc'!$C$63:$AG$63,0))*SUMIFS('res v com'!$E$3:$E$52,'res v com'!$B$3:$B$52,About!$B$2)*SUMIFS('Urban and Rural'!$C$2:$C$53,'Urban and Rural'!$A$2:$A$53,About!$B$1)</f>
        <v>360.182366151167</v>
      </c>
      <c r="I8" s="65">
        <f>INDEX('REEDS calc'!$C$64:$AG$113,MATCH(About!$B$2,'REEDS calc'!$B$64:$B$113,0),MATCH(I$1,'REEDS calc'!$C$63:$AG$63,0))*SUMIFS('res v com'!$E$3:$E$52,'res v com'!$B$3:$B$52,About!$B$2)*SUMIFS('Urban and Rural'!$C$2:$C$53,'Urban and Rural'!$A$2:$A$53,About!$B$1)</f>
        <v>453.70179024890149</v>
      </c>
      <c r="J8" s="65">
        <f>INDEX('REEDS calc'!$C$64:$AG$113,MATCH(About!$B$2,'REEDS calc'!$B$64:$B$113,0),MATCH(J$1,'REEDS calc'!$C$63:$AG$63,0))*SUMIFS('res v com'!$E$3:$E$52,'res v com'!$B$3:$B$52,About!$B$2)*SUMIFS('Urban and Rural'!$C$2:$C$53,'Urban and Rural'!$A$2:$A$53,About!$B$1)</f>
        <v>547.22121434663609</v>
      </c>
      <c r="K8" s="65">
        <f>INDEX('REEDS calc'!$C$64:$AG$113,MATCH(About!$B$2,'REEDS calc'!$B$64:$B$113,0),MATCH(K$1,'REEDS calc'!$C$63:$AG$63,0))*SUMIFS('res v com'!$E$3:$E$52,'res v com'!$B$3:$B$52,About!$B$2)*SUMIFS('Urban and Rural'!$C$2:$C$53,'Urban and Rural'!$A$2:$A$53,About!$B$1)</f>
        <v>677.39734918884142</v>
      </c>
      <c r="L8" s="65">
        <f>INDEX('REEDS calc'!$C$64:$AG$113,MATCH(About!$B$2,'REEDS calc'!$B$64:$B$113,0),MATCH(L$1,'REEDS calc'!$C$63:$AG$63,0))*SUMIFS('res v com'!$E$3:$E$52,'res v com'!$B$3:$B$52,About!$B$2)*SUMIFS('Urban and Rural'!$C$2:$C$53,'Urban and Rural'!$A$2:$A$53,About!$B$1)</f>
        <v>807.57348403104675</v>
      </c>
      <c r="M8" s="65">
        <f>INDEX('REEDS calc'!$C$64:$AG$113,MATCH(About!$B$2,'REEDS calc'!$B$64:$B$113,0),MATCH(M$1,'REEDS calc'!$C$63:$AG$63,0))*SUMIFS('res v com'!$E$3:$E$52,'res v com'!$B$3:$B$52,About!$B$2)*SUMIFS('Urban and Rural'!$C$2:$C$53,'Urban and Rural'!$A$2:$A$53,About!$B$1)</f>
        <v>839.86753512134635</v>
      </c>
      <c r="N8" s="65">
        <f>INDEX('REEDS calc'!$C$64:$AG$113,MATCH(About!$B$2,'REEDS calc'!$B$64:$B$113,0),MATCH(N$1,'REEDS calc'!$C$63:$AG$63,0))*SUMIFS('res v com'!$E$3:$E$52,'res v com'!$B$3:$B$52,About!$B$2)*SUMIFS('Urban and Rural'!$C$2:$C$53,'Urban and Rural'!$A$2:$A$53,About!$B$1)</f>
        <v>872.16158621164595</v>
      </c>
      <c r="O8" s="65">
        <f>INDEX('REEDS calc'!$C$64:$AG$113,MATCH(About!$B$2,'REEDS calc'!$B$64:$B$113,0),MATCH(O$1,'REEDS calc'!$C$63:$AG$63,0))*SUMIFS('res v com'!$E$3:$E$52,'res v com'!$B$3:$B$52,About!$B$2)*SUMIFS('Urban and Rural'!$C$2:$C$53,'Urban and Rural'!$A$2:$A$53,About!$B$1)</f>
        <v>883.99780034978778</v>
      </c>
      <c r="P8" s="65">
        <f>INDEX('REEDS calc'!$C$64:$AG$113,MATCH(About!$B$2,'REEDS calc'!$B$64:$B$113,0),MATCH(P$1,'REEDS calc'!$C$63:$AG$63,0))*SUMIFS('res v com'!$E$3:$E$52,'res v com'!$B$3:$B$52,About!$B$2)*SUMIFS('Urban and Rural'!$C$2:$C$53,'Urban and Rural'!$A$2:$A$53,About!$B$1)</f>
        <v>895.83401448792984</v>
      </c>
      <c r="Q8" s="65">
        <f>INDEX('REEDS calc'!$C$64:$AG$113,MATCH(About!$B$2,'REEDS calc'!$B$64:$B$113,0),MATCH(Q$1,'REEDS calc'!$C$63:$AG$63,0))*SUMIFS('res v com'!$E$3:$E$52,'res v com'!$B$3:$B$52,About!$B$2)*SUMIFS('Urban and Rural'!$C$2:$C$53,'Urban and Rural'!$A$2:$A$53,About!$B$1)</f>
        <v>897.43390325754103</v>
      </c>
      <c r="R8" s="65">
        <f>INDEX('REEDS calc'!$C$64:$AG$113,MATCH(About!$B$2,'REEDS calc'!$B$64:$B$113,0),MATCH(R$1,'REEDS calc'!$C$63:$AG$63,0))*SUMIFS('res v com'!$E$3:$E$52,'res v com'!$B$3:$B$52,About!$B$2)*SUMIFS('Urban and Rural'!$C$2:$C$53,'Urban and Rural'!$A$2:$A$53,About!$B$1)</f>
        <v>899.033792027152</v>
      </c>
      <c r="S8" s="65">
        <f>INDEX('REEDS calc'!$C$64:$AG$113,MATCH(About!$B$2,'REEDS calc'!$B$64:$B$113,0),MATCH(S$1,'REEDS calc'!$C$63:$AG$63,0))*SUMIFS('res v com'!$E$3:$E$52,'res v com'!$B$3:$B$52,About!$B$2)*SUMIFS('Urban and Rural'!$C$2:$C$53,'Urban and Rural'!$A$2:$A$53,About!$B$1)</f>
        <v>901.0040254193583</v>
      </c>
      <c r="T8" s="65">
        <f>INDEX('REEDS calc'!$C$64:$AG$113,MATCH(About!$B$2,'REEDS calc'!$B$64:$B$113,0),MATCH(T$1,'REEDS calc'!$C$63:$AG$63,0))*SUMIFS('res v com'!$E$3:$E$52,'res v com'!$B$3:$B$52,About!$B$2)*SUMIFS('Urban and Rural'!$C$2:$C$53,'Urban and Rural'!$A$2:$A$53,About!$B$1)</f>
        <v>902.97425881156482</v>
      </c>
      <c r="U8" s="65">
        <f>INDEX('REEDS calc'!$C$64:$AG$113,MATCH(About!$B$2,'REEDS calc'!$B$64:$B$113,0),MATCH(U$1,'REEDS calc'!$C$63:$AG$63,0))*SUMIFS('res v com'!$E$3:$E$52,'res v com'!$B$3:$B$52,About!$B$2)*SUMIFS('Urban and Rural'!$C$2:$C$53,'Urban and Rural'!$A$2:$A$53,About!$B$1)</f>
        <v>905.27039547165487</v>
      </c>
      <c r="V8" s="65">
        <f>INDEX('REEDS calc'!$C$64:$AG$113,MATCH(About!$B$2,'REEDS calc'!$B$64:$B$113,0),MATCH(V$1,'REEDS calc'!$C$63:$AG$63,0))*SUMIFS('res v com'!$E$3:$E$52,'res v com'!$B$3:$B$52,About!$B$2)*SUMIFS('Urban and Rural'!$C$2:$C$53,'Urban and Rural'!$A$2:$A$53,About!$B$1)</f>
        <v>907.56653213174491</v>
      </c>
      <c r="W8" s="65">
        <f>INDEX('REEDS calc'!$C$64:$AG$113,MATCH(About!$B$2,'REEDS calc'!$B$64:$B$113,0),MATCH(W$1,'REEDS calc'!$C$63:$AG$63,0))*SUMIFS('res v com'!$E$3:$E$52,'res v com'!$B$3:$B$52,About!$B$2)*SUMIFS('Urban and Rural'!$C$2:$C$53,'Urban and Rural'!$A$2:$A$53,About!$B$1)</f>
        <v>910.23301341443027</v>
      </c>
      <c r="X8" s="65">
        <f>INDEX('REEDS calc'!$C$64:$AG$113,MATCH(About!$B$2,'REEDS calc'!$B$64:$B$113,0),MATCH(X$1,'REEDS calc'!$C$63:$AG$63,0))*SUMIFS('res v com'!$E$3:$E$52,'res v com'!$B$3:$B$52,About!$B$2)*SUMIFS('Urban and Rural'!$C$2:$C$53,'Urban and Rural'!$A$2:$A$53,About!$B$1)</f>
        <v>912.89949469711553</v>
      </c>
      <c r="Y8" s="65">
        <f>INDEX('REEDS calc'!$C$64:$AG$113,MATCH(About!$B$2,'REEDS calc'!$B$64:$B$113,0),MATCH(Y$1,'REEDS calc'!$C$63:$AG$63,0))*SUMIFS('res v com'!$E$3:$E$52,'res v com'!$B$3:$B$52,About!$B$2)*SUMIFS('Urban and Rural'!$C$2:$C$53,'Urban and Rural'!$A$2:$A$53,About!$B$1)</f>
        <v>916.58812713816349</v>
      </c>
      <c r="Z8" s="65">
        <f>INDEX('REEDS calc'!$C$64:$AG$113,MATCH(About!$B$2,'REEDS calc'!$B$64:$B$113,0),MATCH(Z$1,'REEDS calc'!$C$63:$AG$63,0))*SUMIFS('res v com'!$E$3:$E$52,'res v com'!$B$3:$B$52,About!$B$2)*SUMIFS('Urban and Rural'!$C$2:$C$53,'Urban and Rural'!$A$2:$A$53,About!$B$1)</f>
        <v>920.27675957921156</v>
      </c>
      <c r="AA8" s="65">
        <f>INDEX('REEDS calc'!$C$64:$AG$113,MATCH(About!$B$2,'REEDS calc'!$B$64:$B$113,0),MATCH(AA$1,'REEDS calc'!$C$63:$AG$63,0))*SUMIFS('res v com'!$E$3:$E$52,'res v com'!$B$3:$B$52,About!$B$2)*SUMIFS('Urban and Rural'!$C$2:$C$53,'Urban and Rural'!$A$2:$A$53,About!$B$1)</f>
        <v>924.59497787867156</v>
      </c>
      <c r="AB8" s="65">
        <f>INDEX('REEDS calc'!$C$64:$AG$113,MATCH(About!$B$2,'REEDS calc'!$B$64:$B$113,0),MATCH(AB$1,'REEDS calc'!$C$63:$AG$63,0))*SUMIFS('res v com'!$E$3:$E$52,'res v com'!$B$3:$B$52,About!$B$2)*SUMIFS('Urban and Rural'!$C$2:$C$53,'Urban and Rural'!$A$2:$A$53,About!$B$1)</f>
        <v>928.91319617813122</v>
      </c>
      <c r="AC8" s="65">
        <f>INDEX('REEDS calc'!$C$64:$AG$113,MATCH(About!$B$2,'REEDS calc'!$B$64:$B$113,0),MATCH(AC$1,'REEDS calc'!$C$63:$AG$63,0))*SUMIFS('res v com'!$E$3:$E$52,'res v com'!$B$3:$B$52,About!$B$2)*SUMIFS('Urban and Rural'!$C$2:$C$53,'Urban and Rural'!$A$2:$A$53,About!$B$1)</f>
        <v>933.74249005677223</v>
      </c>
      <c r="AD8" s="65">
        <f>INDEX('REEDS calc'!$C$64:$AG$113,MATCH(About!$B$2,'REEDS calc'!$B$64:$B$113,0),MATCH(AD$1,'REEDS calc'!$C$63:$AG$63,0))*SUMIFS('res v com'!$E$3:$E$52,'res v com'!$B$3:$B$52,About!$B$2)*SUMIFS('Urban and Rural'!$C$2:$C$53,'Urban and Rural'!$A$2:$A$53,About!$B$1)</f>
        <v>938.57178393541346</v>
      </c>
      <c r="AE8" s="65">
        <f>INDEX('REEDS calc'!$C$64:$AG$113,MATCH(About!$B$2,'REEDS calc'!$B$64:$B$113,0),MATCH(AE$1,'REEDS calc'!$C$63:$AG$63,0))*SUMIFS('res v com'!$E$3:$E$52,'res v com'!$B$3:$B$52,About!$B$2)*SUMIFS('Urban and Rural'!$C$2:$C$53,'Urban and Rural'!$A$2:$A$53,About!$B$1)</f>
        <v>946.03793152693231</v>
      </c>
      <c r="AF8" s="65">
        <f>INDEX('REEDS calc'!$C$64:$AG$113,MATCH(About!$B$2,'REEDS calc'!$B$64:$B$113,0),MATCH(AF$1,'REEDS calc'!$C$63:$AG$63,0))*SUMIFS('res v com'!$E$3:$E$52,'res v com'!$B$3:$B$52,About!$B$2)*SUMIFS('Urban and Rural'!$C$2:$C$53,'Urban and Rural'!$A$2:$A$53,About!$B$1)</f>
        <v>953.50407911845105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434.54217953740692</v>
      </c>
      <c r="C8" s="65">
        <f>INDEX('REEDS calc'!$C$64:$AG$113,MATCH(About!$B$2,'REEDS calc'!$B$64:$B$113,0),MATCH(C$1,'REEDS calc'!$C$63:$AG$63,0))*SUMIFS('res v com'!$E$3:$E$52,'res v com'!$B$3:$B$52,About!$B$2)*SUMIFS('Urban and Rural'!$B$2:$B$53,'Urban and Rural'!$A$2:$A$53,About!$B$1)</f>
        <v>434.54217953740692</v>
      </c>
      <c r="D8" s="65">
        <f>INDEX('REEDS calc'!$C$64:$AG$113,MATCH(About!$B$2,'REEDS calc'!$B$64:$B$113,0),MATCH(D$1,'REEDS calc'!$C$63:$AG$63,0))*SUMIFS('res v com'!$E$3:$E$52,'res v com'!$B$3:$B$52,About!$B$2)*SUMIFS('Urban and Rural'!$B$2:$B$53,'Urban and Rural'!$A$2:$A$53,About!$B$1)</f>
        <v>434.54217953740692</v>
      </c>
      <c r="E8" s="65">
        <f>INDEX('REEDS calc'!$C$64:$AG$113,MATCH(About!$B$2,'REEDS calc'!$B$64:$B$113,0),MATCH(E$1,'REEDS calc'!$C$63:$AG$63,0))*SUMIFS('res v com'!$E$3:$E$52,'res v com'!$B$3:$B$52,About!$B$2)*SUMIFS('Urban and Rural'!$B$2:$B$53,'Urban and Rural'!$A$2:$A$53,About!$B$1)</f>
        <v>643.24234403125422</v>
      </c>
      <c r="F8" s="65">
        <f>INDEX('REEDS calc'!$C$64:$AG$113,MATCH(About!$B$2,'REEDS calc'!$B$64:$B$113,0),MATCH(F$1,'REEDS calc'!$C$63:$AG$63,0))*SUMIFS('res v com'!$E$3:$E$52,'res v com'!$B$3:$B$52,About!$B$2)*SUMIFS('Urban and Rural'!$B$2:$B$53,'Urban and Rural'!$A$2:$A$53,About!$B$1)</f>
        <v>851.94250852510163</v>
      </c>
      <c r="G8" s="65">
        <f>INDEX('REEDS calc'!$C$64:$AG$113,MATCH(About!$B$2,'REEDS calc'!$B$64:$B$113,0),MATCH(G$1,'REEDS calc'!$C$63:$AG$63,0))*SUMIFS('res v com'!$E$3:$E$52,'res v com'!$B$3:$B$52,About!$B$2)*SUMIFS('Urban and Rural'!$B$2:$B$53,'Urban and Rural'!$A$2:$A$53,About!$B$1)</f>
        <v>1091.3785832789119</v>
      </c>
      <c r="H8" s="65">
        <f>INDEX('REEDS calc'!$C$64:$AG$113,MATCH(About!$B$2,'REEDS calc'!$B$64:$B$113,0),MATCH(H$1,'REEDS calc'!$C$63:$AG$63,0))*SUMIFS('res v com'!$E$3:$E$52,'res v com'!$B$3:$B$52,About!$B$2)*SUMIFS('Urban and Rural'!$B$2:$B$53,'Urban and Rural'!$A$2:$A$53,About!$B$1)</f>
        <v>1330.814658032722</v>
      </c>
      <c r="I8" s="65">
        <f>INDEX('REEDS calc'!$C$64:$AG$113,MATCH(About!$B$2,'REEDS calc'!$B$64:$B$113,0),MATCH(I$1,'REEDS calc'!$C$63:$AG$63,0))*SUMIFS('res v com'!$E$3:$E$52,'res v com'!$B$3:$B$52,About!$B$2)*SUMIFS('Urban and Rural'!$B$2:$B$53,'Urban and Rural'!$A$2:$A$53,About!$B$1)</f>
        <v>1676.3535630323343</v>
      </c>
      <c r="J8" s="65">
        <f>INDEX('REEDS calc'!$C$64:$AG$113,MATCH(About!$B$2,'REEDS calc'!$B$64:$B$113,0),MATCH(J$1,'REEDS calc'!$C$63:$AG$63,0))*SUMIFS('res v com'!$E$3:$E$52,'res v com'!$B$3:$B$52,About!$B$2)*SUMIFS('Urban and Rural'!$B$2:$B$53,'Urban and Rural'!$A$2:$A$53,About!$B$1)</f>
        <v>2021.8924680319469</v>
      </c>
      <c r="K8" s="65">
        <f>INDEX('REEDS calc'!$C$64:$AG$113,MATCH(About!$B$2,'REEDS calc'!$B$64:$B$113,0),MATCH(K$1,'REEDS calc'!$C$63:$AG$63,0))*SUMIFS('res v com'!$E$3:$E$52,'res v com'!$B$3:$B$52,About!$B$2)*SUMIFS('Urban and Rural'!$B$2:$B$53,'Urban and Rural'!$A$2:$A$53,About!$B$1)</f>
        <v>2502.8718958292052</v>
      </c>
      <c r="L8" s="65">
        <f>INDEX('REEDS calc'!$C$64:$AG$113,MATCH(About!$B$2,'REEDS calc'!$B$64:$B$113,0),MATCH(L$1,'REEDS calc'!$C$63:$AG$63,0))*SUMIFS('res v com'!$E$3:$E$52,'res v com'!$B$3:$B$52,About!$B$2)*SUMIFS('Urban and Rural'!$B$2:$B$53,'Urban and Rural'!$A$2:$A$53,About!$B$1)</f>
        <v>2983.8513236264639</v>
      </c>
      <c r="M8" s="65">
        <f>INDEX('REEDS calc'!$C$64:$AG$113,MATCH(About!$B$2,'REEDS calc'!$B$64:$B$113,0),MATCH(M$1,'REEDS calc'!$C$63:$AG$63,0))*SUMIFS('res v com'!$E$3:$E$52,'res v com'!$B$3:$B$52,About!$B$2)*SUMIFS('Urban and Rural'!$B$2:$B$53,'Urban and Rural'!$A$2:$A$53,About!$B$1)</f>
        <v>3103.172535870905</v>
      </c>
      <c r="N8" s="65">
        <f>INDEX('REEDS calc'!$C$64:$AG$113,MATCH(About!$B$2,'REEDS calc'!$B$64:$B$113,0),MATCH(N$1,'REEDS calc'!$C$63:$AG$63,0))*SUMIFS('res v com'!$E$3:$E$52,'res v com'!$B$3:$B$52,About!$B$2)*SUMIFS('Urban and Rural'!$B$2:$B$53,'Urban and Rural'!$A$2:$A$53,About!$B$1)</f>
        <v>3222.4937481153456</v>
      </c>
      <c r="O8" s="65">
        <f>INDEX('REEDS calc'!$C$64:$AG$113,MATCH(About!$B$2,'REEDS calc'!$B$64:$B$113,0),MATCH(O$1,'REEDS calc'!$C$63:$AG$63,0))*SUMIFS('res v com'!$E$3:$E$52,'res v com'!$B$3:$B$52,About!$B$2)*SUMIFS('Urban and Rural'!$B$2:$B$53,'Urban and Rural'!$A$2:$A$53,About!$B$1)</f>
        <v>3266.2266144379637</v>
      </c>
      <c r="P8" s="65">
        <f>INDEX('REEDS calc'!$C$64:$AG$113,MATCH(About!$B$2,'REEDS calc'!$B$64:$B$113,0),MATCH(P$1,'REEDS calc'!$C$63:$AG$63,0))*SUMIFS('res v com'!$E$3:$E$52,'res v com'!$B$3:$B$52,About!$B$2)*SUMIFS('Urban and Rural'!$B$2:$B$53,'Urban and Rural'!$A$2:$A$53,About!$B$1)</f>
        <v>3309.9594807605827</v>
      </c>
      <c r="Q8" s="65">
        <f>INDEX('REEDS calc'!$C$64:$AG$113,MATCH(About!$B$2,'REEDS calc'!$B$64:$B$113,0),MATCH(Q$1,'REEDS calc'!$C$63:$AG$63,0))*SUMIFS('res v com'!$E$3:$E$52,'res v com'!$B$3:$B$52,About!$B$2)*SUMIFS('Urban and Rural'!$B$2:$B$53,'Urban and Rural'!$A$2:$A$53,About!$B$1)</f>
        <v>3315.8708068717756</v>
      </c>
      <c r="R8" s="65">
        <f>INDEX('REEDS calc'!$C$64:$AG$113,MATCH(About!$B$2,'REEDS calc'!$B$64:$B$113,0),MATCH(R$1,'REEDS calc'!$C$63:$AG$63,0))*SUMIFS('res v com'!$E$3:$E$52,'res v com'!$B$3:$B$52,About!$B$2)*SUMIFS('Urban and Rural'!$B$2:$B$53,'Urban and Rural'!$A$2:$A$53,About!$B$1)</f>
        <v>3321.7821329829671</v>
      </c>
      <c r="S8" s="65">
        <f>INDEX('REEDS calc'!$C$64:$AG$113,MATCH(About!$B$2,'REEDS calc'!$B$64:$B$113,0),MATCH(S$1,'REEDS calc'!$C$63:$AG$63,0))*SUMIFS('res v com'!$E$3:$E$52,'res v com'!$B$3:$B$52,About!$B$2)*SUMIFS('Urban and Rural'!$B$2:$B$53,'Urban and Rural'!$A$2:$A$53,About!$B$1)</f>
        <v>3329.0618216198986</v>
      </c>
      <c r="T8" s="65">
        <f>INDEX('REEDS calc'!$C$64:$AG$113,MATCH(About!$B$2,'REEDS calc'!$B$64:$B$113,0),MATCH(T$1,'REEDS calc'!$C$63:$AG$63,0))*SUMIFS('res v com'!$E$3:$E$52,'res v com'!$B$3:$B$52,About!$B$2)*SUMIFS('Urban and Rural'!$B$2:$B$53,'Urban and Rural'!$A$2:$A$53,About!$B$1)</f>
        <v>3336.3415102568306</v>
      </c>
      <c r="U8" s="65">
        <f>INDEX('REEDS calc'!$C$64:$AG$113,MATCH(About!$B$2,'REEDS calc'!$B$64:$B$113,0),MATCH(U$1,'REEDS calc'!$C$63:$AG$63,0))*SUMIFS('res v com'!$E$3:$E$52,'res v com'!$B$3:$B$52,About!$B$2)*SUMIFS('Urban and Rural'!$B$2:$B$53,'Urban and Rural'!$A$2:$A$53,About!$B$1)</f>
        <v>3344.825357916412</v>
      </c>
      <c r="V8" s="65">
        <f>INDEX('REEDS calc'!$C$64:$AG$113,MATCH(About!$B$2,'REEDS calc'!$B$64:$B$113,0),MATCH(V$1,'REEDS calc'!$C$63:$AG$63,0))*SUMIFS('res v com'!$E$3:$E$52,'res v com'!$B$3:$B$52,About!$B$2)*SUMIFS('Urban and Rural'!$B$2:$B$53,'Urban and Rural'!$A$2:$A$53,About!$B$1)</f>
        <v>3353.3092055759935</v>
      </c>
      <c r="W8" s="65">
        <f>INDEX('REEDS calc'!$C$64:$AG$113,MATCH(About!$B$2,'REEDS calc'!$B$64:$B$113,0),MATCH(W$1,'REEDS calc'!$C$63:$AG$63,0))*SUMIFS('res v com'!$E$3:$E$52,'res v com'!$B$3:$B$52,About!$B$2)*SUMIFS('Urban and Rural'!$B$2:$B$53,'Urban and Rural'!$A$2:$A$53,About!$B$1)</f>
        <v>3363.1614157613144</v>
      </c>
      <c r="X8" s="65">
        <f>INDEX('REEDS calc'!$C$64:$AG$113,MATCH(About!$B$2,'REEDS calc'!$B$64:$B$113,0),MATCH(X$1,'REEDS calc'!$C$63:$AG$63,0))*SUMIFS('res v com'!$E$3:$E$52,'res v com'!$B$3:$B$52,About!$B$2)*SUMIFS('Urban and Rural'!$B$2:$B$53,'Urban and Rural'!$A$2:$A$53,About!$B$1)</f>
        <v>3373.0136259466353</v>
      </c>
      <c r="Y8" s="65">
        <f>INDEX('REEDS calc'!$C$64:$AG$113,MATCH(About!$B$2,'REEDS calc'!$B$64:$B$113,0),MATCH(Y$1,'REEDS calc'!$C$63:$AG$63,0))*SUMIFS('res v com'!$E$3:$E$52,'res v com'!$B$3:$B$52,About!$B$2)*SUMIFS('Urban and Rural'!$B$2:$B$53,'Urban and Rural'!$A$2:$A$53,About!$B$1)</f>
        <v>3386.6425167029956</v>
      </c>
      <c r="Z8" s="65">
        <f>INDEX('REEDS calc'!$C$64:$AG$113,MATCH(About!$B$2,'REEDS calc'!$B$64:$B$113,0),MATCH(Z$1,'REEDS calc'!$C$63:$AG$63,0))*SUMIFS('res v com'!$E$3:$E$52,'res v com'!$B$3:$B$52,About!$B$2)*SUMIFS('Urban and Rural'!$B$2:$B$53,'Urban and Rural'!$A$2:$A$53,About!$B$1)</f>
        <v>3400.2714074593569</v>
      </c>
      <c r="AA8" s="65">
        <f>INDEX('REEDS calc'!$C$64:$AG$113,MATCH(About!$B$2,'REEDS calc'!$B$64:$B$113,0),MATCH(AA$1,'REEDS calc'!$C$63:$AG$63,0))*SUMIFS('res v com'!$E$3:$E$52,'res v com'!$B$3:$B$52,About!$B$2)*SUMIFS('Urban and Rural'!$B$2:$B$53,'Urban and Rural'!$A$2:$A$53,About!$B$1)</f>
        <v>3416.2265145094739</v>
      </c>
      <c r="AB8" s="65">
        <f>INDEX('REEDS calc'!$C$64:$AG$113,MATCH(About!$B$2,'REEDS calc'!$B$64:$B$113,0),MATCH(AB$1,'REEDS calc'!$C$63:$AG$63,0))*SUMIFS('res v com'!$E$3:$E$52,'res v com'!$B$3:$B$52,About!$B$2)*SUMIFS('Urban and Rural'!$B$2:$B$53,'Urban and Rural'!$A$2:$A$53,About!$B$1)</f>
        <v>3432.1816215595904</v>
      </c>
      <c r="AC8" s="65">
        <f>INDEX('REEDS calc'!$C$64:$AG$113,MATCH(About!$B$2,'REEDS calc'!$B$64:$B$113,0),MATCH(AC$1,'REEDS calc'!$C$63:$AG$63,0))*SUMIFS('res v com'!$E$3:$E$52,'res v com'!$B$3:$B$52,About!$B$2)*SUMIFS('Urban and Rural'!$B$2:$B$53,'Urban and Rural'!$A$2:$A$53,About!$B$1)</f>
        <v>3450.0250688952265</v>
      </c>
      <c r="AD8" s="65">
        <f>INDEX('REEDS calc'!$C$64:$AG$113,MATCH(About!$B$2,'REEDS calc'!$B$64:$B$113,0),MATCH(AD$1,'REEDS calc'!$C$63:$AG$63,0))*SUMIFS('res v com'!$E$3:$E$52,'res v com'!$B$3:$B$52,About!$B$2)*SUMIFS('Urban and Rural'!$B$2:$B$53,'Urban and Rural'!$A$2:$A$53,About!$B$1)</f>
        <v>3467.8685162308634</v>
      </c>
      <c r="AE8" s="65">
        <f>INDEX('REEDS calc'!$C$64:$AG$113,MATCH(About!$B$2,'REEDS calc'!$B$64:$B$113,0),MATCH(AE$1,'REEDS calc'!$C$63:$AG$63,0))*SUMIFS('res v com'!$E$3:$E$52,'res v com'!$B$3:$B$52,About!$B$2)*SUMIFS('Urban and Rural'!$B$2:$B$53,'Urban and Rural'!$A$2:$A$53,About!$B$1)</f>
        <v>3495.4547047497617</v>
      </c>
      <c r="AF8" s="65">
        <f>INDEX('REEDS calc'!$C$64:$AG$113,MATCH(About!$B$2,'REEDS calc'!$B$64:$B$113,0),MATCH(AF$1,'REEDS calc'!$C$63:$AG$63,0))*SUMIFS('res v com'!$E$3:$E$52,'res v com'!$B$3:$B$52,About!$B$2)*SUMIFS('Urban and Rural'!$B$2:$B$53,'Urban and Rural'!$A$2:$A$53,About!$B$1)</f>
        <v>3523.0408932686596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241.75892631264009</v>
      </c>
      <c r="C8" s="65">
        <f>INDEX('REEDS calc'!$C$64:$AG$113,MATCH(About!$B$2,'REEDS calc'!$B$64:$B$113,0),MATCH(C$1,'REEDS calc'!$C$63:$AG$63,0))*SUMIFS('res v com'!$F$3:$F$52,'res v com'!$B$3:$B$52,About!$B$2)</f>
        <v>241.75892631264009</v>
      </c>
      <c r="D8" s="65">
        <f>INDEX('REEDS calc'!$C$64:$AG$113,MATCH(About!$B$2,'REEDS calc'!$B$64:$B$113,0),MATCH(D$1,'REEDS calc'!$C$63:$AG$63,0))*SUMIFS('res v com'!$F$3:$F$52,'res v com'!$B$3:$B$52,About!$B$2)</f>
        <v>241.75892631264009</v>
      </c>
      <c r="E8" s="65">
        <f>INDEX('REEDS calc'!$C$64:$AG$113,MATCH(About!$B$2,'REEDS calc'!$B$64:$B$113,0),MATCH(E$1,'REEDS calc'!$C$63:$AG$63,0))*SUMIFS('res v com'!$F$3:$F$52,'res v com'!$B$3:$B$52,About!$B$2)</f>
        <v>357.86992787988964</v>
      </c>
      <c r="F8" s="65">
        <f>INDEX('REEDS calc'!$C$64:$AG$113,MATCH(About!$B$2,'REEDS calc'!$B$64:$B$113,0),MATCH(F$1,'REEDS calc'!$C$63:$AG$63,0))*SUMIFS('res v com'!$F$3:$F$52,'res v com'!$B$3:$B$52,About!$B$2)</f>
        <v>473.9809294471392</v>
      </c>
      <c r="G8" s="65">
        <f>INDEX('REEDS calc'!$C$64:$AG$113,MATCH(About!$B$2,'REEDS calc'!$B$64:$B$113,0),MATCH(G$1,'REEDS calc'!$C$63:$AG$63,0))*SUMIFS('res v com'!$F$3:$F$52,'res v com'!$B$3:$B$52,About!$B$2)</f>
        <v>607.1919526316243</v>
      </c>
      <c r="H8" s="65">
        <f>INDEX('REEDS calc'!$C$64:$AG$113,MATCH(About!$B$2,'REEDS calc'!$B$64:$B$113,0),MATCH(H$1,'REEDS calc'!$C$63:$AG$63,0))*SUMIFS('res v com'!$F$3:$F$52,'res v com'!$B$3:$B$52,About!$B$2)</f>
        <v>740.40297581610946</v>
      </c>
      <c r="I8" s="65">
        <f>INDEX('REEDS calc'!$C$64:$AG$113,MATCH(About!$B$2,'REEDS calc'!$B$64:$B$113,0),MATCH(I$1,'REEDS calc'!$C$63:$AG$63,0))*SUMIFS('res v com'!$F$3:$F$52,'res v com'!$B$3:$B$52,About!$B$2)</f>
        <v>932.64464671876203</v>
      </c>
      <c r="J8" s="65">
        <f>INDEX('REEDS calc'!$C$64:$AG$113,MATCH(About!$B$2,'REEDS calc'!$B$64:$B$113,0),MATCH(J$1,'REEDS calc'!$C$63:$AG$63,0))*SUMIFS('res v com'!$F$3:$F$52,'res v com'!$B$3:$B$52,About!$B$2)</f>
        <v>1124.8863176214149</v>
      </c>
      <c r="K8" s="65">
        <f>INDEX('REEDS calc'!$C$64:$AG$113,MATCH(About!$B$2,'REEDS calc'!$B$64:$B$113,0),MATCH(K$1,'REEDS calc'!$C$63:$AG$63,0))*SUMIFS('res v com'!$F$3:$F$52,'res v com'!$B$3:$B$52,About!$B$2)</f>
        <v>1392.4807549819504</v>
      </c>
      <c r="L8" s="65">
        <f>INDEX('REEDS calc'!$C$64:$AG$113,MATCH(About!$B$2,'REEDS calc'!$B$64:$B$113,0),MATCH(L$1,'REEDS calc'!$C$63:$AG$63,0))*SUMIFS('res v com'!$F$3:$F$52,'res v com'!$B$3:$B$52,About!$B$2)</f>
        <v>1660.0751923424859</v>
      </c>
      <c r="M8" s="65">
        <f>INDEX('REEDS calc'!$C$64:$AG$113,MATCH(About!$B$2,'REEDS calc'!$B$64:$B$113,0),MATCH(M$1,'REEDS calc'!$C$63:$AG$63,0))*SUMIFS('res v com'!$F$3:$F$52,'res v com'!$B$3:$B$52,About!$B$2)</f>
        <v>1726.4599290077454</v>
      </c>
      <c r="N8" s="65">
        <f>INDEX('REEDS calc'!$C$64:$AG$113,MATCH(About!$B$2,'REEDS calc'!$B$64:$B$113,0),MATCH(N$1,'REEDS calc'!$C$63:$AG$63,0))*SUMIFS('res v com'!$F$3:$F$52,'res v com'!$B$3:$B$52,About!$B$2)</f>
        <v>1792.8446656730048</v>
      </c>
      <c r="O8" s="65">
        <f>INDEX('REEDS calc'!$C$64:$AG$113,MATCH(About!$B$2,'REEDS calc'!$B$64:$B$113,0),MATCH(O$1,'REEDS calc'!$C$63:$AG$63,0))*SUMIFS('res v com'!$F$3:$F$52,'res v com'!$B$3:$B$52,About!$B$2)</f>
        <v>1817.1755852122444</v>
      </c>
      <c r="P8" s="65">
        <f>INDEX('REEDS calc'!$C$64:$AG$113,MATCH(About!$B$2,'REEDS calc'!$B$64:$B$113,0),MATCH(P$1,'REEDS calc'!$C$63:$AG$63,0))*SUMIFS('res v com'!$F$3:$F$52,'res v com'!$B$3:$B$52,About!$B$2)</f>
        <v>1841.506504751484</v>
      </c>
      <c r="Q8" s="65">
        <f>INDEX('REEDS calc'!$C$64:$AG$113,MATCH(About!$B$2,'REEDS calc'!$B$64:$B$113,0),MATCH(Q$1,'REEDS calc'!$C$63:$AG$63,0))*SUMIFS('res v com'!$F$3:$F$52,'res v com'!$B$3:$B$52,About!$B$2)</f>
        <v>1844.7952898706806</v>
      </c>
      <c r="R8" s="65">
        <f>INDEX('REEDS calc'!$C$64:$AG$113,MATCH(About!$B$2,'REEDS calc'!$B$64:$B$113,0),MATCH(R$1,'REEDS calc'!$C$63:$AG$63,0))*SUMIFS('res v com'!$F$3:$F$52,'res v com'!$B$3:$B$52,About!$B$2)</f>
        <v>1848.0840749898766</v>
      </c>
      <c r="S8" s="65">
        <f>INDEX('REEDS calc'!$C$64:$AG$113,MATCH(About!$B$2,'REEDS calc'!$B$64:$B$113,0),MATCH(S$1,'REEDS calc'!$C$63:$AG$63,0))*SUMIFS('res v com'!$F$3:$F$52,'res v com'!$B$3:$B$52,About!$B$2)</f>
        <v>1852.1341529607389</v>
      </c>
      <c r="T8" s="65">
        <f>INDEX('REEDS calc'!$C$64:$AG$113,MATCH(About!$B$2,'REEDS calc'!$B$64:$B$113,0),MATCH(T$1,'REEDS calc'!$C$63:$AG$63,0))*SUMIFS('res v com'!$F$3:$F$52,'res v com'!$B$3:$B$52,About!$B$2)</f>
        <v>1856.184230931601</v>
      </c>
      <c r="U8" s="65">
        <f>INDEX('REEDS calc'!$C$64:$AG$113,MATCH(About!$B$2,'REEDS calc'!$B$64:$B$113,0),MATCH(U$1,'REEDS calc'!$C$63:$AG$63,0))*SUMIFS('res v com'!$F$3:$F$52,'res v com'!$B$3:$B$52,About!$B$2)</f>
        <v>1860.9042466119292</v>
      </c>
      <c r="V8" s="65">
        <f>INDEX('REEDS calc'!$C$64:$AG$113,MATCH(About!$B$2,'REEDS calc'!$B$64:$B$113,0),MATCH(V$1,'REEDS calc'!$C$63:$AG$63,0))*SUMIFS('res v com'!$F$3:$F$52,'res v com'!$B$3:$B$52,About!$B$2)</f>
        <v>1865.6242622922573</v>
      </c>
      <c r="W8" s="65">
        <f>INDEX('REEDS calc'!$C$64:$AG$113,MATCH(About!$B$2,'REEDS calc'!$B$64:$B$113,0),MATCH(W$1,'REEDS calc'!$C$63:$AG$63,0))*SUMIFS('res v com'!$F$3:$F$52,'res v com'!$B$3:$B$52,About!$B$2)</f>
        <v>1871.1055708242511</v>
      </c>
      <c r="X8" s="65">
        <f>INDEX('REEDS calc'!$C$64:$AG$113,MATCH(About!$B$2,'REEDS calc'!$B$64:$B$113,0),MATCH(X$1,'REEDS calc'!$C$63:$AG$63,0))*SUMIFS('res v com'!$F$3:$F$52,'res v com'!$B$3:$B$52,About!$B$2)</f>
        <v>1876.5868793562449</v>
      </c>
      <c r="Y8" s="65">
        <f>INDEX('REEDS calc'!$C$64:$AG$113,MATCH(About!$B$2,'REEDS calc'!$B$64:$B$113,0),MATCH(Y$1,'REEDS calc'!$C$63:$AG$63,0))*SUMIFS('res v com'!$F$3:$F$52,'res v com'!$B$3:$B$52,About!$B$2)</f>
        <v>1884.1693561588365</v>
      </c>
      <c r="Z8" s="65">
        <f>INDEX('REEDS calc'!$C$64:$AG$113,MATCH(About!$B$2,'REEDS calc'!$B$64:$B$113,0),MATCH(Z$1,'REEDS calc'!$C$63:$AG$63,0))*SUMIFS('res v com'!$F$3:$F$52,'res v com'!$B$3:$B$52,About!$B$2)</f>
        <v>1891.7518329614281</v>
      </c>
      <c r="AA8" s="65">
        <f>INDEX('REEDS calc'!$C$64:$AG$113,MATCH(About!$B$2,'REEDS calc'!$B$64:$B$113,0),MATCH(AA$1,'REEDS calc'!$C$63:$AG$63,0))*SUMIFS('res v com'!$F$3:$F$52,'res v com'!$B$3:$B$52,About!$B$2)</f>
        <v>1900.6285076118518</v>
      </c>
      <c r="AB8" s="65">
        <f>INDEX('REEDS calc'!$C$64:$AG$113,MATCH(About!$B$2,'REEDS calc'!$B$64:$B$113,0),MATCH(AB$1,'REEDS calc'!$C$63:$AG$63,0))*SUMIFS('res v com'!$F$3:$F$52,'res v com'!$B$3:$B$52,About!$B$2)</f>
        <v>1909.5051822622752</v>
      </c>
      <c r="AC8" s="65">
        <f>INDEX('REEDS calc'!$C$64:$AG$113,MATCH(About!$B$2,'REEDS calc'!$B$64:$B$113,0),MATCH(AC$1,'REEDS calc'!$C$63:$AG$63,0))*SUMIFS('res v com'!$F$3:$F$52,'res v com'!$B$3:$B$52,About!$B$2)</f>
        <v>1919.4324410479976</v>
      </c>
      <c r="AD8" s="65">
        <f>INDEX('REEDS calc'!$C$64:$AG$113,MATCH(About!$B$2,'REEDS calc'!$B$64:$B$113,0),MATCH(AD$1,'REEDS calc'!$C$63:$AG$63,0))*SUMIFS('res v com'!$F$3:$F$52,'res v com'!$B$3:$B$52,About!$B$2)</f>
        <v>1929.3596998337196</v>
      </c>
      <c r="AE8" s="65">
        <f>INDEX('REEDS calc'!$C$64:$AG$113,MATCH(About!$B$2,'REEDS calc'!$B$64:$B$113,0),MATCH(AE$1,'REEDS calc'!$C$63:$AG$63,0))*SUMIFS('res v com'!$F$3:$F$52,'res v com'!$B$3:$B$52,About!$B$2)</f>
        <v>1944.7073637233027</v>
      </c>
      <c r="AF8" s="65">
        <f>INDEX('REEDS calc'!$C$64:$AG$113,MATCH(About!$B$2,'REEDS calc'!$B$64:$B$113,0),MATCH(AF$1,'REEDS calc'!$C$63:$AG$63,0))*SUMIFS('res v com'!$F$3:$F$52,'res v com'!$B$3:$B$52,About!$B$2)</f>
        <v>1960.0550276128856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117.6079850590435</v>
      </c>
      <c r="C8" s="65">
        <f>INDEX('REEDS calc-noIRA'!$C$64:$AG$113,MATCH(About!$B$2,'REEDS calc-noIRA'!$B$64:$B$113,0),MATCH(C$1,'REEDS calc-noIRA'!$C$63:$AG$63,0))*SUMIFS('res v com'!$E$3:$E$52,'res v com'!$B$3:$B$52,About!$B$2)*SUMIFS('Urban and Rural'!$C$2:$C$53,'Urban and Rural'!$A$2:$A$53,About!$B$1)</f>
        <v>117.6079850590435</v>
      </c>
      <c r="D8" s="65">
        <f>INDEX('REEDS calc-noIRA'!$C$64:$AG$113,MATCH(About!$B$2,'REEDS calc-noIRA'!$B$64:$B$113,0),MATCH(D$1,'REEDS calc-noIRA'!$C$63:$AG$63,0))*SUMIFS('res v com'!$E$3:$E$52,'res v com'!$B$3:$B$52,About!$B$2)*SUMIFS('Urban and Rural'!$C$2:$C$53,'Urban and Rural'!$A$2:$A$53,About!$B$1)</f>
        <v>117.6079850590435</v>
      </c>
      <c r="E8" s="65">
        <f>INDEX('REEDS calc-noIRA'!$C$64:$AG$113,MATCH(About!$B$2,'REEDS calc-noIRA'!$B$64:$B$113,0),MATCH(E$1,'REEDS calc-noIRA'!$C$63:$AG$63,0))*SUMIFS('res v com'!$E$3:$E$52,'res v com'!$B$3:$B$52,About!$B$2)*SUMIFS('Urban and Rural'!$C$2:$C$53,'Urban and Rural'!$A$2:$A$53,About!$B$1)</f>
        <v>142.93955724455364</v>
      </c>
      <c r="F8" s="65">
        <f>INDEX('REEDS calc-noIRA'!$C$64:$AG$113,MATCH(About!$B$2,'REEDS calc-noIRA'!$B$64:$B$113,0),MATCH(F$1,'REEDS calc-noIRA'!$C$63:$AG$63,0))*SUMIFS('res v com'!$E$3:$E$52,'res v com'!$B$3:$B$52,About!$B$2)*SUMIFS('Urban and Rural'!$C$2:$C$53,'Urban and Rural'!$A$2:$A$53,About!$B$1)</f>
        <v>168.27112943006381</v>
      </c>
      <c r="G8" s="65">
        <f>INDEX('REEDS calc-noIRA'!$C$64:$AG$113,MATCH(About!$B$2,'REEDS calc-noIRA'!$B$64:$B$113,0),MATCH(G$1,'REEDS calc-noIRA'!$C$63:$AG$63,0))*SUMIFS('res v com'!$E$3:$E$52,'res v com'!$B$3:$B$52,About!$B$2)*SUMIFS('Urban and Rural'!$C$2:$C$53,'Urban and Rural'!$A$2:$A$53,About!$B$1)</f>
        <v>206.81390433433248</v>
      </c>
      <c r="H8" s="65">
        <f>INDEX('REEDS calc-noIRA'!$C$64:$AG$113,MATCH(About!$B$2,'REEDS calc-noIRA'!$B$64:$B$113,0),MATCH(H$1,'REEDS calc-noIRA'!$C$63:$AG$63,0))*SUMIFS('res v com'!$E$3:$E$52,'res v com'!$B$3:$B$52,About!$B$2)*SUMIFS('Urban and Rural'!$C$2:$C$53,'Urban and Rural'!$A$2:$A$53,About!$B$1)</f>
        <v>245.35667923860117</v>
      </c>
      <c r="I8" s="65">
        <f>INDEX('REEDS calc-noIRA'!$C$64:$AG$113,MATCH(About!$B$2,'REEDS calc-noIRA'!$B$64:$B$113,0),MATCH(I$1,'REEDS calc-noIRA'!$C$63:$AG$63,0))*SUMIFS('res v com'!$E$3:$E$52,'res v com'!$B$3:$B$52,About!$B$2)*SUMIFS('Urban and Rural'!$C$2:$C$53,'Urban and Rural'!$A$2:$A$53,About!$B$1)</f>
        <v>298.20149011363719</v>
      </c>
      <c r="J8" s="65">
        <f>INDEX('REEDS calc-noIRA'!$C$64:$AG$113,MATCH(About!$B$2,'REEDS calc-noIRA'!$B$64:$B$113,0),MATCH(J$1,'REEDS calc-noIRA'!$C$63:$AG$63,0))*SUMIFS('res v com'!$E$3:$E$52,'res v com'!$B$3:$B$52,About!$B$2)*SUMIFS('Urban and Rural'!$C$2:$C$53,'Urban and Rural'!$A$2:$A$53,About!$B$1)</f>
        <v>351.04630098867318</v>
      </c>
      <c r="K8" s="65">
        <f>INDEX('REEDS calc-noIRA'!$C$64:$AG$113,MATCH(About!$B$2,'REEDS calc-noIRA'!$B$64:$B$113,0),MATCH(K$1,'REEDS calc-noIRA'!$C$63:$AG$63,0))*SUMIFS('res v com'!$E$3:$E$52,'res v com'!$B$3:$B$52,About!$B$2)*SUMIFS('Urban and Rural'!$C$2:$C$53,'Urban and Rural'!$A$2:$A$53,About!$B$1)</f>
        <v>427.01408339083304</v>
      </c>
      <c r="L8" s="65">
        <f>INDEX('REEDS calc-noIRA'!$C$64:$AG$113,MATCH(About!$B$2,'REEDS calc-noIRA'!$B$64:$B$113,0),MATCH(L$1,'REEDS calc-noIRA'!$C$63:$AG$63,0))*SUMIFS('res v com'!$E$3:$E$52,'res v com'!$B$3:$B$52,About!$B$2)*SUMIFS('Urban and Rural'!$C$2:$C$53,'Urban and Rural'!$A$2:$A$53,About!$B$1)</f>
        <v>502.98186579299295</v>
      </c>
      <c r="M8" s="65">
        <f>INDEX('REEDS calc-noIRA'!$C$64:$AG$113,MATCH(About!$B$2,'REEDS calc-noIRA'!$B$64:$B$113,0),MATCH(M$1,'REEDS calc-noIRA'!$C$63:$AG$63,0))*SUMIFS('res v com'!$E$3:$E$52,'res v com'!$B$3:$B$52,About!$B$2)*SUMIFS('Urban and Rural'!$C$2:$C$53,'Urban and Rural'!$A$2:$A$53,About!$B$1)</f>
        <v>570.76166526650411</v>
      </c>
      <c r="N8" s="65">
        <f>INDEX('REEDS calc-noIRA'!$C$64:$AG$113,MATCH(About!$B$2,'REEDS calc-noIRA'!$B$64:$B$113,0),MATCH(N$1,'REEDS calc-noIRA'!$C$63:$AG$63,0))*SUMIFS('res v com'!$E$3:$E$52,'res v com'!$B$3:$B$52,About!$B$2)*SUMIFS('Urban and Rural'!$C$2:$C$53,'Urban and Rural'!$A$2:$A$53,About!$B$1)</f>
        <v>638.54146474001516</v>
      </c>
      <c r="O8" s="65">
        <f>INDEX('REEDS calc-noIRA'!$C$64:$AG$113,MATCH(About!$B$2,'REEDS calc-noIRA'!$B$64:$B$113,0),MATCH(O$1,'REEDS calc-noIRA'!$C$63:$AG$63,0))*SUMIFS('res v com'!$E$3:$E$52,'res v com'!$B$3:$B$52,About!$B$2)*SUMIFS('Urban and Rural'!$C$2:$C$53,'Urban and Rural'!$A$2:$A$53,About!$B$1)</f>
        <v>643.99563100005219</v>
      </c>
      <c r="P8" s="65">
        <f>INDEX('REEDS calc-noIRA'!$C$64:$AG$113,MATCH(About!$B$2,'REEDS calc-noIRA'!$B$64:$B$113,0),MATCH(P$1,'REEDS calc-noIRA'!$C$63:$AG$63,0))*SUMIFS('res v com'!$E$3:$E$52,'res v com'!$B$3:$B$52,About!$B$2)*SUMIFS('Urban and Rural'!$C$2:$C$53,'Urban and Rural'!$A$2:$A$53,About!$B$1)</f>
        <v>649.44979726008933</v>
      </c>
      <c r="Q8" s="65">
        <f>INDEX('REEDS calc-noIRA'!$C$64:$AG$113,MATCH(About!$B$2,'REEDS calc-noIRA'!$B$64:$B$113,0),MATCH(Q$1,'REEDS calc-noIRA'!$C$63:$AG$63,0))*SUMIFS('res v com'!$E$3:$E$52,'res v com'!$B$3:$B$52,About!$B$2)*SUMIFS('Urban and Rural'!$C$2:$C$53,'Urban and Rural'!$A$2:$A$53,About!$B$1)</f>
        <v>654.23734319945584</v>
      </c>
      <c r="R8" s="65">
        <f>INDEX('REEDS calc-noIRA'!$C$64:$AG$113,MATCH(About!$B$2,'REEDS calc-noIRA'!$B$64:$B$113,0),MATCH(R$1,'REEDS calc-noIRA'!$C$63:$AG$63,0))*SUMIFS('res v com'!$E$3:$E$52,'res v com'!$B$3:$B$52,About!$B$2)*SUMIFS('Urban and Rural'!$C$2:$C$53,'Urban and Rural'!$A$2:$A$53,About!$B$1)</f>
        <v>659.02488913882235</v>
      </c>
      <c r="S8" s="65">
        <f>INDEX('REEDS calc-noIRA'!$C$64:$AG$113,MATCH(About!$B$2,'REEDS calc-noIRA'!$B$64:$B$113,0),MATCH(S$1,'REEDS calc-noIRA'!$C$63:$AG$63,0))*SUMIFS('res v com'!$E$3:$E$52,'res v com'!$B$3:$B$52,About!$B$2)*SUMIFS('Urban and Rural'!$C$2:$C$53,'Urban and Rural'!$A$2:$A$53,About!$B$1)</f>
        <v>663.68449784492975</v>
      </c>
      <c r="T8" s="65">
        <f>INDEX('REEDS calc-noIRA'!$C$64:$AG$113,MATCH(About!$B$2,'REEDS calc-noIRA'!$B$64:$B$113,0),MATCH(T$1,'REEDS calc-noIRA'!$C$63:$AG$63,0))*SUMIFS('res v com'!$E$3:$E$52,'res v com'!$B$3:$B$52,About!$B$2)*SUMIFS('Urban and Rural'!$C$2:$C$53,'Urban and Rural'!$A$2:$A$53,About!$B$1)</f>
        <v>668.34410655103693</v>
      </c>
      <c r="U8" s="65">
        <f>INDEX('REEDS calc-noIRA'!$C$64:$AG$113,MATCH(About!$B$2,'REEDS calc-noIRA'!$B$64:$B$113,0),MATCH(U$1,'REEDS calc-noIRA'!$C$63:$AG$63,0))*SUMIFS('res v com'!$E$3:$E$52,'res v com'!$B$3:$B$52,About!$B$2)*SUMIFS('Urban and Rural'!$C$2:$C$53,'Urban and Rural'!$A$2:$A$53,About!$B$1)</f>
        <v>672.71417309766002</v>
      </c>
      <c r="V8" s="65">
        <f>INDEX('REEDS calc-noIRA'!$C$64:$AG$113,MATCH(About!$B$2,'REEDS calc-noIRA'!$B$64:$B$113,0),MATCH(V$1,'REEDS calc-noIRA'!$C$63:$AG$63,0))*SUMIFS('res v com'!$E$3:$E$52,'res v com'!$B$3:$B$52,About!$B$2)*SUMIFS('Urban and Rural'!$C$2:$C$53,'Urban and Rural'!$A$2:$A$53,About!$B$1)</f>
        <v>677.08423964428323</v>
      </c>
      <c r="W8" s="65">
        <f>INDEX('REEDS calc-noIRA'!$C$64:$AG$113,MATCH(About!$B$2,'REEDS calc-noIRA'!$B$64:$B$113,0),MATCH(W$1,'REEDS calc-noIRA'!$C$63:$AG$63,0))*SUMIFS('res v com'!$E$3:$E$52,'res v com'!$B$3:$B$52,About!$B$2)*SUMIFS('Urban and Rural'!$C$2:$C$53,'Urban and Rural'!$A$2:$A$53,About!$B$1)</f>
        <v>681.35330311201722</v>
      </c>
      <c r="X8" s="65">
        <f>INDEX('REEDS calc-noIRA'!$C$64:$AG$113,MATCH(About!$B$2,'REEDS calc-noIRA'!$B$64:$B$113,0),MATCH(X$1,'REEDS calc-noIRA'!$C$63:$AG$63,0))*SUMIFS('res v com'!$E$3:$E$52,'res v com'!$B$3:$B$52,About!$B$2)*SUMIFS('Urban and Rural'!$C$2:$C$53,'Urban and Rural'!$A$2:$A$53,About!$B$1)</f>
        <v>685.62236657975109</v>
      </c>
      <c r="Y8" s="65">
        <f>INDEX('REEDS calc-noIRA'!$C$64:$AG$113,MATCH(About!$B$2,'REEDS calc-noIRA'!$B$64:$B$113,0),MATCH(Y$1,'REEDS calc-noIRA'!$C$63:$AG$63,0))*SUMIFS('res v com'!$E$3:$E$52,'res v com'!$B$3:$B$52,About!$B$2)*SUMIFS('Urban and Rural'!$C$2:$C$53,'Urban and Rural'!$A$2:$A$53,About!$B$1)</f>
        <v>689.94529835622529</v>
      </c>
      <c r="Z8" s="65">
        <f>INDEX('REEDS calc-noIRA'!$C$64:$AG$113,MATCH(About!$B$2,'REEDS calc-noIRA'!$B$64:$B$113,0),MATCH(Z$1,'REEDS calc-noIRA'!$C$63:$AG$63,0))*SUMIFS('res v com'!$E$3:$E$52,'res v com'!$B$3:$B$52,About!$B$2)*SUMIFS('Urban and Rural'!$C$2:$C$53,'Urban and Rural'!$A$2:$A$53,About!$B$1)</f>
        <v>694.2682301326995</v>
      </c>
      <c r="AA8" s="65">
        <f>INDEX('REEDS calc-noIRA'!$C$64:$AG$113,MATCH(About!$B$2,'REEDS calc-noIRA'!$B$64:$B$113,0),MATCH(AA$1,'REEDS calc-noIRA'!$C$63:$AG$63,0))*SUMIFS('res v com'!$E$3:$E$52,'res v com'!$B$3:$B$52,About!$B$2)*SUMIFS('Urban and Rural'!$C$2:$C$53,'Urban and Rural'!$A$2:$A$53,About!$B$1)</f>
        <v>699.3116505385866</v>
      </c>
      <c r="AB8" s="65">
        <f>INDEX('REEDS calc-noIRA'!$C$64:$AG$113,MATCH(About!$B$2,'REEDS calc-noIRA'!$B$64:$B$113,0),MATCH(AB$1,'REEDS calc-noIRA'!$C$63:$AG$63,0))*SUMIFS('res v com'!$E$3:$E$52,'res v com'!$B$3:$B$52,About!$B$2)*SUMIFS('Urban and Rural'!$C$2:$C$53,'Urban and Rural'!$A$2:$A$53,About!$B$1)</f>
        <v>704.35507094447371</v>
      </c>
      <c r="AC8" s="65">
        <f>INDEX('REEDS calc-noIRA'!$C$64:$AG$113,MATCH(About!$B$2,'REEDS calc-noIRA'!$B$64:$B$113,0),MATCH(AC$1,'REEDS calc-noIRA'!$C$63:$AG$63,0))*SUMIFS('res v com'!$E$3:$E$52,'res v com'!$B$3:$B$52,About!$B$2)*SUMIFS('Urban and Rural'!$C$2:$C$53,'Urban and Rural'!$A$2:$A$53,About!$B$1)</f>
        <v>708.0787177862037</v>
      </c>
      <c r="AD8" s="65">
        <f>INDEX('REEDS calc-noIRA'!$C$64:$AG$113,MATCH(About!$B$2,'REEDS calc-noIRA'!$B$64:$B$113,0),MATCH(AD$1,'REEDS calc-noIRA'!$C$63:$AG$63,0))*SUMIFS('res v com'!$E$3:$E$52,'res v com'!$B$3:$B$52,About!$B$2)*SUMIFS('Urban and Rural'!$C$2:$C$53,'Urban and Rural'!$A$2:$A$53,About!$B$1)</f>
        <v>711.80236462793357</v>
      </c>
      <c r="AE8" s="65">
        <f>INDEX('REEDS calc-noIRA'!$C$64:$AG$113,MATCH(About!$B$2,'REEDS calc-noIRA'!$B$64:$B$113,0),MATCH(AE$1,'REEDS calc-noIRA'!$C$63:$AG$63,0))*SUMIFS('res v com'!$E$3:$E$52,'res v com'!$B$3:$B$52,About!$B$2)*SUMIFS('Urban and Rural'!$C$2:$C$53,'Urban and Rural'!$A$2:$A$53,About!$B$1)</f>
        <v>716.02429332551856</v>
      </c>
      <c r="AF8" s="65">
        <f>INDEX('REEDS calc-noIRA'!$C$64:$AG$113,MATCH(About!$B$2,'REEDS calc-noIRA'!$B$64:$B$113,0),MATCH(AF$1,'REEDS calc-noIRA'!$C$63:$AG$63,0))*SUMIFS('res v com'!$E$3:$E$52,'res v com'!$B$3:$B$52,About!$B$2)*SUMIFS('Urban and Rural'!$C$2:$C$53,'Urban and Rural'!$A$2:$A$53,About!$B$1)</f>
        <v>720.24622202310366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434.54217953740692</v>
      </c>
      <c r="C8" s="65">
        <f>INDEX('REEDS calc-noIRA'!$C$64:$AG$113,MATCH(About!$B$2,'REEDS calc-noIRA'!$B$64:$B$113,0),MATCH(C$1,'REEDS calc-noIRA'!$C$63:$AG$63,0))*SUMIFS('res v com'!$E$3:$E$52,'res v com'!$B$3:$B$52,About!$B$2)*SUMIFS('Urban and Rural'!$B$2:$B$53,'Urban and Rural'!$A$2:$A$53,About!$B$1)</f>
        <v>434.54217953740692</v>
      </c>
      <c r="D8" s="65">
        <f>INDEX('REEDS calc-noIRA'!$C$64:$AG$113,MATCH(About!$B$2,'REEDS calc-noIRA'!$B$64:$B$113,0),MATCH(D$1,'REEDS calc-noIRA'!$C$63:$AG$63,0))*SUMIFS('res v com'!$E$3:$E$52,'res v com'!$B$3:$B$52,About!$B$2)*SUMIFS('Urban and Rural'!$B$2:$B$53,'Urban and Rural'!$A$2:$A$53,About!$B$1)</f>
        <v>434.54217953740692</v>
      </c>
      <c r="E8" s="65">
        <f>INDEX('REEDS calc-noIRA'!$C$64:$AG$113,MATCH(About!$B$2,'REEDS calc-noIRA'!$B$64:$B$113,0),MATCH(E$1,'REEDS calc-noIRA'!$C$63:$AG$63,0))*SUMIFS('res v com'!$E$3:$E$52,'res v com'!$B$3:$B$52,About!$B$2)*SUMIFS('Urban and Rural'!$B$2:$B$53,'Urban and Rural'!$A$2:$A$53,About!$B$1)</f>
        <v>528.13817629795426</v>
      </c>
      <c r="F8" s="65">
        <f>INDEX('REEDS calc-noIRA'!$C$64:$AG$113,MATCH(About!$B$2,'REEDS calc-noIRA'!$B$64:$B$113,0),MATCH(F$1,'REEDS calc-noIRA'!$C$63:$AG$63,0))*SUMIFS('res v com'!$E$3:$E$52,'res v com'!$B$3:$B$52,About!$B$2)*SUMIFS('Urban and Rural'!$B$2:$B$53,'Urban and Rural'!$A$2:$A$53,About!$B$1)</f>
        <v>621.73417305850171</v>
      </c>
      <c r="G8" s="65">
        <f>INDEX('REEDS calc-noIRA'!$C$64:$AG$113,MATCH(About!$B$2,'REEDS calc-noIRA'!$B$64:$B$113,0),MATCH(G$1,'REEDS calc-noIRA'!$C$63:$AG$63,0))*SUMIFS('res v com'!$E$3:$E$52,'res v com'!$B$3:$B$52,About!$B$2)*SUMIFS('Urban and Rural'!$B$2:$B$53,'Urban and Rural'!$A$2:$A$53,About!$B$1)</f>
        <v>764.14339300995505</v>
      </c>
      <c r="H8" s="65">
        <f>INDEX('REEDS calc-noIRA'!$C$64:$AG$113,MATCH(About!$B$2,'REEDS calc-noIRA'!$B$64:$B$113,0),MATCH(H$1,'REEDS calc-noIRA'!$C$63:$AG$63,0))*SUMIFS('res v com'!$E$3:$E$52,'res v com'!$B$3:$B$52,About!$B$2)*SUMIFS('Urban and Rural'!$B$2:$B$53,'Urban and Rural'!$A$2:$A$53,About!$B$1)</f>
        <v>906.55261296140861</v>
      </c>
      <c r="I8" s="65">
        <f>INDEX('REEDS calc-noIRA'!$C$64:$AG$113,MATCH(About!$B$2,'REEDS calc-noIRA'!$B$64:$B$113,0),MATCH(I$1,'REEDS calc-noIRA'!$C$63:$AG$63,0))*SUMIFS('res v com'!$E$3:$E$52,'res v com'!$B$3:$B$52,About!$B$2)*SUMIFS('Urban and Rural'!$B$2:$B$53,'Urban and Rural'!$A$2:$A$53,About!$B$1)</f>
        <v>1101.8055057250403</v>
      </c>
      <c r="J8" s="65">
        <f>INDEX('REEDS calc-noIRA'!$C$64:$AG$113,MATCH(About!$B$2,'REEDS calc-noIRA'!$B$64:$B$113,0),MATCH(J$1,'REEDS calc-noIRA'!$C$63:$AG$63,0))*SUMIFS('res v com'!$E$3:$E$52,'res v com'!$B$3:$B$52,About!$B$2)*SUMIFS('Urban and Rural'!$B$2:$B$53,'Urban and Rural'!$A$2:$A$53,About!$B$1)</f>
        <v>1297.0583984886719</v>
      </c>
      <c r="K8" s="65">
        <f>INDEX('REEDS calc-noIRA'!$C$64:$AG$113,MATCH(About!$B$2,'REEDS calc-noIRA'!$B$64:$B$113,0),MATCH(K$1,'REEDS calc-noIRA'!$C$63:$AG$63,0))*SUMIFS('res v com'!$E$3:$E$52,'res v com'!$B$3:$B$52,About!$B$2)*SUMIFS('Urban and Rural'!$B$2:$B$53,'Urban and Rural'!$A$2:$A$53,About!$B$1)</f>
        <v>1577.7468714957147</v>
      </c>
      <c r="L8" s="65">
        <f>INDEX('REEDS calc-noIRA'!$C$64:$AG$113,MATCH(About!$B$2,'REEDS calc-noIRA'!$B$64:$B$113,0),MATCH(L$1,'REEDS calc-noIRA'!$C$63:$AG$63,0))*SUMIFS('res v com'!$E$3:$E$52,'res v com'!$B$3:$B$52,About!$B$2)*SUMIFS('Urban and Rural'!$B$2:$B$53,'Urban and Rural'!$A$2:$A$53,About!$B$1)</f>
        <v>1858.4353445027575</v>
      </c>
      <c r="M8" s="65">
        <f>INDEX('REEDS calc-noIRA'!$C$64:$AG$113,MATCH(About!$B$2,'REEDS calc-noIRA'!$B$64:$B$113,0),MATCH(M$1,'REEDS calc-noIRA'!$C$63:$AG$63,0))*SUMIFS('res v com'!$E$3:$E$52,'res v com'!$B$3:$B$52,About!$B$2)*SUMIFS('Urban and Rural'!$B$2:$B$53,'Urban and Rural'!$A$2:$A$53,About!$B$1)</f>
        <v>2108.8705660316473</v>
      </c>
      <c r="N8" s="65">
        <f>INDEX('REEDS calc-noIRA'!$C$64:$AG$113,MATCH(About!$B$2,'REEDS calc-noIRA'!$B$64:$B$113,0),MATCH(N$1,'REEDS calc-noIRA'!$C$63:$AG$63,0))*SUMIFS('res v com'!$E$3:$E$52,'res v com'!$B$3:$B$52,About!$B$2)*SUMIFS('Urban and Rural'!$B$2:$B$53,'Urban and Rural'!$A$2:$A$53,About!$B$1)</f>
        <v>2359.3057875605368</v>
      </c>
      <c r="O8" s="65">
        <f>INDEX('REEDS calc-noIRA'!$C$64:$AG$113,MATCH(About!$B$2,'REEDS calc-noIRA'!$B$64:$B$113,0),MATCH(O$1,'REEDS calc-noIRA'!$C$63:$AG$63,0))*SUMIFS('res v com'!$E$3:$E$52,'res v com'!$B$3:$B$52,About!$B$2)*SUMIFS('Urban and Rural'!$B$2:$B$53,'Urban and Rural'!$A$2:$A$53,About!$B$1)</f>
        <v>2379.4580356668707</v>
      </c>
      <c r="P8" s="65">
        <f>INDEX('REEDS calc-noIRA'!$C$64:$AG$113,MATCH(About!$B$2,'REEDS calc-noIRA'!$B$64:$B$113,0),MATCH(P$1,'REEDS calc-noIRA'!$C$63:$AG$63,0))*SUMIFS('res v com'!$E$3:$E$52,'res v com'!$B$3:$B$52,About!$B$2)*SUMIFS('Urban and Rural'!$B$2:$B$53,'Urban and Rural'!$A$2:$A$53,About!$B$1)</f>
        <v>2399.6102837732051</v>
      </c>
      <c r="Q8" s="65">
        <f>INDEX('REEDS calc-noIRA'!$C$64:$AG$113,MATCH(About!$B$2,'REEDS calc-noIRA'!$B$64:$B$113,0),MATCH(Q$1,'REEDS calc-noIRA'!$C$63:$AG$63,0))*SUMIFS('res v com'!$E$3:$E$52,'res v com'!$B$3:$B$52,About!$B$2)*SUMIFS('Urban and Rural'!$B$2:$B$53,'Urban and Rural'!$A$2:$A$53,About!$B$1)</f>
        <v>2417.2994793332123</v>
      </c>
      <c r="R8" s="65">
        <f>INDEX('REEDS calc-noIRA'!$C$64:$AG$113,MATCH(About!$B$2,'REEDS calc-noIRA'!$B$64:$B$113,0),MATCH(R$1,'REEDS calc-noIRA'!$C$63:$AG$63,0))*SUMIFS('res v com'!$E$3:$E$52,'res v com'!$B$3:$B$52,About!$B$2)*SUMIFS('Urban and Rural'!$B$2:$B$53,'Urban and Rural'!$A$2:$A$53,About!$B$1)</f>
        <v>2434.988674893219</v>
      </c>
      <c r="S8" s="65">
        <f>INDEX('REEDS calc-noIRA'!$C$64:$AG$113,MATCH(About!$B$2,'REEDS calc-noIRA'!$B$64:$B$113,0),MATCH(S$1,'REEDS calc-noIRA'!$C$63:$AG$63,0))*SUMIFS('res v com'!$E$3:$E$52,'res v com'!$B$3:$B$52,About!$B$2)*SUMIFS('Urban and Rural'!$B$2:$B$53,'Urban and Rural'!$A$2:$A$53,About!$B$1)</f>
        <v>2452.2051633988835</v>
      </c>
      <c r="T8" s="65">
        <f>INDEX('REEDS calc-noIRA'!$C$64:$AG$113,MATCH(About!$B$2,'REEDS calc-noIRA'!$B$64:$B$113,0),MATCH(T$1,'REEDS calc-noIRA'!$C$63:$AG$63,0))*SUMIFS('res v com'!$E$3:$E$52,'res v com'!$B$3:$B$52,About!$B$2)*SUMIFS('Urban and Rural'!$B$2:$B$53,'Urban and Rural'!$A$2:$A$53,About!$B$1)</f>
        <v>2469.4216519045472</v>
      </c>
      <c r="U8" s="65">
        <f>INDEX('REEDS calc-noIRA'!$C$64:$AG$113,MATCH(About!$B$2,'REEDS calc-noIRA'!$B$64:$B$113,0),MATCH(U$1,'REEDS calc-noIRA'!$C$63:$AG$63,0))*SUMIFS('res v com'!$E$3:$E$52,'res v com'!$B$3:$B$52,About!$B$2)*SUMIFS('Urban and Rural'!$B$2:$B$53,'Urban and Rural'!$A$2:$A$53,About!$B$1)</f>
        <v>2485.5683297082674</v>
      </c>
      <c r="V8" s="65">
        <f>INDEX('REEDS calc-noIRA'!$C$64:$AG$113,MATCH(About!$B$2,'REEDS calc-noIRA'!$B$64:$B$113,0),MATCH(V$1,'REEDS calc-noIRA'!$C$63:$AG$63,0))*SUMIFS('res v com'!$E$3:$E$52,'res v com'!$B$3:$B$52,About!$B$2)*SUMIFS('Urban and Rural'!$B$2:$B$53,'Urban and Rural'!$A$2:$A$53,About!$B$1)</f>
        <v>2501.715007511988</v>
      </c>
      <c r="W8" s="65">
        <f>INDEX('REEDS calc-noIRA'!$C$64:$AG$113,MATCH(About!$B$2,'REEDS calc-noIRA'!$B$64:$B$113,0),MATCH(W$1,'REEDS calc-noIRA'!$C$63:$AG$63,0))*SUMIFS('res v com'!$E$3:$E$52,'res v com'!$B$3:$B$52,About!$B$2)*SUMIFS('Urban and Rural'!$B$2:$B$53,'Urban and Rural'!$A$2:$A$53,About!$B$1)</f>
        <v>2517.4884955359626</v>
      </c>
      <c r="X8" s="65">
        <f>INDEX('REEDS calc-noIRA'!$C$64:$AG$113,MATCH(About!$B$2,'REEDS calc-noIRA'!$B$64:$B$113,0),MATCH(X$1,'REEDS calc-noIRA'!$C$63:$AG$63,0))*SUMIFS('res v com'!$E$3:$E$52,'res v com'!$B$3:$B$52,About!$B$2)*SUMIFS('Urban and Rural'!$B$2:$B$53,'Urban and Rural'!$A$2:$A$53,About!$B$1)</f>
        <v>2533.2619835599376</v>
      </c>
      <c r="Y8" s="65">
        <f>INDEX('REEDS calc-noIRA'!$C$64:$AG$113,MATCH(About!$B$2,'REEDS calc-noIRA'!$B$64:$B$113,0),MATCH(Y$1,'REEDS calc-noIRA'!$C$63:$AG$63,0))*SUMIFS('res v com'!$E$3:$E$52,'res v com'!$B$3:$B$52,About!$B$2)*SUMIFS('Urban and Rural'!$B$2:$B$53,'Urban and Rural'!$A$2:$A$53,About!$B$1)</f>
        <v>2549.2345061331075</v>
      </c>
      <c r="Z8" s="65">
        <f>INDEX('REEDS calc-noIRA'!$C$64:$AG$113,MATCH(About!$B$2,'REEDS calc-noIRA'!$B$64:$B$113,0),MATCH(Z$1,'REEDS calc-noIRA'!$C$63:$AG$63,0))*SUMIFS('res v com'!$E$3:$E$52,'res v com'!$B$3:$B$52,About!$B$2)*SUMIFS('Urban and Rural'!$B$2:$B$53,'Urban and Rural'!$A$2:$A$53,About!$B$1)</f>
        <v>2565.2070287062775</v>
      </c>
      <c r="AA8" s="65">
        <f>INDEX('REEDS calc-noIRA'!$C$64:$AG$113,MATCH(About!$B$2,'REEDS calc-noIRA'!$B$64:$B$113,0),MATCH(AA$1,'REEDS calc-noIRA'!$C$63:$AG$63,0))*SUMIFS('res v com'!$E$3:$E$52,'res v com'!$B$3:$B$52,About!$B$2)*SUMIFS('Urban and Rural'!$B$2:$B$53,'Urban and Rural'!$A$2:$A$53,About!$B$1)</f>
        <v>2583.8416383749782</v>
      </c>
      <c r="AB8" s="65">
        <f>INDEX('REEDS calc-noIRA'!$C$64:$AG$113,MATCH(About!$B$2,'REEDS calc-noIRA'!$B$64:$B$113,0),MATCH(AB$1,'REEDS calc-noIRA'!$C$63:$AG$63,0))*SUMIFS('res v com'!$E$3:$E$52,'res v com'!$B$3:$B$52,About!$B$2)*SUMIFS('Urban and Rural'!$B$2:$B$53,'Urban and Rural'!$A$2:$A$53,About!$B$1)</f>
        <v>2602.476248043678</v>
      </c>
      <c r="AC8" s="65">
        <f>INDEX('REEDS calc-noIRA'!$C$64:$AG$113,MATCH(About!$B$2,'REEDS calc-noIRA'!$B$64:$B$113,0),MATCH(AC$1,'REEDS calc-noIRA'!$C$63:$AG$63,0))*SUMIFS('res v com'!$E$3:$E$52,'res v com'!$B$3:$B$52,About!$B$2)*SUMIFS('Urban and Rural'!$B$2:$B$53,'Urban and Rural'!$A$2:$A$53,About!$B$1)</f>
        <v>2616.2345112570183</v>
      </c>
      <c r="AD8" s="65">
        <f>INDEX('REEDS calc-noIRA'!$C$64:$AG$113,MATCH(About!$B$2,'REEDS calc-noIRA'!$B$64:$B$113,0),MATCH(AD$1,'REEDS calc-noIRA'!$C$63:$AG$63,0))*SUMIFS('res v com'!$E$3:$E$52,'res v com'!$B$3:$B$52,About!$B$2)*SUMIFS('Urban and Rural'!$B$2:$B$53,'Urban and Rural'!$A$2:$A$53,About!$B$1)</f>
        <v>2629.9927744703587</v>
      </c>
      <c r="AE8" s="65">
        <f>INDEX('REEDS calc-noIRA'!$C$64:$AG$113,MATCH(About!$B$2,'REEDS calc-noIRA'!$B$64:$B$113,0),MATCH(AE$1,'REEDS calc-noIRA'!$C$63:$AG$63,0))*SUMIFS('res v com'!$E$3:$E$52,'res v com'!$B$3:$B$52,About!$B$2)*SUMIFS('Urban and Rural'!$B$2:$B$53,'Urban and Rural'!$A$2:$A$53,About!$B$1)</f>
        <v>2645.592107263783</v>
      </c>
      <c r="AF8" s="65">
        <f>INDEX('REEDS calc-noIRA'!$C$64:$AG$113,MATCH(About!$B$2,'REEDS calc-noIRA'!$B$64:$B$113,0),MATCH(AF$1,'REEDS calc-noIRA'!$C$63:$AG$63,0))*SUMIFS('res v com'!$E$3:$E$52,'res v com'!$B$3:$B$52,About!$B$2)*SUMIFS('Urban and Rural'!$B$2:$B$53,'Urban and Rural'!$A$2:$A$53,About!$B$1)</f>
        <v>2661.1914400572077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241.75892631264009</v>
      </c>
      <c r="C8" s="65">
        <f>INDEX('REEDS calc-noIRA'!$C$64:$AG$113,MATCH(About!$B$2,'REEDS calc-noIRA'!$B$64:$B$113,0),MATCH(C$1,'REEDS calc-noIRA'!$C$63:$AG$63,0))*SUMIFS('res v com'!$F$3:$F$52,'res v com'!$B$3:$B$52,About!$B$2)</f>
        <v>241.75892631264009</v>
      </c>
      <c r="D8" s="65">
        <f>INDEX('REEDS calc-noIRA'!$C$64:$AG$113,MATCH(About!$B$2,'REEDS calc-noIRA'!$B$64:$B$113,0),MATCH(D$1,'REEDS calc-noIRA'!$C$63:$AG$63,0))*SUMIFS('res v com'!$F$3:$F$52,'res v com'!$B$3:$B$52,About!$B$2)</f>
        <v>241.75892631264009</v>
      </c>
      <c r="E8" s="65">
        <f>INDEX('REEDS calc-noIRA'!$C$64:$AG$113,MATCH(About!$B$2,'REEDS calc-noIRA'!$B$64:$B$113,0),MATCH(E$1,'REEDS calc-noIRA'!$C$63:$AG$63,0))*SUMIFS('res v com'!$F$3:$F$52,'res v com'!$B$3:$B$52,About!$B$2)</f>
        <v>293.83135736658198</v>
      </c>
      <c r="F8" s="65">
        <f>INDEX('REEDS calc-noIRA'!$C$64:$AG$113,MATCH(About!$B$2,'REEDS calc-noIRA'!$B$64:$B$113,0),MATCH(F$1,'REEDS calc-noIRA'!$C$63:$AG$63,0))*SUMIFS('res v com'!$F$3:$F$52,'res v com'!$B$3:$B$52,About!$B$2)</f>
        <v>345.90378842052388</v>
      </c>
      <c r="G8" s="65">
        <f>INDEX('REEDS calc-noIRA'!$C$64:$AG$113,MATCH(About!$B$2,'REEDS calc-noIRA'!$B$64:$B$113,0),MATCH(G$1,'REEDS calc-noIRA'!$C$63:$AG$63,0))*SUMIFS('res v com'!$F$3:$F$52,'res v com'!$B$3:$B$52,About!$B$2)</f>
        <v>425.13361174661651</v>
      </c>
      <c r="H8" s="65">
        <f>INDEX('REEDS calc-noIRA'!$C$64:$AG$113,MATCH(About!$B$2,'REEDS calc-noIRA'!$B$64:$B$113,0),MATCH(H$1,'REEDS calc-noIRA'!$C$63:$AG$63,0))*SUMIFS('res v com'!$F$3:$F$52,'res v com'!$B$3:$B$52,About!$B$2)</f>
        <v>504.36343507270925</v>
      </c>
      <c r="I8" s="65">
        <f>INDEX('REEDS calc-noIRA'!$C$64:$AG$113,MATCH(About!$B$2,'REEDS calc-noIRA'!$B$64:$B$113,0),MATCH(I$1,'REEDS calc-noIRA'!$C$63:$AG$63,0))*SUMIFS('res v com'!$F$3:$F$52,'res v com'!$B$3:$B$52,About!$B$2)</f>
        <v>612.99300416131632</v>
      </c>
      <c r="J8" s="65">
        <f>INDEX('REEDS calc-noIRA'!$C$64:$AG$113,MATCH(About!$B$2,'REEDS calc-noIRA'!$B$64:$B$113,0),MATCH(J$1,'REEDS calc-noIRA'!$C$63:$AG$63,0))*SUMIFS('res v com'!$F$3:$F$52,'res v com'!$B$3:$B$52,About!$B$2)</f>
        <v>721.62257324992333</v>
      </c>
      <c r="K8" s="65">
        <f>INDEX('REEDS calc-noIRA'!$C$64:$AG$113,MATCH(About!$B$2,'REEDS calc-noIRA'!$B$64:$B$113,0),MATCH(K$1,'REEDS calc-noIRA'!$C$63:$AG$63,0))*SUMIFS('res v com'!$F$3:$F$52,'res v com'!$B$3:$B$52,About!$B$2)</f>
        <v>877.78449965890059</v>
      </c>
      <c r="L8" s="65">
        <f>INDEX('REEDS calc-noIRA'!$C$64:$AG$113,MATCH(About!$B$2,'REEDS calc-noIRA'!$B$64:$B$113,0),MATCH(L$1,'REEDS calc-noIRA'!$C$63:$AG$63,0))*SUMIFS('res v com'!$F$3:$F$52,'res v com'!$B$3:$B$52,About!$B$2)</f>
        <v>1033.9464260678778</v>
      </c>
      <c r="M8" s="65">
        <f>INDEX('REEDS calc-noIRA'!$C$64:$AG$113,MATCH(About!$B$2,'REEDS calc-noIRA'!$B$64:$B$113,0),MATCH(M$1,'REEDS calc-noIRA'!$C$63:$AG$63,0))*SUMIFS('res v com'!$F$3:$F$52,'res v com'!$B$3:$B$52,About!$B$2)</f>
        <v>1173.2768596109365</v>
      </c>
      <c r="N8" s="65">
        <f>INDEX('REEDS calc-noIRA'!$C$64:$AG$113,MATCH(About!$B$2,'REEDS calc-noIRA'!$B$64:$B$113,0),MATCH(N$1,'REEDS calc-noIRA'!$C$63:$AG$63,0))*SUMIFS('res v com'!$F$3:$F$52,'res v com'!$B$3:$B$52,About!$B$2)</f>
        <v>1312.607293153995</v>
      </c>
      <c r="O8" s="65">
        <f>INDEX('REEDS calc-noIRA'!$C$64:$AG$113,MATCH(About!$B$2,'REEDS calc-noIRA'!$B$64:$B$113,0),MATCH(O$1,'REEDS calc-noIRA'!$C$63:$AG$63,0))*SUMIFS('res v com'!$F$3:$F$52,'res v com'!$B$3:$B$52,About!$B$2)</f>
        <v>1323.8190606057985</v>
      </c>
      <c r="P8" s="65">
        <f>INDEX('REEDS calc-noIRA'!$C$64:$AG$113,MATCH(About!$B$2,'REEDS calc-noIRA'!$B$64:$B$113,0),MATCH(P$1,'REEDS calc-noIRA'!$C$63:$AG$63,0))*SUMIFS('res v com'!$F$3:$F$52,'res v com'!$B$3:$B$52,About!$B$2)</f>
        <v>1335.0308280576025</v>
      </c>
      <c r="Q8" s="65">
        <f>INDEX('REEDS calc-noIRA'!$C$64:$AG$113,MATCH(About!$B$2,'REEDS calc-noIRA'!$B$64:$B$113,0),MATCH(Q$1,'REEDS calc-noIRA'!$C$63:$AG$63,0))*SUMIFS('res v com'!$F$3:$F$52,'res v com'!$B$3:$B$52,About!$B$2)</f>
        <v>1344.8722683764092</v>
      </c>
      <c r="R8" s="65">
        <f>INDEX('REEDS calc-noIRA'!$C$64:$AG$113,MATCH(About!$B$2,'REEDS calc-noIRA'!$B$64:$B$113,0),MATCH(R$1,'REEDS calc-noIRA'!$C$63:$AG$63,0))*SUMIFS('res v com'!$F$3:$F$52,'res v com'!$B$3:$B$52,About!$B$2)</f>
        <v>1354.7137086952159</v>
      </c>
      <c r="S8" s="65">
        <f>INDEX('REEDS calc-noIRA'!$C$64:$AG$113,MATCH(About!$B$2,'REEDS calc-noIRA'!$B$64:$B$113,0),MATCH(S$1,'REEDS calc-noIRA'!$C$63:$AG$63,0))*SUMIFS('res v com'!$F$3:$F$52,'res v com'!$B$3:$B$52,About!$B$2)</f>
        <v>1364.2921569379946</v>
      </c>
      <c r="T8" s="65">
        <f>INDEX('REEDS calc-noIRA'!$C$64:$AG$113,MATCH(About!$B$2,'REEDS calc-noIRA'!$B$64:$B$113,0),MATCH(T$1,'REEDS calc-noIRA'!$C$63:$AG$63,0))*SUMIFS('res v com'!$F$3:$F$52,'res v com'!$B$3:$B$52,About!$B$2)</f>
        <v>1373.8706051807731</v>
      </c>
      <c r="U8" s="65">
        <f>INDEX('REEDS calc-noIRA'!$C$64:$AG$113,MATCH(About!$B$2,'REEDS calc-noIRA'!$B$64:$B$113,0),MATCH(U$1,'REEDS calc-noIRA'!$C$63:$AG$63,0))*SUMIFS('res v com'!$F$3:$F$52,'res v com'!$B$3:$B$52,About!$B$2)</f>
        <v>1382.8538608304298</v>
      </c>
      <c r="V8" s="65">
        <f>INDEX('REEDS calc-noIRA'!$C$64:$AG$113,MATCH(About!$B$2,'REEDS calc-noIRA'!$B$64:$B$113,0),MATCH(V$1,'REEDS calc-noIRA'!$C$63:$AG$63,0))*SUMIFS('res v com'!$F$3:$F$52,'res v com'!$B$3:$B$52,About!$B$2)</f>
        <v>1391.8371164800865</v>
      </c>
      <c r="W8" s="65">
        <f>INDEX('REEDS calc-noIRA'!$C$64:$AG$113,MATCH(About!$B$2,'REEDS calc-noIRA'!$B$64:$B$113,0),MATCH(W$1,'REEDS calc-noIRA'!$C$63:$AG$63,0))*SUMIFS('res v com'!$F$3:$F$52,'res v com'!$B$3:$B$52,About!$B$2)</f>
        <v>1400.6127468065624</v>
      </c>
      <c r="X8" s="65">
        <f>INDEX('REEDS calc-noIRA'!$C$64:$AG$113,MATCH(About!$B$2,'REEDS calc-noIRA'!$B$64:$B$113,0),MATCH(X$1,'REEDS calc-noIRA'!$C$63:$AG$63,0))*SUMIFS('res v com'!$F$3:$F$52,'res v com'!$B$3:$B$52,About!$B$2)</f>
        <v>1409.3883771330384</v>
      </c>
      <c r="Y8" s="65">
        <f>INDEX('REEDS calc-noIRA'!$C$64:$AG$113,MATCH(About!$B$2,'REEDS calc-noIRA'!$B$64:$B$113,0),MATCH(Y$1,'REEDS calc-noIRA'!$C$63:$AG$63,0))*SUMIFS('res v com'!$F$3:$F$52,'res v com'!$B$3:$B$52,About!$B$2)</f>
        <v>1418.2747409652095</v>
      </c>
      <c r="Z8" s="65">
        <f>INDEX('REEDS calc-noIRA'!$C$64:$AG$113,MATCH(About!$B$2,'REEDS calc-noIRA'!$B$64:$B$113,0),MATCH(Z$1,'REEDS calc-noIRA'!$C$63:$AG$63,0))*SUMIFS('res v com'!$F$3:$F$52,'res v com'!$B$3:$B$52,About!$B$2)</f>
        <v>1427.1611047973804</v>
      </c>
      <c r="AA8" s="65">
        <f>INDEX('REEDS calc-noIRA'!$C$64:$AG$113,MATCH(About!$B$2,'REEDS calc-noIRA'!$B$64:$B$113,0),MATCH(AA$1,'REEDS calc-noIRA'!$C$63:$AG$63,0))*SUMIFS('res v com'!$F$3:$F$52,'res v com'!$B$3:$B$52,About!$B$2)</f>
        <v>1437.5285292682479</v>
      </c>
      <c r="AB8" s="65">
        <f>INDEX('REEDS calc-noIRA'!$C$64:$AG$113,MATCH(About!$B$2,'REEDS calc-noIRA'!$B$64:$B$113,0),MATCH(AB$1,'REEDS calc-noIRA'!$C$63:$AG$63,0))*SUMIFS('res v com'!$F$3:$F$52,'res v com'!$B$3:$B$52,About!$B$2)</f>
        <v>1447.8959537391152</v>
      </c>
      <c r="AC8" s="65">
        <f>INDEX('REEDS calc-noIRA'!$C$64:$AG$113,MATCH(About!$B$2,'REEDS calc-noIRA'!$B$64:$B$113,0),MATCH(AC$1,'REEDS calc-noIRA'!$C$63:$AG$63,0))*SUMIFS('res v com'!$F$3:$F$52,'res v com'!$B$3:$B$52,About!$B$2)</f>
        <v>1455.5504073204102</v>
      </c>
      <c r="AD8" s="65">
        <f>INDEX('REEDS calc-noIRA'!$C$64:$AG$113,MATCH(About!$B$2,'REEDS calc-noIRA'!$B$64:$B$113,0),MATCH(AD$1,'REEDS calc-noIRA'!$C$63:$AG$63,0))*SUMIFS('res v com'!$F$3:$F$52,'res v com'!$B$3:$B$52,About!$B$2)</f>
        <v>1463.2048609017049</v>
      </c>
      <c r="AE8" s="65">
        <f>INDEX('REEDS calc-noIRA'!$C$64:$AG$113,MATCH(About!$B$2,'REEDS calc-noIRA'!$B$64:$B$113,0),MATCH(AE$1,'REEDS calc-noIRA'!$C$63:$AG$63,0))*SUMIFS('res v com'!$F$3:$F$52,'res v com'!$B$3:$B$52,About!$B$2)</f>
        <v>1471.8835994106953</v>
      </c>
      <c r="AF8" s="65">
        <f>INDEX('REEDS calc-noIRA'!$C$64:$AG$113,MATCH(About!$B$2,'REEDS calc-noIRA'!$B$64:$B$113,0),MATCH(AF$1,'REEDS calc-noIRA'!$C$63:$AG$63,0))*SUMIFS('res v com'!$F$3:$F$52,'res v com'!$B$3:$B$52,About!$B$2)</f>
        <v>1480.5623379196857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-115.10416773329996</v>
      </c>
      <c r="E8" s="74">
        <f>'DESC-urban-residential'!F8-'BDESC-urban-residential'!F8</f>
        <v>-230.20833546659992</v>
      </c>
      <c r="F8" s="74">
        <f>'DESC-urban-residential'!G8-'BDESC-urban-residential'!G8</f>
        <v>-327.2351902689569</v>
      </c>
      <c r="G8" s="74">
        <f>'DESC-urban-residential'!H8-'BDESC-urban-residential'!H8</f>
        <v>-424.26204507131342</v>
      </c>
      <c r="H8" s="74">
        <f>'DESC-urban-residential'!I8-'BDESC-urban-residential'!I8</f>
        <v>-574.5480573072939</v>
      </c>
      <c r="I8" s="74">
        <f>'DESC-urban-residential'!J8-'BDESC-urban-residential'!J8</f>
        <v>-724.83406954327506</v>
      </c>
      <c r="J8" s="74">
        <f>'DESC-urban-residential'!K8-'BDESC-urban-residential'!K8</f>
        <v>-925.1250243334905</v>
      </c>
      <c r="K8" s="74">
        <f>'DESC-urban-residential'!L8-'BDESC-urban-residential'!L8</f>
        <v>-1125.4159791237064</v>
      </c>
      <c r="L8" s="74">
        <f>'DESC-urban-residential'!M8-'BDESC-urban-residential'!M8</f>
        <v>-994.30196983925771</v>
      </c>
      <c r="M8" s="74">
        <f>'DESC-urban-residential'!N8-'BDESC-urban-residential'!N8</f>
        <v>-863.1879605548088</v>
      </c>
      <c r="N8" s="74">
        <f>'DESC-urban-residential'!O8-'BDESC-urban-residential'!O8</f>
        <v>-886.76857877109296</v>
      </c>
      <c r="O8" s="74">
        <f>'DESC-urban-residential'!P8-'BDESC-urban-residential'!P8</f>
        <v>-910.34919698737758</v>
      </c>
      <c r="P8" s="74">
        <f>'DESC-urban-residential'!Q8-'BDESC-urban-residential'!Q8</f>
        <v>-898.57132753856331</v>
      </c>
      <c r="Q8" s="74">
        <f>'DESC-urban-residential'!R8-'BDESC-urban-residential'!R8</f>
        <v>-886.79345808974813</v>
      </c>
      <c r="R8" s="74">
        <f>'DESC-urban-residential'!S8-'BDESC-urban-residential'!S8</f>
        <v>-876.8566582210151</v>
      </c>
      <c r="S8" s="74">
        <f>'DESC-urban-residential'!T8-'BDESC-urban-residential'!T8</f>
        <v>-866.91985835228343</v>
      </c>
      <c r="T8" s="74">
        <f>'DESC-urban-residential'!U8-'BDESC-urban-residential'!U8</f>
        <v>-859.25702820814467</v>
      </c>
      <c r="U8" s="74">
        <f>'DESC-urban-residential'!V8-'BDESC-urban-residential'!V8</f>
        <v>-851.59419806400547</v>
      </c>
      <c r="V8" s="74">
        <f>'DESC-urban-residential'!W8-'BDESC-urban-residential'!W8</f>
        <v>-845.67292022535185</v>
      </c>
      <c r="W8" s="74">
        <f>'DESC-urban-residential'!X8-'BDESC-urban-residential'!X8</f>
        <v>-839.75164238669777</v>
      </c>
      <c r="X8" s="74">
        <f>'DESC-urban-residential'!Y8-'BDESC-urban-residential'!Y8</f>
        <v>-837.40801056988812</v>
      </c>
      <c r="Y8" s="74">
        <f>'DESC-urban-residential'!Z8-'BDESC-urban-residential'!Z8</f>
        <v>-835.06437875307938</v>
      </c>
      <c r="Z8" s="74">
        <f>'DESC-urban-residential'!AA8-'BDESC-urban-residential'!AA8</f>
        <v>-832.3848761344957</v>
      </c>
      <c r="AA8" s="74">
        <f>'DESC-urban-residential'!AB8-'BDESC-urban-residential'!AB8</f>
        <v>-829.70537351591247</v>
      </c>
      <c r="AB8" s="74">
        <f>'DESC-urban-residential'!AC8-'BDESC-urban-residential'!AC8</f>
        <v>-833.79055763820816</v>
      </c>
      <c r="AC8" s="74">
        <f>'DESC-urban-residential'!AD8-'BDESC-urban-residential'!AD8</f>
        <v>-837.87574176050475</v>
      </c>
      <c r="AD8" s="74">
        <f>'DESC-urban-residential'!AE8-'BDESC-urban-residential'!AE8</f>
        <v>-849.86259748597877</v>
      </c>
      <c r="AE8" s="74">
        <f>'DESC-urban-residential'!AF8-'BDESC-urban-residential'!AF8</f>
        <v>-861.84945321145187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-31.152716298847253</v>
      </c>
      <c r="E8" s="74">
        <f>'DESC-rural-residential'!F8-'BDESC-rural-residential'!F8</f>
        <v>-62.305432597694477</v>
      </c>
      <c r="F8" s="74">
        <f>'DESC-rural-residential'!G8-'BDESC-rural-residential'!G8</f>
        <v>-88.565559755130181</v>
      </c>
      <c r="G8" s="74">
        <f>'DESC-rural-residential'!H8-'BDESC-rural-residential'!H8</f>
        <v>-114.82568691256583</v>
      </c>
      <c r="H8" s="74">
        <f>'DESC-rural-residential'!I8-'BDESC-rural-residential'!I8</f>
        <v>-155.5003001352643</v>
      </c>
      <c r="I8" s="74">
        <f>'DESC-rural-residential'!J8-'BDESC-rural-residential'!J8</f>
        <v>-196.17491335796291</v>
      </c>
      <c r="J8" s="74">
        <f>'DESC-rural-residential'!K8-'BDESC-rural-residential'!K8</f>
        <v>-250.38326579800838</v>
      </c>
      <c r="K8" s="74">
        <f>'DESC-rural-residential'!L8-'BDESC-rural-residential'!L8</f>
        <v>-304.5916182380538</v>
      </c>
      <c r="L8" s="74">
        <f>'DESC-rural-residential'!M8-'BDESC-rural-residential'!M8</f>
        <v>-269.10586985484224</v>
      </c>
      <c r="M8" s="74">
        <f>'DESC-rural-residential'!N8-'BDESC-rural-residential'!N8</f>
        <v>-233.6201214716308</v>
      </c>
      <c r="N8" s="74">
        <f>'DESC-rural-residential'!O8-'BDESC-rural-residential'!O8</f>
        <v>-240.0021693497356</v>
      </c>
      <c r="O8" s="74">
        <f>'DESC-rural-residential'!P8-'BDESC-rural-residential'!P8</f>
        <v>-246.38421722784051</v>
      </c>
      <c r="P8" s="74">
        <f>'DESC-rural-residential'!Q8-'BDESC-rural-residential'!Q8</f>
        <v>-243.1965600580852</v>
      </c>
      <c r="Q8" s="74">
        <f>'DESC-rural-residential'!R8-'BDESC-rural-residential'!R8</f>
        <v>-240.00890288832966</v>
      </c>
      <c r="R8" s="74">
        <f>'DESC-rural-residential'!S8-'BDESC-rural-residential'!S8</f>
        <v>-237.31952757442855</v>
      </c>
      <c r="S8" s="74">
        <f>'DESC-rural-residential'!T8-'BDESC-rural-residential'!T8</f>
        <v>-234.63015226052789</v>
      </c>
      <c r="T8" s="74">
        <f>'DESC-rural-residential'!U8-'BDESC-rural-residential'!U8</f>
        <v>-232.55622237399484</v>
      </c>
      <c r="U8" s="74">
        <f>'DESC-rural-residential'!V8-'BDESC-rural-residential'!V8</f>
        <v>-230.48229248746168</v>
      </c>
      <c r="V8" s="74">
        <f>'DESC-rural-residential'!W8-'BDESC-rural-residential'!W8</f>
        <v>-228.87971030241306</v>
      </c>
      <c r="W8" s="74">
        <f>'DESC-rural-residential'!X8-'BDESC-rural-residential'!X8</f>
        <v>-227.27712811736444</v>
      </c>
      <c r="X8" s="74">
        <f>'DESC-rural-residential'!Y8-'BDESC-rural-residential'!Y8</f>
        <v>-226.64282878193819</v>
      </c>
      <c r="Y8" s="74">
        <f>'DESC-rural-residential'!Z8-'BDESC-rural-residential'!Z8</f>
        <v>-226.00852944651206</v>
      </c>
      <c r="Z8" s="74">
        <f>'DESC-rural-residential'!AA8-'BDESC-rural-residential'!AA8</f>
        <v>-225.28332734008495</v>
      </c>
      <c r="AA8" s="74">
        <f>'DESC-rural-residential'!AB8-'BDESC-rural-residential'!AB8</f>
        <v>-224.55812523365751</v>
      </c>
      <c r="AB8" s="74">
        <f>'DESC-rural-residential'!AC8-'BDESC-rural-residential'!AC8</f>
        <v>-225.66377227056853</v>
      </c>
      <c r="AC8" s="74">
        <f>'DESC-rural-residential'!AD8-'BDESC-rural-residential'!AD8</f>
        <v>-226.76941930747989</v>
      </c>
      <c r="AD8" s="74">
        <f>'DESC-rural-residential'!AE8-'BDESC-rural-residential'!AE8</f>
        <v>-230.01363820141376</v>
      </c>
      <c r="AE8" s="74">
        <f>'DESC-rural-residential'!AF8-'BDESC-rural-residential'!AF8</f>
        <v>-233.25785709534739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-64.038570513307661</v>
      </c>
      <c r="E8" s="74">
        <f>'DESC-commercial'!F8-'BDESC-commercial'!F8</f>
        <v>-128.07714102661532</v>
      </c>
      <c r="F8" s="74">
        <f>'DESC-commercial'!G8-'BDESC-commercial'!G8</f>
        <v>-182.05834088500779</v>
      </c>
      <c r="G8" s="74">
        <f>'DESC-commercial'!H8-'BDESC-commercial'!H8</f>
        <v>-236.03954074340021</v>
      </c>
      <c r="H8" s="74">
        <f>'DESC-commercial'!I8-'BDESC-commercial'!I8</f>
        <v>-319.65164255744571</v>
      </c>
      <c r="I8" s="74">
        <f>'DESC-commercial'!J8-'BDESC-commercial'!J8</f>
        <v>-403.26374437149161</v>
      </c>
      <c r="J8" s="74">
        <f>'DESC-commercial'!K8-'BDESC-commercial'!K8</f>
        <v>-514.69625532304985</v>
      </c>
      <c r="K8" s="74">
        <f>'DESC-commercial'!L8-'BDESC-commercial'!L8</f>
        <v>-626.1287662746081</v>
      </c>
      <c r="L8" s="74">
        <f>'DESC-commercial'!M8-'BDESC-commercial'!M8</f>
        <v>-553.18306939680883</v>
      </c>
      <c r="M8" s="74">
        <f>'DESC-commercial'!N8-'BDESC-commercial'!N8</f>
        <v>-480.2373725190098</v>
      </c>
      <c r="N8" s="74">
        <f>'DESC-commercial'!O8-'BDESC-commercial'!O8</f>
        <v>-493.35652460644587</v>
      </c>
      <c r="O8" s="74">
        <f>'DESC-commercial'!P8-'BDESC-commercial'!P8</f>
        <v>-506.4756766938815</v>
      </c>
      <c r="P8" s="74">
        <f>'DESC-commercial'!Q8-'BDESC-commercial'!Q8</f>
        <v>-499.92302149427132</v>
      </c>
      <c r="Q8" s="74">
        <f>'DESC-commercial'!R8-'BDESC-commercial'!R8</f>
        <v>-493.3703662946607</v>
      </c>
      <c r="R8" s="74">
        <f>'DESC-commercial'!S8-'BDESC-commercial'!S8</f>
        <v>-487.8419960227443</v>
      </c>
      <c r="S8" s="74">
        <f>'DESC-commercial'!T8-'BDESC-commercial'!T8</f>
        <v>-482.3136257508279</v>
      </c>
      <c r="T8" s="74">
        <f>'DESC-commercial'!U8-'BDESC-commercial'!U8</f>
        <v>-478.05038578149947</v>
      </c>
      <c r="U8" s="74">
        <f>'DESC-commercial'!V8-'BDESC-commercial'!V8</f>
        <v>-473.78714581217082</v>
      </c>
      <c r="V8" s="74">
        <f>'DESC-commercial'!W8-'BDESC-commercial'!W8</f>
        <v>-470.49282401768869</v>
      </c>
      <c r="W8" s="74">
        <f>'DESC-commercial'!X8-'BDESC-commercial'!X8</f>
        <v>-467.19850222320656</v>
      </c>
      <c r="X8" s="74">
        <f>'DESC-commercial'!Y8-'BDESC-commercial'!Y8</f>
        <v>-465.89461519362703</v>
      </c>
      <c r="Y8" s="74">
        <f>'DESC-commercial'!Z8-'BDESC-commercial'!Z8</f>
        <v>-464.59072816404773</v>
      </c>
      <c r="Z8" s="74">
        <f>'DESC-commercial'!AA8-'BDESC-commercial'!AA8</f>
        <v>-463.09997834360388</v>
      </c>
      <c r="AA8" s="74">
        <f>'DESC-commercial'!AB8-'BDESC-commercial'!AB8</f>
        <v>-461.60922852316003</v>
      </c>
      <c r="AB8" s="74">
        <f>'DESC-commercial'!AC8-'BDESC-commercial'!AC8</f>
        <v>-463.88203372758744</v>
      </c>
      <c r="AC8" s="74">
        <f>'DESC-commercial'!AD8-'BDESC-commercial'!AD8</f>
        <v>-466.15483893201463</v>
      </c>
      <c r="AD8" s="74">
        <f>'DESC-commercial'!AE8-'BDESC-commercial'!AE8</f>
        <v>-472.82376431260741</v>
      </c>
      <c r="AE8" s="74">
        <f>'DESC-commercial'!AF8-'BDESC-commercial'!AF8</f>
        <v>-479.49268969319996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2025-01-29T23:40:02Z</dcterms:modified>
</cp:coreProperties>
</file>