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PA\webappdata\"/>
    </mc:Choice>
  </mc:AlternateContent>
  <xr:revisionPtr revIDLastSave="0" documentId="8_{0222777B-D243-4FD1-8850-FE6E786AB48F}"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G40" i="23"/>
  <c r="J40" i="23" s="1"/>
  <c r="K40"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<sst xmlns="http://schemas.openxmlformats.org/spreadsheetml/2006/main" count="43096" uniqueCount="4487">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</sst>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4060</v>
      </c>
      <c r="C1" s="380">
        <v>46294</v>
      </c>
      <c r="G1" s="381" t="s">
        <v>3985</v>
      </c>
      <c r="H1" s="381" t="s">
        <v>3986</v>
      </c>
    </row>
    <row r="2" spans="1:8" x14ac:dyDescent="0.25">
      <c r="B2" t="str">
        <f>_xlfn.XLOOKUP(B1,H:H,G:G,0,0,1)</f>
        <v>PA</v>
      </c>
      <c r="C2" t="str">
        <f>_xlfn.XLOOKUP(B2,G:G, H:H, 0,0,1)</f>
        <v>Pennsylvania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252.76047460000001</v>
      </c>
      <c r="E2" s="436">
        <f>SUMIFS('frozen policy trendline'!E:E,'frozen policy trendline'!$A:$A,About!$B$2)-SUMIFS('frozen policy trendline'!E:E,'frozen policy trendline'!$A:$A,About!$B$2,'frozen policy trendline'!$B:$B,"Output Total CO2e Emissions by Sector[LULUCF sector]")</f>
        <v>248.21663399999997</v>
      </c>
      <c r="F2" s="436">
        <f>SUMIFS('frozen policy trendline'!F:F,'frozen policy trendline'!$A:$A,About!$B$2)-SUMIFS('frozen policy trendline'!F:F,'frozen policy trendline'!$A:$A,About!$B$2,'frozen policy trendline'!$B:$B,"Output Total CO2e Emissions by Sector[LULUCF sector]")</f>
        <v>240.54909189999998</v>
      </c>
      <c r="G2" s="436">
        <f>SUMIFS('frozen policy trendline'!G:G,'frozen policy trendline'!$A:$A,About!$B$2)-SUMIFS('frozen policy trendline'!G:G,'frozen policy trendline'!$A:$A,About!$B$2,'frozen policy trendline'!$B:$B,"Output Total CO2e Emissions by Sector[LULUCF sector]")</f>
        <v>234.01202749999999</v>
      </c>
      <c r="H2" s="436">
        <f>SUMIFS('frozen policy trendline'!H:H,'frozen policy trendline'!$A:$A,About!$B$2)-SUMIFS('frozen policy trendline'!H:H,'frozen policy trendline'!$A:$A,About!$B$2,'frozen policy trendline'!$B:$B,"Output Total CO2e Emissions by Sector[LULUCF sector]")</f>
        <v>230.0017502</v>
      </c>
      <c r="I2" s="436">
        <f>SUMIFS('frozen policy trendline'!I:I,'frozen policy trendline'!$A:$A,About!$B$2)-SUMIFS('frozen policy trendline'!I:I,'frozen policy trendline'!$A:$A,About!$B$2,'frozen policy trendline'!$B:$B,"Output Total CO2e Emissions by Sector[LULUCF sector]")</f>
        <v>227.33995240000002</v>
      </c>
      <c r="J2" s="436">
        <f>SUMIFS('frozen policy trendline'!J:J,'frozen policy trendline'!$A:$A,About!$B$2)-SUMIFS('frozen policy trendline'!J:J,'frozen policy trendline'!$A:$A,About!$B$2,'frozen policy trendline'!$B:$B,"Output Total CO2e Emissions by Sector[LULUCF sector]")</f>
        <v>225.5015563</v>
      </c>
      <c r="K2" s="436">
        <f>SUMIFS('frozen policy trendline'!K:K,'frozen policy trendline'!$A:$A,About!$B$2)-SUMIFS('frozen policy trendline'!K:K,'frozen policy trendline'!$A:$A,About!$B$2,'frozen policy trendline'!$B:$B,"Output Total CO2e Emissions by Sector[LULUCF sector]")</f>
        <v>223.34867980000001</v>
      </c>
      <c r="L2" s="436">
        <f>SUMIFS('frozen policy trendline'!L:L,'frozen policy trendline'!$A:$A,About!$B$2)-SUMIFS('frozen policy trendline'!L:L,'frozen policy trendline'!$A:$A,About!$B$2,'frozen policy trendline'!$B:$B,"Output Total CO2e Emissions by Sector[LULUCF sector]")</f>
        <v>221.12847359999998</v>
      </c>
      <c r="M2" s="436">
        <f>SUMIFS('frozen policy trendline'!M:M,'frozen policy trendline'!$A:$A,About!$B$2)-SUMIFS('frozen policy trendline'!M:M,'frozen policy trendline'!$A:$A,About!$B$2,'frozen policy trendline'!$B:$B,"Output Total CO2e Emissions by Sector[LULUCF sector]")</f>
        <v>218.74848069999999</v>
      </c>
      <c r="N2" s="436">
        <f>SUMIFS('frozen policy trendline'!N:N,'frozen policy trendline'!$A:$A,About!$B$2)-SUMIFS('frozen policy trendline'!N:N,'frozen policy trendline'!$A:$A,About!$B$2,'frozen policy trendline'!$B:$B,"Output Total CO2e Emissions by Sector[LULUCF sector]")</f>
        <v>214.59678250000002</v>
      </c>
      <c r="O2" s="436">
        <f>SUMIFS('frozen policy trendline'!O:O,'frozen policy trendline'!$A:$A,About!$B$2)-SUMIFS('frozen policy trendline'!O:O,'frozen policy trendline'!$A:$A,About!$B$2,'frozen policy trendline'!$B:$B,"Output Total CO2e Emissions by Sector[LULUCF sector]")</f>
        <v>213.1282167</v>
      </c>
      <c r="P2" s="436">
        <f>SUMIFS('frozen policy trendline'!P:P,'frozen policy trendline'!$A:$A,About!$B$2)-SUMIFS('frozen policy trendline'!P:P,'frozen policy trendline'!$A:$A,About!$B$2,'frozen policy trendline'!$B:$B,"Output Total CO2e Emissions by Sector[LULUCF sector]")</f>
        <v>211.44881939999999</v>
      </c>
      <c r="Q2" s="436">
        <f>SUMIFS('frozen policy trendline'!Q:Q,'frozen policy trendline'!$A:$A,About!$B$2)-SUMIFS('frozen policy trendline'!Q:Q,'frozen policy trendline'!$A:$A,About!$B$2,'frozen policy trendline'!$B:$B,"Output Total CO2e Emissions by Sector[LULUCF sector]")</f>
        <v>207.5409267</v>
      </c>
      <c r="R2" s="436">
        <f>SUMIFS('frozen policy trendline'!R:R,'frozen policy trendline'!$A:$A,About!$B$2)-SUMIFS('frozen policy trendline'!R:R,'frozen policy trendline'!$A:$A,About!$B$2,'frozen policy trendline'!$B:$B,"Output Total CO2e Emissions by Sector[LULUCF sector]")</f>
        <v>203.32792089999998</v>
      </c>
      <c r="S2" s="436">
        <f>SUMIFS('frozen policy trendline'!S:S,'frozen policy trendline'!$A:$A,About!$B$2)-SUMIFS('frozen policy trendline'!S:S,'frozen policy trendline'!$A:$A,About!$B$2,'frozen policy trendline'!$B:$B,"Output Total CO2e Emissions by Sector[LULUCF sector]")</f>
        <v>202.35930109999998</v>
      </c>
      <c r="T2" s="436">
        <f>SUMIFS('frozen policy trendline'!T:T,'frozen policy trendline'!$A:$A,About!$B$2)-SUMIFS('frozen policy trendline'!T:T,'frozen policy trendline'!$A:$A,About!$B$2,'frozen policy trendline'!$B:$B,"Output Total CO2e Emissions by Sector[LULUCF sector]")</f>
        <v>201.68528249999997</v>
      </c>
      <c r="U2" s="436">
        <f>SUMIFS('frozen policy trendline'!U:U,'frozen policy trendline'!$A:$A,About!$B$2)-SUMIFS('frozen policy trendline'!U:U,'frozen policy trendline'!$A:$A,About!$B$2,'frozen policy trendline'!$B:$B,"Output Total CO2e Emissions by Sector[LULUCF sector]")</f>
        <v>200.72345559999997</v>
      </c>
      <c r="V2" s="436">
        <f>SUMIFS('frozen policy trendline'!V:V,'frozen policy trendline'!$A:$A,About!$B$2)-SUMIFS('frozen policy trendline'!V:V,'frozen policy trendline'!$A:$A,About!$B$2,'frozen policy trendline'!$B:$B,"Output Total CO2e Emissions by Sector[LULUCF sector]")</f>
        <v>199.44651379999999</v>
      </c>
      <c r="W2" s="436">
        <f>SUMIFS('frozen policy trendline'!W:W,'frozen policy trendline'!$A:$A,About!$B$2)-SUMIFS('frozen policy trendline'!W:W,'frozen policy trendline'!$A:$A,About!$B$2,'frozen policy trendline'!$B:$B,"Output Total CO2e Emissions by Sector[LULUCF sector]")</f>
        <v>198.13188109999999</v>
      </c>
      <c r="X2" s="436">
        <f>SUMIFS('frozen policy trendline'!X:X,'frozen policy trendline'!$A:$A,About!$B$2)-SUMIFS('frozen policy trendline'!X:X,'frozen policy trendline'!$A:$A,About!$B$2,'frozen policy trendline'!$B:$B,"Output Total CO2e Emissions by Sector[LULUCF sector]")</f>
        <v>197.85852149999997</v>
      </c>
      <c r="Y2" s="436">
        <f>SUMIFS('frozen policy trendline'!Y:Y,'frozen policy trendline'!$A:$A,About!$B$2)-SUMIFS('frozen policy trendline'!Y:Y,'frozen policy trendline'!$A:$A,About!$B$2,'frozen policy trendline'!$B:$B,"Output Total CO2e Emissions by Sector[LULUCF sector]")</f>
        <v>196.5712657</v>
      </c>
      <c r="Z2" s="436">
        <f>SUMIFS('frozen policy trendline'!Z:Z,'frozen policy trendline'!$A:$A,About!$B$2)-SUMIFS('frozen policy trendline'!Z:Z,'frozen policy trendline'!$A:$A,About!$B$2,'frozen policy trendline'!$B:$B,"Output Total CO2e Emissions by Sector[LULUCF sector]")</f>
        <v>195.81893579999999</v>
      </c>
      <c r="AA2" s="436">
        <f>SUMIFS('frozen policy trendline'!AA:AA,'frozen policy trendline'!$A:$A,About!$B$2)-SUMIFS('frozen policy trendline'!AA:AA,'frozen policy trendline'!$A:$A,About!$B$2,'frozen policy trendline'!$B:$B,"Output Total CO2e Emissions by Sector[LULUCF sector]")</f>
        <v>195.63345200000001</v>
      </c>
      <c r="AB2" s="436">
        <f>SUMIFS('frozen policy trendline'!AB:AB,'frozen policy trendline'!$A:$A,About!$B$2)-SUMIFS('frozen policy trendline'!AB:AB,'frozen policy trendline'!$A:$A,About!$B$2,'frozen policy trendline'!$B:$B,"Output Total CO2e Emissions by Sector[LULUCF sector]")</f>
        <v>195.32089949999997</v>
      </c>
      <c r="AC2" s="436">
        <f>SUMIFS('frozen policy trendline'!AC:AC,'frozen policy trendline'!$A:$A,About!$B$2)-SUMIFS('frozen policy trendline'!AC:AC,'frozen policy trendline'!$A:$A,About!$B$2,'frozen policy trendline'!$B:$B,"Output Total CO2e Emissions by Sector[LULUCF sector]")</f>
        <v>195.04195999999999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80% below 2005 levels by 2050</v>
      </c>
      <c r="C2" s="1">
        <f>IF(INDEX('State Targets'!I:I,MATCH(About!$C$2,'State Targets'!$B:$B,0))=0,"",INDEX('State Targets'!I:I,MATCH(About!$C$2,'State Targets'!$B:$B,0)))</f>
        <v>2050</v>
      </c>
      <c r="D2" s="1">
        <f>INDEX('State Targets'!J:J,MATCH(About!$C$2,'State Targets'!$B:$B,0))</f>
        <v>56.199999999999989</v>
      </c>
      <c r="E2" s="1">
        <f>INDEX('State Targets'!K:K,MATCH(About!$C$2,'State Targets'!$B:$B,0))</f>
        <v>56.199999999999989</v>
      </c>
      <c r="F2" s="1" t="str">
        <f>IF(INDEX('State Targets'!C:C,MATCH(About!$C$2,'State Targets'!$B:$B,0))=0,"",INDEX('State Targets'!C:C,MATCH(About!$C$2,'State Targets'!$B:$B,0)))</f>
        <v>Pennsylvania set executive targets in 2019 to reduce GHG emissions 26% below 2005 levels by 2025 and 80% below 2005 levels by 2050.</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f>INDEX('State Targets'!N:N,MATCH(About!$C$2,'State Targets'!$B:$B,0))</f>
        <v>0</v>
      </c>
      <c r="E3" s="1">
        <f>INDEX('State Targets'!O:O,MATCH(About!$C$2,'State Targets'!$B:$B,0))</f>
        <v>0</v>
      </c>
      <c r="F3" s="1" t="str">
        <f>IF(INDEX('State Targets'!C:C,MATCH(About!$C$2,'State Targets'!$B:$B,0))=0,"",INDEX('State Targets'!C:C,MATCH(About!$C$2,'State Targets'!$B:$B,0)))</f>
        <v>Pennsylvania set executive targets in 2019 to reduce GHG emissions 26% below 2005 levels by 2025 and 80% below 2005 levels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281</v>
      </c>
      <c r="H40" s="393" t="s">
        <v>4144</v>
      </c>
      <c r="I40" s="403">
        <v>2050</v>
      </c>
      <c r="J40">
        <f>IF($E40="","",(1-$E40)*$G40)</f>
        <v>56.199999999999989</v>
      </c>
      <c r="K40">
        <f t="shared" si="1"/>
        <v>56.199999999999989</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PA</v>
      </c>
      <c r="C1" s="409">
        <f>SUM(C4:C87)</f>
        <v>253.68520879983126</v>
      </c>
      <c r="D1" s="409">
        <f t="shared" ref="D1:AG1" si="0">SUM(D4:D87)</f>
        <v>249.29467390642122</v>
      </c>
      <c r="E1" s="409">
        <f t="shared" si="0"/>
        <v>255.02119873082373</v>
      </c>
      <c r="F1" s="409">
        <f t="shared" si="0"/>
        <v>257.19964612052797</v>
      </c>
      <c r="G1" s="409">
        <f t="shared" si="0"/>
        <v>255.44257139894987</v>
      </c>
      <c r="H1" s="409">
        <f t="shared" si="0"/>
        <v>260.19575273012123</v>
      </c>
      <c r="I1" s="409">
        <f t="shared" si="0"/>
        <v>266.46255900397693</v>
      </c>
      <c r="J1" s="409">
        <f t="shared" si="0"/>
        <v>267.07293786536684</v>
      </c>
      <c r="K1" s="409">
        <f t="shared" si="0"/>
        <v>264.14858631597212</v>
      </c>
      <c r="L1" s="409">
        <f t="shared" si="0"/>
        <v>264.97178200764176</v>
      </c>
      <c r="M1" s="409">
        <f t="shared" si="0"/>
        <v>277.41986060667551</v>
      </c>
      <c r="N1" s="409">
        <f t="shared" si="0"/>
        <v>262.98970293885594</v>
      </c>
      <c r="O1" s="409">
        <f t="shared" si="0"/>
        <v>269.16298566637937</v>
      </c>
      <c r="P1" s="409">
        <f t="shared" si="0"/>
        <v>273.88918372375974</v>
      </c>
      <c r="Q1" s="409">
        <f t="shared" si="0"/>
        <v>280.39185406046454</v>
      </c>
      <c r="R1" s="409">
        <f t="shared" si="0"/>
        <v>281.36884715268303</v>
      </c>
      <c r="S1" s="409">
        <f t="shared" si="0"/>
        <v>276.97749202602773</v>
      </c>
      <c r="T1" s="409">
        <f t="shared" si="0"/>
        <v>277.64402554413579</v>
      </c>
      <c r="U1" s="409">
        <f t="shared" si="0"/>
        <v>269.76141526935271</v>
      </c>
      <c r="V1" s="409">
        <f t="shared" si="0"/>
        <v>250.87323444860576</v>
      </c>
      <c r="W1" s="409">
        <f t="shared" si="0"/>
        <v>259.9459340702133</v>
      </c>
      <c r="X1" s="409">
        <f t="shared" si="0"/>
        <v>254.22433111052399</v>
      </c>
      <c r="Y1" s="409">
        <f t="shared" si="0"/>
        <v>243.77340980000491</v>
      </c>
      <c r="Z1" s="409">
        <f t="shared" si="0"/>
        <v>253.68303568543851</v>
      </c>
      <c r="AA1" s="409">
        <f t="shared" si="0"/>
        <v>252.73207273740908</v>
      </c>
      <c r="AB1" s="409">
        <f t="shared" si="0"/>
        <v>238.69115324847178</v>
      </c>
      <c r="AC1" s="409">
        <f t="shared" si="0"/>
        <v>226.5050060585578</v>
      </c>
      <c r="AD1" s="409">
        <f t="shared" si="0"/>
        <v>221.73387837418036</v>
      </c>
      <c r="AE1" s="409">
        <f t="shared" si="0"/>
        <v>225.92048412260706</v>
      </c>
      <c r="AF1" s="409">
        <f t="shared" si="0"/>
        <v>225.53923243258521</v>
      </c>
      <c r="AG1" s="409">
        <f t="shared" si="0"/>
        <v>205.57235271167565</v>
      </c>
      <c r="AH1" s="409">
        <f>SUM(AH4:AH87)</f>
        <v>223.3115172964105</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105.73750205292509</v>
      </c>
      <c r="D4">
        <f>SUMIFS('EPA Export Aggregation'!G:G,'EPA Export Aggregation'!$A:$A,$B4,'EPA Export Aggregation'!$D:$D,$A$1)*IF($A4="CH4",About!$D$58,IF($A4="N2O",About!$D$59,1))</f>
        <v>104.4275923183457</v>
      </c>
      <c r="E4">
        <f>SUMIFS('EPA Export Aggregation'!H:H,'EPA Export Aggregation'!$A:$A,$B4,'EPA Export Aggregation'!$D:$D,$A$1)*IF($A4="CH4",About!$D$58,IF($A4="N2O",About!$D$59,1))</f>
        <v>104.7469703289164</v>
      </c>
      <c r="F4">
        <f>SUMIFS('EPA Export Aggregation'!I:I,'EPA Export Aggregation'!$A:$A,$B4,'EPA Export Aggregation'!$D:$D,$A$1)*IF($A4="CH4",About!$D$58,IF($A4="N2O",About!$D$59,1))</f>
        <v>107.49136426981001</v>
      </c>
      <c r="G4">
        <f>SUMIFS('EPA Export Aggregation'!J:J,'EPA Export Aggregation'!$A:$A,$B4,'EPA Export Aggregation'!$D:$D,$A$1)*IF($A4="CH4",About!$D$58,IF($A4="N2O",About!$D$59,1))</f>
        <v>103.6294558669246</v>
      </c>
      <c r="H4">
        <f>SUMIFS('EPA Export Aggregation'!K:K,'EPA Export Aggregation'!$A:$A,$B4,'EPA Export Aggregation'!$D:$D,$A$1)*IF($A4="CH4",About!$D$58,IF($A4="N2O",About!$D$59,1))</f>
        <v>106.80360924437321</v>
      </c>
      <c r="I4">
        <f>SUMIFS('EPA Export Aggregation'!L:L,'EPA Export Aggregation'!$A:$A,$B4,'EPA Export Aggregation'!$D:$D,$A$1)*IF($A4="CH4",About!$D$58,IF($A4="N2O",About!$D$59,1))</f>
        <v>111.7928024838415</v>
      </c>
      <c r="J4">
        <f>SUMIFS('EPA Export Aggregation'!M:M,'EPA Export Aggregation'!$A:$A,$B4,'EPA Export Aggregation'!$D:$D,$A$1)*IF($A4="CH4",About!$D$58,IF($A4="N2O",About!$D$59,1))</f>
        <v>113.2725977581032</v>
      </c>
      <c r="K4">
        <f>SUMIFS('EPA Export Aggregation'!N:N,'EPA Export Aggregation'!$A:$A,$B4,'EPA Export Aggregation'!$D:$D,$A$1)*IF($A4="CH4",About!$D$58,IF($A4="N2O",About!$D$59,1))</f>
        <v>116.1491247410773</v>
      </c>
      <c r="L4">
        <f>SUMIFS('EPA Export Aggregation'!O:O,'EPA Export Aggregation'!$A:$A,$B4,'EPA Export Aggregation'!$D:$D,$A$1)*IF($A4="CH4",About!$D$58,IF($A4="N2O",About!$D$59,1))</f>
        <v>112.1870489363195</v>
      </c>
      <c r="M4">
        <f>SUMIFS('EPA Export Aggregation'!P:P,'EPA Export Aggregation'!$A:$A,$B4,'EPA Export Aggregation'!$D:$D,$A$1)*IF($A4="CH4",About!$D$58,IF($A4="N2O",About!$D$59,1))</f>
        <v>119.84961246193259</v>
      </c>
      <c r="N4">
        <f>SUMIFS('EPA Export Aggregation'!Q:Q,'EPA Export Aggregation'!$A:$A,$B4,'EPA Export Aggregation'!$D:$D,$A$1)*IF($A4="CH4",About!$D$58,IF($A4="N2O",About!$D$59,1))</f>
        <v>109.62803878202919</v>
      </c>
      <c r="O4">
        <f>SUMIFS('EPA Export Aggregation'!R:R,'EPA Export Aggregation'!$A:$A,$B4,'EPA Export Aggregation'!$D:$D,$A$1)*IF($A4="CH4",About!$D$58,IF($A4="N2O",About!$D$59,1))</f>
        <v>117.3727684658686</v>
      </c>
      <c r="P4">
        <f>SUMIFS('EPA Export Aggregation'!S:S,'EPA Export Aggregation'!$A:$A,$B4,'EPA Export Aggregation'!$D:$D,$A$1)*IF($A4="CH4",About!$D$58,IF($A4="N2O",About!$D$59,1))</f>
        <v>118.0387937220757</v>
      </c>
      <c r="Q4">
        <f>SUMIFS('EPA Export Aggregation'!T:T,'EPA Export Aggregation'!$A:$A,$B4,'EPA Export Aggregation'!$D:$D,$A$1)*IF($A4="CH4",About!$D$58,IF($A4="N2O",About!$D$59,1))</f>
        <v>121.01679256212419</v>
      </c>
      <c r="R4">
        <f>SUMIFS('EPA Export Aggregation'!U:U,'EPA Export Aggregation'!$A:$A,$B4,'EPA Export Aggregation'!$D:$D,$A$1)*IF($A4="CH4",About!$D$58,IF($A4="N2O",About!$D$59,1))</f>
        <v>125.7448617333163</v>
      </c>
      <c r="S4">
        <f>SUMIFS('EPA Export Aggregation'!V:V,'EPA Export Aggregation'!$A:$A,$B4,'EPA Export Aggregation'!$D:$D,$A$1)*IF($A4="CH4",About!$D$58,IF($A4="N2O",About!$D$59,1))</f>
        <v>124.9975713659729</v>
      </c>
      <c r="T4">
        <f>SUMIFS('EPA Export Aggregation'!W:W,'EPA Export Aggregation'!$A:$A,$B4,'EPA Export Aggregation'!$D:$D,$A$1)*IF($A4="CH4",About!$D$58,IF($A4="N2O",About!$D$59,1))</f>
        <v>127.4575216318763</v>
      </c>
      <c r="U4">
        <f>SUMIFS('EPA Export Aggregation'!X:X,'EPA Export Aggregation'!$A:$A,$B4,'EPA Export Aggregation'!$D:$D,$A$1)*IF($A4="CH4",About!$D$58,IF($A4="N2O",About!$D$59,1))</f>
        <v>121.9517976901638</v>
      </c>
      <c r="V4">
        <f>SUMIFS('EPA Export Aggregation'!Y:Y,'EPA Export Aggregation'!$A:$A,$B4,'EPA Export Aggregation'!$D:$D,$A$1)*IF($A4="CH4",About!$D$58,IF($A4="N2O",About!$D$59,1))</f>
        <v>114.44098913869681</v>
      </c>
      <c r="W4">
        <f>SUMIFS('EPA Export Aggregation'!Z:Z,'EPA Export Aggregation'!$A:$A,$B4,'EPA Export Aggregation'!$D:$D,$A$1)*IF($A4="CH4",About!$D$58,IF($A4="N2O",About!$D$59,1))</f>
        <v>120.80145351189449</v>
      </c>
      <c r="X4">
        <f>SUMIFS('EPA Export Aggregation'!AA:AA,'EPA Export Aggregation'!$A:$A,$B4,'EPA Export Aggregation'!$D:$D,$A$1)*IF($A4="CH4",About!$D$58,IF($A4="N2O",About!$D$59,1))</f>
        <v>115.2928873816556</v>
      </c>
      <c r="Y4">
        <f>SUMIFS('EPA Export Aggregation'!AB:AB,'EPA Export Aggregation'!$A:$A,$B4,'EPA Export Aggregation'!$D:$D,$A$1)*IF($A4="CH4",About!$D$58,IF($A4="N2O",About!$D$59,1))</f>
        <v>108.2158208409833</v>
      </c>
      <c r="Z4">
        <f>SUMIFS('EPA Export Aggregation'!AC:AC,'EPA Export Aggregation'!$A:$A,$B4,'EPA Export Aggregation'!$D:$D,$A$1)*IF($A4="CH4",About!$D$58,IF($A4="N2O",About!$D$59,1))</f>
        <v>106.8228018789995</v>
      </c>
      <c r="AA4">
        <f>SUMIFS('EPA Export Aggregation'!AD:AD,'EPA Export Aggregation'!$A:$A,$B4,'EPA Export Aggregation'!$D:$D,$A$1)*IF($A4="CH4",About!$D$58,IF($A4="N2O",About!$D$59,1))</f>
        <v>99.658690886786005</v>
      </c>
      <c r="AB4">
        <f>SUMIFS('EPA Export Aggregation'!AE:AE,'EPA Export Aggregation'!$A:$A,$B4,'EPA Export Aggregation'!$D:$D,$A$1)*IF($A4="CH4",About!$D$58,IF($A4="N2O",About!$D$59,1))</f>
        <v>88.523830969991195</v>
      </c>
      <c r="AC4">
        <f>SUMIFS('EPA Export Aggregation'!AF:AF,'EPA Export Aggregation'!$A:$A,$B4,'EPA Export Aggregation'!$D:$D,$A$1)*IF($A4="CH4",About!$D$58,IF($A4="N2O",About!$D$59,1))</f>
        <v>82.588813849811004</v>
      </c>
      <c r="AD4">
        <f>SUMIFS('EPA Export Aggregation'!AG:AG,'EPA Export Aggregation'!$A:$A,$B4,'EPA Export Aggregation'!$D:$D,$A$1)*IF($A4="CH4",About!$D$58,IF($A4="N2O",About!$D$59,1))</f>
        <v>77.001332207785396</v>
      </c>
      <c r="AE4">
        <f>SUMIFS('EPA Export Aggregation'!AH:AH,'EPA Export Aggregation'!$A:$A,$B4,'EPA Export Aggregation'!$D:$D,$A$1)*IF($A4="CH4",About!$D$58,IF($A4="N2O",About!$D$59,1))</f>
        <v>74.8073138407633</v>
      </c>
      <c r="AF4">
        <f>SUMIFS('EPA Export Aggregation'!AI:AI,'EPA Export Aggregation'!$A:$A,$B4,'EPA Export Aggregation'!$D:$D,$A$1)*IF($A4="CH4",About!$D$58,IF($A4="N2O",About!$D$59,1))</f>
        <v>75.031150062688297</v>
      </c>
      <c r="AG4">
        <f>SUMIFS('EPA Export Aggregation'!AJ:AJ,'EPA Export Aggregation'!$A:$A,$B4,'EPA Export Aggregation'!$D:$D,$A$1)*IF($A4="CH4",About!$D$58,IF($A4="N2O",About!$D$59,1))</f>
        <v>70.012471397288905</v>
      </c>
      <c r="AH4">
        <f>SUMIFS('EPA Export Aggregation'!AK:AK,'EPA Export Aggregation'!$A:$A,$B4,'EPA Export Aggregation'!$D:$D,$A$1)*IF($A4="CH4",About!$D$58,IF($A4="N2O",About!$D$59,1))</f>
        <v>77.410117968460398</v>
      </c>
    </row>
    <row r="5" spans="1:34" x14ac:dyDescent="0.25">
      <c r="A5" s="413" t="s">
        <v>2215</v>
      </c>
      <c r="B5" s="414" t="s">
        <v>4198</v>
      </c>
      <c r="C5">
        <f>SUMIFS('EPA Export Aggregation'!F:F,'EPA Export Aggregation'!$A:$A,$B5,'EPA Export Aggregation'!$D:$D,$A$1)*IF($A5="CH4",About!$D$58,IF($A5="N2O",About!$D$59,1))</f>
        <v>58.072177052953798</v>
      </c>
      <c r="D5">
        <f>SUMIFS('EPA Export Aggregation'!G:G,'EPA Export Aggregation'!$A:$A,$B5,'EPA Export Aggregation'!$D:$D,$A$1)*IF($A5="CH4",About!$D$58,IF($A5="N2O",About!$D$59,1))</f>
        <v>57.177825119550398</v>
      </c>
      <c r="E5">
        <f>SUMIFS('EPA Export Aggregation'!H:H,'EPA Export Aggregation'!$A:$A,$B5,'EPA Export Aggregation'!$D:$D,$A$1)*IF($A5="CH4",About!$D$58,IF($A5="N2O",About!$D$59,1))</f>
        <v>59.2179836660913</v>
      </c>
      <c r="F5">
        <f>SUMIFS('EPA Export Aggregation'!I:I,'EPA Export Aggregation'!$A:$A,$B5,'EPA Export Aggregation'!$D:$D,$A$1)*IF($A5="CH4",About!$D$58,IF($A5="N2O",About!$D$59,1))</f>
        <v>60.789531368050703</v>
      </c>
      <c r="G5">
        <f>SUMIFS('EPA Export Aggregation'!J:J,'EPA Export Aggregation'!$A:$A,$B5,'EPA Export Aggregation'!$D:$D,$A$1)*IF($A5="CH4",About!$D$58,IF($A5="N2O",About!$D$59,1))</f>
        <v>61.449082439662497</v>
      </c>
      <c r="H5">
        <f>SUMIFS('EPA Export Aggregation'!K:K,'EPA Export Aggregation'!$A:$A,$B5,'EPA Export Aggregation'!$D:$D,$A$1)*IF($A5="CH4",About!$D$58,IF($A5="N2O",About!$D$59,1))</f>
        <v>62.579209633385602</v>
      </c>
      <c r="I5">
        <f>SUMIFS('EPA Export Aggregation'!L:L,'EPA Export Aggregation'!$A:$A,$B5,'EPA Export Aggregation'!$D:$D,$A$1)*IF($A5="CH4",About!$D$58,IF($A5="N2O",About!$D$59,1))</f>
        <v>62.817562787369503</v>
      </c>
      <c r="J5">
        <f>SUMIFS('EPA Export Aggregation'!M:M,'EPA Export Aggregation'!$A:$A,$B5,'EPA Export Aggregation'!$D:$D,$A$1)*IF($A5="CH4",About!$D$58,IF($A5="N2O",About!$D$59,1))</f>
        <v>64.1299878519375</v>
      </c>
      <c r="K5">
        <f>SUMIFS('EPA Export Aggregation'!N:N,'EPA Export Aggregation'!$A:$A,$B5,'EPA Export Aggregation'!$D:$D,$A$1)*IF($A5="CH4",About!$D$58,IF($A5="N2O",About!$D$59,1))</f>
        <v>65.391573222790498</v>
      </c>
      <c r="L5">
        <f>SUMIFS('EPA Export Aggregation'!O:O,'EPA Export Aggregation'!$A:$A,$B5,'EPA Export Aggregation'!$D:$D,$A$1)*IF($A5="CH4",About!$D$58,IF($A5="N2O",About!$D$59,1))</f>
        <v>67.225802625989701</v>
      </c>
      <c r="M5">
        <f>SUMIFS('EPA Export Aggregation'!P:P,'EPA Export Aggregation'!$A:$A,$B5,'EPA Export Aggregation'!$D:$D,$A$1)*IF($A5="CH4",About!$D$58,IF($A5="N2O",About!$D$59,1))</f>
        <v>69.066957383236399</v>
      </c>
      <c r="N5">
        <f>SUMIFS('EPA Export Aggregation'!Q:Q,'EPA Export Aggregation'!$A:$A,$B5,'EPA Export Aggregation'!$D:$D,$A$1)*IF($A5="CH4",About!$D$58,IF($A5="N2O",About!$D$59,1))</f>
        <v>68.486945857924596</v>
      </c>
      <c r="O5">
        <f>SUMIFS('EPA Export Aggregation'!R:R,'EPA Export Aggregation'!$A:$A,$B5,'EPA Export Aggregation'!$D:$D,$A$1)*IF($A5="CH4",About!$D$58,IF($A5="N2O",About!$D$59,1))</f>
        <v>68.594723105270603</v>
      </c>
      <c r="P5">
        <f>SUMIFS('EPA Export Aggregation'!S:S,'EPA Export Aggregation'!$A:$A,$B5,'EPA Export Aggregation'!$D:$D,$A$1)*IF($A5="CH4",About!$D$58,IF($A5="N2O",About!$D$59,1))</f>
        <v>68.943288243812205</v>
      </c>
      <c r="Q5">
        <f>SUMIFS('EPA Export Aggregation'!T:T,'EPA Export Aggregation'!$A:$A,$B5,'EPA Export Aggregation'!$D:$D,$A$1)*IF($A5="CH4",About!$D$58,IF($A5="N2O",About!$D$59,1))</f>
        <v>68.936996976769706</v>
      </c>
      <c r="R5">
        <f>SUMIFS('EPA Export Aggregation'!U:U,'EPA Export Aggregation'!$A:$A,$B5,'EPA Export Aggregation'!$D:$D,$A$1)*IF($A5="CH4",About!$D$58,IF($A5="N2O",About!$D$59,1))</f>
        <v>69.666742320648595</v>
      </c>
      <c r="S5">
        <f>SUMIFS('EPA Export Aggregation'!V:V,'EPA Export Aggregation'!$A:$A,$B5,'EPA Export Aggregation'!$D:$D,$A$1)*IF($A5="CH4",About!$D$58,IF($A5="N2O",About!$D$59,1))</f>
        <v>68.4865349616516</v>
      </c>
      <c r="T5">
        <f>SUMIFS('EPA Export Aggregation'!W:W,'EPA Export Aggregation'!$A:$A,$B5,'EPA Export Aggregation'!$D:$D,$A$1)*IF($A5="CH4",About!$D$58,IF($A5="N2O",About!$D$59,1))</f>
        <v>67.884776960334094</v>
      </c>
      <c r="U5">
        <f>SUMIFS('EPA Export Aggregation'!X:X,'EPA Export Aggregation'!$A:$A,$B5,'EPA Export Aggregation'!$D:$D,$A$1)*IF($A5="CH4",About!$D$58,IF($A5="N2O",About!$D$59,1))</f>
        <v>64.984638312037603</v>
      </c>
      <c r="V5">
        <f>SUMIFS('EPA Export Aggregation'!Y:Y,'EPA Export Aggregation'!$A:$A,$B5,'EPA Export Aggregation'!$D:$D,$A$1)*IF($A5="CH4",About!$D$58,IF($A5="N2O",About!$D$59,1))</f>
        <v>63.275391136662599</v>
      </c>
      <c r="W5">
        <f>SUMIFS('EPA Export Aggregation'!Z:Z,'EPA Export Aggregation'!$A:$A,$B5,'EPA Export Aggregation'!$D:$D,$A$1)*IF($A5="CH4",About!$D$58,IF($A5="N2O",About!$D$59,1))</f>
        <v>63.833739230327097</v>
      </c>
      <c r="X5">
        <f>SUMIFS('EPA Export Aggregation'!AA:AA,'EPA Export Aggregation'!$A:$A,$B5,'EPA Export Aggregation'!$D:$D,$A$1)*IF($A5="CH4",About!$D$58,IF($A5="N2O",About!$D$59,1))</f>
        <v>63.637616707095802</v>
      </c>
      <c r="Y5">
        <f>SUMIFS('EPA Export Aggregation'!AB:AB,'EPA Export Aggregation'!$A:$A,$B5,'EPA Export Aggregation'!$D:$D,$A$1)*IF($A5="CH4",About!$D$58,IF($A5="N2O",About!$D$59,1))</f>
        <v>61.887933125445997</v>
      </c>
      <c r="Z5">
        <f>SUMIFS('EPA Export Aggregation'!AC:AC,'EPA Export Aggregation'!$A:$A,$B5,'EPA Export Aggregation'!$D:$D,$A$1)*IF($A5="CH4",About!$D$58,IF($A5="N2O",About!$D$59,1))</f>
        <v>61.480202619270202</v>
      </c>
      <c r="AA5">
        <f>SUMIFS('EPA Export Aggregation'!AD:AD,'EPA Export Aggregation'!$A:$A,$B5,'EPA Export Aggregation'!$D:$D,$A$1)*IF($A5="CH4",About!$D$58,IF($A5="N2O",About!$D$59,1))</f>
        <v>62.486490153769097</v>
      </c>
      <c r="AB5">
        <f>SUMIFS('EPA Export Aggregation'!AE:AE,'EPA Export Aggregation'!$A:$A,$B5,'EPA Export Aggregation'!$D:$D,$A$1)*IF($A5="CH4",About!$D$58,IF($A5="N2O",About!$D$59,1))</f>
        <v>60.751330218653102</v>
      </c>
      <c r="AC5">
        <f>SUMIFS('EPA Export Aggregation'!AF:AF,'EPA Export Aggregation'!$A:$A,$B5,'EPA Export Aggregation'!$D:$D,$A$1)*IF($A5="CH4",About!$D$58,IF($A5="N2O",About!$D$59,1))</f>
        <v>60.254935152855097</v>
      </c>
      <c r="AD5">
        <f>SUMIFS('EPA Export Aggregation'!AG:AG,'EPA Export Aggregation'!$A:$A,$B5,'EPA Export Aggregation'!$D:$D,$A$1)*IF($A5="CH4",About!$D$58,IF($A5="N2O",About!$D$59,1))</f>
        <v>61.345433700904998</v>
      </c>
      <c r="AE5">
        <f>SUMIFS('EPA Export Aggregation'!AH:AH,'EPA Export Aggregation'!$A:$A,$B5,'EPA Export Aggregation'!$D:$D,$A$1)*IF($A5="CH4",About!$D$58,IF($A5="N2O",About!$D$59,1))</f>
        <v>60.746462475108203</v>
      </c>
      <c r="AF5">
        <f>SUMIFS('EPA Export Aggregation'!AI:AI,'EPA Export Aggregation'!$A:$A,$B5,'EPA Export Aggregation'!$D:$D,$A$1)*IF($A5="CH4",About!$D$58,IF($A5="N2O",About!$D$59,1))</f>
        <v>61.357460278696898</v>
      </c>
      <c r="AG5">
        <f>SUMIFS('EPA Export Aggregation'!AJ:AJ,'EPA Export Aggregation'!$A:$A,$B5,'EPA Export Aggregation'!$D:$D,$A$1)*IF($A5="CH4",About!$D$58,IF($A5="N2O",About!$D$59,1))</f>
        <v>52.806925100746298</v>
      </c>
      <c r="AH5">
        <f>SUMIFS('EPA Export Aggregation'!AK:AK,'EPA Export Aggregation'!$A:$A,$B5,'EPA Export Aggregation'!$D:$D,$A$1)*IF($A5="CH4",About!$D$58,IF($A5="N2O",About!$D$59,1))</f>
        <v>57.640301539244</v>
      </c>
    </row>
    <row r="6" spans="1:34" x14ac:dyDescent="0.25">
      <c r="A6" s="413" t="s">
        <v>2215</v>
      </c>
      <c r="B6" s="414" t="s">
        <v>4202</v>
      </c>
      <c r="C6">
        <f>SUMIFS('EPA Export Aggregation'!F:F,'EPA Export Aggregation'!$A:$A,$B6,'EPA Export Aggregation'!$D:$D,$A$1)*IF($A6="CH4",About!$D$58,IF($A6="N2O",About!$D$59,1))</f>
        <v>34.781806154628697</v>
      </c>
      <c r="D6">
        <f>SUMIFS('EPA Export Aggregation'!G:G,'EPA Export Aggregation'!$A:$A,$B6,'EPA Export Aggregation'!$D:$D,$A$1)*IF($A6="CH4",About!$D$58,IF($A6="N2O",About!$D$59,1))</f>
        <v>32.484065447690902</v>
      </c>
      <c r="E6">
        <f>SUMIFS('EPA Export Aggregation'!H:H,'EPA Export Aggregation'!$A:$A,$B6,'EPA Export Aggregation'!$D:$D,$A$1)*IF($A6="CH4",About!$D$58,IF($A6="N2O",About!$D$59,1))</f>
        <v>33.389641339360097</v>
      </c>
      <c r="F6">
        <f>SUMIFS('EPA Export Aggregation'!I:I,'EPA Export Aggregation'!$A:$A,$B6,'EPA Export Aggregation'!$D:$D,$A$1)*IF($A6="CH4",About!$D$58,IF($A6="N2O",About!$D$59,1))</f>
        <v>33.331682613943897</v>
      </c>
      <c r="G6">
        <f>SUMIFS('EPA Export Aggregation'!J:J,'EPA Export Aggregation'!$A:$A,$B6,'EPA Export Aggregation'!$D:$D,$A$1)*IF($A6="CH4",About!$D$58,IF($A6="N2O",About!$D$59,1))</f>
        <v>32.294443220802101</v>
      </c>
      <c r="H6">
        <f>SUMIFS('EPA Export Aggregation'!K:K,'EPA Export Aggregation'!$A:$A,$B6,'EPA Export Aggregation'!$D:$D,$A$1)*IF($A6="CH4",About!$D$58,IF($A6="N2O",About!$D$59,1))</f>
        <v>32.112348506115701</v>
      </c>
      <c r="I6">
        <f>SUMIFS('EPA Export Aggregation'!L:L,'EPA Export Aggregation'!$A:$A,$B6,'EPA Export Aggregation'!$D:$D,$A$1)*IF($A6="CH4",About!$D$58,IF($A6="N2O",About!$D$59,1))</f>
        <v>31.732347645441099</v>
      </c>
      <c r="J6">
        <f>SUMIFS('EPA Export Aggregation'!M:M,'EPA Export Aggregation'!$A:$A,$B6,'EPA Export Aggregation'!$D:$D,$A$1)*IF($A6="CH4",About!$D$58,IF($A6="N2O",About!$D$59,1))</f>
        <v>31.506808473322501</v>
      </c>
      <c r="K6">
        <f>SUMIFS('EPA Export Aggregation'!N:N,'EPA Export Aggregation'!$A:$A,$B6,'EPA Export Aggregation'!$D:$D,$A$1)*IF($A6="CH4",About!$D$58,IF($A6="N2O",About!$D$59,1))</f>
        <v>29.6720903591604</v>
      </c>
      <c r="L6">
        <f>SUMIFS('EPA Export Aggregation'!O:O,'EPA Export Aggregation'!$A:$A,$B6,'EPA Export Aggregation'!$D:$D,$A$1)*IF($A6="CH4",About!$D$58,IF($A6="N2O",About!$D$59,1))</f>
        <v>29.479741663849001</v>
      </c>
      <c r="M6">
        <f>SUMIFS('EPA Export Aggregation'!P:P,'EPA Export Aggregation'!$A:$A,$B6,'EPA Export Aggregation'!$D:$D,$A$1)*IF($A6="CH4",About!$D$58,IF($A6="N2O",About!$D$59,1))</f>
        <v>29.336628124917802</v>
      </c>
      <c r="N6">
        <f>SUMIFS('EPA Export Aggregation'!Q:Q,'EPA Export Aggregation'!$A:$A,$B6,'EPA Export Aggregation'!$D:$D,$A$1)*IF($A6="CH4",About!$D$58,IF($A6="N2O",About!$D$59,1))</f>
        <v>29.134930512361802</v>
      </c>
      <c r="O6">
        <f>SUMIFS('EPA Export Aggregation'!R:R,'EPA Export Aggregation'!$A:$A,$B6,'EPA Export Aggregation'!$D:$D,$A$1)*IF($A6="CH4",About!$D$58,IF($A6="N2O",About!$D$59,1))</f>
        <v>27.9225415721648</v>
      </c>
      <c r="P6">
        <f>SUMIFS('EPA Export Aggregation'!S:S,'EPA Export Aggregation'!$A:$A,$B6,'EPA Export Aggregation'!$D:$D,$A$1)*IF($A6="CH4",About!$D$58,IF($A6="N2O",About!$D$59,1))</f>
        <v>28.259695267039302</v>
      </c>
      <c r="Q6">
        <f>SUMIFS('EPA Export Aggregation'!T:T,'EPA Export Aggregation'!$A:$A,$B6,'EPA Export Aggregation'!$D:$D,$A$1)*IF($A6="CH4",About!$D$58,IF($A6="N2O",About!$D$59,1))</f>
        <v>28.861599947104398</v>
      </c>
      <c r="R6">
        <f>SUMIFS('EPA Export Aggregation'!U:U,'EPA Export Aggregation'!$A:$A,$B6,'EPA Export Aggregation'!$D:$D,$A$1)*IF($A6="CH4",About!$D$58,IF($A6="N2O",About!$D$59,1))</f>
        <v>28.223897804233101</v>
      </c>
      <c r="S6">
        <f>SUMIFS('EPA Export Aggregation'!V:V,'EPA Export Aggregation'!$A:$A,$B6,'EPA Export Aggregation'!$D:$D,$A$1)*IF($A6="CH4",About!$D$58,IF($A6="N2O",About!$D$59,1))</f>
        <v>29.190018112024202</v>
      </c>
      <c r="T6">
        <f>SUMIFS('EPA Export Aggregation'!W:W,'EPA Export Aggregation'!$A:$A,$B6,'EPA Export Aggregation'!$D:$D,$A$1)*IF($A6="CH4",About!$D$58,IF($A6="N2O",About!$D$59,1))</f>
        <v>28.4049688231283</v>
      </c>
      <c r="U6">
        <f>SUMIFS('EPA Export Aggregation'!X:X,'EPA Export Aggregation'!$A:$A,$B6,'EPA Export Aggregation'!$D:$D,$A$1)*IF($A6="CH4",About!$D$58,IF($A6="N2O",About!$D$59,1))</f>
        <v>26.957482465268399</v>
      </c>
      <c r="V6">
        <f>SUMIFS('EPA Export Aggregation'!Y:Y,'EPA Export Aggregation'!$A:$A,$B6,'EPA Export Aggregation'!$D:$D,$A$1)*IF($A6="CH4",About!$D$58,IF($A6="N2O",About!$D$59,1))</f>
        <v>24.407518042459799</v>
      </c>
      <c r="W6">
        <f>SUMIFS('EPA Export Aggregation'!Z:Z,'EPA Export Aggregation'!$A:$A,$B6,'EPA Export Aggregation'!$D:$D,$A$1)*IF($A6="CH4",About!$D$58,IF($A6="N2O",About!$D$59,1))</f>
        <v>27.720109874499698</v>
      </c>
      <c r="X6">
        <f>SUMIFS('EPA Export Aggregation'!AA:AA,'EPA Export Aggregation'!$A:$A,$B6,'EPA Export Aggregation'!$D:$D,$A$1)*IF($A6="CH4",About!$D$58,IF($A6="N2O",About!$D$59,1))</f>
        <v>28.066994321634901</v>
      </c>
      <c r="Y6">
        <f>SUMIFS('EPA Export Aggregation'!AB:AB,'EPA Export Aggregation'!$A:$A,$B6,'EPA Export Aggregation'!$D:$D,$A$1)*IF($A6="CH4",About!$D$58,IF($A6="N2O",About!$D$59,1))</f>
        <v>28.420955179419298</v>
      </c>
      <c r="Z6">
        <f>SUMIFS('EPA Export Aggregation'!AC:AC,'EPA Export Aggregation'!$A:$A,$B6,'EPA Export Aggregation'!$D:$D,$A$1)*IF($A6="CH4",About!$D$58,IF($A6="N2O",About!$D$59,1))</f>
        <v>32.880537630571901</v>
      </c>
      <c r="AA6">
        <f>SUMIFS('EPA Export Aggregation'!AD:AD,'EPA Export Aggregation'!$A:$A,$B6,'EPA Export Aggregation'!$D:$D,$A$1)*IF($A6="CH4",About!$D$58,IF($A6="N2O",About!$D$59,1))</f>
        <v>35.292503685266198</v>
      </c>
      <c r="AB6">
        <f>SUMIFS('EPA Export Aggregation'!AE:AE,'EPA Export Aggregation'!$A:$A,$B6,'EPA Export Aggregation'!$D:$D,$A$1)*IF($A6="CH4",About!$D$58,IF($A6="N2O",About!$D$59,1))</f>
        <v>33.8725455265376</v>
      </c>
      <c r="AC6">
        <f>SUMIFS('EPA Export Aggregation'!AF:AF,'EPA Export Aggregation'!$A:$A,$B6,'EPA Export Aggregation'!$D:$D,$A$1)*IF($A6="CH4",About!$D$58,IF($A6="N2O",About!$D$59,1))</f>
        <v>32.926905265762898</v>
      </c>
      <c r="AD6">
        <f>SUMIFS('EPA Export Aggregation'!AG:AG,'EPA Export Aggregation'!$A:$A,$B6,'EPA Export Aggregation'!$D:$D,$A$1)*IF($A6="CH4",About!$D$58,IF($A6="N2O",About!$D$59,1))</f>
        <v>32.938415635420498</v>
      </c>
      <c r="AE6">
        <f>SUMIFS('EPA Export Aggregation'!AH:AH,'EPA Export Aggregation'!$A:$A,$B6,'EPA Export Aggregation'!$D:$D,$A$1)*IF($A6="CH4",About!$D$58,IF($A6="N2O",About!$D$59,1))</f>
        <v>34.743735425992597</v>
      </c>
      <c r="AF6">
        <f>SUMIFS('EPA Export Aggregation'!AI:AI,'EPA Export Aggregation'!$A:$A,$B6,'EPA Export Aggregation'!$D:$D,$A$1)*IF($A6="CH4",About!$D$58,IF($A6="N2O",About!$D$59,1))</f>
        <v>35.0706967296627</v>
      </c>
      <c r="AG6">
        <f>SUMIFS('EPA Export Aggregation'!AJ:AJ,'EPA Export Aggregation'!$A:$A,$B6,'EPA Export Aggregation'!$D:$D,$A$1)*IF($A6="CH4",About!$D$58,IF($A6="N2O",About!$D$59,1))</f>
        <v>31.160106459754999</v>
      </c>
      <c r="AH6">
        <f>SUMIFS('EPA Export Aggregation'!AK:AK,'EPA Export Aggregation'!$A:$A,$B6,'EPA Export Aggregation'!$D:$D,$A$1)*IF($A6="CH4",About!$D$58,IF($A6="N2O",About!$D$59,1))</f>
        <v>33.687306013489398</v>
      </c>
    </row>
    <row r="7" spans="1:34" x14ac:dyDescent="0.25">
      <c r="A7" s="413" t="s">
        <v>2215</v>
      </c>
      <c r="B7" s="414" t="s">
        <v>4204</v>
      </c>
      <c r="C7">
        <f>SUMIFS('EPA Export Aggregation'!F:F,'EPA Export Aggregation'!$A:$A,$B7,'EPA Export Aggregation'!$D:$D,$A$1)*IF($A7="CH4",About!$D$58,IF($A7="N2O",About!$D$59,1))</f>
        <v>23.518552148314999</v>
      </c>
      <c r="D7">
        <f>SUMIFS('EPA Export Aggregation'!G:G,'EPA Export Aggregation'!$A:$A,$B7,'EPA Export Aggregation'!$D:$D,$A$1)*IF($A7="CH4",About!$D$58,IF($A7="N2O",About!$D$59,1))</f>
        <v>23.9479164163651</v>
      </c>
      <c r="E7">
        <f>SUMIFS('EPA Export Aggregation'!H:H,'EPA Export Aggregation'!$A:$A,$B7,'EPA Export Aggregation'!$D:$D,$A$1)*IF($A7="CH4",About!$D$58,IF($A7="N2O",About!$D$59,1))</f>
        <v>25.114537232746901</v>
      </c>
      <c r="F7">
        <f>SUMIFS('EPA Export Aggregation'!I:I,'EPA Export Aggregation'!$A:$A,$B7,'EPA Export Aggregation'!$D:$D,$A$1)*IF($A7="CH4",About!$D$58,IF($A7="N2O",About!$D$59,1))</f>
        <v>25.3245291719435</v>
      </c>
      <c r="G7">
        <f>SUMIFS('EPA Export Aggregation'!J:J,'EPA Export Aggregation'!$A:$A,$B7,'EPA Export Aggregation'!$D:$D,$A$1)*IF($A7="CH4",About!$D$58,IF($A7="N2O",About!$D$59,1))</f>
        <v>24.8727422532254</v>
      </c>
      <c r="H7">
        <f>SUMIFS('EPA Export Aggregation'!K:K,'EPA Export Aggregation'!$A:$A,$B7,'EPA Export Aggregation'!$D:$D,$A$1)*IF($A7="CH4",About!$D$58,IF($A7="N2O",About!$D$59,1))</f>
        <v>23.9196570583312</v>
      </c>
      <c r="I7">
        <f>SUMIFS('EPA Export Aggregation'!L:L,'EPA Export Aggregation'!$A:$A,$B7,'EPA Export Aggregation'!$D:$D,$A$1)*IF($A7="CH4",About!$D$58,IF($A7="N2O",About!$D$59,1))</f>
        <v>25.325719905919499</v>
      </c>
      <c r="J7">
        <f>SUMIFS('EPA Export Aggregation'!M:M,'EPA Export Aggregation'!$A:$A,$B7,'EPA Export Aggregation'!$D:$D,$A$1)*IF($A7="CH4",About!$D$58,IF($A7="N2O",About!$D$59,1))</f>
        <v>23.884126426281</v>
      </c>
      <c r="K7">
        <f>SUMIFS('EPA Export Aggregation'!N:N,'EPA Export Aggregation'!$A:$A,$B7,'EPA Export Aggregation'!$D:$D,$A$1)*IF($A7="CH4",About!$D$58,IF($A7="N2O",About!$D$59,1))</f>
        <v>20.211991594217299</v>
      </c>
      <c r="L7">
        <f>SUMIFS('EPA Export Aggregation'!O:O,'EPA Export Aggregation'!$A:$A,$B7,'EPA Export Aggregation'!$D:$D,$A$1)*IF($A7="CH4",About!$D$58,IF($A7="N2O",About!$D$59,1))</f>
        <v>22.323749595679899</v>
      </c>
      <c r="M7">
        <f>SUMIFS('EPA Export Aggregation'!P:P,'EPA Export Aggregation'!$A:$A,$B7,'EPA Export Aggregation'!$D:$D,$A$1)*IF($A7="CH4",About!$D$58,IF($A7="N2O",About!$D$59,1))</f>
        <v>24.623430244874498</v>
      </c>
      <c r="N7">
        <f>SUMIFS('EPA Export Aggregation'!Q:Q,'EPA Export Aggregation'!$A:$A,$B7,'EPA Export Aggregation'!$D:$D,$A$1)*IF($A7="CH4",About!$D$58,IF($A7="N2O",About!$D$59,1))</f>
        <v>23.925520378980401</v>
      </c>
      <c r="O7">
        <f>SUMIFS('EPA Export Aggregation'!R:R,'EPA Export Aggregation'!$A:$A,$B7,'EPA Export Aggregation'!$D:$D,$A$1)*IF($A7="CH4",About!$D$58,IF($A7="N2O",About!$D$59,1))</f>
        <v>22.890466441110899</v>
      </c>
      <c r="P7">
        <f>SUMIFS('EPA Export Aggregation'!S:S,'EPA Export Aggregation'!$A:$A,$B7,'EPA Export Aggregation'!$D:$D,$A$1)*IF($A7="CH4",About!$D$58,IF($A7="N2O",About!$D$59,1))</f>
        <v>25.629806396869999</v>
      </c>
      <c r="Q7">
        <f>SUMIFS('EPA Export Aggregation'!T:T,'EPA Export Aggregation'!$A:$A,$B7,'EPA Export Aggregation'!$D:$D,$A$1)*IF($A7="CH4",About!$D$58,IF($A7="N2O",About!$D$59,1))</f>
        <v>24.8878834908557</v>
      </c>
      <c r="R7">
        <f>SUMIFS('EPA Export Aggregation'!U:U,'EPA Export Aggregation'!$A:$A,$B7,'EPA Export Aggregation'!$D:$D,$A$1)*IF($A7="CH4",About!$D$58,IF($A7="N2O",About!$D$59,1))</f>
        <v>23.166144951642099</v>
      </c>
      <c r="S7">
        <f>SUMIFS('EPA Export Aggregation'!V:V,'EPA Export Aggregation'!$A:$A,$B7,'EPA Export Aggregation'!$D:$D,$A$1)*IF($A7="CH4",About!$D$58,IF($A7="N2O",About!$D$59,1))</f>
        <v>20.073397591904801</v>
      </c>
      <c r="T7">
        <f>SUMIFS('EPA Export Aggregation'!W:W,'EPA Export Aggregation'!$A:$A,$B7,'EPA Export Aggregation'!$D:$D,$A$1)*IF($A7="CH4",About!$D$58,IF($A7="N2O",About!$D$59,1))</f>
        <v>21.326463535549699</v>
      </c>
      <c r="U7">
        <f>SUMIFS('EPA Export Aggregation'!X:X,'EPA Export Aggregation'!$A:$A,$B7,'EPA Export Aggregation'!$D:$D,$A$1)*IF($A7="CH4",About!$D$58,IF($A7="N2O",About!$D$59,1))</f>
        <v>23.4926827640748</v>
      </c>
      <c r="V7">
        <f>SUMIFS('EPA Export Aggregation'!Y:Y,'EPA Export Aggregation'!$A:$A,$B7,'EPA Export Aggregation'!$D:$D,$A$1)*IF($A7="CH4",About!$D$58,IF($A7="N2O",About!$D$59,1))</f>
        <v>19.611346540278898</v>
      </c>
      <c r="W7">
        <f>SUMIFS('EPA Export Aggregation'!Z:Z,'EPA Export Aggregation'!$A:$A,$B7,'EPA Export Aggregation'!$D:$D,$A$1)*IF($A7="CH4",About!$D$58,IF($A7="N2O",About!$D$59,1))</f>
        <v>20.094897091681499</v>
      </c>
      <c r="X7">
        <f>SUMIFS('EPA Export Aggregation'!AA:AA,'EPA Export Aggregation'!$A:$A,$B7,'EPA Export Aggregation'!$D:$D,$A$1)*IF($A7="CH4",About!$D$58,IF($A7="N2O",About!$D$59,1))</f>
        <v>19.516881037876601</v>
      </c>
      <c r="Y7">
        <f>SUMIFS('EPA Export Aggregation'!AB:AB,'EPA Export Aggregation'!$A:$A,$B7,'EPA Export Aggregation'!$D:$D,$A$1)*IF($A7="CH4",About!$D$58,IF($A7="N2O",About!$D$59,1))</f>
        <v>16.7445463565221</v>
      </c>
      <c r="Z7">
        <f>SUMIFS('EPA Export Aggregation'!AC:AC,'EPA Export Aggregation'!$A:$A,$B7,'EPA Export Aggregation'!$D:$D,$A$1)*IF($A7="CH4",About!$D$58,IF($A7="N2O",About!$D$59,1))</f>
        <v>19.511890574160201</v>
      </c>
      <c r="AA7">
        <f>SUMIFS('EPA Export Aggregation'!AD:AD,'EPA Export Aggregation'!$A:$A,$B7,'EPA Export Aggregation'!$D:$D,$A$1)*IF($A7="CH4",About!$D$58,IF($A7="N2O",About!$D$59,1))</f>
        <v>21.9369569246286</v>
      </c>
      <c r="AB7">
        <f>SUMIFS('EPA Export Aggregation'!AE:AE,'EPA Export Aggregation'!$A:$A,$B7,'EPA Export Aggregation'!$D:$D,$A$1)*IF($A7="CH4",About!$D$58,IF($A7="N2O",About!$D$59,1))</f>
        <v>19.959426366272002</v>
      </c>
      <c r="AC7">
        <f>SUMIFS('EPA Export Aggregation'!AF:AF,'EPA Export Aggregation'!$A:$A,$B7,'EPA Export Aggregation'!$D:$D,$A$1)*IF($A7="CH4",About!$D$58,IF($A7="N2O",About!$D$59,1))</f>
        <v>17.493400442285601</v>
      </c>
      <c r="AD7">
        <f>SUMIFS('EPA Export Aggregation'!AG:AG,'EPA Export Aggregation'!$A:$A,$B7,'EPA Export Aggregation'!$D:$D,$A$1)*IF($A7="CH4",About!$D$58,IF($A7="N2O",About!$D$59,1))</f>
        <v>17.218287144334099</v>
      </c>
      <c r="AE7">
        <f>SUMIFS('EPA Export Aggregation'!AH:AH,'EPA Export Aggregation'!$A:$A,$B7,'EPA Export Aggregation'!$D:$D,$A$1)*IF($A7="CH4",About!$D$58,IF($A7="N2O",About!$D$59,1))</f>
        <v>20.675382234708501</v>
      </c>
      <c r="AF7">
        <f>SUMIFS('EPA Export Aggregation'!AI:AI,'EPA Export Aggregation'!$A:$A,$B7,'EPA Export Aggregation'!$D:$D,$A$1)*IF($A7="CH4",About!$D$58,IF($A7="N2O",About!$D$59,1))</f>
        <v>18.773418737793399</v>
      </c>
      <c r="AG7">
        <f>SUMIFS('EPA Export Aggregation'!AJ:AJ,'EPA Export Aggregation'!$A:$A,$B7,'EPA Export Aggregation'!$D:$D,$A$1)*IF($A7="CH4",About!$D$58,IF($A7="N2O",About!$D$59,1))</f>
        <v>17.001241393071599</v>
      </c>
      <c r="AH7">
        <f>SUMIFS('EPA Export Aggregation'!AK:AK,'EPA Export Aggregation'!$A:$A,$B7,'EPA Export Aggregation'!$D:$D,$A$1)*IF($A7="CH4",About!$D$58,IF($A7="N2O",About!$D$59,1))</f>
        <v>17.299573640949099</v>
      </c>
    </row>
    <row r="8" spans="1:34" x14ac:dyDescent="0.25">
      <c r="A8" s="413" t="s">
        <v>2215</v>
      </c>
      <c r="B8" s="414" t="s">
        <v>4206</v>
      </c>
      <c r="C8">
        <f>SUMIFS('EPA Export Aggregation'!F:F,'EPA Export Aggregation'!$A:$A,$B8,'EPA Export Aggregation'!$D:$D,$A$1)*IF($A8="CH4",About!$D$58,IF($A8="N2O",About!$D$59,1))</f>
        <v>13.288497286189999</v>
      </c>
      <c r="D8">
        <f>SUMIFS('EPA Export Aggregation'!G:G,'EPA Export Aggregation'!$A:$A,$B8,'EPA Export Aggregation'!$D:$D,$A$1)*IF($A8="CH4",About!$D$58,IF($A8="N2O",About!$D$59,1))</f>
        <v>13.4179195281886</v>
      </c>
      <c r="E8">
        <f>SUMIFS('EPA Export Aggregation'!H:H,'EPA Export Aggregation'!$A:$A,$B8,'EPA Export Aggregation'!$D:$D,$A$1)*IF($A8="CH4",About!$D$58,IF($A8="N2O",About!$D$59,1))</f>
        <v>14.047861379562899</v>
      </c>
      <c r="F8">
        <f>SUMIFS('EPA Export Aggregation'!I:I,'EPA Export Aggregation'!$A:$A,$B8,'EPA Export Aggregation'!$D:$D,$A$1)*IF($A8="CH4",About!$D$58,IF($A8="N2O",About!$D$59,1))</f>
        <v>13.0536222251926</v>
      </c>
      <c r="G8">
        <f>SUMIFS('EPA Export Aggregation'!J:J,'EPA Export Aggregation'!$A:$A,$B8,'EPA Export Aggregation'!$D:$D,$A$1)*IF($A8="CH4",About!$D$58,IF($A8="N2O",About!$D$59,1))</f>
        <v>14.0055161871629</v>
      </c>
      <c r="H8">
        <f>SUMIFS('EPA Export Aggregation'!K:K,'EPA Export Aggregation'!$A:$A,$B8,'EPA Export Aggregation'!$D:$D,$A$1)*IF($A8="CH4",About!$D$58,IF($A8="N2O",About!$D$59,1))</f>
        <v>13.8527929154664</v>
      </c>
      <c r="I8">
        <f>SUMIFS('EPA Export Aggregation'!L:L,'EPA Export Aggregation'!$A:$A,$B8,'EPA Export Aggregation'!$D:$D,$A$1)*IF($A8="CH4",About!$D$58,IF($A8="N2O",About!$D$59,1))</f>
        <v>14.128263594985601</v>
      </c>
      <c r="J8">
        <f>SUMIFS('EPA Export Aggregation'!M:M,'EPA Export Aggregation'!$A:$A,$B8,'EPA Export Aggregation'!$D:$D,$A$1)*IF($A8="CH4",About!$D$58,IF($A8="N2O",About!$D$59,1))</f>
        <v>13.399311915461301</v>
      </c>
      <c r="K8">
        <f>SUMIFS('EPA Export Aggregation'!N:N,'EPA Export Aggregation'!$A:$A,$B8,'EPA Export Aggregation'!$D:$D,$A$1)*IF($A8="CH4",About!$D$58,IF($A8="N2O",About!$D$59,1))</f>
        <v>11.8040693195455</v>
      </c>
      <c r="L8">
        <f>SUMIFS('EPA Export Aggregation'!O:O,'EPA Export Aggregation'!$A:$A,$B8,'EPA Export Aggregation'!$D:$D,$A$1)*IF($A8="CH4",About!$D$58,IF($A8="N2O",About!$D$59,1))</f>
        <v>11.858003288096</v>
      </c>
      <c r="M8">
        <f>SUMIFS('EPA Export Aggregation'!P:P,'EPA Export Aggregation'!$A:$A,$B8,'EPA Export Aggregation'!$D:$D,$A$1)*IF($A8="CH4",About!$D$58,IF($A8="N2O",About!$D$59,1))</f>
        <v>12.7423357384257</v>
      </c>
      <c r="N8">
        <f>SUMIFS('EPA Export Aggregation'!Q:Q,'EPA Export Aggregation'!$A:$A,$B8,'EPA Export Aggregation'!$D:$D,$A$1)*IF($A8="CH4",About!$D$58,IF($A8="N2O",About!$D$59,1))</f>
        <v>12.670686215620201</v>
      </c>
      <c r="O8">
        <f>SUMIFS('EPA Export Aggregation'!R:R,'EPA Export Aggregation'!$A:$A,$B8,'EPA Export Aggregation'!$D:$D,$A$1)*IF($A8="CH4",About!$D$58,IF($A8="N2O",About!$D$59,1))</f>
        <v>12.372965811129401</v>
      </c>
      <c r="P8">
        <f>SUMIFS('EPA Export Aggregation'!S:S,'EPA Export Aggregation'!$A:$A,$B8,'EPA Export Aggregation'!$D:$D,$A$1)*IF($A8="CH4",About!$D$58,IF($A8="N2O",About!$D$59,1))</f>
        <v>13.1597871256341</v>
      </c>
      <c r="Q8">
        <f>SUMIFS('EPA Export Aggregation'!T:T,'EPA Export Aggregation'!$A:$A,$B8,'EPA Export Aggregation'!$D:$D,$A$1)*IF($A8="CH4",About!$D$58,IF($A8="N2O",About!$D$59,1))</f>
        <v>12.8329918143664</v>
      </c>
      <c r="R8">
        <f>SUMIFS('EPA Export Aggregation'!U:U,'EPA Export Aggregation'!$A:$A,$B8,'EPA Export Aggregation'!$D:$D,$A$1)*IF($A8="CH4",About!$D$58,IF($A8="N2O",About!$D$59,1))</f>
        <v>12.695154864319701</v>
      </c>
      <c r="S8">
        <f>SUMIFS('EPA Export Aggregation'!V:V,'EPA Export Aggregation'!$A:$A,$B8,'EPA Export Aggregation'!$D:$D,$A$1)*IF($A8="CH4",About!$D$58,IF($A8="N2O",About!$D$59,1))</f>
        <v>11.729103373746799</v>
      </c>
      <c r="T8">
        <f>SUMIFS('EPA Export Aggregation'!W:W,'EPA Export Aggregation'!$A:$A,$B8,'EPA Export Aggregation'!$D:$D,$A$1)*IF($A8="CH4",About!$D$58,IF($A8="N2O",About!$D$59,1))</f>
        <v>12.3335751287375</v>
      </c>
      <c r="U8">
        <f>SUMIFS('EPA Export Aggregation'!X:X,'EPA Export Aggregation'!$A:$A,$B8,'EPA Export Aggregation'!$D:$D,$A$1)*IF($A8="CH4",About!$D$58,IF($A8="N2O",About!$D$59,1))</f>
        <v>11.2958150261976</v>
      </c>
      <c r="V8">
        <f>SUMIFS('EPA Export Aggregation'!Y:Y,'EPA Export Aggregation'!$A:$A,$B8,'EPA Export Aggregation'!$D:$D,$A$1)*IF($A8="CH4",About!$D$58,IF($A8="N2O",About!$D$59,1))</f>
        <v>10.788700969539899</v>
      </c>
      <c r="W8">
        <f>SUMIFS('EPA Export Aggregation'!Z:Z,'EPA Export Aggregation'!$A:$A,$B8,'EPA Export Aggregation'!$D:$D,$A$1)*IF($A8="CH4",About!$D$58,IF($A8="N2O",About!$D$59,1))</f>
        <v>10.556227723404501</v>
      </c>
      <c r="X8">
        <f>SUMIFS('EPA Export Aggregation'!AA:AA,'EPA Export Aggregation'!$A:$A,$B8,'EPA Export Aggregation'!$D:$D,$A$1)*IF($A8="CH4",About!$D$58,IF($A8="N2O",About!$D$59,1))</f>
        <v>10.3653456505539</v>
      </c>
      <c r="Y8">
        <f>SUMIFS('EPA Export Aggregation'!AB:AB,'EPA Export Aggregation'!$A:$A,$B8,'EPA Export Aggregation'!$D:$D,$A$1)*IF($A8="CH4",About!$D$58,IF($A8="N2O",About!$D$59,1))</f>
        <v>8.9560941492007995</v>
      </c>
      <c r="Z8">
        <f>SUMIFS('EPA Export Aggregation'!AC:AC,'EPA Export Aggregation'!$A:$A,$B8,'EPA Export Aggregation'!$D:$D,$A$1)*IF($A8="CH4",About!$D$58,IF($A8="N2O",About!$D$59,1))</f>
        <v>10.4071268027463</v>
      </c>
      <c r="AA8">
        <f>SUMIFS('EPA Export Aggregation'!AD:AD,'EPA Export Aggregation'!$A:$A,$B8,'EPA Export Aggregation'!$D:$D,$A$1)*IF($A8="CH4",About!$D$58,IF($A8="N2O",About!$D$59,1))</f>
        <v>11.1311619296328</v>
      </c>
      <c r="AB8">
        <f>SUMIFS('EPA Export Aggregation'!AE:AE,'EPA Export Aggregation'!$A:$A,$B8,'EPA Export Aggregation'!$D:$D,$A$1)*IF($A8="CH4",About!$D$58,IF($A8="N2O",About!$D$59,1))</f>
        <v>11.586385122581399</v>
      </c>
      <c r="AC8">
        <f>SUMIFS('EPA Export Aggregation'!AF:AF,'EPA Export Aggregation'!$A:$A,$B8,'EPA Export Aggregation'!$D:$D,$A$1)*IF($A8="CH4",About!$D$58,IF($A8="N2O",About!$D$59,1))</f>
        <v>10.5318072448047</v>
      </c>
      <c r="AD8">
        <f>SUMIFS('EPA Export Aggregation'!AG:AG,'EPA Export Aggregation'!$A:$A,$B8,'EPA Export Aggregation'!$D:$D,$A$1)*IF($A8="CH4",About!$D$58,IF($A8="N2O",About!$D$59,1))</f>
        <v>10.7067837619422</v>
      </c>
      <c r="AE8">
        <f>SUMIFS('EPA Export Aggregation'!AH:AH,'EPA Export Aggregation'!$A:$A,$B8,'EPA Export Aggregation'!$D:$D,$A$1)*IF($A8="CH4",About!$D$58,IF($A8="N2O",About!$D$59,1))</f>
        <v>11.7160099789465</v>
      </c>
      <c r="AF8">
        <f>SUMIFS('EPA Export Aggregation'!AI:AI,'EPA Export Aggregation'!$A:$A,$B8,'EPA Export Aggregation'!$D:$D,$A$1)*IF($A8="CH4",About!$D$58,IF($A8="N2O",About!$D$59,1))</f>
        <v>11.635313488330601</v>
      </c>
      <c r="AG8">
        <f>SUMIFS('EPA Export Aggregation'!AJ:AJ,'EPA Export Aggregation'!$A:$A,$B8,'EPA Export Aggregation'!$D:$D,$A$1)*IF($A8="CH4",About!$D$58,IF($A8="N2O",About!$D$59,1))</f>
        <v>10.438638099509401</v>
      </c>
      <c r="AH8">
        <f>SUMIFS('EPA Export Aggregation'!AK:AK,'EPA Export Aggregation'!$A:$A,$B8,'EPA Export Aggregation'!$D:$D,$A$1)*IF($A8="CH4",About!$D$58,IF($A8="N2O",About!$D$59,1))</f>
        <v>10.7747941965512</v>
      </c>
    </row>
    <row r="9" spans="1:34" x14ac:dyDescent="0.25">
      <c r="A9" s="413" t="s">
        <v>2215</v>
      </c>
      <c r="B9" s="414" t="s">
        <v>4216</v>
      </c>
      <c r="C9">
        <f>SUMIFS('EPA Export Aggregation'!F:F,'EPA Export Aggregation'!$A:$A,$B9,'EPA Export Aggregation'!$D:$D,$A$1)*IF($A9="CH4",About!$D$58,IF($A9="N2O",About!$D$59,1))</f>
        <v>2.3372097572129</v>
      </c>
      <c r="D9">
        <f>SUMIFS('EPA Export Aggregation'!G:G,'EPA Export Aggregation'!$A:$A,$B9,'EPA Export Aggregation'!$D:$D,$A$1)*IF($A9="CH4",About!$D$58,IF($A9="N2O",About!$D$59,1))</f>
        <v>2.2005271394638002</v>
      </c>
      <c r="E9">
        <f>SUMIFS('EPA Export Aggregation'!H:H,'EPA Export Aggregation'!$A:$A,$B9,'EPA Export Aggregation'!$D:$D,$A$1)*IF($A9="CH4",About!$D$58,IF($A9="N2O",About!$D$59,1))</f>
        <v>2.5349288816456998</v>
      </c>
      <c r="F9">
        <f>SUMIFS('EPA Export Aggregation'!I:I,'EPA Export Aggregation'!$A:$A,$B9,'EPA Export Aggregation'!$D:$D,$A$1)*IF($A9="CH4",About!$D$58,IF($A9="N2O",About!$D$59,1))</f>
        <v>2.1783948613358999</v>
      </c>
      <c r="G9">
        <f>SUMIFS('EPA Export Aggregation'!J:J,'EPA Export Aggregation'!$A:$A,$B9,'EPA Export Aggregation'!$D:$D,$A$1)*IF($A9="CH4",About!$D$58,IF($A9="N2O",About!$D$59,1))</f>
        <v>2.4777421803427</v>
      </c>
      <c r="H9">
        <f>SUMIFS('EPA Export Aggregation'!K:K,'EPA Export Aggregation'!$A:$A,$B9,'EPA Export Aggregation'!$D:$D,$A$1)*IF($A9="CH4",About!$D$58,IF($A9="N2O",About!$D$59,1))</f>
        <v>3.1982107901056001</v>
      </c>
      <c r="I9">
        <f>SUMIFS('EPA Export Aggregation'!L:L,'EPA Export Aggregation'!$A:$A,$B9,'EPA Export Aggregation'!$D:$D,$A$1)*IF($A9="CH4",About!$D$58,IF($A9="N2O",About!$D$59,1))</f>
        <v>2.6868109577683001</v>
      </c>
      <c r="J9">
        <f>SUMIFS('EPA Export Aggregation'!M:M,'EPA Export Aggregation'!$A:$A,$B9,'EPA Export Aggregation'!$D:$D,$A$1)*IF($A9="CH4",About!$D$58,IF($A9="N2O",About!$D$59,1))</f>
        <v>1.9895489869934999</v>
      </c>
      <c r="K9">
        <f>SUMIFS('EPA Export Aggregation'!N:N,'EPA Export Aggregation'!$A:$A,$B9,'EPA Export Aggregation'!$D:$D,$A$1)*IF($A9="CH4",About!$D$58,IF($A9="N2O",About!$D$59,1))</f>
        <v>2.5049132705971</v>
      </c>
      <c r="L9">
        <f>SUMIFS('EPA Export Aggregation'!O:O,'EPA Export Aggregation'!$A:$A,$B9,'EPA Export Aggregation'!$D:$D,$A$1)*IF($A9="CH4",About!$D$58,IF($A9="N2O",About!$D$59,1))</f>
        <v>3.3359381104003001</v>
      </c>
      <c r="M9">
        <f>SUMIFS('EPA Export Aggregation'!P:P,'EPA Export Aggregation'!$A:$A,$B9,'EPA Export Aggregation'!$D:$D,$A$1)*IF($A9="CH4",About!$D$58,IF($A9="N2O",About!$D$59,1))</f>
        <v>3.2126580734953998</v>
      </c>
      <c r="N9">
        <f>SUMIFS('EPA Export Aggregation'!Q:Q,'EPA Export Aggregation'!$A:$A,$B9,'EPA Export Aggregation'!$D:$D,$A$1)*IF($A9="CH4",About!$D$58,IF($A9="N2O",About!$D$59,1))</f>
        <v>2.8362411674293</v>
      </c>
      <c r="O9">
        <f>SUMIFS('EPA Export Aggregation'!R:R,'EPA Export Aggregation'!$A:$A,$B9,'EPA Export Aggregation'!$D:$D,$A$1)*IF($A9="CH4",About!$D$58,IF($A9="N2O",About!$D$59,1))</f>
        <v>3.2071999071134001</v>
      </c>
      <c r="P9">
        <f>SUMIFS('EPA Export Aggregation'!S:S,'EPA Export Aggregation'!$A:$A,$B9,'EPA Export Aggregation'!$D:$D,$A$1)*IF($A9="CH4",About!$D$58,IF($A9="N2O",About!$D$59,1))</f>
        <v>3.5092703960167002</v>
      </c>
      <c r="Q9">
        <f>SUMIFS('EPA Export Aggregation'!T:T,'EPA Export Aggregation'!$A:$A,$B9,'EPA Export Aggregation'!$D:$D,$A$1)*IF($A9="CH4",About!$D$58,IF($A9="N2O",About!$D$59,1))</f>
        <v>6.6365849351007</v>
      </c>
      <c r="R9">
        <f>SUMIFS('EPA Export Aggregation'!U:U,'EPA Export Aggregation'!$A:$A,$B9,'EPA Export Aggregation'!$D:$D,$A$1)*IF($A9="CH4",About!$D$58,IF($A9="N2O",About!$D$59,1))</f>
        <v>4.5111476804657</v>
      </c>
      <c r="S9">
        <f>SUMIFS('EPA Export Aggregation'!V:V,'EPA Export Aggregation'!$A:$A,$B9,'EPA Export Aggregation'!$D:$D,$A$1)*IF($A9="CH4",About!$D$58,IF($A9="N2O",About!$D$59,1))</f>
        <v>4.0864940573441997</v>
      </c>
      <c r="T9">
        <f>SUMIFS('EPA Export Aggregation'!W:W,'EPA Export Aggregation'!$A:$A,$B9,'EPA Export Aggregation'!$D:$D,$A$1)*IF($A9="CH4",About!$D$58,IF($A9="N2O",About!$D$59,1))</f>
        <v>2.5085416618720999</v>
      </c>
      <c r="U9">
        <f>SUMIFS('EPA Export Aggregation'!X:X,'EPA Export Aggregation'!$A:$A,$B9,'EPA Export Aggregation'!$D:$D,$A$1)*IF($A9="CH4",About!$D$58,IF($A9="N2O",About!$D$59,1))</f>
        <v>3.3046798085586002</v>
      </c>
      <c r="V9">
        <f>SUMIFS('EPA Export Aggregation'!Y:Y,'EPA Export Aggregation'!$A:$A,$B9,'EPA Export Aggregation'!$D:$D,$A$1)*IF($A9="CH4",About!$D$58,IF($A9="N2O",About!$D$59,1))</f>
        <v>2.4446042298069002</v>
      </c>
      <c r="W9">
        <f>SUMIFS('EPA Export Aggregation'!Z:Z,'EPA Export Aggregation'!$A:$A,$B9,'EPA Export Aggregation'!$D:$D,$A$1)*IF($A9="CH4",About!$D$58,IF($A9="N2O",About!$D$59,1))</f>
        <v>2.8649928109031002</v>
      </c>
      <c r="X9">
        <f>SUMIFS('EPA Export Aggregation'!AA:AA,'EPA Export Aggregation'!$A:$A,$B9,'EPA Export Aggregation'!$D:$D,$A$1)*IF($A9="CH4",About!$D$58,IF($A9="N2O",About!$D$59,1))</f>
        <v>2.7091668815807002</v>
      </c>
      <c r="Y9">
        <f>SUMIFS('EPA Export Aggregation'!AB:AB,'EPA Export Aggregation'!$A:$A,$B9,'EPA Export Aggregation'!$D:$D,$A$1)*IF($A9="CH4",About!$D$58,IF($A9="N2O",About!$D$59,1))</f>
        <v>3.9487076323169998</v>
      </c>
      <c r="Z9">
        <f>SUMIFS('EPA Export Aggregation'!AC:AC,'EPA Export Aggregation'!$A:$A,$B9,'EPA Export Aggregation'!$D:$D,$A$1)*IF($A9="CH4",About!$D$58,IF($A9="N2O",About!$D$59,1))</f>
        <v>4.3531856031437002</v>
      </c>
      <c r="AA9">
        <f>SUMIFS('EPA Export Aggregation'!AD:AD,'EPA Export Aggregation'!$A:$A,$B9,'EPA Export Aggregation'!$D:$D,$A$1)*IF($A9="CH4",About!$D$58,IF($A9="N2O",About!$D$59,1))</f>
        <v>2.7818176971587998</v>
      </c>
      <c r="AB9">
        <f>SUMIFS('EPA Export Aggregation'!AE:AE,'EPA Export Aggregation'!$A:$A,$B9,'EPA Export Aggregation'!$D:$D,$A$1)*IF($A9="CH4",About!$D$58,IF($A9="N2O",About!$D$59,1))</f>
        <v>4.6880833796624</v>
      </c>
      <c r="AC9">
        <f>SUMIFS('EPA Export Aggregation'!AF:AF,'EPA Export Aggregation'!$A:$A,$B9,'EPA Export Aggregation'!$D:$D,$A$1)*IF($A9="CH4",About!$D$58,IF($A9="N2O",About!$D$59,1))</f>
        <v>3.5023831570602</v>
      </c>
      <c r="AD9">
        <f>SUMIFS('EPA Export Aggregation'!AG:AG,'EPA Export Aggregation'!$A:$A,$B9,'EPA Export Aggregation'!$D:$D,$A$1)*IF($A9="CH4",About!$D$58,IF($A9="N2O",About!$D$59,1))</f>
        <v>4.2714015158127001</v>
      </c>
      <c r="AE9">
        <f>SUMIFS('EPA Export Aggregation'!AH:AH,'EPA Export Aggregation'!$A:$A,$B9,'EPA Export Aggregation'!$D:$D,$A$1)*IF($A9="CH4",About!$D$58,IF($A9="N2O",About!$D$59,1))</f>
        <v>4.7095602835891999</v>
      </c>
      <c r="AF9">
        <f>SUMIFS('EPA Export Aggregation'!AI:AI,'EPA Export Aggregation'!$A:$A,$B9,'EPA Export Aggregation'!$D:$D,$A$1)*IF($A9="CH4",About!$D$58,IF($A9="N2O",About!$D$59,1))</f>
        <v>4.3181384187205998</v>
      </c>
      <c r="AG9">
        <f>SUMIFS('EPA Export Aggregation'!AJ:AJ,'EPA Export Aggregation'!$A:$A,$B9,'EPA Export Aggregation'!$D:$D,$A$1)*IF($A9="CH4",About!$D$58,IF($A9="N2O",About!$D$59,1))</f>
        <v>2.7965949689666001</v>
      </c>
      <c r="AH9">
        <f>SUMIFS('EPA Export Aggregation'!AK:AK,'EPA Export Aggregation'!$A:$A,$B9,'EPA Export Aggregation'!$D:$D,$A$1)*IF($A9="CH4",About!$D$58,IF($A9="N2O",About!$D$59,1))</f>
        <v>4.5775564884106004</v>
      </c>
    </row>
    <row r="10" spans="1:34" x14ac:dyDescent="0.25">
      <c r="A10" s="413" t="s">
        <v>2215</v>
      </c>
      <c r="B10" s="414" t="s">
        <v>4225</v>
      </c>
      <c r="C10">
        <f>SUMIFS('EPA Export Aggregation'!F:F,'EPA Export Aggregation'!$A:$A,$B10,'EPA Export Aggregation'!$D:$D,$A$1)*IF($A10="CH4",About!$D$58,IF($A10="N2O",About!$D$59,1))</f>
        <v>0.41859424789689997</v>
      </c>
      <c r="D10">
        <f>SUMIFS('EPA Export Aggregation'!G:G,'EPA Export Aggregation'!$A:$A,$B10,'EPA Export Aggregation'!$D:$D,$A$1)*IF($A10="CH4",About!$D$58,IF($A10="N2O",About!$D$59,1))</f>
        <v>0.47610485254230001</v>
      </c>
      <c r="E10">
        <f>SUMIFS('EPA Export Aggregation'!H:H,'EPA Export Aggregation'!$A:$A,$B10,'EPA Export Aggregation'!$D:$D,$A$1)*IF($A10="CH4",About!$D$58,IF($A10="N2O",About!$D$59,1))</f>
        <v>0.40553680369329997</v>
      </c>
      <c r="F10">
        <f>SUMIFS('EPA Export Aggregation'!I:I,'EPA Export Aggregation'!$A:$A,$B10,'EPA Export Aggregation'!$D:$D,$A$1)*IF($A10="CH4",About!$D$58,IF($A10="N2O",About!$D$59,1))</f>
        <v>0.41095566804009998</v>
      </c>
      <c r="G10">
        <f>SUMIFS('EPA Export Aggregation'!J:J,'EPA Export Aggregation'!$A:$A,$B10,'EPA Export Aggregation'!$D:$D,$A$1)*IF($A10="CH4",About!$D$58,IF($A10="N2O",About!$D$59,1))</f>
        <v>0.44962037115320003</v>
      </c>
      <c r="H10">
        <f>SUMIFS('EPA Export Aggregation'!K:K,'EPA Export Aggregation'!$A:$A,$B10,'EPA Export Aggregation'!$D:$D,$A$1)*IF($A10="CH4",About!$D$58,IF($A10="N2O",About!$D$59,1))</f>
        <v>0.37403136588590002</v>
      </c>
      <c r="I10">
        <f>SUMIFS('EPA Export Aggregation'!L:L,'EPA Export Aggregation'!$A:$A,$B10,'EPA Export Aggregation'!$D:$D,$A$1)*IF($A10="CH4",About!$D$58,IF($A10="N2O",About!$D$59,1))</f>
        <v>0.46586764817519999</v>
      </c>
      <c r="J10">
        <f>SUMIFS('EPA Export Aggregation'!M:M,'EPA Export Aggregation'!$A:$A,$B10,'EPA Export Aggregation'!$D:$D,$A$1)*IF($A10="CH4",About!$D$58,IF($A10="N2O",About!$D$59,1))</f>
        <v>0.367979130416</v>
      </c>
      <c r="K10">
        <f>SUMIFS('EPA Export Aggregation'!N:N,'EPA Export Aggregation'!$A:$A,$B10,'EPA Export Aggregation'!$D:$D,$A$1)*IF($A10="CH4",About!$D$58,IF($A10="N2O",About!$D$59,1))</f>
        <v>0.41480362745499999</v>
      </c>
      <c r="L10">
        <f>SUMIFS('EPA Export Aggregation'!O:O,'EPA Export Aggregation'!$A:$A,$B10,'EPA Export Aggregation'!$D:$D,$A$1)*IF($A10="CH4",About!$D$58,IF($A10="N2O",About!$D$59,1))</f>
        <v>0.47777289644210003</v>
      </c>
      <c r="M10">
        <f>SUMIFS('EPA Export Aggregation'!P:P,'EPA Export Aggregation'!$A:$A,$B10,'EPA Export Aggregation'!$D:$D,$A$1)*IF($A10="CH4",About!$D$58,IF($A10="N2O",About!$D$59,1))</f>
        <v>0.45915695505339998</v>
      </c>
      <c r="N10">
        <f>SUMIFS('EPA Export Aggregation'!Q:Q,'EPA Export Aggregation'!$A:$A,$B10,'EPA Export Aggregation'!$D:$D,$A$1)*IF($A10="CH4",About!$D$58,IF($A10="N2O",About!$D$59,1))</f>
        <v>0.49945073524200001</v>
      </c>
      <c r="O10">
        <f>SUMIFS('EPA Export Aggregation'!R:R,'EPA Export Aggregation'!$A:$A,$B10,'EPA Export Aggregation'!$D:$D,$A$1)*IF($A10="CH4",About!$D$58,IF($A10="N2O",About!$D$59,1))</f>
        <v>0.55776875385680003</v>
      </c>
      <c r="P10">
        <f>SUMIFS('EPA Export Aggregation'!S:S,'EPA Export Aggregation'!$A:$A,$B10,'EPA Export Aggregation'!$D:$D,$A$1)*IF($A10="CH4",About!$D$58,IF($A10="N2O",About!$D$59,1))</f>
        <v>0.58355712347470001</v>
      </c>
      <c r="Q10">
        <f>SUMIFS('EPA Export Aggregation'!T:T,'EPA Export Aggregation'!$A:$A,$B10,'EPA Export Aggregation'!$D:$D,$A$1)*IF($A10="CH4",About!$D$58,IF($A10="N2O",About!$D$59,1))</f>
        <v>0.5837555445664</v>
      </c>
      <c r="R10">
        <f>SUMIFS('EPA Export Aggregation'!U:U,'EPA Export Aggregation'!$A:$A,$B10,'EPA Export Aggregation'!$D:$D,$A$1)*IF($A10="CH4",About!$D$58,IF($A10="N2O",About!$D$59,1))</f>
        <v>0.62040428994959995</v>
      </c>
      <c r="S10">
        <f>SUMIFS('EPA Export Aggregation'!V:V,'EPA Export Aggregation'!$A:$A,$B10,'EPA Export Aggregation'!$D:$D,$A$1)*IF($A10="CH4",About!$D$58,IF($A10="N2O",About!$D$59,1))</f>
        <v>0.69640930878380003</v>
      </c>
      <c r="T10">
        <f>SUMIFS('EPA Export Aggregation'!W:W,'EPA Export Aggregation'!$A:$A,$B10,'EPA Export Aggregation'!$D:$D,$A$1)*IF($A10="CH4",About!$D$58,IF($A10="N2O",About!$D$59,1))</f>
        <v>0.60786372480969997</v>
      </c>
      <c r="U10">
        <f>SUMIFS('EPA Export Aggregation'!X:X,'EPA Export Aggregation'!$A:$A,$B10,'EPA Export Aggregation'!$D:$D,$A$1)*IF($A10="CH4",About!$D$58,IF($A10="N2O",About!$D$59,1))</f>
        <v>0.70220804610609999</v>
      </c>
      <c r="V10">
        <f>SUMIFS('EPA Export Aggregation'!Y:Y,'EPA Export Aggregation'!$A:$A,$B10,'EPA Export Aggregation'!$D:$D,$A$1)*IF($A10="CH4",About!$D$58,IF($A10="N2O",About!$D$59,1))</f>
        <v>0.71159194673210002</v>
      </c>
      <c r="W10">
        <f>SUMIFS('EPA Export Aggregation'!Z:Z,'EPA Export Aggregation'!$A:$A,$B10,'EPA Export Aggregation'!$D:$D,$A$1)*IF($A10="CH4",About!$D$58,IF($A10="N2O",About!$D$59,1))</f>
        <v>0.99810690020990001</v>
      </c>
      <c r="X10">
        <f>SUMIFS('EPA Export Aggregation'!AA:AA,'EPA Export Aggregation'!$A:$A,$B10,'EPA Export Aggregation'!$D:$D,$A$1)*IF($A10="CH4",About!$D$58,IF($A10="N2O",About!$D$59,1))</f>
        <v>1.8318842110127</v>
      </c>
      <c r="Y10">
        <f>SUMIFS('EPA Export Aggregation'!AB:AB,'EPA Export Aggregation'!$A:$A,$B10,'EPA Export Aggregation'!$D:$D,$A$1)*IF($A10="CH4",About!$D$58,IF($A10="N2O",About!$D$59,1))</f>
        <v>2.5084259167026</v>
      </c>
      <c r="Z10">
        <f>SUMIFS('EPA Export Aggregation'!AC:AC,'EPA Export Aggregation'!$A:$A,$B10,'EPA Export Aggregation'!$D:$D,$A$1)*IF($A10="CH4",About!$D$58,IF($A10="N2O",About!$D$59,1))</f>
        <v>3.7337461502140998</v>
      </c>
      <c r="AA10">
        <f>SUMIFS('EPA Export Aggregation'!AD:AD,'EPA Export Aggregation'!$A:$A,$B10,'EPA Export Aggregation'!$D:$D,$A$1)*IF($A10="CH4",About!$D$58,IF($A10="N2O",About!$D$59,1))</f>
        <v>4.2650136009669</v>
      </c>
      <c r="AB10">
        <f>SUMIFS('EPA Export Aggregation'!AE:AE,'EPA Export Aggregation'!$A:$A,$B10,'EPA Export Aggregation'!$D:$D,$A$1)*IF($A10="CH4",About!$D$58,IF($A10="N2O",About!$D$59,1))</f>
        <v>4.2664837471672001</v>
      </c>
      <c r="AC10">
        <f>SUMIFS('EPA Export Aggregation'!AF:AF,'EPA Export Aggregation'!$A:$A,$B10,'EPA Export Aggregation'!$D:$D,$A$1)*IF($A10="CH4",About!$D$58,IF($A10="N2O",About!$D$59,1))</f>
        <v>4.7716197973182002</v>
      </c>
      <c r="AD10">
        <f>SUMIFS('EPA Export Aggregation'!AG:AG,'EPA Export Aggregation'!$A:$A,$B10,'EPA Export Aggregation'!$D:$D,$A$1)*IF($A10="CH4",About!$D$58,IF($A10="N2O",About!$D$59,1))</f>
        <v>5.1452744611429004</v>
      </c>
      <c r="AE10">
        <f>SUMIFS('EPA Export Aggregation'!AH:AH,'EPA Export Aggregation'!$A:$A,$B10,'EPA Export Aggregation'!$D:$D,$A$1)*IF($A10="CH4",About!$D$58,IF($A10="N2O",About!$D$59,1))</f>
        <v>5.2863109099881997</v>
      </c>
      <c r="AF10">
        <f>SUMIFS('EPA Export Aggregation'!AI:AI,'EPA Export Aggregation'!$A:$A,$B10,'EPA Export Aggregation'!$D:$D,$A$1)*IF($A10="CH4",About!$D$58,IF($A10="N2O",About!$D$59,1))</f>
        <v>5.9152679432808002</v>
      </c>
      <c r="AG10">
        <f>SUMIFS('EPA Export Aggregation'!AJ:AJ,'EPA Export Aggregation'!$A:$A,$B10,'EPA Export Aggregation'!$D:$D,$A$1)*IF($A10="CH4",About!$D$58,IF($A10="N2O",About!$D$59,1))</f>
        <v>5.7251471201806003</v>
      </c>
      <c r="AH10">
        <f>SUMIFS('EPA Export Aggregation'!AK:AK,'EPA Export Aggregation'!$A:$A,$B10,'EPA Export Aggregation'!$D:$D,$A$1)*IF($A10="CH4",About!$D$58,IF($A10="N2O",About!$D$59,1))</f>
        <v>5.9838125515370999</v>
      </c>
    </row>
    <row r="11" spans="1:34" x14ac:dyDescent="0.25">
      <c r="A11" s="413" t="s">
        <v>2215</v>
      </c>
      <c r="B11" s="414" t="s">
        <v>4220</v>
      </c>
      <c r="C11">
        <f>SUMIFS('EPA Export Aggregation'!F:F,'EPA Export Aggregation'!$A:$A,$B11,'EPA Export Aggregation'!$D:$D,$A$1)*IF($A11="CH4",About!$D$58,IF($A11="N2O",About!$D$59,1))</f>
        <v>2.7497554612983</v>
      </c>
      <c r="D11">
        <f>SUMIFS('EPA Export Aggregation'!G:G,'EPA Export Aggregation'!$A:$A,$B11,'EPA Export Aggregation'!$D:$D,$A$1)*IF($A11="CH4",About!$D$58,IF($A11="N2O",About!$D$59,1))</f>
        <v>2.5229098628752999</v>
      </c>
      <c r="E11">
        <f>SUMIFS('EPA Export Aggregation'!H:H,'EPA Export Aggregation'!$A:$A,$B11,'EPA Export Aggregation'!$D:$D,$A$1)*IF($A11="CH4",About!$D$58,IF($A11="N2O",About!$D$59,1))</f>
        <v>2.7721104650098001</v>
      </c>
      <c r="F11">
        <f>SUMIFS('EPA Export Aggregation'!I:I,'EPA Export Aggregation'!$A:$A,$B11,'EPA Export Aggregation'!$D:$D,$A$1)*IF($A11="CH4",About!$D$58,IF($A11="N2O",About!$D$59,1))</f>
        <v>2.7623747135782999</v>
      </c>
      <c r="G11">
        <f>SUMIFS('EPA Export Aggregation'!J:J,'EPA Export Aggregation'!$A:$A,$B11,'EPA Export Aggregation'!$D:$D,$A$1)*IF($A11="CH4",About!$D$58,IF($A11="N2O",About!$D$59,1))</f>
        <v>2.8674757216211</v>
      </c>
      <c r="H11">
        <f>SUMIFS('EPA Export Aggregation'!K:K,'EPA Export Aggregation'!$A:$A,$B11,'EPA Export Aggregation'!$D:$D,$A$1)*IF($A11="CH4",About!$D$58,IF($A11="N2O",About!$D$59,1))</f>
        <v>3.0988851894637999</v>
      </c>
      <c r="I11">
        <f>SUMIFS('EPA Export Aggregation'!L:L,'EPA Export Aggregation'!$A:$A,$B11,'EPA Export Aggregation'!$D:$D,$A$1)*IF($A11="CH4",About!$D$58,IF($A11="N2O",About!$D$59,1))</f>
        <v>2.9772282253929001</v>
      </c>
      <c r="J11">
        <f>SUMIFS('EPA Export Aggregation'!M:M,'EPA Export Aggregation'!$A:$A,$B11,'EPA Export Aggregation'!$D:$D,$A$1)*IF($A11="CH4",About!$D$58,IF($A11="N2O",About!$D$59,1))</f>
        <v>3.1644869411554999</v>
      </c>
      <c r="K11">
        <f>SUMIFS('EPA Export Aggregation'!N:N,'EPA Export Aggregation'!$A:$A,$B11,'EPA Export Aggregation'!$D:$D,$A$1)*IF($A11="CH4",About!$D$58,IF($A11="N2O",About!$D$59,1))</f>
        <v>3.2727532574609999</v>
      </c>
      <c r="L11">
        <f>SUMIFS('EPA Export Aggregation'!O:O,'EPA Export Aggregation'!$A:$A,$B11,'EPA Export Aggregation'!$D:$D,$A$1)*IF($A11="CH4",About!$D$58,IF($A11="N2O",About!$D$59,1))</f>
        <v>3.3766398557428001</v>
      </c>
      <c r="M11">
        <f>SUMIFS('EPA Export Aggregation'!P:P,'EPA Export Aggregation'!$A:$A,$B11,'EPA Export Aggregation'!$D:$D,$A$1)*IF($A11="CH4",About!$D$58,IF($A11="N2O",About!$D$59,1))</f>
        <v>3.4099846571915</v>
      </c>
      <c r="N11">
        <f>SUMIFS('EPA Export Aggregation'!Q:Q,'EPA Export Aggregation'!$A:$A,$B11,'EPA Export Aggregation'!$D:$D,$A$1)*IF($A11="CH4",About!$D$58,IF($A11="N2O",About!$D$59,1))</f>
        <v>3.1742933327785998</v>
      </c>
      <c r="O11">
        <f>SUMIFS('EPA Export Aggregation'!R:R,'EPA Export Aggregation'!$A:$A,$B11,'EPA Export Aggregation'!$D:$D,$A$1)*IF($A11="CH4",About!$D$58,IF($A11="N2O",About!$D$59,1))</f>
        <v>3.1882671827603</v>
      </c>
      <c r="P11">
        <f>SUMIFS('EPA Export Aggregation'!S:S,'EPA Export Aggregation'!$A:$A,$B11,'EPA Export Aggregation'!$D:$D,$A$1)*IF($A11="CH4",About!$D$58,IF($A11="N2O",About!$D$59,1))</f>
        <v>2.8606295959343999</v>
      </c>
      <c r="Q11">
        <f>SUMIFS('EPA Export Aggregation'!T:T,'EPA Export Aggregation'!$A:$A,$B11,'EPA Export Aggregation'!$D:$D,$A$1)*IF($A11="CH4",About!$D$58,IF($A11="N2O",About!$D$59,1))</f>
        <v>3.0843351066235001</v>
      </c>
      <c r="R11">
        <f>SUMIFS('EPA Export Aggregation'!U:U,'EPA Export Aggregation'!$A:$A,$B11,'EPA Export Aggregation'!$D:$D,$A$1)*IF($A11="CH4",About!$D$58,IF($A11="N2O",About!$D$59,1))</f>
        <v>3.1499539175486002</v>
      </c>
      <c r="S11">
        <f>SUMIFS('EPA Export Aggregation'!V:V,'EPA Export Aggregation'!$A:$A,$B11,'EPA Export Aggregation'!$D:$D,$A$1)*IF($A11="CH4",About!$D$58,IF($A11="N2O",About!$D$59,1))</f>
        <v>2.9744836369862</v>
      </c>
      <c r="T11">
        <f>SUMIFS('EPA Export Aggregation'!W:W,'EPA Export Aggregation'!$A:$A,$B11,'EPA Export Aggregation'!$D:$D,$A$1)*IF($A11="CH4",About!$D$58,IF($A11="N2O",About!$D$59,1))</f>
        <v>2.8464122551362001</v>
      </c>
      <c r="U11">
        <f>SUMIFS('EPA Export Aggregation'!X:X,'EPA Export Aggregation'!$A:$A,$B11,'EPA Export Aggregation'!$D:$D,$A$1)*IF($A11="CH4",About!$D$58,IF($A11="N2O",About!$D$59,1))</f>
        <v>2.6257366597927998</v>
      </c>
      <c r="V11">
        <f>SUMIFS('EPA Export Aggregation'!Y:Y,'EPA Export Aggregation'!$A:$A,$B11,'EPA Export Aggregation'!$D:$D,$A$1)*IF($A11="CH4",About!$D$58,IF($A11="N2O",About!$D$59,1))</f>
        <v>2.0496648683943999</v>
      </c>
      <c r="W11">
        <f>SUMIFS('EPA Export Aggregation'!Z:Z,'EPA Export Aggregation'!$A:$A,$B11,'EPA Export Aggregation'!$D:$D,$A$1)*IF($A11="CH4",About!$D$58,IF($A11="N2O",About!$D$59,1))</f>
        <v>1.6832962916231999</v>
      </c>
      <c r="X11">
        <f>SUMIFS('EPA Export Aggregation'!AA:AA,'EPA Export Aggregation'!$A:$A,$B11,'EPA Export Aggregation'!$D:$D,$A$1)*IF($A11="CH4",About!$D$58,IF($A11="N2O",About!$D$59,1))</f>
        <v>1.6325961312335</v>
      </c>
      <c r="Y11">
        <f>SUMIFS('EPA Export Aggregation'!AB:AB,'EPA Export Aggregation'!$A:$A,$B11,'EPA Export Aggregation'!$D:$D,$A$1)*IF($A11="CH4",About!$D$58,IF($A11="N2O",About!$D$59,1))</f>
        <v>1.6835641340361001</v>
      </c>
      <c r="Z11">
        <f>SUMIFS('EPA Export Aggregation'!AC:AC,'EPA Export Aggregation'!$A:$A,$B11,'EPA Export Aggregation'!$D:$D,$A$1)*IF($A11="CH4",About!$D$58,IF($A11="N2O",About!$D$59,1))</f>
        <v>1.6941277894594999</v>
      </c>
      <c r="AA11">
        <f>SUMIFS('EPA Export Aggregation'!AD:AD,'EPA Export Aggregation'!$A:$A,$B11,'EPA Export Aggregation'!$D:$D,$A$1)*IF($A11="CH4",About!$D$58,IF($A11="N2O",About!$D$59,1))</f>
        <v>1.726226074732</v>
      </c>
      <c r="AB11">
        <f>SUMIFS('EPA Export Aggregation'!AE:AE,'EPA Export Aggregation'!$A:$A,$B11,'EPA Export Aggregation'!$D:$D,$A$1)*IF($A11="CH4",About!$D$58,IF($A11="N2O",About!$D$59,1))</f>
        <v>1.9757991250252001</v>
      </c>
      <c r="AC11">
        <f>SUMIFS('EPA Export Aggregation'!AF:AF,'EPA Export Aggregation'!$A:$A,$B11,'EPA Export Aggregation'!$D:$D,$A$1)*IF($A11="CH4",About!$D$58,IF($A11="N2O",About!$D$59,1))</f>
        <v>1.9432688106000999</v>
      </c>
      <c r="AD11">
        <f>SUMIFS('EPA Export Aggregation'!AG:AG,'EPA Export Aggregation'!$A:$A,$B11,'EPA Export Aggregation'!$D:$D,$A$1)*IF($A11="CH4",About!$D$58,IF($A11="N2O",About!$D$59,1))</f>
        <v>1.8138551294719001</v>
      </c>
      <c r="AE11">
        <f>SUMIFS('EPA Export Aggregation'!AH:AH,'EPA Export Aggregation'!$A:$A,$B11,'EPA Export Aggregation'!$D:$D,$A$1)*IF($A11="CH4",About!$D$58,IF($A11="N2O",About!$D$59,1))</f>
        <v>1.5862025654219001</v>
      </c>
      <c r="AF11">
        <f>SUMIFS('EPA Export Aggregation'!AI:AI,'EPA Export Aggregation'!$A:$A,$B11,'EPA Export Aggregation'!$D:$D,$A$1)*IF($A11="CH4",About!$D$58,IF($A11="N2O",About!$D$59,1))</f>
        <v>1.8100768831326</v>
      </c>
      <c r="AG11">
        <f>SUMIFS('EPA Export Aggregation'!AJ:AJ,'EPA Export Aggregation'!$A:$A,$B11,'EPA Export Aggregation'!$D:$D,$A$1)*IF($A11="CH4",About!$D$58,IF($A11="N2O",About!$D$59,1))</f>
        <v>1.7666759964034999</v>
      </c>
      <c r="AH11">
        <f>SUMIFS('EPA Export Aggregation'!AK:AK,'EPA Export Aggregation'!$A:$A,$B11,'EPA Export Aggregation'!$D:$D,$A$1)*IF($A11="CH4",About!$D$58,IF($A11="N2O",About!$D$59,1))</f>
        <v>1.8712350191064</v>
      </c>
    </row>
    <row r="12" spans="1:34" x14ac:dyDescent="0.25">
      <c r="A12" s="413" t="s">
        <v>2215</v>
      </c>
      <c r="B12" s="414" t="s">
        <v>4231</v>
      </c>
      <c r="C12">
        <f>SUMIFS('EPA Export Aggregation'!F:F,'EPA Export Aggregation'!$A:$A,$B12,'EPA Export Aggregation'!$D:$D,$A$1)*IF($A12="CH4",About!$D$58,IF($A12="N2O",About!$D$59,1))</f>
        <v>1.0490460156928001</v>
      </c>
      <c r="D12">
        <f>SUMIFS('EPA Export Aggregation'!G:G,'EPA Export Aggregation'!$A:$A,$B12,'EPA Export Aggregation'!$D:$D,$A$1)*IF($A12="CH4",About!$D$58,IF($A12="N2O",About!$D$59,1))</f>
        <v>1.0453385256808001</v>
      </c>
      <c r="E12">
        <f>SUMIFS('EPA Export Aggregation'!H:H,'EPA Export Aggregation'!$A:$A,$B12,'EPA Export Aggregation'!$D:$D,$A$1)*IF($A12="CH4",About!$D$58,IF($A12="N2O",About!$D$59,1))</f>
        <v>0.97419751124919995</v>
      </c>
      <c r="F12">
        <f>SUMIFS('EPA Export Aggregation'!I:I,'EPA Export Aggregation'!$A:$A,$B12,'EPA Export Aggregation'!$D:$D,$A$1)*IF($A12="CH4",About!$D$58,IF($A12="N2O",About!$D$59,1))</f>
        <v>1.0161213635873001</v>
      </c>
      <c r="G12">
        <f>SUMIFS('EPA Export Aggregation'!J:J,'EPA Export Aggregation'!$A:$A,$B12,'EPA Export Aggregation'!$D:$D,$A$1)*IF($A12="CH4",About!$D$58,IF($A12="N2O",About!$D$59,1))</f>
        <v>0.96317093485859995</v>
      </c>
      <c r="H12">
        <f>SUMIFS('EPA Export Aggregation'!K:K,'EPA Export Aggregation'!$A:$A,$B12,'EPA Export Aggregation'!$D:$D,$A$1)*IF($A12="CH4",About!$D$58,IF($A12="N2O",About!$D$59,1))</f>
        <v>1.0443461083528001</v>
      </c>
      <c r="I12">
        <f>SUMIFS('EPA Export Aggregation'!L:L,'EPA Export Aggregation'!$A:$A,$B12,'EPA Export Aggregation'!$D:$D,$A$1)*IF($A12="CH4",About!$D$58,IF($A12="N2O",About!$D$59,1))</f>
        <v>1.0836592077155001</v>
      </c>
      <c r="J12">
        <f>SUMIFS('EPA Export Aggregation'!M:M,'EPA Export Aggregation'!$A:$A,$B12,'EPA Export Aggregation'!$D:$D,$A$1)*IF($A12="CH4",About!$D$58,IF($A12="N2O",About!$D$59,1))</f>
        <v>1.1273319818717</v>
      </c>
      <c r="K12">
        <f>SUMIFS('EPA Export Aggregation'!N:N,'EPA Export Aggregation'!$A:$A,$B12,'EPA Export Aggregation'!$D:$D,$A$1)*IF($A12="CH4",About!$D$58,IF($A12="N2O",About!$D$59,1))</f>
        <v>0.99879629357379995</v>
      </c>
      <c r="L12">
        <f>SUMIFS('EPA Export Aggregation'!O:O,'EPA Export Aggregation'!$A:$A,$B12,'EPA Export Aggregation'!$D:$D,$A$1)*IF($A12="CH4",About!$D$58,IF($A12="N2O",About!$D$59,1))</f>
        <v>0.96869293556390001</v>
      </c>
      <c r="M12">
        <f>SUMIFS('EPA Export Aggregation'!P:P,'EPA Export Aggregation'!$A:$A,$B12,'EPA Export Aggregation'!$D:$D,$A$1)*IF($A12="CH4",About!$D$58,IF($A12="N2O",About!$D$59,1))</f>
        <v>0.97018381190470004</v>
      </c>
      <c r="N12">
        <f>SUMIFS('EPA Export Aggregation'!Q:Q,'EPA Export Aggregation'!$A:$A,$B12,'EPA Export Aggregation'!$D:$D,$A$1)*IF($A12="CH4",About!$D$58,IF($A12="N2O",About!$D$59,1))</f>
        <v>0.96562980294760004</v>
      </c>
      <c r="O12">
        <f>SUMIFS('EPA Export Aggregation'!R:R,'EPA Export Aggregation'!$A:$A,$B12,'EPA Export Aggregation'!$D:$D,$A$1)*IF($A12="CH4",About!$D$58,IF($A12="N2O",About!$D$59,1))</f>
        <v>0.82488838787270002</v>
      </c>
      <c r="P12">
        <f>SUMIFS('EPA Export Aggregation'!S:S,'EPA Export Aggregation'!$A:$A,$B12,'EPA Export Aggregation'!$D:$D,$A$1)*IF($A12="CH4",About!$D$58,IF($A12="N2O",About!$D$59,1))</f>
        <v>0.90013737303749997</v>
      </c>
      <c r="Q12">
        <f>SUMIFS('EPA Export Aggregation'!T:T,'EPA Export Aggregation'!$A:$A,$B12,'EPA Export Aggregation'!$D:$D,$A$1)*IF($A12="CH4",About!$D$58,IF($A12="N2O",About!$D$59,1))</f>
        <v>0.99555154344399999</v>
      </c>
      <c r="R12">
        <f>SUMIFS('EPA Export Aggregation'!U:U,'EPA Export Aggregation'!$A:$A,$B12,'EPA Export Aggregation'!$D:$D,$A$1)*IF($A12="CH4",About!$D$58,IF($A12="N2O",About!$D$59,1))</f>
        <v>1.1225197090979</v>
      </c>
      <c r="S12">
        <f>SUMIFS('EPA Export Aggregation'!V:V,'EPA Export Aggregation'!$A:$A,$B12,'EPA Export Aggregation'!$D:$D,$A$1)*IF($A12="CH4",About!$D$58,IF($A12="N2O",About!$D$59,1))</f>
        <v>1.0395221418198</v>
      </c>
      <c r="T12">
        <f>SUMIFS('EPA Export Aggregation'!W:W,'EPA Export Aggregation'!$A:$A,$B12,'EPA Export Aggregation'!$D:$D,$A$1)*IF($A12="CH4",About!$D$58,IF($A12="N2O",About!$D$59,1))</f>
        <v>0.68409748127189995</v>
      </c>
      <c r="U12">
        <f>SUMIFS('EPA Export Aggregation'!X:X,'EPA Export Aggregation'!$A:$A,$B12,'EPA Export Aggregation'!$D:$D,$A$1)*IF($A12="CH4",About!$D$58,IF($A12="N2O",About!$D$59,1))</f>
        <v>0.66580210931999995</v>
      </c>
      <c r="V12">
        <f>SUMIFS('EPA Export Aggregation'!Y:Y,'EPA Export Aggregation'!$A:$A,$B12,'EPA Export Aggregation'!$D:$D,$A$1)*IF($A12="CH4",About!$D$58,IF($A12="N2O",About!$D$59,1))</f>
        <v>0.58626412159999997</v>
      </c>
      <c r="W12">
        <f>SUMIFS('EPA Export Aggregation'!Z:Z,'EPA Export Aggregation'!$A:$A,$B12,'EPA Export Aggregation'!$D:$D,$A$1)*IF($A12="CH4",About!$D$58,IF($A12="N2O",About!$D$59,1))</f>
        <v>0.83181983847509999</v>
      </c>
      <c r="X12">
        <f>SUMIFS('EPA Export Aggregation'!AA:AA,'EPA Export Aggregation'!$A:$A,$B12,'EPA Export Aggregation'!$D:$D,$A$1)*IF($A12="CH4",About!$D$58,IF($A12="N2O",About!$D$59,1))</f>
        <v>0.87209589829099998</v>
      </c>
      <c r="Y12">
        <f>SUMIFS('EPA Export Aggregation'!AB:AB,'EPA Export Aggregation'!$A:$A,$B12,'EPA Export Aggregation'!$D:$D,$A$1)*IF($A12="CH4",About!$D$58,IF($A12="N2O",About!$D$59,1))</f>
        <v>0.82388132186499996</v>
      </c>
      <c r="Z12">
        <f>SUMIFS('EPA Export Aggregation'!AC:AC,'EPA Export Aggregation'!$A:$A,$B12,'EPA Export Aggregation'!$D:$D,$A$1)*IF($A12="CH4",About!$D$58,IF($A12="N2O",About!$D$59,1))</f>
        <v>0.78134624822099996</v>
      </c>
      <c r="AA12">
        <f>SUMIFS('EPA Export Aggregation'!AD:AD,'EPA Export Aggregation'!$A:$A,$B12,'EPA Export Aggregation'!$D:$D,$A$1)*IF($A12="CH4",About!$D$58,IF($A12="N2O",About!$D$59,1))</f>
        <v>0.7712486390219</v>
      </c>
      <c r="AB12">
        <f>SUMIFS('EPA Export Aggregation'!AE:AE,'EPA Export Aggregation'!$A:$A,$B12,'EPA Export Aggregation'!$D:$D,$A$1)*IF($A12="CH4",About!$D$58,IF($A12="N2O",About!$D$59,1))</f>
        <v>0.71621269782889996</v>
      </c>
      <c r="AC12">
        <f>SUMIFS('EPA Export Aggregation'!AF:AF,'EPA Export Aggregation'!$A:$A,$B12,'EPA Export Aggregation'!$D:$D,$A$1)*IF($A12="CH4",About!$D$58,IF($A12="N2O",About!$D$59,1))</f>
        <v>0.64923743654510002</v>
      </c>
      <c r="AD12">
        <f>SUMIFS('EPA Export Aggregation'!AG:AG,'EPA Export Aggregation'!$A:$A,$B12,'EPA Export Aggregation'!$D:$D,$A$1)*IF($A12="CH4",About!$D$58,IF($A12="N2O",About!$D$59,1))</f>
        <v>0.60647010521860001</v>
      </c>
      <c r="AE12">
        <f>SUMIFS('EPA Export Aggregation'!AH:AH,'EPA Export Aggregation'!$A:$A,$B12,'EPA Export Aggregation'!$D:$D,$A$1)*IF($A12="CH4",About!$D$58,IF($A12="N2O",About!$D$59,1))</f>
        <v>0.60907276119139997</v>
      </c>
      <c r="AF12">
        <f>SUMIFS('EPA Export Aggregation'!AI:AI,'EPA Export Aggregation'!$A:$A,$B12,'EPA Export Aggregation'!$D:$D,$A$1)*IF($A12="CH4",About!$D$58,IF($A12="N2O",About!$D$59,1))</f>
        <v>0.63131957882180001</v>
      </c>
      <c r="AG12">
        <f>SUMIFS('EPA Export Aggregation'!AJ:AJ,'EPA Export Aggregation'!$A:$A,$B12,'EPA Export Aggregation'!$D:$D,$A$1)*IF($A12="CH4",About!$D$58,IF($A12="N2O",About!$D$59,1))</f>
        <v>0.54451313755899999</v>
      </c>
      <c r="AH12">
        <f>SUMIFS('EPA Export Aggregation'!AK:AK,'EPA Export Aggregation'!$A:$A,$B12,'EPA Export Aggregation'!$D:$D,$A$1)*IF($A12="CH4",About!$D$58,IF($A12="N2O",About!$D$59,1))</f>
        <v>0.5939105472574</v>
      </c>
    </row>
    <row r="13" spans="1:34" x14ac:dyDescent="0.25">
      <c r="A13" s="413" t="s">
        <v>2215</v>
      </c>
      <c r="B13" s="414" t="s">
        <v>4235</v>
      </c>
      <c r="C13">
        <f>SUMIFS('EPA Export Aggregation'!F:F,'EPA Export Aggregation'!$A:$A,$B13,'EPA Export Aggregation'!$D:$D,$A$1)*IF($A13="CH4",About!$D$58,IF($A13="N2O",About!$D$59,1))</f>
        <v>0.29270358453509998</v>
      </c>
      <c r="D13">
        <f>SUMIFS('EPA Export Aggregation'!G:G,'EPA Export Aggregation'!$A:$A,$B13,'EPA Export Aggregation'!$D:$D,$A$1)*IF($A13="CH4",About!$D$58,IF($A13="N2O",About!$D$59,1))</f>
        <v>0.26170927817709999</v>
      </c>
      <c r="E13">
        <f>SUMIFS('EPA Export Aggregation'!H:H,'EPA Export Aggregation'!$A:$A,$B13,'EPA Export Aggregation'!$D:$D,$A$1)*IF($A13="CH4",About!$D$58,IF($A13="N2O",About!$D$59,1))</f>
        <v>0.25698066319149998</v>
      </c>
      <c r="F13">
        <f>SUMIFS('EPA Export Aggregation'!I:I,'EPA Export Aggregation'!$A:$A,$B13,'EPA Export Aggregation'!$D:$D,$A$1)*IF($A13="CH4",About!$D$58,IF($A13="N2O",About!$D$59,1))</f>
        <v>0.23743655197829999</v>
      </c>
      <c r="G13">
        <f>SUMIFS('EPA Export Aggregation'!J:J,'EPA Export Aggregation'!$A:$A,$B13,'EPA Export Aggregation'!$D:$D,$A$1)*IF($A13="CH4",About!$D$58,IF($A13="N2O",About!$D$59,1))</f>
        <v>0.2482596250096</v>
      </c>
      <c r="H13">
        <f>SUMIFS('EPA Export Aggregation'!K:K,'EPA Export Aggregation'!$A:$A,$B13,'EPA Export Aggregation'!$D:$D,$A$1)*IF($A13="CH4",About!$D$58,IF($A13="N2O",About!$D$59,1))</f>
        <v>0.33161614491899999</v>
      </c>
      <c r="I13">
        <f>SUMIFS('EPA Export Aggregation'!L:L,'EPA Export Aggregation'!$A:$A,$B13,'EPA Export Aggregation'!$D:$D,$A$1)*IF($A13="CH4",About!$D$58,IF($A13="N2O",About!$D$59,1))</f>
        <v>0.35553683978049999</v>
      </c>
      <c r="J13">
        <f>SUMIFS('EPA Export Aggregation'!M:M,'EPA Export Aggregation'!$A:$A,$B13,'EPA Export Aggregation'!$D:$D,$A$1)*IF($A13="CH4",About!$D$58,IF($A13="N2O",About!$D$59,1))</f>
        <v>0.33984529247270001</v>
      </c>
      <c r="K13">
        <f>SUMIFS('EPA Export Aggregation'!N:N,'EPA Export Aggregation'!$A:$A,$B13,'EPA Export Aggregation'!$D:$D,$A$1)*IF($A13="CH4",About!$D$58,IF($A13="N2O",About!$D$59,1))</f>
        <v>0.34326291491459998</v>
      </c>
      <c r="L13">
        <f>SUMIFS('EPA Export Aggregation'!O:O,'EPA Export Aggregation'!$A:$A,$B13,'EPA Export Aggregation'!$D:$D,$A$1)*IF($A13="CH4",About!$D$58,IF($A13="N2O",About!$D$59,1))</f>
        <v>0.3739561921042</v>
      </c>
      <c r="M13">
        <f>SUMIFS('EPA Export Aggregation'!P:P,'EPA Export Aggregation'!$A:$A,$B13,'EPA Export Aggregation'!$D:$D,$A$1)*IF($A13="CH4",About!$D$58,IF($A13="N2O",About!$D$59,1))</f>
        <v>0.24719899835930001</v>
      </c>
      <c r="N13">
        <f>SUMIFS('EPA Export Aggregation'!Q:Q,'EPA Export Aggregation'!$A:$A,$B13,'EPA Export Aggregation'!$D:$D,$A$1)*IF($A13="CH4",About!$D$58,IF($A13="N2O",About!$D$59,1))</f>
        <v>0.25429699884520002</v>
      </c>
      <c r="O13">
        <f>SUMIFS('EPA Export Aggregation'!R:R,'EPA Export Aggregation'!$A:$A,$B13,'EPA Export Aggregation'!$D:$D,$A$1)*IF($A13="CH4",About!$D$58,IF($A13="N2O",About!$D$59,1))</f>
        <v>0.26534552542500001</v>
      </c>
      <c r="P13">
        <f>SUMIFS('EPA Export Aggregation'!S:S,'EPA Export Aggregation'!$A:$A,$B13,'EPA Export Aggregation'!$D:$D,$A$1)*IF($A13="CH4",About!$D$58,IF($A13="N2O",About!$D$59,1))</f>
        <v>0.2046590231347</v>
      </c>
      <c r="Q13">
        <f>SUMIFS('EPA Export Aggregation'!T:T,'EPA Export Aggregation'!$A:$A,$B13,'EPA Export Aggregation'!$D:$D,$A$1)*IF($A13="CH4",About!$D$58,IF($A13="N2O",About!$D$59,1))</f>
        <v>0.27958765250060003</v>
      </c>
      <c r="R13">
        <f>SUMIFS('EPA Export Aggregation'!U:U,'EPA Export Aggregation'!$A:$A,$B13,'EPA Export Aggregation'!$D:$D,$A$1)*IF($A13="CH4",About!$D$58,IF($A13="N2O",About!$D$59,1))</f>
        <v>0.30983597204899999</v>
      </c>
      <c r="S13">
        <f>SUMIFS('EPA Export Aggregation'!V:V,'EPA Export Aggregation'!$A:$A,$B13,'EPA Export Aggregation'!$D:$D,$A$1)*IF($A13="CH4",About!$D$58,IF($A13="N2O",About!$D$59,1))</f>
        <v>0.3539272746339</v>
      </c>
      <c r="T13">
        <f>SUMIFS('EPA Export Aggregation'!W:W,'EPA Export Aggregation'!$A:$A,$B13,'EPA Export Aggregation'!$D:$D,$A$1)*IF($A13="CH4",About!$D$58,IF($A13="N2O",About!$D$59,1))</f>
        <v>0.32362578768220002</v>
      </c>
      <c r="U13">
        <f>SUMIFS('EPA Export Aggregation'!X:X,'EPA Export Aggregation'!$A:$A,$B13,'EPA Export Aggregation'!$D:$D,$A$1)*IF($A13="CH4",About!$D$58,IF($A13="N2O",About!$D$59,1))</f>
        <v>0.2741920943658</v>
      </c>
      <c r="V13">
        <f>SUMIFS('EPA Export Aggregation'!Y:Y,'EPA Export Aggregation'!$A:$A,$B13,'EPA Export Aggregation'!$D:$D,$A$1)*IF($A13="CH4",About!$D$58,IF($A13="N2O",About!$D$59,1))</f>
        <v>0.35251450910210003</v>
      </c>
      <c r="W13">
        <f>SUMIFS('EPA Export Aggregation'!Z:Z,'EPA Export Aggregation'!$A:$A,$B13,'EPA Export Aggregation'!$D:$D,$A$1)*IF($A13="CH4",About!$D$58,IF($A13="N2O",About!$D$59,1))</f>
        <v>0.43049058176889998</v>
      </c>
      <c r="X13">
        <f>SUMIFS('EPA Export Aggregation'!AA:AA,'EPA Export Aggregation'!$A:$A,$B13,'EPA Export Aggregation'!$D:$D,$A$1)*IF($A13="CH4",About!$D$58,IF($A13="N2O",About!$D$59,1))</f>
        <v>0.39255801199130003</v>
      </c>
      <c r="Y13">
        <f>SUMIFS('EPA Export Aggregation'!AB:AB,'EPA Export Aggregation'!$A:$A,$B13,'EPA Export Aggregation'!$D:$D,$A$1)*IF($A13="CH4",About!$D$58,IF($A13="N2O",About!$D$59,1))</f>
        <v>0.35901393184800001</v>
      </c>
      <c r="Z13">
        <f>SUMIFS('EPA Export Aggregation'!AC:AC,'EPA Export Aggregation'!$A:$A,$B13,'EPA Export Aggregation'!$D:$D,$A$1)*IF($A13="CH4",About!$D$58,IF($A13="N2O",About!$D$59,1))</f>
        <v>0.43513416776149999</v>
      </c>
      <c r="AA13">
        <f>SUMIFS('EPA Export Aggregation'!AD:AD,'EPA Export Aggregation'!$A:$A,$B13,'EPA Export Aggregation'!$D:$D,$A$1)*IF($A13="CH4",About!$D$58,IF($A13="N2O",About!$D$59,1))</f>
        <v>0.49936975807279999</v>
      </c>
      <c r="AB13">
        <f>SUMIFS('EPA Export Aggregation'!AE:AE,'EPA Export Aggregation'!$A:$A,$B13,'EPA Export Aggregation'!$D:$D,$A$1)*IF($A13="CH4",About!$D$58,IF($A13="N2O",About!$D$59,1))</f>
        <v>0.47849689602970003</v>
      </c>
      <c r="AC13">
        <f>SUMIFS('EPA Export Aggregation'!AF:AF,'EPA Export Aggregation'!$A:$A,$B13,'EPA Export Aggregation'!$D:$D,$A$1)*IF($A13="CH4",About!$D$58,IF($A13="N2O",About!$D$59,1))</f>
        <v>0.42305879254270001</v>
      </c>
      <c r="AD13">
        <f>SUMIFS('EPA Export Aggregation'!AG:AG,'EPA Export Aggregation'!$A:$A,$B13,'EPA Export Aggregation'!$D:$D,$A$1)*IF($A13="CH4",About!$D$58,IF($A13="N2O",About!$D$59,1))</f>
        <v>0.38399809634170001</v>
      </c>
      <c r="AE13">
        <f>SUMIFS('EPA Export Aggregation'!AH:AH,'EPA Export Aggregation'!$A:$A,$B13,'EPA Export Aggregation'!$D:$D,$A$1)*IF($A13="CH4",About!$D$58,IF($A13="N2O",About!$D$59,1))</f>
        <v>0.28499808874959998</v>
      </c>
      <c r="AF13">
        <f>SUMIFS('EPA Export Aggregation'!AI:AI,'EPA Export Aggregation'!$A:$A,$B13,'EPA Export Aggregation'!$D:$D,$A$1)*IF($A13="CH4",About!$D$58,IF($A13="N2O",About!$D$59,1))</f>
        <v>0.32476183220659999</v>
      </c>
      <c r="AG13">
        <f>SUMIFS('EPA Export Aggregation'!AJ:AJ,'EPA Export Aggregation'!$A:$A,$B13,'EPA Export Aggregation'!$D:$D,$A$1)*IF($A13="CH4",About!$D$58,IF($A13="N2O",About!$D$59,1))</f>
        <v>0.32552840177940001</v>
      </c>
      <c r="AH13">
        <f>SUMIFS('EPA Export Aggregation'!AK:AK,'EPA Export Aggregation'!$A:$A,$B13,'EPA Export Aggregation'!$D:$D,$A$1)*IF($A13="CH4",About!$D$58,IF($A13="N2O",About!$D$59,1))</f>
        <v>0.30722139114620001</v>
      </c>
    </row>
    <row r="14" spans="1:34" x14ac:dyDescent="0.2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0.1334445336782</v>
      </c>
      <c r="M14">
        <f>SUMIFS('EPA Export Aggregation'!P:P,'EPA Export Aggregation'!$A:$A,$B14,'EPA Export Aggregation'!$D:$D,$A$1)*IF($A14="CH4",About!$D$58,IF($A14="N2O",About!$D$59,1))</f>
        <v>0.23661932256759999</v>
      </c>
      <c r="N14">
        <f>SUMIFS('EPA Export Aggregation'!Q:Q,'EPA Export Aggregation'!$A:$A,$B14,'EPA Export Aggregation'!$D:$D,$A$1)*IF($A14="CH4",About!$D$58,IF($A14="N2O",About!$D$59,1))</f>
        <v>0.25037467205699998</v>
      </c>
      <c r="O14">
        <f>SUMIFS('EPA Export Aggregation'!R:R,'EPA Export Aggregation'!$A:$A,$B14,'EPA Export Aggregation'!$D:$D,$A$1)*IF($A14="CH4",About!$D$58,IF($A14="N2O",About!$D$59,1))</f>
        <v>0.24312106427880001</v>
      </c>
      <c r="P14">
        <f>SUMIFS('EPA Export Aggregation'!S:S,'EPA Export Aggregation'!$A:$A,$B14,'EPA Export Aggregation'!$D:$D,$A$1)*IF($A14="CH4",About!$D$58,IF($A14="N2O",About!$D$59,1))</f>
        <v>0.25936671407290002</v>
      </c>
      <c r="Q14">
        <f>SUMIFS('EPA Export Aggregation'!T:T,'EPA Export Aggregation'!$A:$A,$B14,'EPA Export Aggregation'!$D:$D,$A$1)*IF($A14="CH4",About!$D$58,IF($A14="N2O",About!$D$59,1))</f>
        <v>0.25491865973259997</v>
      </c>
      <c r="R14">
        <f>SUMIFS('EPA Export Aggregation'!U:U,'EPA Export Aggregation'!$A:$A,$B14,'EPA Export Aggregation'!$D:$D,$A$1)*IF($A14="CH4",About!$D$58,IF($A14="N2O",About!$D$59,1))</f>
        <v>0.24512105088040001</v>
      </c>
      <c r="S14">
        <f>SUMIFS('EPA Export Aggregation'!V:V,'EPA Export Aggregation'!$A:$A,$B14,'EPA Export Aggregation'!$D:$D,$A$1)*IF($A14="CH4",About!$D$58,IF($A14="N2O",About!$D$59,1))</f>
        <v>0.2398243545788</v>
      </c>
      <c r="T14">
        <f>SUMIFS('EPA Export Aggregation'!W:W,'EPA Export Aggregation'!$A:$A,$B14,'EPA Export Aggregation'!$D:$D,$A$1)*IF($A14="CH4",About!$D$58,IF($A14="N2O",About!$D$59,1))</f>
        <v>0.23032193003170001</v>
      </c>
      <c r="U14">
        <f>SUMIFS('EPA Export Aggregation'!X:X,'EPA Export Aggregation'!$A:$A,$B14,'EPA Export Aggregation'!$D:$D,$A$1)*IF($A14="CH4",About!$D$58,IF($A14="N2O",About!$D$59,1))</f>
        <v>0.2140808670838</v>
      </c>
      <c r="V14">
        <f>SUMIFS('EPA Export Aggregation'!Y:Y,'EPA Export Aggregation'!$A:$A,$B14,'EPA Export Aggregation'!$D:$D,$A$1)*IF($A14="CH4",About!$D$58,IF($A14="N2O",About!$D$59,1))</f>
        <v>0.18417298493199999</v>
      </c>
      <c r="W14">
        <f>SUMIFS('EPA Export Aggregation'!Z:Z,'EPA Export Aggregation'!$A:$A,$B14,'EPA Export Aggregation'!$D:$D,$A$1)*IF($A14="CH4",About!$D$58,IF($A14="N2O",About!$D$59,1))</f>
        <v>0.19832986180609999</v>
      </c>
      <c r="X14">
        <f>SUMIFS('EPA Export Aggregation'!AA:AA,'EPA Export Aggregation'!$A:$A,$B14,'EPA Export Aggregation'!$D:$D,$A$1)*IF($A14="CH4",About!$D$58,IF($A14="N2O",About!$D$59,1))</f>
        <v>0.19033331410750001</v>
      </c>
      <c r="Y14">
        <f>SUMIFS('EPA Export Aggregation'!AB:AB,'EPA Export Aggregation'!$A:$A,$B14,'EPA Export Aggregation'!$D:$D,$A$1)*IF($A14="CH4",About!$D$58,IF($A14="N2O",About!$D$59,1))</f>
        <v>0.1744899284458</v>
      </c>
      <c r="Z14">
        <f>SUMIFS('EPA Export Aggregation'!AC:AC,'EPA Export Aggregation'!$A:$A,$B14,'EPA Export Aggregation'!$D:$D,$A$1)*IF($A14="CH4",About!$D$58,IF($A14="N2O",About!$D$59,1))</f>
        <v>0.18358090909479999</v>
      </c>
      <c r="AA14">
        <f>SUMIFS('EPA Export Aggregation'!AD:AD,'EPA Export Aggregation'!$A:$A,$B14,'EPA Export Aggregation'!$D:$D,$A$1)*IF($A14="CH4",About!$D$58,IF($A14="N2O",About!$D$59,1))</f>
        <v>0.1827733698964</v>
      </c>
      <c r="AB14">
        <f>SUMIFS('EPA Export Aggregation'!AE:AE,'EPA Export Aggregation'!$A:$A,$B14,'EPA Export Aggregation'!$D:$D,$A$1)*IF($A14="CH4",About!$D$58,IF($A14="N2O",About!$D$59,1))</f>
        <v>0.17109134009230001</v>
      </c>
      <c r="AC14">
        <f>SUMIFS('EPA Export Aggregation'!AF:AF,'EPA Export Aggregation'!$A:$A,$B14,'EPA Export Aggregation'!$D:$D,$A$1)*IF($A14="CH4",About!$D$58,IF($A14="N2O",About!$D$59,1))</f>
        <v>0.17695563677930001</v>
      </c>
      <c r="AD14">
        <f>SUMIFS('EPA Export Aggregation'!AG:AG,'EPA Export Aggregation'!$A:$A,$B14,'EPA Export Aggregation'!$D:$D,$A$1)*IF($A14="CH4",About!$D$58,IF($A14="N2O",About!$D$59,1))</f>
        <v>0.1546690431528</v>
      </c>
      <c r="AE14">
        <f>SUMIFS('EPA Export Aggregation'!AH:AH,'EPA Export Aggregation'!$A:$A,$B14,'EPA Export Aggregation'!$D:$D,$A$1)*IF($A14="CH4",About!$D$58,IF($A14="N2O",About!$D$59,1))</f>
        <v>0.1451382196305</v>
      </c>
      <c r="AF14">
        <f>SUMIFS('EPA Export Aggregation'!AI:AI,'EPA Export Aggregation'!$A:$A,$B14,'EPA Export Aggregation'!$D:$D,$A$1)*IF($A14="CH4",About!$D$58,IF($A14="N2O",About!$D$59,1))</f>
        <v>0.15197139227459999</v>
      </c>
      <c r="AG14">
        <f>SUMIFS('EPA Export Aggregation'!AJ:AJ,'EPA Export Aggregation'!$A:$A,$B14,'EPA Export Aggregation'!$D:$D,$A$1)*IF($A14="CH4",About!$D$58,IF($A14="N2O",About!$D$59,1))</f>
        <v>0.1299386106056</v>
      </c>
      <c r="AH14">
        <f>SUMIFS('EPA Export Aggregation'!AK:AK,'EPA Export Aggregation'!$A:$A,$B14,'EPA Export Aggregation'!$D:$D,$A$1)*IF($A14="CH4",About!$D$58,IF($A14="N2O",About!$D$59,1))</f>
        <v>0.14260992271840001</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6.9116490726699994E-2</v>
      </c>
      <c r="D16">
        <f>SUMIFS('EPA Export Aggregation'!G:G,'EPA Export Aggregation'!$A:$A,$B16,'EPA Export Aggregation'!$D:$D,$A$1)*IF($A16="CH4",About!$D$58,IF($A16="N2O",About!$D$59,1))</f>
        <v>6.8539834819699996E-2</v>
      </c>
      <c r="E16">
        <f>SUMIFS('EPA Export Aggregation'!H:H,'EPA Export Aggregation'!$A:$A,$B16,'EPA Export Aggregation'!$D:$D,$A$1)*IF($A16="CH4",About!$D$58,IF($A16="N2O",About!$D$59,1))</f>
        <v>6.7678805667899994E-2</v>
      </c>
      <c r="F16">
        <f>SUMIFS('EPA Export Aggregation'!I:I,'EPA Export Aggregation'!$A:$A,$B16,'EPA Export Aggregation'!$D:$D,$A$1)*IF($A16="CH4",About!$D$58,IF($A16="N2O",About!$D$59,1))</f>
        <v>6.7513281593999996E-2</v>
      </c>
      <c r="G16">
        <f>SUMIFS('EPA Export Aggregation'!J:J,'EPA Export Aggregation'!$A:$A,$B16,'EPA Export Aggregation'!$D:$D,$A$1)*IF($A16="CH4",About!$D$58,IF($A16="N2O",About!$D$59,1))</f>
        <v>6.7247079466099993E-2</v>
      </c>
      <c r="H16">
        <f>SUMIFS('EPA Export Aggregation'!K:K,'EPA Export Aggregation'!$A:$A,$B16,'EPA Export Aggregation'!$D:$D,$A$1)*IF($A16="CH4",About!$D$58,IF($A16="N2O",About!$D$59,1))</f>
        <v>6.66744700341E-2</v>
      </c>
      <c r="I16">
        <f>SUMIFS('EPA Export Aggregation'!L:L,'EPA Export Aggregation'!$A:$A,$B16,'EPA Export Aggregation'!$D:$D,$A$1)*IF($A16="CH4",About!$D$58,IF($A16="N2O",About!$D$59,1))</f>
        <v>6.6403005737099993E-2</v>
      </c>
      <c r="J16">
        <f>SUMIFS('EPA Export Aggregation'!M:M,'EPA Export Aggregation'!$A:$A,$B16,'EPA Export Aggregation'!$D:$D,$A$1)*IF($A16="CH4",About!$D$58,IF($A16="N2O",About!$D$59,1))</f>
        <v>6.5576938292099998E-2</v>
      </c>
      <c r="K16">
        <f>SUMIFS('EPA Export Aggregation'!N:N,'EPA Export Aggregation'!$A:$A,$B16,'EPA Export Aggregation'!$D:$D,$A$1)*IF($A16="CH4",About!$D$58,IF($A16="N2O",About!$D$59,1))</f>
        <v>6.4785331218700004E-2</v>
      </c>
      <c r="L16">
        <f>SUMIFS('EPA Export Aggregation'!O:O,'EPA Export Aggregation'!$A:$A,$B16,'EPA Export Aggregation'!$D:$D,$A$1)*IF($A16="CH4",About!$D$58,IF($A16="N2O",About!$D$59,1))</f>
        <v>6.4053060707600001E-2</v>
      </c>
      <c r="M16">
        <f>SUMIFS('EPA Export Aggregation'!P:P,'EPA Export Aggregation'!$A:$A,$B16,'EPA Export Aggregation'!$D:$D,$A$1)*IF($A16="CH4",About!$D$58,IF($A16="N2O",About!$D$59,1))</f>
        <v>6.3397483808000005E-2</v>
      </c>
      <c r="N16">
        <f>SUMIFS('EPA Export Aggregation'!Q:Q,'EPA Export Aggregation'!$A:$A,$B16,'EPA Export Aggregation'!$D:$D,$A$1)*IF($A16="CH4",About!$D$58,IF($A16="N2O",About!$D$59,1))</f>
        <v>3.8001697685400002E-2</v>
      </c>
      <c r="O16">
        <f>SUMIFS('EPA Export Aggregation'!R:R,'EPA Export Aggregation'!$A:$A,$B16,'EPA Export Aggregation'!$D:$D,$A$1)*IF($A16="CH4",About!$D$58,IF($A16="N2O",About!$D$59,1))</f>
        <v>4.4248248150000002E-2</v>
      </c>
      <c r="P16">
        <f>SUMIFS('EPA Export Aggregation'!S:S,'EPA Export Aggregation'!$A:$A,$B16,'EPA Export Aggregation'!$D:$D,$A$1)*IF($A16="CH4",About!$D$58,IF($A16="N2O",About!$D$59,1))</f>
        <v>5.7378279449499997E-2</v>
      </c>
      <c r="Q16">
        <f>SUMIFS('EPA Export Aggregation'!T:T,'EPA Export Aggregation'!$A:$A,$B16,'EPA Export Aggregation'!$D:$D,$A$1)*IF($A16="CH4",About!$D$58,IF($A16="N2O",About!$D$59,1))</f>
        <v>5.2620357463599998E-2</v>
      </c>
      <c r="R16">
        <f>SUMIFS('EPA Export Aggregation'!U:U,'EPA Export Aggregation'!$A:$A,$B16,'EPA Export Aggregation'!$D:$D,$A$1)*IF($A16="CH4",About!$D$58,IF($A16="N2O",About!$D$59,1))</f>
        <v>5.71060412578E-2</v>
      </c>
      <c r="S16">
        <f>SUMIFS('EPA Export Aggregation'!V:V,'EPA Export Aggregation'!$A:$A,$B16,'EPA Export Aggregation'!$D:$D,$A$1)*IF($A16="CH4",About!$D$58,IF($A16="N2O",About!$D$59,1))</f>
        <v>7.2694354746600007E-2</v>
      </c>
      <c r="T16">
        <f>SUMIFS('EPA Export Aggregation'!W:W,'EPA Export Aggregation'!$A:$A,$B16,'EPA Export Aggregation'!$D:$D,$A$1)*IF($A16="CH4",About!$D$58,IF($A16="N2O",About!$D$59,1))</f>
        <v>7.9058238382400003E-2</v>
      </c>
      <c r="U16">
        <f>SUMIFS('EPA Export Aggregation'!X:X,'EPA Export Aggregation'!$A:$A,$B16,'EPA Export Aggregation'!$D:$D,$A$1)*IF($A16="CH4",About!$D$58,IF($A16="N2O",About!$D$59,1))</f>
        <v>7.5024102871100007E-2</v>
      </c>
      <c r="V16">
        <f>SUMIFS('EPA Export Aggregation'!Y:Y,'EPA Export Aggregation'!$A:$A,$B16,'EPA Export Aggregation'!$D:$D,$A$1)*IF($A16="CH4",About!$D$58,IF($A16="N2O",About!$D$59,1))</f>
        <v>7.3124468458700007E-2</v>
      </c>
      <c r="W16">
        <f>SUMIFS('EPA Export Aggregation'!Z:Z,'EPA Export Aggregation'!$A:$A,$B16,'EPA Export Aggregation'!$D:$D,$A$1)*IF($A16="CH4",About!$D$58,IF($A16="N2O",About!$D$59,1))</f>
        <v>0.1794645377504</v>
      </c>
      <c r="X16">
        <f>SUMIFS('EPA Export Aggregation'!AA:AA,'EPA Export Aggregation'!$A:$A,$B16,'EPA Export Aggregation'!$D:$D,$A$1)*IF($A16="CH4",About!$D$58,IF($A16="N2O",About!$D$59,1))</f>
        <v>0.16488655993679999</v>
      </c>
      <c r="Y16">
        <f>SUMIFS('EPA Export Aggregation'!AB:AB,'EPA Export Aggregation'!$A:$A,$B16,'EPA Export Aggregation'!$D:$D,$A$1)*IF($A16="CH4",About!$D$58,IF($A16="N2O",About!$D$59,1))</f>
        <v>0.16143859796179999</v>
      </c>
      <c r="Z16">
        <f>SUMIFS('EPA Export Aggregation'!AC:AC,'EPA Export Aggregation'!$A:$A,$B16,'EPA Export Aggregation'!$D:$D,$A$1)*IF($A16="CH4",About!$D$58,IF($A16="N2O",About!$D$59,1))</f>
        <v>0.16721487826500001</v>
      </c>
      <c r="AA16">
        <f>SUMIFS('EPA Export Aggregation'!AD:AD,'EPA Export Aggregation'!$A:$A,$B16,'EPA Export Aggregation'!$D:$D,$A$1)*IF($A16="CH4",About!$D$58,IF($A16="N2O",About!$D$59,1))</f>
        <v>0.1774664289166</v>
      </c>
      <c r="AB16">
        <f>SUMIFS('EPA Export Aggregation'!AE:AE,'EPA Export Aggregation'!$A:$A,$B16,'EPA Export Aggregation'!$D:$D,$A$1)*IF($A16="CH4",About!$D$58,IF($A16="N2O",About!$D$59,1))</f>
        <v>0.19465021411700001</v>
      </c>
      <c r="AC16">
        <f>SUMIFS('EPA Export Aggregation'!AF:AF,'EPA Export Aggregation'!$A:$A,$B16,'EPA Export Aggregation'!$D:$D,$A$1)*IF($A16="CH4",About!$D$58,IF($A16="N2O",About!$D$59,1))</f>
        <v>0.18154272813399999</v>
      </c>
      <c r="AD16">
        <f>SUMIFS('EPA Export Aggregation'!AG:AG,'EPA Export Aggregation'!$A:$A,$B16,'EPA Export Aggregation'!$D:$D,$A$1)*IF($A16="CH4",About!$D$58,IF($A16="N2O",About!$D$59,1))</f>
        <v>0.17820918689000001</v>
      </c>
      <c r="AE16">
        <f>SUMIFS('EPA Export Aggregation'!AH:AH,'EPA Export Aggregation'!$A:$A,$B16,'EPA Export Aggregation'!$D:$D,$A$1)*IF($A16="CH4",About!$D$58,IF($A16="N2O",About!$D$59,1))</f>
        <v>0.16010993700100001</v>
      </c>
      <c r="AF16">
        <f>SUMIFS('EPA Export Aggregation'!AI:AI,'EPA Export Aggregation'!$A:$A,$B16,'EPA Export Aggregation'!$D:$D,$A$1)*IF($A16="CH4",About!$D$58,IF($A16="N2O",About!$D$59,1))</f>
        <v>0.18779988042019999</v>
      </c>
      <c r="AG16">
        <f>SUMIFS('EPA Export Aggregation'!AJ:AJ,'EPA Export Aggregation'!$A:$A,$B16,'EPA Export Aggregation'!$D:$D,$A$1)*IF($A16="CH4",About!$D$58,IF($A16="N2O",About!$D$59,1))</f>
        <v>0.1926216835507</v>
      </c>
      <c r="AH16">
        <f>SUMIFS('EPA Export Aggregation'!AK:AK,'EPA Export Aggregation'!$A:$A,$B16,'EPA Export Aggregation'!$D:$D,$A$1)*IF($A16="CH4",About!$D$58,IF($A16="N2O",About!$D$59,1))</f>
        <v>0.1928013430095</v>
      </c>
    </row>
    <row r="17" spans="1:34" x14ac:dyDescent="0.25">
      <c r="A17" s="413" t="s">
        <v>2215</v>
      </c>
      <c r="B17" s="414" t="s">
        <v>4233</v>
      </c>
      <c r="C17">
        <f>SUMIFS('EPA Export Aggregation'!F:F,'EPA Export Aggregation'!$A:$A,$B17,'EPA Export Aggregation'!$D:$D,$A$1)*IF($A17="CH4",About!$D$58,IF($A17="N2O",About!$D$59,1))</f>
        <v>0.28312491467779999</v>
      </c>
      <c r="D17">
        <f>SUMIFS('EPA Export Aggregation'!G:G,'EPA Export Aggregation'!$A:$A,$B17,'EPA Export Aggregation'!$D:$D,$A$1)*IF($A17="CH4",About!$D$58,IF($A17="N2O",About!$D$59,1))</f>
        <v>0.96259233660730004</v>
      </c>
      <c r="E17">
        <f>SUMIFS('EPA Export Aggregation'!H:H,'EPA Export Aggregation'!$A:$A,$B17,'EPA Export Aggregation'!$D:$D,$A$1)*IF($A17="CH4",About!$D$58,IF($A17="N2O",About!$D$59,1))</f>
        <v>1.1104565072089001</v>
      </c>
      <c r="F17">
        <f>SUMIFS('EPA Export Aggregation'!I:I,'EPA Export Aggregation'!$A:$A,$B17,'EPA Export Aggregation'!$D:$D,$A$1)*IF($A17="CH4",About!$D$58,IF($A17="N2O",About!$D$59,1))</f>
        <v>0.54660099320660005</v>
      </c>
      <c r="G17">
        <f>SUMIFS('EPA Export Aggregation'!J:J,'EPA Export Aggregation'!$A:$A,$B17,'EPA Export Aggregation'!$D:$D,$A$1)*IF($A17="CH4",About!$D$58,IF($A17="N2O",About!$D$59,1))</f>
        <v>0.80119237510569996</v>
      </c>
      <c r="H17">
        <f>SUMIFS('EPA Export Aggregation'!K:K,'EPA Export Aggregation'!$A:$A,$B17,'EPA Export Aggregation'!$D:$D,$A$1)*IF($A17="CH4",About!$D$58,IF($A17="N2O",About!$D$59,1))</f>
        <v>0.70398575020099996</v>
      </c>
      <c r="I17">
        <f>SUMIFS('EPA Export Aggregation'!L:L,'EPA Export Aggregation'!$A:$A,$B17,'EPA Export Aggregation'!$D:$D,$A$1)*IF($A17="CH4",About!$D$58,IF($A17="N2O",About!$D$59,1))</f>
        <v>0.65150817510089998</v>
      </c>
      <c r="J17">
        <f>SUMIFS('EPA Export Aggregation'!M:M,'EPA Export Aggregation'!$A:$A,$B17,'EPA Export Aggregation'!$D:$D,$A$1)*IF($A17="CH4",About!$D$58,IF($A17="N2O",About!$D$59,1))</f>
        <v>1.0047462101857001</v>
      </c>
      <c r="K17">
        <f>SUMIFS('EPA Export Aggregation'!N:N,'EPA Export Aggregation'!$A:$A,$B17,'EPA Export Aggregation'!$D:$D,$A$1)*IF($A17="CH4",About!$D$58,IF($A17="N2O",About!$D$59,1))</f>
        <v>0.92312498642079999</v>
      </c>
      <c r="L17">
        <f>SUMIFS('EPA Export Aggregation'!O:O,'EPA Export Aggregation'!$A:$A,$B17,'EPA Export Aggregation'!$D:$D,$A$1)*IF($A17="CH4",About!$D$58,IF($A17="N2O",About!$D$59,1))</f>
        <v>0.76832926267169999</v>
      </c>
      <c r="M17">
        <f>SUMIFS('EPA Export Aggregation'!P:P,'EPA Export Aggregation'!$A:$A,$B17,'EPA Export Aggregation'!$D:$D,$A$1)*IF($A17="CH4",About!$D$58,IF($A17="N2O",About!$D$59,1))</f>
        <v>0.92865829727789995</v>
      </c>
      <c r="N17">
        <f>SUMIFS('EPA Export Aggregation'!Q:Q,'EPA Export Aggregation'!$A:$A,$B17,'EPA Export Aggregation'!$D:$D,$A$1)*IF($A17="CH4",About!$D$58,IF($A17="N2O",About!$D$59,1))</f>
        <v>0.80914736854739999</v>
      </c>
      <c r="O17">
        <f>SUMIFS('EPA Export Aggregation'!R:R,'EPA Export Aggregation'!$A:$A,$B17,'EPA Export Aggregation'!$D:$D,$A$1)*IF($A17="CH4",About!$D$58,IF($A17="N2O",About!$D$59,1))</f>
        <v>0.72849028943960004</v>
      </c>
      <c r="P17">
        <f>SUMIFS('EPA Export Aggregation'!S:S,'EPA Export Aggregation'!$A:$A,$B17,'EPA Export Aggregation'!$D:$D,$A$1)*IF($A17="CH4",About!$D$58,IF($A17="N2O",About!$D$59,1))</f>
        <v>0.75318874897459998</v>
      </c>
      <c r="Q17">
        <f>SUMIFS('EPA Export Aggregation'!T:T,'EPA Export Aggregation'!$A:$A,$B17,'EPA Export Aggregation'!$D:$D,$A$1)*IF($A17="CH4",About!$D$58,IF($A17="N2O",About!$D$59,1))</f>
        <v>0.76801676155330001</v>
      </c>
      <c r="R17">
        <f>SUMIFS('EPA Export Aggregation'!U:U,'EPA Export Aggregation'!$A:$A,$B17,'EPA Export Aggregation'!$D:$D,$A$1)*IF($A17="CH4",About!$D$58,IF($A17="N2O",About!$D$59,1))</f>
        <v>1.0160571659346</v>
      </c>
      <c r="S17">
        <f>SUMIFS('EPA Export Aggregation'!V:V,'EPA Export Aggregation'!$A:$A,$B17,'EPA Export Aggregation'!$D:$D,$A$1)*IF($A17="CH4",About!$D$58,IF($A17="N2O",About!$D$59,1))</f>
        <v>1.2433744923704999</v>
      </c>
      <c r="T17">
        <f>SUMIFS('EPA Export Aggregation'!W:W,'EPA Export Aggregation'!$A:$A,$B17,'EPA Export Aggregation'!$D:$D,$A$1)*IF($A17="CH4",About!$D$58,IF($A17="N2O",About!$D$59,1))</f>
        <v>1.2528665456671</v>
      </c>
      <c r="U17">
        <f>SUMIFS('EPA Export Aggregation'!X:X,'EPA Export Aggregation'!$A:$A,$B17,'EPA Export Aggregation'!$D:$D,$A$1)*IF($A17="CH4",About!$D$58,IF($A17="N2O",About!$D$59,1))</f>
        <v>1.2508129929625</v>
      </c>
      <c r="V17">
        <f>SUMIFS('EPA Export Aggregation'!Y:Y,'EPA Export Aggregation'!$A:$A,$B17,'EPA Export Aggregation'!$D:$D,$A$1)*IF($A17="CH4",About!$D$58,IF($A17="N2O",About!$D$59,1))</f>
        <v>1.4278821862354001</v>
      </c>
      <c r="W17">
        <f>SUMIFS('EPA Export Aggregation'!Z:Z,'EPA Export Aggregation'!$A:$A,$B17,'EPA Export Aggregation'!$D:$D,$A$1)*IF($A17="CH4",About!$D$58,IF($A17="N2O",About!$D$59,1))</f>
        <v>1.3655225715762001</v>
      </c>
      <c r="X17">
        <f>SUMIFS('EPA Export Aggregation'!AA:AA,'EPA Export Aggregation'!$A:$A,$B17,'EPA Export Aggregation'!$D:$D,$A$1)*IF($A17="CH4",About!$D$58,IF($A17="N2O",About!$D$59,1))</f>
        <v>1.2427502193872999</v>
      </c>
      <c r="Y17">
        <f>SUMIFS('EPA Export Aggregation'!AB:AB,'EPA Export Aggregation'!$A:$A,$B17,'EPA Export Aggregation'!$D:$D,$A$1)*IF($A17="CH4",About!$D$58,IF($A17="N2O",About!$D$59,1))</f>
        <v>1.2569832718674001</v>
      </c>
      <c r="Z17">
        <f>SUMIFS('EPA Export Aggregation'!AC:AC,'EPA Export Aggregation'!$A:$A,$B17,'EPA Export Aggregation'!$D:$D,$A$1)*IF($A17="CH4",About!$D$58,IF($A17="N2O",About!$D$59,1))</f>
        <v>1.3417083986599001</v>
      </c>
      <c r="AA17">
        <f>SUMIFS('EPA Export Aggregation'!AD:AD,'EPA Export Aggregation'!$A:$A,$B17,'EPA Export Aggregation'!$D:$D,$A$1)*IF($A17="CH4",About!$D$58,IF($A17="N2O",About!$D$59,1))</f>
        <v>1.3745289902960001</v>
      </c>
      <c r="AB17">
        <f>SUMIFS('EPA Export Aggregation'!AE:AE,'EPA Export Aggregation'!$A:$A,$B17,'EPA Export Aggregation'!$D:$D,$A$1)*IF($A17="CH4",About!$D$58,IF($A17="N2O",About!$D$59,1))</f>
        <v>1.4072962268347999</v>
      </c>
      <c r="AC17">
        <f>SUMIFS('EPA Export Aggregation'!AF:AF,'EPA Export Aggregation'!$A:$A,$B17,'EPA Export Aggregation'!$D:$D,$A$1)*IF($A17="CH4",About!$D$58,IF($A17="N2O",About!$D$59,1))</f>
        <v>1.4043987834139999</v>
      </c>
      <c r="AD17">
        <f>SUMIFS('EPA Export Aggregation'!AG:AG,'EPA Export Aggregation'!$A:$A,$B17,'EPA Export Aggregation'!$D:$D,$A$1)*IF($A17="CH4",About!$D$58,IF($A17="N2O",About!$D$59,1))</f>
        <v>1.3584691600973</v>
      </c>
      <c r="AE17">
        <f>SUMIFS('EPA Export Aggregation'!AH:AH,'EPA Export Aggregation'!$A:$A,$B17,'EPA Export Aggregation'!$D:$D,$A$1)*IF($A17="CH4",About!$D$58,IF($A17="N2O",About!$D$59,1))</f>
        <v>1.3118144251881001</v>
      </c>
      <c r="AF17">
        <f>SUMIFS('EPA Export Aggregation'!AI:AI,'EPA Export Aggregation'!$A:$A,$B17,'EPA Export Aggregation'!$D:$D,$A$1)*IF($A17="CH4",About!$D$58,IF($A17="N2O",About!$D$59,1))</f>
        <v>1.3270695858627</v>
      </c>
      <c r="AG17">
        <f>SUMIFS('EPA Export Aggregation'!AJ:AJ,'EPA Export Aggregation'!$A:$A,$B17,'EPA Export Aggregation'!$D:$D,$A$1)*IF($A17="CH4",About!$D$58,IF($A17="N2O",About!$D$59,1))</f>
        <v>1.3447764150448001</v>
      </c>
      <c r="AH17">
        <f>SUMIFS('EPA Export Aggregation'!AK:AK,'EPA Export Aggregation'!$A:$A,$B17,'EPA Export Aggregation'!$D:$D,$A$1)*IF($A17="CH4",About!$D$58,IF($A17="N2O",About!$D$59,1))</f>
        <v>1.3017898711642</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8.9547875725228003</v>
      </c>
      <c r="D20">
        <f>SUMIFS('EPA Export Aggregation'!G:G,'EPA Export Aggregation'!$A:$A,$B20,'EPA Export Aggregation'!$D:$D,$A$1)*IF($A20="CH4",About!$D$58,IF($A20="N2O",About!$D$59,1))</f>
        <v>8.0919250958631999</v>
      </c>
      <c r="E20">
        <f>SUMIFS('EPA Export Aggregation'!H:H,'EPA Export Aggregation'!$A:$A,$B20,'EPA Export Aggregation'!$D:$D,$A$1)*IF($A20="CH4",About!$D$58,IF($A20="N2O",About!$D$59,1))</f>
        <v>8.1315163089590001</v>
      </c>
      <c r="F20">
        <f>SUMIFS('EPA Export Aggregation'!I:I,'EPA Export Aggregation'!$A:$A,$B20,'EPA Export Aggregation'!$D:$D,$A$1)*IF($A20="CH4",About!$D$58,IF($A20="N2O",About!$D$59,1))</f>
        <v>7.6367944053989998</v>
      </c>
      <c r="G20">
        <f>SUMIFS('EPA Export Aggregation'!J:J,'EPA Export Aggregation'!$A:$A,$B20,'EPA Export Aggregation'!$D:$D,$A$1)*IF($A20="CH4",About!$D$58,IF($A20="N2O",About!$D$59,1))</f>
        <v>8.4788283361927999</v>
      </c>
      <c r="H20">
        <f>SUMIFS('EPA Export Aggregation'!K:K,'EPA Export Aggregation'!$A:$A,$B20,'EPA Export Aggregation'!$D:$D,$A$1)*IF($A20="CH4",About!$D$58,IF($A20="N2O",About!$D$59,1))</f>
        <v>8.7168357450889005</v>
      </c>
      <c r="I20">
        <f>SUMIFS('EPA Export Aggregation'!L:L,'EPA Export Aggregation'!$A:$A,$B20,'EPA Export Aggregation'!$D:$D,$A$1)*IF($A20="CH4",About!$D$58,IF($A20="N2O",About!$D$59,1))</f>
        <v>8.3798991404313998</v>
      </c>
      <c r="J20">
        <f>SUMIFS('EPA Export Aggregation'!M:M,'EPA Export Aggregation'!$A:$A,$B20,'EPA Export Aggregation'!$D:$D,$A$1)*IF($A20="CH4",About!$D$58,IF($A20="N2O",About!$D$59,1))</f>
        <v>8.3407190700428</v>
      </c>
      <c r="K20">
        <f>SUMIFS('EPA Export Aggregation'!N:N,'EPA Export Aggregation'!$A:$A,$B20,'EPA Export Aggregation'!$D:$D,$A$1)*IF($A20="CH4",About!$D$58,IF($A20="N2O",About!$D$59,1))</f>
        <v>7.6158104650881997</v>
      </c>
      <c r="L20">
        <f>SUMIFS('EPA Export Aggregation'!O:O,'EPA Export Aggregation'!$A:$A,$B20,'EPA Export Aggregation'!$D:$D,$A$1)*IF($A20="CH4",About!$D$58,IF($A20="N2O",About!$D$59,1))</f>
        <v>7.6369072529163997</v>
      </c>
      <c r="M20">
        <f>SUMIFS('EPA Export Aggregation'!P:P,'EPA Export Aggregation'!$A:$A,$B20,'EPA Export Aggregation'!$D:$D,$A$1)*IF($A20="CH4",About!$D$58,IF($A20="N2O",About!$D$59,1))</f>
        <v>7.1670817035632002</v>
      </c>
      <c r="N20">
        <f>SUMIFS('EPA Export Aggregation'!Q:Q,'EPA Export Aggregation'!$A:$A,$B20,'EPA Export Aggregation'!$D:$D,$A$1)*IF($A20="CH4",About!$D$58,IF($A20="N2O",About!$D$59,1))</f>
        <v>5.2205176567493998</v>
      </c>
      <c r="O20">
        <f>SUMIFS('EPA Export Aggregation'!R:R,'EPA Export Aggregation'!$A:$A,$B20,'EPA Export Aggregation'!$D:$D,$A$1)*IF($A20="CH4",About!$D$58,IF($A20="N2O",About!$D$59,1))</f>
        <v>5.7533579836115001</v>
      </c>
      <c r="P20">
        <f>SUMIFS('EPA Export Aggregation'!S:S,'EPA Export Aggregation'!$A:$A,$B20,'EPA Export Aggregation'!$D:$D,$A$1)*IF($A20="CH4",About!$D$58,IF($A20="N2O",About!$D$59,1))</f>
        <v>5.3498585716738001</v>
      </c>
      <c r="Q20">
        <f>SUMIFS('EPA Export Aggregation'!T:T,'EPA Export Aggregation'!$A:$A,$B20,'EPA Export Aggregation'!$D:$D,$A$1)*IF($A20="CH4",About!$D$58,IF($A20="N2O",About!$D$59,1))</f>
        <v>5.4364402349676002</v>
      </c>
      <c r="R20">
        <f>SUMIFS('EPA Export Aggregation'!U:U,'EPA Export Aggregation'!$A:$A,$B20,'EPA Export Aggregation'!$D:$D,$A$1)*IF($A20="CH4",About!$D$58,IF($A20="N2O",About!$D$59,1))</f>
        <v>5.2760625160131003</v>
      </c>
      <c r="S20">
        <f>SUMIFS('EPA Export Aggregation'!V:V,'EPA Export Aggregation'!$A:$A,$B20,'EPA Export Aggregation'!$D:$D,$A$1)*IF($A20="CH4",About!$D$58,IF($A20="N2O",About!$D$59,1))</f>
        <v>5.4515217985262998</v>
      </c>
      <c r="T20">
        <f>SUMIFS('EPA Export Aggregation'!W:W,'EPA Export Aggregation'!$A:$A,$B20,'EPA Export Aggregation'!$D:$D,$A$1)*IF($A20="CH4",About!$D$58,IF($A20="N2O",About!$D$59,1))</f>
        <v>5.5615977381914004</v>
      </c>
      <c r="U20">
        <f>SUMIFS('EPA Export Aggregation'!X:X,'EPA Export Aggregation'!$A:$A,$B20,'EPA Export Aggregation'!$D:$D,$A$1)*IF($A20="CH4",About!$D$58,IF($A20="N2O",About!$D$59,1))</f>
        <v>5.3499666033324003</v>
      </c>
      <c r="V20">
        <f>SUMIFS('EPA Export Aggregation'!Y:Y,'EPA Export Aggregation'!$A:$A,$B20,'EPA Export Aggregation'!$D:$D,$A$1)*IF($A20="CH4",About!$D$58,IF($A20="N2O",About!$D$59,1))</f>
        <v>4.2703900582727998</v>
      </c>
      <c r="W20">
        <f>SUMIFS('EPA Export Aggregation'!Z:Z,'EPA Export Aggregation'!$A:$A,$B20,'EPA Export Aggregation'!$D:$D,$A$1)*IF($A20="CH4",About!$D$58,IF($A20="N2O",About!$D$59,1))</f>
        <v>1.7747346501615</v>
      </c>
      <c r="X20">
        <f>SUMIFS('EPA Export Aggregation'!AA:AA,'EPA Export Aggregation'!$A:$A,$B20,'EPA Export Aggregation'!$D:$D,$A$1)*IF($A20="CH4",About!$D$58,IF($A20="N2O",About!$D$59,1))</f>
        <v>1.6076332736522001</v>
      </c>
      <c r="Y20">
        <f>SUMIFS('EPA Export Aggregation'!AB:AB,'EPA Export Aggregation'!$A:$A,$B20,'EPA Export Aggregation'!$D:$D,$A$1)*IF($A20="CH4",About!$D$58,IF($A20="N2O",About!$D$59,1))</f>
        <v>1.5141313329766</v>
      </c>
      <c r="Z20">
        <f>SUMIFS('EPA Export Aggregation'!AC:AC,'EPA Export Aggregation'!$A:$A,$B20,'EPA Export Aggregation'!$D:$D,$A$1)*IF($A20="CH4",About!$D$58,IF($A20="N2O",About!$D$59,1))</f>
        <v>2.0105623842228999</v>
      </c>
      <c r="AA20">
        <f>SUMIFS('EPA Export Aggregation'!AD:AD,'EPA Export Aggregation'!$A:$A,$B20,'EPA Export Aggregation'!$D:$D,$A$1)*IF($A20="CH4",About!$D$58,IF($A20="N2O",About!$D$59,1))</f>
        <v>1.9687525947497999</v>
      </c>
      <c r="AB20">
        <f>SUMIFS('EPA Export Aggregation'!AE:AE,'EPA Export Aggregation'!$A:$A,$B20,'EPA Export Aggregation'!$D:$D,$A$1)*IF($A20="CH4",About!$D$58,IF($A20="N2O",About!$D$59,1))</f>
        <v>2.0326305834176002</v>
      </c>
      <c r="AC20">
        <f>SUMIFS('EPA Export Aggregation'!AF:AF,'EPA Export Aggregation'!$A:$A,$B20,'EPA Export Aggregation'!$D:$D,$A$1)*IF($A20="CH4",About!$D$58,IF($A20="N2O",About!$D$59,1))</f>
        <v>1.4816485313154999</v>
      </c>
      <c r="AD20">
        <f>SUMIFS('EPA Export Aggregation'!AG:AG,'EPA Export Aggregation'!$A:$A,$B20,'EPA Export Aggregation'!$D:$D,$A$1)*IF($A20="CH4",About!$D$58,IF($A20="N2O",About!$D$59,1))</f>
        <v>1.2941126984094</v>
      </c>
      <c r="AE20">
        <f>SUMIFS('EPA Export Aggregation'!AH:AH,'EPA Export Aggregation'!$A:$A,$B20,'EPA Export Aggregation'!$D:$D,$A$1)*IF($A20="CH4",About!$D$58,IF($A20="N2O",About!$D$59,1))</f>
        <v>1.1224766471381</v>
      </c>
      <c r="AF20">
        <f>SUMIFS('EPA Export Aggregation'!AI:AI,'EPA Export Aggregation'!$A:$A,$B20,'EPA Export Aggregation'!$D:$D,$A$1)*IF($A20="CH4",About!$D$58,IF($A20="N2O",About!$D$59,1))</f>
        <v>1.6052421893891</v>
      </c>
      <c r="AG20">
        <f>SUMIFS('EPA Export Aggregation'!AJ:AJ,'EPA Export Aggregation'!$A:$A,$B20,'EPA Export Aggregation'!$D:$D,$A$1)*IF($A20="CH4",About!$D$58,IF($A20="N2O",About!$D$59,1))</f>
        <v>3.6997018195234999</v>
      </c>
      <c r="AH20">
        <f>SUMIFS('EPA Export Aggregation'!AK:AK,'EPA Export Aggregation'!$A:$A,$B20,'EPA Export Aggregation'!$D:$D,$A$1)*IF($A20="CH4",About!$D$58,IF($A20="N2O",About!$D$59,1))</f>
        <v>3.5656958788773001</v>
      </c>
    </row>
    <row r="21" spans="1:34" x14ac:dyDescent="0.25">
      <c r="A21" s="413" t="s">
        <v>2215</v>
      </c>
      <c r="B21" s="414" t="s">
        <v>4245</v>
      </c>
      <c r="C21" s="415">
        <f>SUMIFS('EPA Export Aggregation'!F:F,'EPA Export Aggregation'!$A:$A,$B21,'EPA Export Aggregation'!$D:$D,$A$1)*IF($A21="CH4",About!$D$58,IF($A21="N2O",About!$D$59,1))</f>
        <v>0.47979174444439998</v>
      </c>
      <c r="D21" s="415">
        <f>SUMIFS('EPA Export Aggregation'!G:G,'EPA Export Aggregation'!$A:$A,$B21,'EPA Export Aggregation'!$D:$D,$A$1)*IF($A21="CH4",About!$D$58,IF($A21="N2O",About!$D$59,1))</f>
        <v>0.4057069944444</v>
      </c>
      <c r="E21" s="415">
        <f>SUMIFS('EPA Export Aggregation'!H:H,'EPA Export Aggregation'!$A:$A,$B21,'EPA Export Aggregation'!$D:$D,$A$1)*IF($A21="CH4",About!$D$58,IF($A21="N2O",About!$D$59,1))</f>
        <v>0.41502174444439999</v>
      </c>
      <c r="F21" s="415">
        <f>SUMIFS('EPA Export Aggregation'!I:I,'EPA Export Aggregation'!$A:$A,$B21,'EPA Export Aggregation'!$D:$D,$A$1)*IF($A21="CH4",About!$D$58,IF($A21="N2O",About!$D$59,1))</f>
        <v>0.39738682777779999</v>
      </c>
      <c r="G21" s="415">
        <f>SUMIFS('EPA Export Aggregation'!J:J,'EPA Export Aggregation'!$A:$A,$B21,'EPA Export Aggregation'!$D:$D,$A$1)*IF($A21="CH4",About!$D$58,IF($A21="N2O",About!$D$59,1))</f>
        <v>0.56071017142860002</v>
      </c>
      <c r="H21" s="415">
        <f>SUMIFS('EPA Export Aggregation'!K:K,'EPA Export Aggregation'!$A:$A,$B21,'EPA Export Aggregation'!$D:$D,$A$1)*IF($A21="CH4",About!$D$58,IF($A21="N2O",About!$D$59,1))</f>
        <v>0.56724588571430001</v>
      </c>
      <c r="I21" s="415">
        <f>SUMIFS('EPA Export Aggregation'!L:L,'EPA Export Aggregation'!$A:$A,$B21,'EPA Export Aggregation'!$D:$D,$A$1)*IF($A21="CH4",About!$D$58,IF($A21="N2O",About!$D$59,1))</f>
        <v>0.6089244571429</v>
      </c>
      <c r="J21" s="415">
        <f>SUMIFS('EPA Export Aggregation'!M:M,'EPA Export Aggregation'!$A:$A,$B21,'EPA Export Aggregation'!$D:$D,$A$1)*IF($A21="CH4",About!$D$58,IF($A21="N2O",About!$D$59,1))</f>
        <v>0.64856731428570003</v>
      </c>
      <c r="K21">
        <f>SUMIFS('EPA Export Aggregation'!N:N,'EPA Export Aggregation'!$A:$A,$B21,'EPA Export Aggregation'!$D:$D,$A$1)*IF($A21="CH4",About!$D$58,IF($A21="N2O",About!$D$59,1))</f>
        <v>0.58726491428570005</v>
      </c>
      <c r="L21">
        <f>SUMIFS('EPA Export Aggregation'!O:O,'EPA Export Aggregation'!$A:$A,$B21,'EPA Export Aggregation'!$D:$D,$A$1)*IF($A21="CH4",About!$D$58,IF($A21="N2O",About!$D$59,1))</f>
        <v>0.51645694285709998</v>
      </c>
      <c r="M21">
        <f>SUMIFS('EPA Export Aggregation'!P:P,'EPA Export Aggregation'!$A:$A,$B21,'EPA Export Aggregation'!$D:$D,$A$1)*IF($A21="CH4",About!$D$58,IF($A21="N2O",About!$D$59,1))</f>
        <v>0.3910998</v>
      </c>
      <c r="N21">
        <f>SUMIFS('EPA Export Aggregation'!Q:Q,'EPA Export Aggregation'!$A:$A,$B21,'EPA Export Aggregation'!$D:$D,$A$1)*IF($A21="CH4",About!$D$58,IF($A21="N2O",About!$D$59,1))</f>
        <v>0.2050998</v>
      </c>
      <c r="O21">
        <f>SUMIFS('EPA Export Aggregation'!R:R,'EPA Export Aggregation'!$A:$A,$B21,'EPA Export Aggregation'!$D:$D,$A$1)*IF($A21="CH4",About!$D$58,IF($A21="N2O",About!$D$59,1))</f>
        <v>0.1583426571429</v>
      </c>
      <c r="P21">
        <f>SUMIFS('EPA Export Aggregation'!S:S,'EPA Export Aggregation'!$A:$A,$B21,'EPA Export Aggregation'!$D:$D,$A$1)*IF($A21="CH4",About!$D$58,IF($A21="N2O",About!$D$59,1))</f>
        <v>0.1390998</v>
      </c>
      <c r="Q21">
        <f>SUMIFS('EPA Export Aggregation'!T:T,'EPA Export Aggregation'!$A:$A,$B21,'EPA Export Aggregation'!$D:$D,$A$1)*IF($A21="CH4",About!$D$58,IF($A21="N2O",About!$D$59,1))</f>
        <v>0.18825694285710001</v>
      </c>
      <c r="R21">
        <f>SUMIFS('EPA Export Aggregation'!U:U,'EPA Export Aggregation'!$A:$A,$B21,'EPA Export Aggregation'!$D:$D,$A$1)*IF($A21="CH4",About!$D$58,IF($A21="N2O",About!$D$59,1))</f>
        <v>0.1765569428571</v>
      </c>
      <c r="S21">
        <f>SUMIFS('EPA Export Aggregation'!V:V,'EPA Export Aggregation'!$A:$A,$B21,'EPA Export Aggregation'!$D:$D,$A$1)*IF($A21="CH4",About!$D$58,IF($A21="N2O",About!$D$59,1))</f>
        <v>0.16331879999999999</v>
      </c>
      <c r="T21">
        <f>SUMIFS('EPA Export Aggregation'!W:W,'EPA Export Aggregation'!$A:$A,$B21,'EPA Export Aggregation'!$D:$D,$A$1)*IF($A21="CH4",About!$D$58,IF($A21="N2O",About!$D$59,1))</f>
        <v>0.18371879999999999</v>
      </c>
      <c r="U21">
        <f>SUMIFS('EPA Export Aggregation'!X:X,'EPA Export Aggregation'!$A:$A,$B21,'EPA Export Aggregation'!$D:$D,$A$1)*IF($A21="CH4",About!$D$58,IF($A21="N2O",About!$D$59,1))</f>
        <v>0.2034759428571</v>
      </c>
      <c r="V21">
        <f>SUMIFS('EPA Export Aggregation'!Y:Y,'EPA Export Aggregation'!$A:$A,$B21,'EPA Export Aggregation'!$D:$D,$A$1)*IF($A21="CH4",About!$D$58,IF($A21="N2O",About!$D$59,1))</f>
        <v>0.14808308571430001</v>
      </c>
      <c r="W21">
        <f>SUMIFS('EPA Export Aggregation'!Z:Z,'EPA Export Aggregation'!$A:$A,$B21,'EPA Export Aggregation'!$D:$D,$A$1)*IF($A21="CH4",About!$D$58,IF($A21="N2O",About!$D$59,1))</f>
        <v>0.24141754285709999</v>
      </c>
      <c r="X21">
        <f>SUMIFS('EPA Export Aggregation'!AA:AA,'EPA Export Aggregation'!$A:$A,$B21,'EPA Export Aggregation'!$D:$D,$A$1)*IF($A21="CH4",About!$D$58,IF($A21="N2O",About!$D$59,1))</f>
        <v>0.26726824049800002</v>
      </c>
      <c r="Y21">
        <f>SUMIFS('EPA Export Aggregation'!AB:AB,'EPA Export Aggregation'!$A:$A,$B21,'EPA Export Aggregation'!$D:$D,$A$1)*IF($A21="CH4",About!$D$58,IF($A21="N2O",About!$D$59,1))</f>
        <v>0.31803005307990001</v>
      </c>
      <c r="Z21">
        <f>SUMIFS('EPA Export Aggregation'!AC:AC,'EPA Export Aggregation'!$A:$A,$B21,'EPA Export Aggregation'!$D:$D,$A$1)*IF($A21="CH4",About!$D$58,IF($A21="N2O",About!$D$59,1))</f>
        <v>0.34706804941019997</v>
      </c>
      <c r="AA21">
        <f>SUMIFS('EPA Export Aggregation'!AD:AD,'EPA Export Aggregation'!$A:$A,$B21,'EPA Export Aggregation'!$D:$D,$A$1)*IF($A21="CH4",About!$D$58,IF($A21="N2O",About!$D$59,1))</f>
        <v>0.437440459502</v>
      </c>
      <c r="AB21">
        <f>SUMIFS('EPA Export Aggregation'!AE:AE,'EPA Export Aggregation'!$A:$A,$B21,'EPA Export Aggregation'!$D:$D,$A$1)*IF($A21="CH4",About!$D$58,IF($A21="N2O",About!$D$59,1))</f>
        <v>0.45423982490170001</v>
      </c>
      <c r="AC21">
        <f>SUMIFS('EPA Export Aggregation'!AF:AF,'EPA Export Aggregation'!$A:$A,$B21,'EPA Export Aggregation'!$D:$D,$A$1)*IF($A21="CH4",About!$D$58,IF($A21="N2O",About!$D$59,1))</f>
        <v>0.49733453440370001</v>
      </c>
      <c r="AD21">
        <f>SUMIFS('EPA Export Aggregation'!AG:AG,'EPA Export Aggregation'!$A:$A,$B21,'EPA Export Aggregation'!$D:$D,$A$1)*IF($A21="CH4",About!$D$58,IF($A21="N2O",About!$D$59,1))</f>
        <v>0.50599415917430002</v>
      </c>
      <c r="AE21">
        <f>SUMIFS('EPA Export Aggregation'!AH:AH,'EPA Export Aggregation'!$A:$A,$B21,'EPA Export Aggregation'!$D:$D,$A$1)*IF($A21="CH4",About!$D$58,IF($A21="N2O",About!$D$59,1))</f>
        <v>0.57394165321099999</v>
      </c>
      <c r="AF21">
        <f>SUMIFS('EPA Export Aggregation'!AI:AI,'EPA Export Aggregation'!$A:$A,$B21,'EPA Export Aggregation'!$D:$D,$A$1)*IF($A21="CH4",About!$D$58,IF($A21="N2O",About!$D$59,1))</f>
        <v>0.38385042614679998</v>
      </c>
      <c r="AG21">
        <f>SUMIFS('EPA Export Aggregation'!AJ:AJ,'EPA Export Aggregation'!$A:$A,$B21,'EPA Export Aggregation'!$D:$D,$A$1)*IF($A21="CH4",About!$D$58,IF($A21="N2O",About!$D$59,1))</f>
        <v>0.28768279770639998</v>
      </c>
      <c r="AH21">
        <f>SUMIFS('EPA Export Aggregation'!AK:AK,'EPA Export Aggregation'!$A:$A,$B21,'EPA Export Aggregation'!$D:$D,$A$1)*IF($A21="CH4",About!$D$58,IF($A21="N2O",About!$D$59,1))</f>
        <v>0.3269631325688</v>
      </c>
    </row>
    <row r="22" spans="1:34" x14ac:dyDescent="0.25">
      <c r="A22" s="413" t="s">
        <v>2215</v>
      </c>
      <c r="B22" s="414" t="s">
        <v>4229</v>
      </c>
      <c r="C22">
        <f>SUMIFS('EPA Export Aggregation'!F:F,'EPA Export Aggregation'!$A:$A,$B22,'EPA Export Aggregation'!$D:$D,$A$1)*IF($A22="CH4",About!$D$58,IF($A22="N2O",About!$D$59,1))</f>
        <v>2.8963204995500001E-2</v>
      </c>
      <c r="D22">
        <f>SUMIFS('EPA Export Aggregation'!G:G,'EPA Export Aggregation'!$A:$A,$B22,'EPA Export Aggregation'!$D:$D,$A$1)*IF($A22="CH4",About!$D$58,IF($A22="N2O",About!$D$59,1))</f>
        <v>2.89769147625E-2</v>
      </c>
      <c r="E22">
        <f>SUMIFS('EPA Export Aggregation'!H:H,'EPA Export Aggregation'!$A:$A,$B22,'EPA Export Aggregation'!$D:$D,$A$1)*IF($A22="CH4",About!$D$58,IF($A22="N2O",About!$D$59,1))</f>
        <v>2.99951595079E-2</v>
      </c>
      <c r="F22">
        <f>SUMIFS('EPA Export Aggregation'!I:I,'EPA Export Aggregation'!$A:$A,$B22,'EPA Export Aggregation'!$D:$D,$A$1)*IF($A22="CH4",About!$D$58,IF($A22="N2O",About!$D$59,1))</f>
        <v>2.9330582512500002E-2</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0.17769959320129999</v>
      </c>
      <c r="D23">
        <f>SUMIFS('EPA Export Aggregation'!G:G,'EPA Export Aggregation'!$A:$A,$B23,'EPA Export Aggregation'!$D:$D,$A$1)*IF($A23="CH4",About!$D$58,IF($A23="N2O",About!$D$59,1))</f>
        <v>0.16331341182029999</v>
      </c>
      <c r="E23">
        <f>SUMIFS('EPA Export Aggregation'!H:H,'EPA Export Aggregation'!$A:$A,$B23,'EPA Export Aggregation'!$D:$D,$A$1)*IF($A23="CH4",About!$D$58,IF($A23="N2O",About!$D$59,1))</f>
        <v>0.1787175138731</v>
      </c>
      <c r="F23">
        <f>SUMIFS('EPA Export Aggregation'!I:I,'EPA Export Aggregation'!$A:$A,$B23,'EPA Export Aggregation'!$D:$D,$A$1)*IF($A23="CH4",About!$D$58,IF($A23="N2O",About!$D$59,1))</f>
        <v>0.20983092114419999</v>
      </c>
      <c r="G23">
        <f>SUMIFS('EPA Export Aggregation'!J:J,'EPA Export Aggregation'!$A:$A,$B23,'EPA Export Aggregation'!$D:$D,$A$1)*IF($A23="CH4",About!$D$58,IF($A23="N2O",About!$D$59,1))</f>
        <v>0.19440046671860001</v>
      </c>
      <c r="H23">
        <f>SUMIFS('EPA Export Aggregation'!K:K,'EPA Export Aggregation'!$A:$A,$B23,'EPA Export Aggregation'!$D:$D,$A$1)*IF($A23="CH4",About!$D$58,IF($A23="N2O",About!$D$59,1))</f>
        <v>0.1920065686062</v>
      </c>
      <c r="I23">
        <f>SUMIFS('EPA Export Aggregation'!L:L,'EPA Export Aggregation'!$A:$A,$B23,'EPA Export Aggregation'!$D:$D,$A$1)*IF($A23="CH4",About!$D$58,IF($A23="N2O",About!$D$59,1))</f>
        <v>0.17247129148160001</v>
      </c>
      <c r="J23">
        <f>SUMIFS('EPA Export Aggregation'!M:M,'EPA Export Aggregation'!$A:$A,$B23,'EPA Export Aggregation'!$D:$D,$A$1)*IF($A23="CH4",About!$D$58,IF($A23="N2O",About!$D$59,1))</f>
        <v>0.1737009201419</v>
      </c>
      <c r="K23">
        <f>SUMIFS('EPA Export Aggregation'!N:N,'EPA Export Aggregation'!$A:$A,$B23,'EPA Export Aggregation'!$D:$D,$A$1)*IF($A23="CH4",About!$D$58,IF($A23="N2O",About!$D$59,1))</f>
        <v>0.2118598580754</v>
      </c>
      <c r="L23">
        <f>SUMIFS('EPA Export Aggregation'!O:O,'EPA Export Aggregation'!$A:$A,$B23,'EPA Export Aggregation'!$D:$D,$A$1)*IF($A23="CH4",About!$D$58,IF($A23="N2O",About!$D$59,1))</f>
        <v>0.2013641900315</v>
      </c>
      <c r="M23">
        <f>SUMIFS('EPA Export Aggregation'!P:P,'EPA Export Aggregation'!$A:$A,$B23,'EPA Export Aggregation'!$D:$D,$A$1)*IF($A23="CH4",About!$D$58,IF($A23="N2O",About!$D$59,1))</f>
        <v>0.1814814986569</v>
      </c>
      <c r="N23">
        <f>SUMIFS('EPA Export Aggregation'!Q:Q,'EPA Export Aggregation'!$A:$A,$B23,'EPA Export Aggregation'!$D:$D,$A$1)*IF($A23="CH4",About!$D$58,IF($A23="N2O",About!$D$59,1))</f>
        <v>0.17317778615910001</v>
      </c>
      <c r="O23">
        <f>SUMIFS('EPA Export Aggregation'!R:R,'EPA Export Aggregation'!$A:$A,$B23,'EPA Export Aggregation'!$D:$D,$A$1)*IF($A23="CH4",About!$D$58,IF($A23="N2O",About!$D$59,1))</f>
        <v>0.1563336117577</v>
      </c>
      <c r="P23">
        <f>SUMIFS('EPA Export Aggregation'!S:S,'EPA Export Aggregation'!$A:$A,$B23,'EPA Export Aggregation'!$D:$D,$A$1)*IF($A23="CH4",About!$D$58,IF($A23="N2O",About!$D$59,1))</f>
        <v>0.14957907219149999</v>
      </c>
      <c r="Q23">
        <f>SUMIFS('EPA Export Aggregation'!T:T,'EPA Export Aggregation'!$A:$A,$B23,'EPA Export Aggregation'!$D:$D,$A$1)*IF($A23="CH4",About!$D$58,IF($A23="N2O",About!$D$59,1))</f>
        <v>0.15347227356990001</v>
      </c>
      <c r="R23">
        <f>SUMIFS('EPA Export Aggregation'!U:U,'EPA Export Aggregation'!$A:$A,$B23,'EPA Export Aggregation'!$D:$D,$A$1)*IF($A23="CH4",About!$D$58,IF($A23="N2O",About!$D$59,1))</f>
        <v>0.15173315315450001</v>
      </c>
      <c r="S23">
        <f>SUMIFS('EPA Export Aggregation'!V:V,'EPA Export Aggregation'!$A:$A,$B23,'EPA Export Aggregation'!$D:$D,$A$1)*IF($A23="CH4",About!$D$58,IF($A23="N2O",About!$D$59,1))</f>
        <v>0.14550689044910001</v>
      </c>
      <c r="T23">
        <f>SUMIFS('EPA Export Aggregation'!W:W,'EPA Export Aggregation'!$A:$A,$B23,'EPA Export Aggregation'!$D:$D,$A$1)*IF($A23="CH4",About!$D$58,IF($A23="N2O",About!$D$59,1))</f>
        <v>0.20337370495599999</v>
      </c>
      <c r="U23">
        <f>SUMIFS('EPA Export Aggregation'!X:X,'EPA Export Aggregation'!$A:$A,$B23,'EPA Export Aggregation'!$D:$D,$A$1)*IF($A23="CH4",About!$D$58,IF($A23="N2O",About!$D$59,1))</f>
        <v>0.16631925435879999</v>
      </c>
      <c r="V23">
        <f>SUMIFS('EPA Export Aggregation'!Y:Y,'EPA Export Aggregation'!$A:$A,$B23,'EPA Export Aggregation'!$D:$D,$A$1)*IF($A23="CH4",About!$D$58,IF($A23="N2O",About!$D$59,1))</f>
        <v>0.13962771390939999</v>
      </c>
      <c r="W23">
        <f>SUMIFS('EPA Export Aggregation'!Z:Z,'EPA Export Aggregation'!$A:$A,$B23,'EPA Export Aggregation'!$D:$D,$A$1)*IF($A23="CH4",About!$D$58,IF($A23="N2O",About!$D$59,1))</f>
        <v>0.1918296178094</v>
      </c>
      <c r="X23">
        <f>SUMIFS('EPA Export Aggregation'!AA:AA,'EPA Export Aggregation'!$A:$A,$B23,'EPA Export Aggregation'!$D:$D,$A$1)*IF($A23="CH4",About!$D$58,IF($A23="N2O",About!$D$59,1))</f>
        <v>0.2056843163738</v>
      </c>
      <c r="Y23">
        <f>SUMIFS('EPA Export Aggregation'!AB:AB,'EPA Export Aggregation'!$A:$A,$B23,'EPA Export Aggregation'!$D:$D,$A$1)*IF($A23="CH4",About!$D$58,IF($A23="N2O",About!$D$59,1))</f>
        <v>0.19359713140599999</v>
      </c>
      <c r="Z23">
        <f>SUMIFS('EPA Export Aggregation'!AC:AC,'EPA Export Aggregation'!$A:$A,$B23,'EPA Export Aggregation'!$D:$D,$A$1)*IF($A23="CH4",About!$D$58,IF($A23="N2O",About!$D$59,1))</f>
        <v>0.18194589694909999</v>
      </c>
      <c r="AA23">
        <f>SUMIFS('EPA Export Aggregation'!AD:AD,'EPA Export Aggregation'!$A:$A,$B23,'EPA Export Aggregation'!$D:$D,$A$1)*IF($A23="CH4",About!$D$58,IF($A23="N2O",About!$D$59,1))</f>
        <v>7.1792765629600006E-2</v>
      </c>
      <c r="AB23">
        <f>SUMIFS('EPA Export Aggregation'!AE:AE,'EPA Export Aggregation'!$A:$A,$B23,'EPA Export Aggregation'!$D:$D,$A$1)*IF($A23="CH4",About!$D$58,IF($A23="N2O",About!$D$59,1))</f>
        <v>0.1822985391825</v>
      </c>
      <c r="AC23">
        <f>SUMIFS('EPA Export Aggregation'!AF:AF,'EPA Export Aggregation'!$A:$A,$B23,'EPA Export Aggregation'!$D:$D,$A$1)*IF($A23="CH4",About!$D$58,IF($A23="N2O",About!$D$59,1))</f>
        <v>0.2069426934701</v>
      </c>
      <c r="AD23">
        <f>SUMIFS('EPA Export Aggregation'!AG:AG,'EPA Export Aggregation'!$A:$A,$B23,'EPA Export Aggregation'!$D:$D,$A$1)*IF($A23="CH4",About!$D$58,IF($A23="N2O",About!$D$59,1))</f>
        <v>0.20081427967029999</v>
      </c>
      <c r="AE23">
        <f>SUMIFS('EPA Export Aggregation'!AH:AH,'EPA Export Aggregation'!$A:$A,$B23,'EPA Export Aggregation'!$D:$D,$A$1)*IF($A23="CH4",About!$D$58,IF($A23="N2O",About!$D$59,1))</f>
        <v>0.2368926792928</v>
      </c>
      <c r="AF23">
        <f>SUMIFS('EPA Export Aggregation'!AI:AI,'EPA Export Aggregation'!$A:$A,$B23,'EPA Export Aggregation'!$D:$D,$A$1)*IF($A23="CH4",About!$D$58,IF($A23="N2O",About!$D$59,1))</f>
        <v>0.23730784922090001</v>
      </c>
      <c r="AG23">
        <f>SUMIFS('EPA Export Aggregation'!AJ:AJ,'EPA Export Aggregation'!$A:$A,$B23,'EPA Export Aggregation'!$D:$D,$A$1)*IF($A23="CH4",About!$D$58,IF($A23="N2O",About!$D$59,1))</f>
        <v>0.2253431621317</v>
      </c>
      <c r="AH23">
        <f>SUMIFS('EPA Export Aggregation'!AK:AK,'EPA Export Aggregation'!$A:$A,$B23,'EPA Export Aggregation'!$D:$D,$A$1)*IF($A23="CH4",About!$D$58,IF($A23="N2O",About!$D$59,1))</f>
        <v>0.19277246848310001</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3.4205667749999998E-3</v>
      </c>
      <c r="D26">
        <f>SUMIFS('EPA Export Aggregation'!G:G,'EPA Export Aggregation'!$A:$A,$B26,'EPA Export Aggregation'!$D:$D,$A$1)*IF($A26="CH4",About!$D$58,IF($A26="N2O",About!$D$59,1))</f>
        <v>2.5330637283000001E-3</v>
      </c>
      <c r="E26">
        <f>SUMIFS('EPA Export Aggregation'!H:H,'EPA Export Aggregation'!$A:$A,$B26,'EPA Export Aggregation'!$D:$D,$A$1)*IF($A26="CH4",About!$D$58,IF($A26="N2O",About!$D$59,1))</f>
        <v>3.0683879615999998E-3</v>
      </c>
      <c r="F26">
        <f>SUMIFS('EPA Export Aggregation'!I:I,'EPA Export Aggregation'!$A:$A,$B26,'EPA Export Aggregation'!$D:$D,$A$1)*IF($A26="CH4",About!$D$58,IF($A26="N2O",About!$D$59,1))</f>
        <v>3.3745941679000002E-3</v>
      </c>
      <c r="G26">
        <f>SUMIFS('EPA Export Aggregation'!J:J,'EPA Export Aggregation'!$A:$A,$B26,'EPA Export Aggregation'!$D:$D,$A$1)*IF($A26="CH4",About!$D$58,IF($A26="N2O",About!$D$59,1))</f>
        <v>3.4903661098000002E-3</v>
      </c>
      <c r="H26">
        <f>SUMIFS('EPA Export Aggregation'!K:K,'EPA Export Aggregation'!$A:$A,$B26,'EPA Export Aggregation'!$D:$D,$A$1)*IF($A26="CH4",About!$D$58,IF($A26="N2O",About!$D$59,1))</f>
        <v>4.6655389253000001E-3</v>
      </c>
      <c r="I26">
        <f>SUMIFS('EPA Export Aggregation'!L:L,'EPA Export Aggregation'!$A:$A,$B26,'EPA Export Aggregation'!$D:$D,$A$1)*IF($A26="CH4",About!$D$58,IF($A26="N2O",About!$D$59,1))</f>
        <v>5.1528147518000002E-3</v>
      </c>
      <c r="J26">
        <f>SUMIFS('EPA Export Aggregation'!M:M,'EPA Export Aggregation'!$A:$A,$B26,'EPA Export Aggregation'!$D:$D,$A$1)*IF($A26="CH4",About!$D$58,IF($A26="N2O",About!$D$59,1))</f>
        <v>6.3385999088E-3</v>
      </c>
      <c r="K26">
        <f>SUMIFS('EPA Export Aggregation'!N:N,'EPA Export Aggregation'!$A:$A,$B26,'EPA Export Aggregation'!$D:$D,$A$1)*IF($A26="CH4",About!$D$58,IF($A26="N2O",About!$D$59,1))</f>
        <v>7.1503032788999997E-3</v>
      </c>
      <c r="L26">
        <f>SUMIFS('EPA Export Aggregation'!O:O,'EPA Export Aggregation'!$A:$A,$B26,'EPA Export Aggregation'!$D:$D,$A$1)*IF($A26="CH4",About!$D$58,IF($A26="N2O",About!$D$59,1))</f>
        <v>4.6082156611E-3</v>
      </c>
      <c r="M26">
        <f>SUMIFS('EPA Export Aggregation'!P:P,'EPA Export Aggregation'!$A:$A,$B26,'EPA Export Aggregation'!$D:$D,$A$1)*IF($A26="CH4",About!$D$58,IF($A26="N2O",About!$D$59,1))</f>
        <v>5.0027526260000002E-3</v>
      </c>
      <c r="N26">
        <f>SUMIFS('EPA Export Aggregation'!Q:Q,'EPA Export Aggregation'!$A:$A,$B26,'EPA Export Aggregation'!$D:$D,$A$1)*IF($A26="CH4",About!$D$58,IF($A26="N2O",About!$D$59,1))</f>
        <v>3.615368621E-3</v>
      </c>
      <c r="O26">
        <f>SUMIFS('EPA Export Aggregation'!R:R,'EPA Export Aggregation'!$A:$A,$B26,'EPA Export Aggregation'!$D:$D,$A$1)*IF($A26="CH4",About!$D$58,IF($A26="N2O",About!$D$59,1))</f>
        <v>4.2099511123999999E-3</v>
      </c>
      <c r="P26">
        <f>SUMIFS('EPA Export Aggregation'!S:S,'EPA Export Aggregation'!$A:$A,$B26,'EPA Export Aggregation'!$D:$D,$A$1)*IF($A26="CH4",About!$D$58,IF($A26="N2O",About!$D$59,1))</f>
        <v>4.4123032223999997E-3</v>
      </c>
      <c r="Q26">
        <f>SUMIFS('EPA Export Aggregation'!T:T,'EPA Export Aggregation'!$A:$A,$B26,'EPA Export Aggregation'!$D:$D,$A$1)*IF($A26="CH4",About!$D$58,IF($A26="N2O",About!$D$59,1))</f>
        <v>5.2775416018999996E-3</v>
      </c>
      <c r="R26">
        <f>SUMIFS('EPA Export Aggregation'!U:U,'EPA Export Aggregation'!$A:$A,$B26,'EPA Export Aggregation'!$D:$D,$A$1)*IF($A26="CH4",About!$D$58,IF($A26="N2O",About!$D$59,1))</f>
        <v>5.0284425335000004E-3</v>
      </c>
      <c r="S26">
        <f>SUMIFS('EPA Export Aggregation'!V:V,'EPA Export Aggregation'!$A:$A,$B26,'EPA Export Aggregation'!$D:$D,$A$1)*IF($A26="CH4",About!$D$58,IF($A26="N2O",About!$D$59,1))</f>
        <v>4.5458338846999999E-3</v>
      </c>
      <c r="T26">
        <f>SUMIFS('EPA Export Aggregation'!W:W,'EPA Export Aggregation'!$A:$A,$B26,'EPA Export Aggregation'!$D:$D,$A$1)*IF($A26="CH4",About!$D$58,IF($A26="N2O",About!$D$59,1))</f>
        <v>4.0659380423000002E-3</v>
      </c>
      <c r="U26">
        <f>SUMIFS('EPA Export Aggregation'!X:X,'EPA Export Aggregation'!$A:$A,$B26,'EPA Export Aggregation'!$D:$D,$A$1)*IF($A26="CH4",About!$D$58,IF($A26="N2O",About!$D$59,1))</f>
        <v>3.2606787224999999E-3</v>
      </c>
      <c r="V26">
        <f>SUMIFS('EPA Export Aggregation'!Y:Y,'EPA Export Aggregation'!$A:$A,$B26,'EPA Export Aggregation'!$D:$D,$A$1)*IF($A26="CH4",About!$D$58,IF($A26="N2O",About!$D$59,1))</f>
        <v>2.0673128523000001E-3</v>
      </c>
      <c r="W26">
        <f>SUMIFS('EPA Export Aggregation'!Z:Z,'EPA Export Aggregation'!$A:$A,$B26,'EPA Export Aggregation'!$D:$D,$A$1)*IF($A26="CH4",About!$D$58,IF($A26="N2O",About!$D$59,1))</f>
        <v>3.4461276399E-3</v>
      </c>
      <c r="X26">
        <f>SUMIFS('EPA Export Aggregation'!AA:AA,'EPA Export Aggregation'!$A:$A,$B26,'EPA Export Aggregation'!$D:$D,$A$1)*IF($A26="CH4",About!$D$58,IF($A26="N2O",About!$D$59,1))</f>
        <v>3.0247801279E-3</v>
      </c>
      <c r="Y26">
        <f>SUMIFS('EPA Export Aggregation'!AB:AB,'EPA Export Aggregation'!$A:$A,$B26,'EPA Export Aggregation'!$D:$D,$A$1)*IF($A26="CH4",About!$D$58,IF($A26="N2O",About!$D$59,1))</f>
        <v>2.5236163026E-3</v>
      </c>
      <c r="Z26">
        <f>SUMIFS('EPA Export Aggregation'!AC:AC,'EPA Export Aggregation'!$A:$A,$B26,'EPA Export Aggregation'!$D:$D,$A$1)*IF($A26="CH4",About!$D$58,IF($A26="N2O",About!$D$59,1))</f>
        <v>2.9432562476E-3</v>
      </c>
      <c r="AA26">
        <f>SUMIFS('EPA Export Aggregation'!AD:AD,'EPA Export Aggregation'!$A:$A,$B26,'EPA Export Aggregation'!$D:$D,$A$1)*IF($A26="CH4",About!$D$58,IF($A26="N2O",About!$D$59,1))</f>
        <v>3.0711911237999998E-3</v>
      </c>
      <c r="AB26">
        <f>SUMIFS('EPA Export Aggregation'!AE:AE,'EPA Export Aggregation'!$A:$A,$B26,'EPA Export Aggregation'!$D:$D,$A$1)*IF($A26="CH4",About!$D$58,IF($A26="N2O",About!$D$59,1))</f>
        <v>3.3249046022999999E-3</v>
      </c>
      <c r="AC26">
        <f>SUMIFS('EPA Export Aggregation'!AF:AF,'EPA Export Aggregation'!$A:$A,$B26,'EPA Export Aggregation'!$D:$D,$A$1)*IF($A26="CH4",About!$D$58,IF($A26="N2O",About!$D$59,1))</f>
        <v>3.0568846824999998E-3</v>
      </c>
      <c r="AD26">
        <f>SUMIFS('EPA Export Aggregation'!AG:AG,'EPA Export Aggregation'!$A:$A,$B26,'EPA Export Aggregation'!$D:$D,$A$1)*IF($A26="CH4",About!$D$58,IF($A26="N2O",About!$D$59,1))</f>
        <v>3.4975974588E-3</v>
      </c>
      <c r="AE26">
        <f>SUMIFS('EPA Export Aggregation'!AH:AH,'EPA Export Aggregation'!$A:$A,$B26,'EPA Export Aggregation'!$D:$D,$A$1)*IF($A26="CH4",About!$D$58,IF($A26="N2O",About!$D$59,1))</f>
        <v>3.5920178290999999E-3</v>
      </c>
      <c r="AF26">
        <f>SUMIFS('EPA Export Aggregation'!AI:AI,'EPA Export Aggregation'!$A:$A,$B26,'EPA Export Aggregation'!$D:$D,$A$1)*IF($A26="CH4",About!$D$58,IF($A26="N2O",About!$D$59,1))</f>
        <v>3.2313714618999998E-3</v>
      </c>
      <c r="AG26">
        <f>SUMIFS('EPA Export Aggregation'!AJ:AJ,'EPA Export Aggregation'!$A:$A,$B26,'EPA Export Aggregation'!$D:$D,$A$1)*IF($A26="CH4",About!$D$58,IF($A26="N2O",About!$D$59,1))</f>
        <v>2.4239146019E-3</v>
      </c>
      <c r="AH26">
        <f>SUMIFS('EPA Export Aggregation'!AK:AK,'EPA Export Aggregation'!$A:$A,$B26,'EPA Export Aggregation'!$D:$D,$A$1)*IF($A26="CH4",About!$D$58,IF($A26="N2O",About!$D$59,1))</f>
        <v>3.1080016700999998E-3</v>
      </c>
    </row>
    <row r="27" spans="1:34" x14ac:dyDescent="0.25">
      <c r="A27" s="413" t="s">
        <v>2215</v>
      </c>
      <c r="B27" s="414" t="s">
        <v>4259</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5.1637798113400003E-2</v>
      </c>
      <c r="K27">
        <f>SUMIFS('EPA Export Aggregation'!N:N,'EPA Export Aggregation'!$A:$A,$B27,'EPA Export Aggregation'!$D:$D,$A$1)*IF($A27="CH4",About!$D$58,IF($A27="N2O",About!$D$59,1))</f>
        <v>5.1902494216499999E-2</v>
      </c>
      <c r="L27">
        <f>SUMIFS('EPA Export Aggregation'!O:O,'EPA Export Aggregation'!$A:$A,$B27,'EPA Export Aggregation'!$D:$D,$A$1)*IF($A27="CH4",About!$D$58,IF($A27="N2O",About!$D$59,1))</f>
        <v>5.4182521210299997E-2</v>
      </c>
      <c r="M27">
        <f>SUMIFS('EPA Export Aggregation'!P:P,'EPA Export Aggregation'!$A:$A,$B27,'EPA Export Aggregation'!$D:$D,$A$1)*IF($A27="CH4",About!$D$58,IF($A27="N2O",About!$D$59,1))</f>
        <v>5.74573492162E-2</v>
      </c>
      <c r="N27">
        <f>SUMIFS('EPA Export Aggregation'!Q:Q,'EPA Export Aggregation'!$A:$A,$B27,'EPA Export Aggregation'!$D:$D,$A$1)*IF($A27="CH4",About!$D$58,IF($A27="N2O",About!$D$59,1))</f>
        <v>5.4481663340999999E-2</v>
      </c>
      <c r="O27">
        <f>SUMIFS('EPA Export Aggregation'!R:R,'EPA Export Aggregation'!$A:$A,$B27,'EPA Export Aggregation'!$D:$D,$A$1)*IF($A27="CH4",About!$D$58,IF($A27="N2O",About!$D$59,1))</f>
        <v>5.9696450013800001E-2</v>
      </c>
      <c r="P27">
        <f>SUMIFS('EPA Export Aggregation'!S:S,'EPA Export Aggregation'!$A:$A,$B27,'EPA Export Aggregation'!$D:$D,$A$1)*IF($A27="CH4",About!$D$58,IF($A27="N2O",About!$D$59,1))</f>
        <v>6.1160903515499999E-2</v>
      </c>
      <c r="Q27">
        <f>SUMIFS('EPA Export Aggregation'!T:T,'EPA Export Aggregation'!$A:$A,$B27,'EPA Export Aggregation'!$D:$D,$A$1)*IF($A27="CH4",About!$D$58,IF($A27="N2O",About!$D$59,1))</f>
        <v>6.86631293665E-2</v>
      </c>
      <c r="R27">
        <f>SUMIFS('EPA Export Aggregation'!U:U,'EPA Export Aggregation'!$A:$A,$B27,'EPA Export Aggregation'!$D:$D,$A$1)*IF($A27="CH4",About!$D$58,IF($A27="N2O",About!$D$59,1))</f>
        <v>5.8578546086200001E-2</v>
      </c>
      <c r="S27">
        <f>SUMIFS('EPA Export Aggregation'!V:V,'EPA Export Aggregation'!$A:$A,$B27,'EPA Export Aggregation'!$D:$D,$A$1)*IF($A27="CH4",About!$D$58,IF($A27="N2O",About!$D$59,1))</f>
        <v>7.5256051762600001E-2</v>
      </c>
      <c r="T27">
        <f>SUMIFS('EPA Export Aggregation'!W:W,'EPA Export Aggregation'!$A:$A,$B27,'EPA Export Aggregation'!$D:$D,$A$1)*IF($A27="CH4",About!$D$58,IF($A27="N2O",About!$D$59,1))</f>
        <v>6.6521926833600004E-2</v>
      </c>
      <c r="U27">
        <f>SUMIFS('EPA Export Aggregation'!X:X,'EPA Export Aggregation'!$A:$A,$B27,'EPA Export Aggregation'!$D:$D,$A$1)*IF($A27="CH4",About!$D$58,IF($A27="N2O",About!$D$59,1))</f>
        <v>6.4745640402799995E-2</v>
      </c>
      <c r="V27">
        <f>SUMIFS('EPA Export Aggregation'!Y:Y,'EPA Export Aggregation'!$A:$A,$B27,'EPA Export Aggregation'!$D:$D,$A$1)*IF($A27="CH4",About!$D$58,IF($A27="N2O",About!$D$59,1))</f>
        <v>6.2199629851999998E-2</v>
      </c>
      <c r="W27">
        <f>SUMIFS('EPA Export Aggregation'!Z:Z,'EPA Export Aggregation'!$A:$A,$B27,'EPA Export Aggregation'!$D:$D,$A$1)*IF($A27="CH4",About!$D$58,IF($A27="N2O",About!$D$59,1))</f>
        <v>4.1637870650900001E-2</v>
      </c>
      <c r="X27">
        <f>SUMIFS('EPA Export Aggregation'!AA:AA,'EPA Export Aggregation'!$A:$A,$B27,'EPA Export Aggregation'!$D:$D,$A$1)*IF($A27="CH4",About!$D$58,IF($A27="N2O",About!$D$59,1))</f>
        <v>4.0418510668300003E-2</v>
      </c>
      <c r="Y27">
        <f>SUMIFS('EPA Export Aggregation'!AB:AB,'EPA Export Aggregation'!$A:$A,$B27,'EPA Export Aggregation'!$D:$D,$A$1)*IF($A27="CH4",About!$D$58,IF($A27="N2O",About!$D$59,1))</f>
        <v>3.9736964335399999E-2</v>
      </c>
      <c r="Z27">
        <f>SUMIFS('EPA Export Aggregation'!AC:AC,'EPA Export Aggregation'!$A:$A,$B27,'EPA Export Aggregation'!$D:$D,$A$1)*IF($A27="CH4",About!$D$58,IF($A27="N2O",About!$D$59,1))</f>
        <v>1.8992309952600001E-2</v>
      </c>
      <c r="AA27">
        <f>SUMIFS('EPA Export Aggregation'!AD:AD,'EPA Export Aggregation'!$A:$A,$B27,'EPA Export Aggregation'!$D:$D,$A$1)*IF($A27="CH4",About!$D$58,IF($A27="N2O",About!$D$59,1))</f>
        <v>1.3699868435800001E-2</v>
      </c>
      <c r="AB27">
        <f>SUMIFS('EPA Export Aggregation'!AE:AE,'EPA Export Aggregation'!$A:$A,$B27,'EPA Export Aggregation'!$D:$D,$A$1)*IF($A27="CH4",About!$D$58,IF($A27="N2O",About!$D$59,1))</f>
        <v>1.57988981985E-2</v>
      </c>
      <c r="AC27">
        <f>SUMIFS('EPA Export Aggregation'!AF:AF,'EPA Export Aggregation'!$A:$A,$B27,'EPA Export Aggregation'!$D:$D,$A$1)*IF($A27="CH4",About!$D$58,IF($A27="N2O",About!$D$59,1))</f>
        <v>1.54279855666E-2</v>
      </c>
      <c r="AD27">
        <f>SUMIFS('EPA Export Aggregation'!AG:AG,'EPA Export Aggregation'!$A:$A,$B27,'EPA Export Aggregation'!$D:$D,$A$1)*IF($A27="CH4",About!$D$58,IF($A27="N2O",About!$D$59,1))</f>
        <v>1.74518877308E-2</v>
      </c>
      <c r="AE27">
        <f>SUMIFS('EPA Export Aggregation'!AH:AH,'EPA Export Aggregation'!$A:$A,$B27,'EPA Export Aggregation'!$D:$D,$A$1)*IF($A27="CH4",About!$D$58,IF($A27="N2O",About!$D$59,1))</f>
        <v>2.00602303522E-2</v>
      </c>
      <c r="AF27">
        <f>SUMIFS('EPA Export Aggregation'!AI:AI,'EPA Export Aggregation'!$A:$A,$B27,'EPA Export Aggregation'!$D:$D,$A$1)*IF($A27="CH4",About!$D$58,IF($A27="N2O",About!$D$59,1))</f>
        <v>1.6617895038599999E-2</v>
      </c>
      <c r="AG27">
        <f>SUMIFS('EPA Export Aggregation'!AJ:AJ,'EPA Export Aggregation'!$A:$A,$B27,'EPA Export Aggregation'!$D:$D,$A$1)*IF($A27="CH4",About!$D$58,IF($A27="N2O",About!$D$59,1))</f>
        <v>1.22401316469E-2</v>
      </c>
      <c r="AH27">
        <f>SUMIFS('EPA Export Aggregation'!AK:AK,'EPA Export Aggregation'!$A:$A,$B27,'EPA Export Aggregation'!$D:$D,$A$1)*IF($A27="CH4",About!$D$58,IF($A27="N2O",About!$D$59,1))</f>
        <v>1.2569832654500001E-2</v>
      </c>
    </row>
    <row r="28" spans="1:34" x14ac:dyDescent="0.25">
      <c r="A28" s="413" t="s">
        <v>2215</v>
      </c>
      <c r="B28" s="414" t="s">
        <v>4255</v>
      </c>
      <c r="C28" s="415">
        <f>SUMIFS('EPA Export Aggregation'!F:F,'EPA Export Aggregation'!$A:$A,$B28,'EPA Export Aggregation'!$D:$D,$A$1)*IF($A28="CH4",About!$D$58,IF($A28="N2O",About!$D$59,1))</f>
        <v>0.47715948789340001</v>
      </c>
      <c r="D28" s="415">
        <f>SUMIFS('EPA Export Aggregation'!G:G,'EPA Export Aggregation'!$A:$A,$B28,'EPA Export Aggregation'!$D:$D,$A$1)*IF($A28="CH4",About!$D$58,IF($A28="N2O",About!$D$59,1))</f>
        <v>0.61051865475150002</v>
      </c>
      <c r="E28" s="415">
        <f>SUMIFS('EPA Export Aggregation'!H:H,'EPA Export Aggregation'!$A:$A,$B28,'EPA Export Aggregation'!$D:$D,$A$1)*IF($A28="CH4",About!$D$58,IF($A28="N2O",About!$D$59,1))</f>
        <v>0.56684584469410004</v>
      </c>
      <c r="F28" s="415">
        <f>SUMIFS('EPA Export Aggregation'!I:I,'EPA Export Aggregation'!$A:$A,$B28,'EPA Export Aggregation'!$D:$D,$A$1)*IF($A28="CH4",About!$D$58,IF($A28="N2O",About!$D$59,1))</f>
        <v>0.60329175377449995</v>
      </c>
      <c r="G28" s="415">
        <f>SUMIFS('EPA Export Aggregation'!J:J,'EPA Export Aggregation'!$A:$A,$B28,'EPA Export Aggregation'!$D:$D,$A$1)*IF($A28="CH4",About!$D$58,IF($A28="N2O",About!$D$59,1))</f>
        <v>0.59473442393380005</v>
      </c>
      <c r="H28" s="415">
        <f>SUMIFS('EPA Export Aggregation'!K:K,'EPA Export Aggregation'!$A:$A,$B28,'EPA Export Aggregation'!$D:$D,$A$1)*IF($A28="CH4",About!$D$58,IF($A28="N2O",About!$D$59,1))</f>
        <v>0.56050510457070002</v>
      </c>
      <c r="I28" s="415">
        <f>SUMIFS('EPA Export Aggregation'!L:L,'EPA Export Aggregation'!$A:$A,$B28,'EPA Export Aggregation'!$D:$D,$A$1)*IF($A28="CH4",About!$D$58,IF($A28="N2O",About!$D$59,1))</f>
        <v>0.59901308885409998</v>
      </c>
      <c r="J28" s="415">
        <f>SUMIFS('EPA Export Aggregation'!M:M,'EPA Export Aggregation'!$A:$A,$B28,'EPA Export Aggregation'!$D:$D,$A$1)*IF($A28="CH4",About!$D$58,IF($A28="N2O",About!$D$59,1))</f>
        <v>0.62896374329680005</v>
      </c>
      <c r="K28" s="415">
        <f>SUMIFS('EPA Export Aggregation'!N:N,'EPA Export Aggregation'!$A:$A,$B28,'EPA Export Aggregation'!$D:$D,$A$1)*IF($A28="CH4",About!$D$58,IF($A28="N2O",About!$D$59,1))</f>
        <v>0.5733410993318</v>
      </c>
      <c r="L28" s="415">
        <f>SUMIFS('EPA Export Aggregation'!O:O,'EPA Export Aggregation'!$A:$A,$B28,'EPA Export Aggregation'!$D:$D,$A$1)*IF($A28="CH4",About!$D$58,IF($A28="N2O",About!$D$59,1))</f>
        <v>0.56050510457070002</v>
      </c>
      <c r="M28" s="415">
        <f>SUMIFS('EPA Export Aggregation'!P:P,'EPA Export Aggregation'!$A:$A,$B28,'EPA Export Aggregation'!$D:$D,$A$1)*IF($A28="CH4",About!$D$58,IF($A28="N2O",About!$D$59,1))</f>
        <v>0.61184908361529999</v>
      </c>
      <c r="N28" s="415">
        <f>SUMIFS('EPA Export Aggregation'!Q:Q,'EPA Export Aggregation'!$A:$A,$B28,'EPA Export Aggregation'!$D:$D,$A$1)*IF($A28="CH4",About!$D$58,IF($A28="N2O",About!$D$59,1))</f>
        <v>0.46209581140180001</v>
      </c>
      <c r="O28" s="415">
        <f>SUMIFS('EPA Export Aggregation'!R:R,'EPA Export Aggregation'!$A:$A,$B28,'EPA Export Aggregation'!$D:$D,$A$1)*IF($A28="CH4",About!$D$58,IF($A28="N2O",About!$D$59,1))</f>
        <v>0.48348913600370003</v>
      </c>
      <c r="P28" s="415">
        <f>SUMIFS('EPA Export Aggregation'!S:S,'EPA Export Aggregation'!$A:$A,$B28,'EPA Export Aggregation'!$D:$D,$A$1)*IF($A28="CH4",About!$D$58,IF($A28="N2O",About!$D$59,1))</f>
        <v>0.71025837678420001</v>
      </c>
      <c r="Q28" s="415">
        <f>SUMIFS('EPA Export Aggregation'!T:T,'EPA Export Aggregation'!$A:$A,$B28,'EPA Export Aggregation'!$D:$D,$A$1)*IF($A28="CH4",About!$D$58,IF($A28="N2O",About!$D$59,1))</f>
        <v>0.66747172758030004</v>
      </c>
      <c r="R28" s="415">
        <f>SUMIFS('EPA Export Aggregation'!U:U,'EPA Export Aggregation'!$A:$A,$B28,'EPA Export Aggregation'!$D:$D,$A$1)*IF($A28="CH4",About!$D$58,IF($A28="N2O",About!$D$59,1))</f>
        <v>0.66747172758030004</v>
      </c>
      <c r="S28" s="415">
        <f>SUMIFS('EPA Export Aggregation'!V:V,'EPA Export Aggregation'!$A:$A,$B28,'EPA Export Aggregation'!$D:$D,$A$1)*IF($A28="CH4",About!$D$58,IF($A28="N2O",About!$D$59,1))</f>
        <v>0.66747172758030004</v>
      </c>
      <c r="T28" s="415">
        <f>SUMIFS('EPA Export Aggregation'!W:W,'EPA Export Aggregation'!$A:$A,$B28,'EPA Export Aggregation'!$D:$D,$A$1)*IF($A28="CH4",About!$D$58,IF($A28="N2O",About!$D$59,1))</f>
        <v>0.66380018555239995</v>
      </c>
      <c r="U28">
        <f>SUMIFS('EPA Export Aggregation'!X:X,'EPA Export Aggregation'!$A:$A,$B28,'EPA Export Aggregation'!$D:$D,$A$1)*IF($A28="CH4",About!$D$58,IF($A28="N2O",About!$D$59,1))</f>
        <v>0.57067908154689995</v>
      </c>
      <c r="V28">
        <f>SUMIFS('EPA Export Aggregation'!Y:Y,'EPA Export Aggregation'!$A:$A,$B28,'EPA Export Aggregation'!$D:$D,$A$1)*IF($A28="CH4",About!$D$58,IF($A28="N2O",About!$D$59,1))</f>
        <v>0.44253068707409998</v>
      </c>
      <c r="W28">
        <f>SUMIFS('EPA Export Aggregation'!Z:Z,'EPA Export Aggregation'!$A:$A,$B28,'EPA Export Aggregation'!$D:$D,$A$1)*IF($A28="CH4",About!$D$58,IF($A28="N2O",About!$D$59,1))</f>
        <v>0.60349952067589996</v>
      </c>
      <c r="X28">
        <f>SUMIFS('EPA Export Aggregation'!AA:AA,'EPA Export Aggregation'!$A:$A,$B28,'EPA Export Aggregation'!$D:$D,$A$1)*IF($A28="CH4",About!$D$58,IF($A28="N2O",About!$D$59,1))</f>
        <v>0.60833092208530004</v>
      </c>
      <c r="Y28">
        <f>SUMIFS('EPA Export Aggregation'!AB:AB,'EPA Export Aggregation'!$A:$A,$B28,'EPA Export Aggregation'!$D:$D,$A$1)*IF($A28="CH4",About!$D$58,IF($A28="N2O",About!$D$59,1))</f>
        <v>0.63261154823669996</v>
      </c>
      <c r="Z28">
        <f>SUMIFS('EPA Export Aggregation'!AC:AC,'EPA Export Aggregation'!$A:$A,$B28,'EPA Export Aggregation'!$D:$D,$A$1)*IF($A28="CH4",About!$D$58,IF($A28="N2O",About!$D$59,1))</f>
        <v>0.61895377830029996</v>
      </c>
      <c r="AA28">
        <f>SUMIFS('EPA Export Aggregation'!AD:AD,'EPA Export Aggregation'!$A:$A,$B28,'EPA Export Aggregation'!$D:$D,$A$1)*IF($A28="CH4",About!$D$58,IF($A28="N2O",About!$D$59,1))</f>
        <v>0.3325311551631</v>
      </c>
      <c r="AB28">
        <f>SUMIFS('EPA Export Aggregation'!AE:AE,'EPA Export Aggregation'!$A:$A,$B28,'EPA Export Aggregation'!$D:$D,$A$1)*IF($A28="CH4",About!$D$58,IF($A28="N2O",About!$D$59,1))</f>
        <v>0.26209622876990002</v>
      </c>
      <c r="AC28">
        <f>SUMIFS('EPA Export Aggregation'!AF:AF,'EPA Export Aggregation'!$A:$A,$B28,'EPA Export Aggregation'!$D:$D,$A$1)*IF($A28="CH4",About!$D$58,IF($A28="N2O",About!$D$59,1))</f>
        <v>0.2323988323002</v>
      </c>
      <c r="AD28">
        <f>SUMIFS('EPA Export Aggregation'!AG:AG,'EPA Export Aggregation'!$A:$A,$B28,'EPA Export Aggregation'!$D:$D,$A$1)*IF($A28="CH4",About!$D$58,IF($A28="N2O",About!$D$59,1))</f>
        <v>0.22217653600869999</v>
      </c>
      <c r="AE28">
        <f>SUMIFS('EPA Export Aggregation'!AH:AH,'EPA Export Aggregation'!$A:$A,$B28,'EPA Export Aggregation'!$D:$D,$A$1)*IF($A28="CH4",About!$D$58,IF($A28="N2O",About!$D$59,1))</f>
        <v>0.21240051271140001</v>
      </c>
      <c r="AF28">
        <f>SUMIFS('EPA Export Aggregation'!AI:AI,'EPA Export Aggregation'!$A:$A,$B28,'EPA Export Aggregation'!$D:$D,$A$1)*IF($A28="CH4",About!$D$58,IF($A28="N2O",About!$D$59,1))</f>
        <v>0.2185209935337</v>
      </c>
      <c r="AG28">
        <f>SUMIFS('EPA Export Aggregation'!AJ:AJ,'EPA Export Aggregation'!$A:$A,$B28,'EPA Export Aggregation'!$D:$D,$A$1)*IF($A28="CH4",About!$D$58,IF($A28="N2O",About!$D$59,1))</f>
        <v>0.21944352518019999</v>
      </c>
      <c r="AH28">
        <f>SUMIFS('EPA Export Aggregation'!AK:AK,'EPA Export Aggregation'!$A:$A,$B28,'EPA Export Aggregation'!$D:$D,$A$1)*IF($A28="CH4",About!$D$58,IF($A28="N2O",About!$D$59,1))</f>
        <v>0.20158958273300001</v>
      </c>
    </row>
    <row r="29" spans="1:34" x14ac:dyDescent="0.25">
      <c r="A29" s="413" t="s">
        <v>2215</v>
      </c>
      <c r="B29" s="414" t="s">
        <v>4222</v>
      </c>
      <c r="C29">
        <f>SUMIFS('EPA Export Aggregation'!F:F,'EPA Export Aggregation'!$A:$A,$B29,'EPA Export Aggregation'!$D:$D,$A$1)*IF($A29="CH4",About!$D$58,IF($A29="N2O",About!$D$59,1))</f>
        <v>0.1638918825938</v>
      </c>
      <c r="D29">
        <f>SUMIFS('EPA Export Aggregation'!G:G,'EPA Export Aggregation'!$A:$A,$B29,'EPA Export Aggregation'!$D:$D,$A$1)*IF($A29="CH4",About!$D$58,IF($A29="N2O",About!$D$59,1))</f>
        <v>0.1738492978709</v>
      </c>
      <c r="E29">
        <f>SUMIFS('EPA Export Aggregation'!H:H,'EPA Export Aggregation'!$A:$A,$B29,'EPA Export Aggregation'!$D:$D,$A$1)*IF($A29="CH4",About!$D$58,IF($A29="N2O",About!$D$59,1))</f>
        <v>0.1688496126024</v>
      </c>
      <c r="F29">
        <f>SUMIFS('EPA Export Aggregation'!I:I,'EPA Export Aggregation'!$A:$A,$B29,'EPA Export Aggregation'!$D:$D,$A$1)*IF($A29="CH4",About!$D$58,IF($A29="N2O",About!$D$59,1))</f>
        <v>0.1752007099042</v>
      </c>
      <c r="G29">
        <f>SUMIFS('EPA Export Aggregation'!J:J,'EPA Export Aggregation'!$A:$A,$B29,'EPA Export Aggregation'!$D:$D,$A$1)*IF($A29="CH4",About!$D$58,IF($A29="N2O",About!$D$59,1))</f>
        <v>0.16049205645360001</v>
      </c>
      <c r="H29">
        <f>SUMIFS('EPA Export Aggregation'!K:K,'EPA Export Aggregation'!$A:$A,$B29,'EPA Export Aggregation'!$D:$D,$A$1)*IF($A29="CH4",About!$D$58,IF($A29="N2O",About!$D$59,1))</f>
        <v>0.15899461790950001</v>
      </c>
      <c r="I29">
        <f>SUMIFS('EPA Export Aggregation'!L:L,'EPA Export Aggregation'!$A:$A,$B29,'EPA Export Aggregation'!$D:$D,$A$1)*IF($A29="CH4",About!$D$58,IF($A29="N2O",About!$D$59,1))</f>
        <v>0.17016275219060001</v>
      </c>
      <c r="J29">
        <f>SUMIFS('EPA Export Aggregation'!M:M,'EPA Export Aggregation'!$A:$A,$B29,'EPA Export Aggregation'!$D:$D,$A$1)*IF($A29="CH4",About!$D$58,IF($A29="N2O",About!$D$59,1))</f>
        <v>0.15341092823560001</v>
      </c>
      <c r="K29">
        <f>SUMIFS('EPA Export Aggregation'!N:N,'EPA Export Aggregation'!$A:$A,$B29,'EPA Export Aggregation'!$D:$D,$A$1)*IF($A29="CH4",About!$D$58,IF($A29="N2O",About!$D$59,1))</f>
        <v>0.15355342744719999</v>
      </c>
      <c r="L29">
        <f>SUMIFS('EPA Export Aggregation'!O:O,'EPA Export Aggregation'!$A:$A,$B29,'EPA Export Aggregation'!$D:$D,$A$1)*IF($A29="CH4",About!$D$58,IF($A29="N2O",About!$D$59,1))</f>
        <v>0.18515000367619999</v>
      </c>
      <c r="M29">
        <f>SUMIFS('EPA Export Aggregation'!P:P,'EPA Export Aggregation'!$A:$A,$B29,'EPA Export Aggregation'!$D:$D,$A$1)*IF($A29="CH4",About!$D$58,IF($A29="N2O",About!$D$59,1))</f>
        <v>0.19212020608200001</v>
      </c>
      <c r="N29">
        <f>SUMIFS('EPA Export Aggregation'!Q:Q,'EPA Export Aggregation'!$A:$A,$B29,'EPA Export Aggregation'!$D:$D,$A$1)*IF($A29="CH4",About!$D$58,IF($A29="N2O",About!$D$59,1))</f>
        <v>0.1936815618995</v>
      </c>
      <c r="O29">
        <f>SUMIFS('EPA Export Aggregation'!R:R,'EPA Export Aggregation'!$A:$A,$B29,'EPA Export Aggregation'!$D:$D,$A$1)*IF($A29="CH4",About!$D$58,IF($A29="N2O",About!$D$59,1))</f>
        <v>0.18991302701689999</v>
      </c>
      <c r="P29">
        <f>SUMIFS('EPA Export Aggregation'!S:S,'EPA Export Aggregation'!$A:$A,$B29,'EPA Export Aggregation'!$D:$D,$A$1)*IF($A29="CH4",About!$D$58,IF($A29="N2O",About!$D$59,1))</f>
        <v>0.19465007137769999</v>
      </c>
      <c r="Q29">
        <f>SUMIFS('EPA Export Aggregation'!T:T,'EPA Export Aggregation'!$A:$A,$B29,'EPA Export Aggregation'!$D:$D,$A$1)*IF($A29="CH4",About!$D$58,IF($A29="N2O",About!$D$59,1))</f>
        <v>0.1955932823605</v>
      </c>
      <c r="R29">
        <f>SUMIFS('EPA Export Aggregation'!U:U,'EPA Export Aggregation'!$A:$A,$B29,'EPA Export Aggregation'!$D:$D,$A$1)*IF($A29="CH4",About!$D$58,IF($A29="N2O",About!$D$59,1))</f>
        <v>0.1930939523422</v>
      </c>
      <c r="S29">
        <f>SUMIFS('EPA Export Aggregation'!V:V,'EPA Export Aggregation'!$A:$A,$B29,'EPA Export Aggregation'!$D:$D,$A$1)*IF($A29="CH4",About!$D$58,IF($A29="N2O",About!$D$59,1))</f>
        <v>0.2025527518687</v>
      </c>
      <c r="T29">
        <f>SUMIFS('EPA Export Aggregation'!W:W,'EPA Export Aggregation'!$A:$A,$B29,'EPA Export Aggregation'!$D:$D,$A$1)*IF($A29="CH4",About!$D$58,IF($A29="N2O",About!$D$59,1))</f>
        <v>0.1774230755134</v>
      </c>
      <c r="U29">
        <f>SUMIFS('EPA Export Aggregation'!X:X,'EPA Export Aggregation'!$A:$A,$B29,'EPA Export Aggregation'!$D:$D,$A$1)*IF($A29="CH4",About!$D$58,IF($A29="N2O",About!$D$59,1))</f>
        <v>0.21535489673630001</v>
      </c>
      <c r="V29">
        <f>SUMIFS('EPA Export Aggregation'!Y:Y,'EPA Export Aggregation'!$A:$A,$B29,'EPA Export Aggregation'!$D:$D,$A$1)*IF($A29="CH4",About!$D$58,IF($A29="N2O",About!$D$59,1))</f>
        <v>0.19460112470650001</v>
      </c>
      <c r="W29">
        <f>SUMIFS('EPA Export Aggregation'!Z:Z,'EPA Export Aggregation'!$A:$A,$B29,'EPA Export Aggregation'!$D:$D,$A$1)*IF($A29="CH4",About!$D$58,IF($A29="N2O",About!$D$59,1))</f>
        <v>0.29102975026819999</v>
      </c>
      <c r="X29">
        <f>SUMIFS('EPA Export Aggregation'!AA:AA,'EPA Export Aggregation'!$A:$A,$B29,'EPA Export Aggregation'!$D:$D,$A$1)*IF($A29="CH4",About!$D$58,IF($A29="N2O",About!$D$59,1))</f>
        <v>0.27764021248659998</v>
      </c>
      <c r="Y29">
        <f>SUMIFS('EPA Export Aggregation'!AB:AB,'EPA Export Aggregation'!$A:$A,$B29,'EPA Export Aggregation'!$D:$D,$A$1)*IF($A29="CH4",About!$D$58,IF($A29="N2O",About!$D$59,1))</f>
        <v>0.21606617100209999</v>
      </c>
      <c r="Z29">
        <f>SUMIFS('EPA Export Aggregation'!AC:AC,'EPA Export Aggregation'!$A:$A,$B29,'EPA Export Aggregation'!$D:$D,$A$1)*IF($A29="CH4",About!$D$58,IF($A29="N2O",About!$D$59,1))</f>
        <v>0.2356204563491</v>
      </c>
      <c r="AA29">
        <f>SUMIFS('EPA Export Aggregation'!AD:AD,'EPA Export Aggregation'!$A:$A,$B29,'EPA Export Aggregation'!$D:$D,$A$1)*IF($A29="CH4",About!$D$58,IF($A29="N2O",About!$D$59,1))</f>
        <v>0.27705188512450002</v>
      </c>
      <c r="AB29">
        <f>SUMIFS('EPA Export Aggregation'!AE:AE,'EPA Export Aggregation'!$A:$A,$B29,'EPA Export Aggregation'!$D:$D,$A$1)*IF($A29="CH4",About!$D$58,IF($A29="N2O",About!$D$59,1))</f>
        <v>0.24245640741669999</v>
      </c>
      <c r="AC29">
        <f>SUMIFS('EPA Export Aggregation'!AF:AF,'EPA Export Aggregation'!$A:$A,$B29,'EPA Export Aggregation'!$D:$D,$A$1)*IF($A29="CH4",About!$D$58,IF($A29="N2O",About!$D$59,1))</f>
        <v>0.219167863012</v>
      </c>
      <c r="AD29">
        <f>SUMIFS('EPA Export Aggregation'!AG:AG,'EPA Export Aggregation'!$A:$A,$B29,'EPA Export Aggregation'!$D:$D,$A$1)*IF($A29="CH4",About!$D$58,IF($A29="N2O",About!$D$59,1))</f>
        <v>0.2039226788962</v>
      </c>
      <c r="AE29">
        <f>SUMIFS('EPA Export Aggregation'!AH:AH,'EPA Export Aggregation'!$A:$A,$B29,'EPA Export Aggregation'!$D:$D,$A$1)*IF($A29="CH4",About!$D$58,IF($A29="N2O",About!$D$59,1))</f>
        <v>0.20304901515400001</v>
      </c>
      <c r="AF29">
        <f>SUMIFS('EPA Export Aggregation'!AI:AI,'EPA Export Aggregation'!$A:$A,$B29,'EPA Export Aggregation'!$D:$D,$A$1)*IF($A29="CH4",About!$D$58,IF($A29="N2O",About!$D$59,1))</f>
        <v>0.1683811643426</v>
      </c>
      <c r="AG29">
        <f>SUMIFS('EPA Export Aggregation'!AJ:AJ,'EPA Export Aggregation'!$A:$A,$B29,'EPA Export Aggregation'!$D:$D,$A$1)*IF($A29="CH4",About!$D$58,IF($A29="N2O",About!$D$59,1))</f>
        <v>7.9227964419600005E-2</v>
      </c>
      <c r="AH29">
        <f>SUMIFS('EPA Export Aggregation'!AK:AK,'EPA Export Aggregation'!$A:$A,$B29,'EPA Export Aggregation'!$D:$D,$A$1)*IF($A29="CH4",About!$D$58,IF($A29="N2O",About!$D$59,1))</f>
        <v>8.5098202602299999E-2</v>
      </c>
    </row>
    <row r="30" spans="1:34" x14ac:dyDescent="0.25">
      <c r="A30" s="413" t="s">
        <v>2215</v>
      </c>
      <c r="B30" s="414" t="s">
        <v>4266</v>
      </c>
      <c r="C30">
        <f>SUMIFS('EPA Export Aggregation'!F:F,'EPA Export Aggregation'!$A:$A,$B30,'EPA Export Aggregation'!$D:$D,$A$1)*IF($A30="CH4",About!$D$58,IF($A30="N2O",About!$D$59,1))</f>
        <v>2.0028888376000002E-3</v>
      </c>
      <c r="D30">
        <f>SUMIFS('EPA Export Aggregation'!G:G,'EPA Export Aggregation'!$A:$A,$B30,'EPA Export Aggregation'!$D:$D,$A$1)*IF($A30="CH4",About!$D$58,IF($A30="N2O",About!$D$59,1))</f>
        <v>2.0054439554999999E-3</v>
      </c>
      <c r="E30">
        <f>SUMIFS('EPA Export Aggregation'!H:H,'EPA Export Aggregation'!$A:$A,$B30,'EPA Export Aggregation'!$D:$D,$A$1)*IF($A30="CH4",About!$D$58,IF($A30="N2O",About!$D$59,1))</f>
        <v>2.0181055107000002E-3</v>
      </c>
      <c r="F30">
        <f>SUMIFS('EPA Export Aggregation'!I:I,'EPA Export Aggregation'!$A:$A,$B30,'EPA Export Aggregation'!$D:$D,$A$1)*IF($A30="CH4",About!$D$58,IF($A30="N2O",About!$D$59,1))</f>
        <v>2.0235254243000001E-3</v>
      </c>
      <c r="G30">
        <f>SUMIFS('EPA Export Aggregation'!J:J,'EPA Export Aggregation'!$A:$A,$B30,'EPA Export Aggregation'!$D:$D,$A$1)*IF($A30="CH4",About!$D$58,IF($A30="N2O",About!$D$59,1))</f>
        <v>2.0343690833E-3</v>
      </c>
      <c r="H30">
        <f>SUMIFS('EPA Export Aggregation'!K:K,'EPA Export Aggregation'!$A:$A,$B30,'EPA Export Aggregation'!$D:$D,$A$1)*IF($A30="CH4",About!$D$58,IF($A30="N2O",About!$D$59,1))</f>
        <v>2.0377581181E-3</v>
      </c>
      <c r="I30">
        <f>SUMIFS('EPA Export Aggregation'!L:L,'EPA Export Aggregation'!$A:$A,$B30,'EPA Export Aggregation'!$D:$D,$A$1)*IF($A30="CH4",About!$D$58,IF($A30="N2O",About!$D$59,1))</f>
        <v>2.0392542395999999E-3</v>
      </c>
      <c r="J30">
        <f>SUMIFS('EPA Export Aggregation'!M:M,'EPA Export Aggregation'!$A:$A,$B30,'EPA Export Aggregation'!$D:$D,$A$1)*IF($A30="CH4",About!$D$58,IF($A30="N2O",About!$D$59,1))</f>
        <v>2.0409084869999999E-3</v>
      </c>
      <c r="K30">
        <f>SUMIFS('EPA Export Aggregation'!N:N,'EPA Export Aggregation'!$A:$A,$B30,'EPA Export Aggregation'!$D:$D,$A$1)*IF($A30="CH4",About!$D$58,IF($A30="N2O",About!$D$59,1))</f>
        <v>2.0455072816999999E-3</v>
      </c>
      <c r="L30">
        <f>SUMIFS('EPA Export Aggregation'!O:O,'EPA Export Aggregation'!$A:$A,$B30,'EPA Export Aggregation'!$D:$D,$A$1)*IF($A30="CH4",About!$D$58,IF($A30="N2O",About!$D$59,1))</f>
        <v>2.0517794663999999E-3</v>
      </c>
      <c r="M30">
        <f>SUMIFS('EPA Export Aggregation'!P:P,'EPA Export Aggregation'!$A:$A,$B30,'EPA Export Aggregation'!$D:$D,$A$1)*IF($A30="CH4",About!$D$58,IF($A30="N2O",About!$D$59,1))</f>
        <v>2.0541614846E-3</v>
      </c>
      <c r="N30">
        <f>SUMIFS('EPA Export Aggregation'!Q:Q,'EPA Export Aggregation'!$A:$A,$B30,'EPA Export Aggregation'!$D:$D,$A$1)*IF($A30="CH4",About!$D$58,IF($A30="N2O",About!$D$59,1))</f>
        <v>2.0590373333000001E-3</v>
      </c>
      <c r="O30">
        <f>SUMIFS('EPA Export Aggregation'!R:R,'EPA Export Aggregation'!$A:$A,$B30,'EPA Export Aggregation'!$D:$D,$A$1)*IF($A30="CH4",About!$D$58,IF($A30="N2O",About!$D$59,1))</f>
        <v>2.0614372124000001E-3</v>
      </c>
      <c r="P30">
        <f>SUMIFS('EPA Export Aggregation'!S:S,'EPA Export Aggregation'!$A:$A,$B30,'EPA Export Aggregation'!$D:$D,$A$1)*IF($A30="CH4",About!$D$58,IF($A30="N2O",About!$D$59,1))</f>
        <v>2.0630621499999999E-3</v>
      </c>
      <c r="Q30">
        <f>SUMIFS('EPA Export Aggregation'!T:T,'EPA Export Aggregation'!$A:$A,$B30,'EPA Export Aggregation'!$D:$D,$A$1)*IF($A30="CH4",About!$D$58,IF($A30="N2O",About!$D$59,1))</f>
        <v>2.0650380498999999E-3</v>
      </c>
      <c r="R30">
        <f>SUMIFS('EPA Export Aggregation'!U:U,'EPA Export Aggregation'!$A:$A,$B30,'EPA Export Aggregation'!$D:$D,$A$1)*IF($A30="CH4",About!$D$58,IF($A30="N2O",About!$D$59,1))</f>
        <v>2.0702090880999999E-3</v>
      </c>
      <c r="S30">
        <f>SUMIFS('EPA Export Aggregation'!V:V,'EPA Export Aggregation'!$A:$A,$B30,'EPA Export Aggregation'!$D:$D,$A$1)*IF($A30="CH4",About!$D$58,IF($A30="N2O",About!$D$59,1))</f>
        <v>2.0747254648000001E-3</v>
      </c>
      <c r="T30">
        <f>SUMIFS('EPA Export Aggregation'!W:W,'EPA Export Aggregation'!$A:$A,$B30,'EPA Export Aggregation'!$D:$D,$A$1)*IF($A30="CH4",About!$D$58,IF($A30="N2O",About!$D$59,1))</f>
        <v>2.0833546865E-3</v>
      </c>
      <c r="U30">
        <f>SUMIFS('EPA Export Aggregation'!X:X,'EPA Export Aggregation'!$A:$A,$B30,'EPA Export Aggregation'!$D:$D,$A$1)*IF($A30="CH4",About!$D$58,IF($A30="N2O",About!$D$59,1))</f>
        <v>2.0864769545000002E-3</v>
      </c>
      <c r="V30">
        <f>SUMIFS('EPA Export Aggregation'!Y:Y,'EPA Export Aggregation'!$A:$A,$B30,'EPA Export Aggregation'!$D:$D,$A$1)*IF($A30="CH4",About!$D$58,IF($A30="N2O",About!$D$59,1))</f>
        <v>2.0970113873E-3</v>
      </c>
      <c r="W30">
        <f>SUMIFS('EPA Export Aggregation'!Z:Z,'EPA Export Aggregation'!$A:$A,$B30,'EPA Export Aggregation'!$D:$D,$A$1)*IF($A30="CH4",About!$D$58,IF($A30="N2O",About!$D$59,1))</f>
        <v>2.1056812058000002E-3</v>
      </c>
      <c r="X30">
        <f>SUMIFS('EPA Export Aggregation'!AA:AA,'EPA Export Aggregation'!$A:$A,$B30,'EPA Export Aggregation'!$D:$D,$A$1)*IF($A30="CH4",About!$D$58,IF($A30="N2O",About!$D$59,1))</f>
        <v>2.1148793536E-3</v>
      </c>
      <c r="Y30">
        <f>SUMIFS('EPA Export Aggregation'!AB:AB,'EPA Export Aggregation'!$A:$A,$B30,'EPA Export Aggregation'!$D:$D,$A$1)*IF($A30="CH4",About!$D$58,IF($A30="N2O",About!$D$59,1))</f>
        <v>2.1210811657000001E-3</v>
      </c>
      <c r="Z30">
        <f>SUMIFS('EPA Export Aggregation'!AC:AC,'EPA Export Aggregation'!$A:$A,$B30,'EPA Export Aggregation'!$D:$D,$A$1)*IF($A30="CH4",About!$D$58,IF($A30="N2O",About!$D$59,1))</f>
        <v>2.1289586775999998E-3</v>
      </c>
      <c r="AA30">
        <f>SUMIFS('EPA Export Aggregation'!AD:AD,'EPA Export Aggregation'!$A:$A,$B30,'EPA Export Aggregation'!$D:$D,$A$1)*IF($A30="CH4",About!$D$58,IF($A30="N2O",About!$D$59,1))</f>
        <v>2.1341013262E-3</v>
      </c>
      <c r="AB30">
        <f>SUMIFS('EPA Export Aggregation'!AE:AE,'EPA Export Aggregation'!$A:$A,$B30,'EPA Export Aggregation'!$D:$D,$A$1)*IF($A30="CH4",About!$D$58,IF($A30="N2O",About!$D$59,1))</f>
        <v>2.1444478509E-3</v>
      </c>
      <c r="AC30">
        <f>SUMIFS('EPA Export Aggregation'!AF:AF,'EPA Export Aggregation'!$A:$A,$B30,'EPA Export Aggregation'!$D:$D,$A$1)*IF($A30="CH4",About!$D$58,IF($A30="N2O",About!$D$59,1))</f>
        <v>2.1573033876E-3</v>
      </c>
      <c r="AD30">
        <f>SUMIFS('EPA Export Aggregation'!AG:AG,'EPA Export Aggregation'!$A:$A,$B30,'EPA Export Aggregation'!$D:$D,$A$1)*IF($A30="CH4",About!$D$58,IF($A30="N2O",About!$D$59,1))</f>
        <v>2.1658483530000001E-3</v>
      </c>
      <c r="AE30">
        <f>SUMIFS('EPA Export Aggregation'!AH:AH,'EPA Export Aggregation'!$A:$A,$B30,'EPA Export Aggregation'!$D:$D,$A$1)*IF($A30="CH4",About!$D$58,IF($A30="N2O",About!$D$59,1))</f>
        <v>2.1808079251E-3</v>
      </c>
      <c r="AF30">
        <f>SUMIFS('EPA Export Aggregation'!AI:AI,'EPA Export Aggregation'!$A:$A,$B30,'EPA Export Aggregation'!$D:$D,$A$1)*IF($A30="CH4",About!$D$58,IF($A30="N2O",About!$D$59,1))</f>
        <v>2.1939632155E-3</v>
      </c>
      <c r="AG30">
        <f>SUMIFS('EPA Export Aggregation'!AJ:AJ,'EPA Export Aggregation'!$A:$A,$B30,'EPA Export Aggregation'!$D:$D,$A$1)*IF($A30="CH4",About!$D$58,IF($A30="N2O",About!$D$59,1))</f>
        <v>2.1894016001000002E-3</v>
      </c>
      <c r="AH30">
        <f>SUMIFS('EPA Export Aggregation'!AK:AK,'EPA Export Aggregation'!$A:$A,$B30,'EPA Export Aggregation'!$D:$D,$A$1)*IF($A30="CH4",About!$D$58,IF($A30="N2O",About!$D$59,1))</f>
        <v>2.1894016001000002E-3</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0.41858316886269997</v>
      </c>
      <c r="D32">
        <f>SUMIFS('EPA Export Aggregation'!G:G,'EPA Export Aggregation'!$A:$A,$B32,'EPA Export Aggregation'!$D:$D,$A$1)*IF($A32="CH4",About!$D$58,IF($A32="N2O",About!$D$59,1))</f>
        <v>0.41851640006590002</v>
      </c>
      <c r="E32">
        <f>SUMIFS('EPA Export Aggregation'!H:H,'EPA Export Aggregation'!$A:$A,$B32,'EPA Export Aggregation'!$D:$D,$A$1)*IF($A32="CH4",About!$D$58,IF($A32="N2O",About!$D$59,1))</f>
        <v>0.45918961420760002</v>
      </c>
      <c r="F32">
        <f>SUMIFS('EPA Export Aggregation'!I:I,'EPA Export Aggregation'!$A:$A,$B32,'EPA Export Aggregation'!$D:$D,$A$1)*IF($A32="CH4",About!$D$58,IF($A32="N2O",About!$D$59,1))</f>
        <v>0.38046135737129999</v>
      </c>
      <c r="G32">
        <f>SUMIFS('EPA Export Aggregation'!J:J,'EPA Export Aggregation'!$A:$A,$B32,'EPA Export Aggregation'!$D:$D,$A$1)*IF($A32="CH4",About!$D$58,IF($A32="N2O",About!$D$59,1))</f>
        <v>0.41003105413199997</v>
      </c>
      <c r="H32">
        <f>SUMIFS('EPA Export Aggregation'!K:K,'EPA Export Aggregation'!$A:$A,$B32,'EPA Export Aggregation'!$D:$D,$A$1)*IF($A32="CH4",About!$D$58,IF($A32="N2O",About!$D$59,1))</f>
        <v>0.42262408321779998</v>
      </c>
      <c r="I32">
        <f>SUMIFS('EPA Export Aggregation'!L:L,'EPA Export Aggregation'!$A:$A,$B32,'EPA Export Aggregation'!$D:$D,$A$1)*IF($A32="CH4",About!$D$58,IF($A32="N2O",About!$D$59,1))</f>
        <v>0.48050608675669998</v>
      </c>
      <c r="J32">
        <f>SUMIFS('EPA Export Aggregation'!M:M,'EPA Export Aggregation'!$A:$A,$B32,'EPA Export Aggregation'!$D:$D,$A$1)*IF($A32="CH4",About!$D$58,IF($A32="N2O",About!$D$59,1))</f>
        <v>0.55567239520239997</v>
      </c>
      <c r="K32">
        <f>SUMIFS('EPA Export Aggregation'!N:N,'EPA Export Aggregation'!$A:$A,$B32,'EPA Export Aggregation'!$D:$D,$A$1)*IF($A32="CH4",About!$D$58,IF($A32="N2O",About!$D$59,1))</f>
        <v>0.60227995324049999</v>
      </c>
      <c r="L32">
        <f>SUMIFS('EPA Export Aggregation'!O:O,'EPA Export Aggregation'!$A:$A,$B32,'EPA Export Aggregation'!$D:$D,$A$1)*IF($A32="CH4",About!$D$58,IF($A32="N2O",About!$D$59,1))</f>
        <v>0.59575730947490002</v>
      </c>
      <c r="M32">
        <f>SUMIFS('EPA Export Aggregation'!P:P,'EPA Export Aggregation'!$A:$A,$B32,'EPA Export Aggregation'!$D:$D,$A$1)*IF($A32="CH4",About!$D$58,IF($A32="N2O",About!$D$59,1))</f>
        <v>0.58354613113840004</v>
      </c>
      <c r="N32">
        <f>SUMIFS('EPA Export Aggregation'!Q:Q,'EPA Export Aggregation'!$A:$A,$B32,'EPA Export Aggregation'!$D:$D,$A$1)*IF($A32="CH4",About!$D$58,IF($A32="N2O",About!$D$59,1))</f>
        <v>0.58429180375980005</v>
      </c>
      <c r="O32">
        <f>SUMIFS('EPA Export Aggregation'!R:R,'EPA Export Aggregation'!$A:$A,$B32,'EPA Export Aggregation'!$D:$D,$A$1)*IF($A32="CH4",About!$D$58,IF($A32="N2O",About!$D$59,1))</f>
        <v>0.55861953480890003</v>
      </c>
      <c r="P32">
        <f>SUMIFS('EPA Export Aggregation'!S:S,'EPA Export Aggregation'!$A:$A,$B32,'EPA Export Aggregation'!$D:$D,$A$1)*IF($A32="CH4",About!$D$58,IF($A32="N2O",About!$D$59,1))</f>
        <v>0.52265169702320002</v>
      </c>
      <c r="Q32">
        <f>SUMIFS('EPA Export Aggregation'!T:T,'EPA Export Aggregation'!$A:$A,$B32,'EPA Export Aggregation'!$D:$D,$A$1)*IF($A32="CH4",About!$D$58,IF($A32="N2O",About!$D$59,1))</f>
        <v>0.53355199075119997</v>
      </c>
      <c r="R32">
        <f>SUMIFS('EPA Export Aggregation'!U:U,'EPA Export Aggregation'!$A:$A,$B32,'EPA Export Aggregation'!$D:$D,$A$1)*IF($A32="CH4",About!$D$58,IF($A32="N2O",About!$D$59,1))</f>
        <v>0.54685114503270005</v>
      </c>
      <c r="S32">
        <f>SUMIFS('EPA Export Aggregation'!V:V,'EPA Export Aggregation'!$A:$A,$B32,'EPA Export Aggregation'!$D:$D,$A$1)*IF($A32="CH4",About!$D$58,IF($A32="N2O",About!$D$59,1))</f>
        <v>0.53883377204820004</v>
      </c>
      <c r="T32">
        <f>SUMIFS('EPA Export Aggregation'!W:W,'EPA Export Aggregation'!$A:$A,$B32,'EPA Export Aggregation'!$D:$D,$A$1)*IF($A32="CH4",About!$D$58,IF($A32="N2O",About!$D$59,1))</f>
        <v>0.53577317499599997</v>
      </c>
      <c r="U32">
        <f>SUMIFS('EPA Export Aggregation'!X:X,'EPA Export Aggregation'!$A:$A,$B32,'EPA Export Aggregation'!$D:$D,$A$1)*IF($A32="CH4",About!$D$58,IF($A32="N2O",About!$D$59,1))</f>
        <v>0.53398426038830005</v>
      </c>
      <c r="V32">
        <f>SUMIFS('EPA Export Aggregation'!Y:Y,'EPA Export Aggregation'!$A:$A,$B32,'EPA Export Aggregation'!$D:$D,$A$1)*IF($A32="CH4",About!$D$58,IF($A32="N2O",About!$D$59,1))</f>
        <v>0.48624538033569997</v>
      </c>
      <c r="W32">
        <f>SUMIFS('EPA Export Aggregation'!Z:Z,'EPA Export Aggregation'!$A:$A,$B32,'EPA Export Aggregation'!$D:$D,$A$1)*IF($A32="CH4",About!$D$58,IF($A32="N2O",About!$D$59,1))</f>
        <v>0.47747279650660002</v>
      </c>
      <c r="X32">
        <f>SUMIFS('EPA Export Aggregation'!AA:AA,'EPA Export Aggregation'!$A:$A,$B32,'EPA Export Aggregation'!$D:$D,$A$1)*IF($A32="CH4",About!$D$58,IF($A32="N2O",About!$D$59,1))</f>
        <v>0.47471262418709997</v>
      </c>
      <c r="Y32">
        <f>SUMIFS('EPA Export Aggregation'!AB:AB,'EPA Export Aggregation'!$A:$A,$B32,'EPA Export Aggregation'!$D:$D,$A$1)*IF($A32="CH4",About!$D$58,IF($A32="N2O",About!$D$59,1))</f>
        <v>0.45069387507620001</v>
      </c>
      <c r="Z32">
        <f>SUMIFS('EPA Export Aggregation'!AC:AC,'EPA Export Aggregation'!$A:$A,$B32,'EPA Export Aggregation'!$D:$D,$A$1)*IF($A32="CH4",About!$D$58,IF($A32="N2O",About!$D$59,1))</f>
        <v>0.45129173620360002</v>
      </c>
      <c r="AA32">
        <f>SUMIFS('EPA Export Aggregation'!AD:AD,'EPA Export Aggregation'!$A:$A,$B32,'EPA Export Aggregation'!$D:$D,$A$1)*IF($A32="CH4",About!$D$58,IF($A32="N2O",About!$D$59,1))</f>
        <v>0.52696992666230003</v>
      </c>
      <c r="AB32">
        <f>SUMIFS('EPA Export Aggregation'!AE:AE,'EPA Export Aggregation'!$A:$A,$B32,'EPA Export Aggregation'!$D:$D,$A$1)*IF($A32="CH4",About!$D$58,IF($A32="N2O",About!$D$59,1))</f>
        <v>0.43679226230149998</v>
      </c>
      <c r="AC32">
        <f>SUMIFS('EPA Export Aggregation'!AF:AF,'EPA Export Aggregation'!$A:$A,$B32,'EPA Export Aggregation'!$D:$D,$A$1)*IF($A32="CH4",About!$D$58,IF($A32="N2O",About!$D$59,1))</f>
        <v>0.41077045412539998</v>
      </c>
      <c r="AD32">
        <f>SUMIFS('EPA Export Aggregation'!AG:AG,'EPA Export Aggregation'!$A:$A,$B32,'EPA Export Aggregation'!$D:$D,$A$1)*IF($A32="CH4",About!$D$58,IF($A32="N2O",About!$D$59,1))</f>
        <v>0.4333153553911</v>
      </c>
      <c r="AE32">
        <f>SUMIFS('EPA Export Aggregation'!AH:AH,'EPA Export Aggregation'!$A:$A,$B32,'EPA Export Aggregation'!$D:$D,$A$1)*IF($A32="CH4",About!$D$58,IF($A32="N2O",About!$D$59,1))</f>
        <v>0.44343239714929999</v>
      </c>
      <c r="AF32">
        <f>SUMIFS('EPA Export Aggregation'!AI:AI,'EPA Export Aggregation'!$A:$A,$B32,'EPA Export Aggregation'!$D:$D,$A$1)*IF($A32="CH4",About!$D$58,IF($A32="N2O",About!$D$59,1))</f>
        <v>0.44313456040869997</v>
      </c>
      <c r="AG32">
        <f>SUMIFS('EPA Export Aggregation'!AJ:AJ,'EPA Export Aggregation'!$A:$A,$B32,'EPA Export Aggregation'!$D:$D,$A$1)*IF($A32="CH4",About!$D$58,IF($A32="N2O",About!$D$59,1))</f>
        <v>0.31955916745930002</v>
      </c>
      <c r="AH32">
        <f>SUMIFS('EPA Export Aggregation'!AK:AK,'EPA Export Aggregation'!$A:$A,$B32,'EPA Export Aggregation'!$D:$D,$A$1)*IF($A32="CH4",About!$D$58,IF($A32="N2O",About!$D$59,1))</f>
        <v>0.37798797406029999</v>
      </c>
    </row>
    <row r="33" spans="1:34" x14ac:dyDescent="0.25">
      <c r="A33" s="413" t="s">
        <v>2215</v>
      </c>
      <c r="B33" s="414" t="s">
        <v>4243</v>
      </c>
      <c r="C33">
        <f>SUMIFS('EPA Export Aggregation'!F:F,'EPA Export Aggregation'!$A:$A,$B33,'EPA Export Aggregation'!$D:$D,$A$1)*IF($A33="CH4",About!$D$58,IF($A33="N2O",About!$D$59,1))</f>
        <v>0.22996424323949999</v>
      </c>
      <c r="D33">
        <f>SUMIFS('EPA Export Aggregation'!G:G,'EPA Export Aggregation'!$A:$A,$B33,'EPA Export Aggregation'!$D:$D,$A$1)*IF($A33="CH4",About!$D$58,IF($A33="N2O",About!$D$59,1))</f>
        <v>0.24564413726949999</v>
      </c>
      <c r="E33">
        <f>SUMIFS('EPA Export Aggregation'!H:H,'EPA Export Aggregation'!$A:$A,$B33,'EPA Export Aggregation'!$D:$D,$A$1)*IF($A33="CH4",About!$D$58,IF($A33="N2O",About!$D$59,1))</f>
        <v>0.217533743605</v>
      </c>
      <c r="F33">
        <f>SUMIFS('EPA Export Aggregation'!I:I,'EPA Export Aggregation'!$A:$A,$B33,'EPA Export Aggregation'!$D:$D,$A$1)*IF($A33="CH4",About!$D$58,IF($A33="N2O",About!$D$59,1))</f>
        <v>0.18641305455279999</v>
      </c>
      <c r="G33" s="415">
        <f>SUMIFS('EPA Export Aggregation'!J:J,'EPA Export Aggregation'!$A:$A,$B33,'EPA Export Aggregation'!$D:$D,$A$1)*IF($A33="CH4",About!$D$58,IF($A33="N2O",About!$D$59,1))</f>
        <v>0.24169137347299999</v>
      </c>
      <c r="H33">
        <f>SUMIFS('EPA Export Aggregation'!K:K,'EPA Export Aggregation'!$A:$A,$B33,'EPA Export Aggregation'!$D:$D,$A$1)*IF($A33="CH4",About!$D$58,IF($A33="N2O",About!$D$59,1))</f>
        <v>0.20640123686690001</v>
      </c>
      <c r="I33">
        <f>SUMIFS('EPA Export Aggregation'!L:L,'EPA Export Aggregation'!$A:$A,$B33,'EPA Export Aggregation'!$D:$D,$A$1)*IF($A33="CH4",About!$D$58,IF($A33="N2O",About!$D$59,1))</f>
        <v>0.20181623094189999</v>
      </c>
      <c r="J33">
        <f>SUMIFS('EPA Export Aggregation'!M:M,'EPA Export Aggregation'!$A:$A,$B33,'EPA Export Aggregation'!$D:$D,$A$1)*IF($A33="CH4",About!$D$58,IF($A33="N2O",About!$D$59,1))</f>
        <v>0.1166754920785</v>
      </c>
      <c r="K33">
        <f>SUMIFS('EPA Export Aggregation'!N:N,'EPA Export Aggregation'!$A:$A,$B33,'EPA Export Aggregation'!$D:$D,$A$1)*IF($A33="CH4",About!$D$58,IF($A33="N2O",About!$D$59,1))</f>
        <v>0.14893249175080001</v>
      </c>
      <c r="L33">
        <f>SUMIFS('EPA Export Aggregation'!O:O,'EPA Export Aggregation'!$A:$A,$B33,'EPA Export Aggregation'!$D:$D,$A$1)*IF($A33="CH4",About!$D$58,IF($A33="N2O",About!$D$59,1))</f>
        <v>0</v>
      </c>
      <c r="M33">
        <f>SUMIFS('EPA Export Aggregation'!P:P,'EPA Export Aggregation'!$A:$A,$B33,'EPA Export Aggregation'!$D:$D,$A$1)*IF($A33="CH4",About!$D$58,IF($A33="N2O",About!$D$59,1))</f>
        <v>0.19587939125789999</v>
      </c>
      <c r="N33">
        <f>SUMIFS('EPA Export Aggregation'!Q:Q,'EPA Export Aggregation'!$A:$A,$B33,'EPA Export Aggregation'!$D:$D,$A$1)*IF($A33="CH4",About!$D$58,IF($A33="N2O",About!$D$59,1))</f>
        <v>0.30439647149510002</v>
      </c>
      <c r="O33" s="415">
        <f>SUMIFS('EPA Export Aggregation'!R:R,'EPA Export Aggregation'!$A:$A,$B33,'EPA Export Aggregation'!$D:$D,$A$1)*IF($A33="CH4",About!$D$58,IF($A33="N2O",About!$D$59,1))</f>
        <v>0.29489209886680001</v>
      </c>
      <c r="P33" s="415">
        <f>SUMIFS('EPA Export Aggregation'!S:S,'EPA Export Aggregation'!$A:$A,$B33,'EPA Export Aggregation'!$D:$D,$A$1)*IF($A33="CH4",About!$D$58,IF($A33="N2O",About!$D$59,1))</f>
        <v>0.1488400702895</v>
      </c>
      <c r="Q33">
        <f>SUMIFS('EPA Export Aggregation'!T:T,'EPA Export Aggregation'!$A:$A,$B33,'EPA Export Aggregation'!$D:$D,$A$1)*IF($A33="CH4",About!$D$58,IF($A33="N2O",About!$D$59,1))</f>
        <v>0.36059458217059998</v>
      </c>
      <c r="R33" s="415">
        <f>SUMIFS('EPA Export Aggregation'!U:U,'EPA Export Aggregation'!$A:$A,$B33,'EPA Export Aggregation'!$D:$D,$A$1)*IF($A33="CH4",About!$D$58,IF($A33="N2O",About!$D$59,1))</f>
        <v>0</v>
      </c>
      <c r="S33" s="415">
        <f>SUMIFS('EPA Export Aggregation'!V:V,'EPA Export Aggregation'!$A:$A,$B33,'EPA Export Aggregation'!$D:$D,$A$1)*IF($A33="CH4",About!$D$58,IF($A33="N2O",About!$D$59,1))</f>
        <v>0.52407008737530003</v>
      </c>
      <c r="T33" s="415">
        <f>SUMIFS('EPA Export Aggregation'!W:W,'EPA Export Aggregation'!$A:$A,$B33,'EPA Export Aggregation'!$D:$D,$A$1)*IF($A33="CH4",About!$D$58,IF($A33="N2O",About!$D$59,1))</f>
        <v>0</v>
      </c>
      <c r="U33">
        <f>SUMIFS('EPA Export Aggregation'!X:X,'EPA Export Aggregation'!$A:$A,$B33,'EPA Export Aggregation'!$D:$D,$A$1)*IF($A33="CH4",About!$D$58,IF($A33="N2O",About!$D$59,1))</f>
        <v>0.2554871150909</v>
      </c>
      <c r="V33" s="415">
        <f>SUMIFS('EPA Export Aggregation'!Y:Y,'EPA Export Aggregation'!$A:$A,$B33,'EPA Export Aggregation'!$D:$D,$A$1)*IF($A33="CH4",About!$D$58,IF($A33="N2O",About!$D$59,1))</f>
        <v>0</v>
      </c>
      <c r="W33">
        <f>SUMIFS('EPA Export Aggregation'!Z:Z,'EPA Export Aggregation'!$A:$A,$B33,'EPA Export Aggregation'!$D:$D,$A$1)*IF($A33="CH4",About!$D$58,IF($A33="N2O",About!$D$59,1))</f>
        <v>0.37962708019289998</v>
      </c>
      <c r="X33">
        <f>SUMIFS('EPA Export Aggregation'!AA:AA,'EPA Export Aggregation'!$A:$A,$B33,'EPA Export Aggregation'!$D:$D,$A$1)*IF($A33="CH4",About!$D$58,IF($A33="N2O",About!$D$59,1))</f>
        <v>0.19119913357070001</v>
      </c>
      <c r="Y33" s="415">
        <f>SUMIFS('EPA Export Aggregation'!AB:AB,'EPA Export Aggregation'!$A:$A,$B33,'EPA Export Aggregation'!$D:$D,$A$1)*IF($A33="CH4",About!$D$58,IF($A33="N2O",About!$D$59,1))</f>
        <v>0.2428027148344</v>
      </c>
      <c r="Z33">
        <f>SUMIFS('EPA Export Aggregation'!AC:AC,'EPA Export Aggregation'!$A:$A,$B33,'EPA Export Aggregation'!$D:$D,$A$1)*IF($A33="CH4",About!$D$58,IF($A33="N2O",About!$D$59,1))</f>
        <v>0.13907798096749999</v>
      </c>
      <c r="AA33" s="415">
        <f>SUMIFS('EPA Export Aggregation'!AD:AD,'EPA Export Aggregation'!$A:$A,$B33,'EPA Export Aggregation'!$D:$D,$A$1)*IF($A33="CH4",About!$D$58,IF($A33="N2O",About!$D$59,1))</f>
        <v>0.1773534836464</v>
      </c>
      <c r="AB33" s="415">
        <f>SUMIFS('EPA Export Aggregation'!AE:AE,'EPA Export Aggregation'!$A:$A,$B33,'EPA Export Aggregation'!$D:$D,$A$1)*IF($A33="CH4",About!$D$58,IF($A33="N2O",About!$D$59,1))</f>
        <v>9.3149573821999995E-2</v>
      </c>
      <c r="AC33" s="415">
        <f>SUMIFS('EPA Export Aggregation'!AF:AF,'EPA Export Aggregation'!$A:$A,$B33,'EPA Export Aggregation'!$D:$D,$A$1)*IF($A33="CH4",About!$D$58,IF($A33="N2O",About!$D$59,1))</f>
        <v>0.1710995925603</v>
      </c>
      <c r="AD33" s="415">
        <f>SUMIFS('EPA Export Aggregation'!AG:AG,'EPA Export Aggregation'!$A:$A,$B33,'EPA Export Aggregation'!$D:$D,$A$1)*IF($A33="CH4",About!$D$58,IF($A33="N2O",About!$D$59,1))</f>
        <v>0.19277866277110001</v>
      </c>
      <c r="AE33" s="415">
        <f>SUMIFS('EPA Export Aggregation'!AH:AH,'EPA Export Aggregation'!$A:$A,$B33,'EPA Export Aggregation'!$D:$D,$A$1)*IF($A33="CH4",About!$D$58,IF($A33="N2O",About!$D$59,1))</f>
        <v>0.1352412235729</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2.5052279294800001E-2</v>
      </c>
      <c r="D34">
        <f>SUMIFS('EPA Export Aggregation'!G:G,'EPA Export Aggregation'!$A:$A,$B34,'EPA Export Aggregation'!$D:$D,$A$1)*IF($A34="CH4",About!$D$58,IF($A34="N2O",About!$D$59,1))</f>
        <v>2.6016484562600001E-2</v>
      </c>
      <c r="E34">
        <f>SUMIFS('EPA Export Aggregation'!H:H,'EPA Export Aggregation'!$A:$A,$B34,'EPA Export Aggregation'!$D:$D,$A$1)*IF($A34="CH4",About!$D$58,IF($A34="N2O",About!$D$59,1))</f>
        <v>3.4015935770700001E-2</v>
      </c>
      <c r="F34">
        <f>SUMIFS('EPA Export Aggregation'!I:I,'EPA Export Aggregation'!$A:$A,$B34,'EPA Export Aggregation'!$D:$D,$A$1)*IF($A34="CH4",About!$D$58,IF($A34="N2O",About!$D$59,1))</f>
        <v>4.0938325682699998E-2</v>
      </c>
      <c r="G34">
        <f>SUMIFS('EPA Export Aggregation'!J:J,'EPA Export Aggregation'!$A:$A,$B34,'EPA Export Aggregation'!$D:$D,$A$1)*IF($A34="CH4",About!$D$58,IF($A34="N2O",About!$D$59,1))</f>
        <v>3.7163129940399997E-2</v>
      </c>
      <c r="H34">
        <f>SUMIFS('EPA Export Aggregation'!K:K,'EPA Export Aggregation'!$A:$A,$B34,'EPA Export Aggregation'!$D:$D,$A$1)*IF($A34="CH4",About!$D$58,IF($A34="N2O",About!$D$59,1))</f>
        <v>2.87129811001E-2</v>
      </c>
      <c r="I34">
        <f>SUMIFS('EPA Export Aggregation'!L:L,'EPA Export Aggregation'!$A:$A,$B34,'EPA Export Aggregation'!$D:$D,$A$1)*IF($A34="CH4",About!$D$58,IF($A34="N2O",About!$D$59,1))</f>
        <v>3.0902078563E-2</v>
      </c>
      <c r="J34">
        <f>SUMIFS('EPA Export Aggregation'!M:M,'EPA Export Aggregation'!$A:$A,$B34,'EPA Export Aggregation'!$D:$D,$A$1)*IF($A34="CH4",About!$D$58,IF($A34="N2O",About!$D$59,1))</f>
        <v>3.0792825667499999E-2</v>
      </c>
      <c r="K34">
        <f>SUMIFS('EPA Export Aggregation'!N:N,'EPA Export Aggregation'!$A:$A,$B34,'EPA Export Aggregation'!$D:$D,$A$1)*IF($A34="CH4",About!$D$58,IF($A34="N2O",About!$D$59,1))</f>
        <v>3.86736050077E-2</v>
      </c>
      <c r="L34">
        <f>SUMIFS('EPA Export Aggregation'!O:O,'EPA Export Aggregation'!$A:$A,$B34,'EPA Export Aggregation'!$D:$D,$A$1)*IF($A34="CH4",About!$D$58,IF($A34="N2O",About!$D$59,1))</f>
        <v>4.25957548157E-2</v>
      </c>
      <c r="M34">
        <f>SUMIFS('EPA Export Aggregation'!P:P,'EPA Export Aggregation'!$A:$A,$B34,'EPA Export Aggregation'!$D:$D,$A$1)*IF($A34="CH4",About!$D$58,IF($A34="N2O",About!$D$59,1))</f>
        <v>4.1174493211200001E-2</v>
      </c>
      <c r="N34">
        <f>SUMIFS('EPA Export Aggregation'!Q:Q,'EPA Export Aggregation'!$A:$A,$B34,'EPA Export Aggregation'!$D:$D,$A$1)*IF($A34="CH4",About!$D$58,IF($A34="N2O",About!$D$59,1))</f>
        <v>3.3141549366500003E-2</v>
      </c>
      <c r="O34">
        <f>SUMIFS('EPA Export Aggregation'!R:R,'EPA Export Aggregation'!$A:$A,$B34,'EPA Export Aggregation'!$D:$D,$A$1)*IF($A34="CH4",About!$D$58,IF($A34="N2O",About!$D$59,1))</f>
        <v>3.3857326075799998E-2</v>
      </c>
      <c r="P34">
        <f>SUMIFS('EPA Export Aggregation'!S:S,'EPA Export Aggregation'!$A:$A,$B34,'EPA Export Aggregation'!$D:$D,$A$1)*IF($A34="CH4",About!$D$58,IF($A34="N2O",About!$D$59,1))</f>
        <v>2.4779918110599999E-2</v>
      </c>
      <c r="Q34">
        <f>SUMIFS('EPA Export Aggregation'!T:T,'EPA Export Aggregation'!$A:$A,$B34,'EPA Export Aggregation'!$D:$D,$A$1)*IF($A34="CH4",About!$D$58,IF($A34="N2O",About!$D$59,1))</f>
        <v>2.4098617315300001E-2</v>
      </c>
      <c r="R34">
        <f>SUMIFS('EPA Export Aggregation'!U:U,'EPA Export Aggregation'!$A:$A,$B34,'EPA Export Aggregation'!$D:$D,$A$1)*IF($A34="CH4",About!$D$58,IF($A34="N2O",About!$D$59,1))</f>
        <v>2.34136375457E-2</v>
      </c>
      <c r="S34">
        <f>SUMIFS('EPA Export Aggregation'!V:V,'EPA Export Aggregation'!$A:$A,$B34,'EPA Export Aggregation'!$D:$D,$A$1)*IF($A34="CH4",About!$D$58,IF($A34="N2O",About!$D$59,1))</f>
        <v>3.0644648825199999E-2</v>
      </c>
      <c r="T34">
        <f>SUMIFS('EPA Export Aggregation'!W:W,'EPA Export Aggregation'!$A:$A,$B34,'EPA Export Aggregation'!$D:$D,$A$1)*IF($A34="CH4",About!$D$58,IF($A34="N2O",About!$D$59,1))</f>
        <v>3.6196073301300001E-2</v>
      </c>
      <c r="U34">
        <f>SUMIFS('EPA Export Aggregation'!X:X,'EPA Export Aggregation'!$A:$A,$B34,'EPA Export Aggregation'!$D:$D,$A$1)*IF($A34="CH4",About!$D$58,IF($A34="N2O",About!$D$59,1))</f>
        <v>2.82225651819E-2</v>
      </c>
      <c r="V34">
        <f>SUMIFS('EPA Export Aggregation'!Y:Y,'EPA Export Aggregation'!$A:$A,$B34,'EPA Export Aggregation'!$D:$D,$A$1)*IF($A34="CH4",About!$D$58,IF($A34="N2O",About!$D$59,1))</f>
        <v>3.2260924007400001E-2</v>
      </c>
      <c r="W34">
        <f>SUMIFS('EPA Export Aggregation'!Z:Z,'EPA Export Aggregation'!$A:$A,$B34,'EPA Export Aggregation'!$D:$D,$A$1)*IF($A34="CH4",About!$D$58,IF($A34="N2O",About!$D$59,1))</f>
        <v>2.5568742084699999E-2</v>
      </c>
      <c r="X34">
        <f>SUMIFS('EPA Export Aggregation'!AA:AA,'EPA Export Aggregation'!$A:$A,$B34,'EPA Export Aggregation'!$D:$D,$A$1)*IF($A34="CH4",About!$D$58,IF($A34="N2O",About!$D$59,1))</f>
        <v>2.4775575191300001E-2</v>
      </c>
      <c r="Y34">
        <f>SUMIFS('EPA Export Aggregation'!AB:AB,'EPA Export Aggregation'!$A:$A,$B34,'EPA Export Aggregation'!$D:$D,$A$1)*IF($A34="CH4",About!$D$58,IF($A34="N2O",About!$D$59,1))</f>
        <v>2.5768666727100001E-2</v>
      </c>
      <c r="Z34">
        <f>SUMIFS('EPA Export Aggregation'!AC:AC,'EPA Export Aggregation'!$A:$A,$B34,'EPA Export Aggregation'!$D:$D,$A$1)*IF($A34="CH4",About!$D$58,IF($A34="N2O",About!$D$59,1))</f>
        <v>3.4186026792499997E-2</v>
      </c>
      <c r="AA34">
        <f>SUMIFS('EPA Export Aggregation'!AD:AD,'EPA Export Aggregation'!$A:$A,$B34,'EPA Export Aggregation'!$D:$D,$A$1)*IF($A34="CH4",About!$D$58,IF($A34="N2O",About!$D$59,1))</f>
        <v>4.4862841210800003E-2</v>
      </c>
      <c r="AB34">
        <f>SUMIFS('EPA Export Aggregation'!AE:AE,'EPA Export Aggregation'!$A:$A,$B34,'EPA Export Aggregation'!$D:$D,$A$1)*IF($A34="CH4",About!$D$58,IF($A34="N2O",About!$D$59,1))</f>
        <v>4.0349628594799999E-2</v>
      </c>
      <c r="AC34">
        <f>SUMIFS('EPA Export Aggregation'!AF:AF,'EPA Export Aggregation'!$A:$A,$B34,'EPA Export Aggregation'!$D:$D,$A$1)*IF($A34="CH4",About!$D$58,IF($A34="N2O",About!$D$59,1))</f>
        <v>3.63701014243E-2</v>
      </c>
      <c r="AD34">
        <f>SUMIFS('EPA Export Aggregation'!AG:AG,'EPA Export Aggregation'!$A:$A,$B34,'EPA Export Aggregation'!$D:$D,$A$1)*IF($A34="CH4",About!$D$58,IF($A34="N2O",About!$D$59,1))</f>
        <v>5.3476450284799998E-2</v>
      </c>
      <c r="AE34">
        <f>SUMIFS('EPA Export Aggregation'!AH:AH,'EPA Export Aggregation'!$A:$A,$B34,'EPA Export Aggregation'!$D:$D,$A$1)*IF($A34="CH4",About!$D$58,IF($A34="N2O",About!$D$59,1))</f>
        <v>5.3058705531700001E-2</v>
      </c>
      <c r="AF34">
        <f>SUMIFS('EPA Export Aggregation'!AI:AI,'EPA Export Aggregation'!$A:$A,$B34,'EPA Export Aggregation'!$D:$D,$A$1)*IF($A34="CH4",About!$D$58,IF($A34="N2O",About!$D$59,1))</f>
        <v>5.5543988035300002E-2</v>
      </c>
      <c r="AG34">
        <f>SUMIFS('EPA Export Aggregation'!AJ:AJ,'EPA Export Aggregation'!$A:$A,$B34,'EPA Export Aggregation'!$D:$D,$A$1)*IF($A34="CH4",About!$D$58,IF($A34="N2O",About!$D$59,1))</f>
        <v>5.8029270538799999E-2</v>
      </c>
      <c r="AH34">
        <f>SUMIFS('EPA Export Aggregation'!AK:AK,'EPA Export Aggregation'!$A:$A,$B34,'EPA Export Aggregation'!$D:$D,$A$1)*IF($A34="CH4",About!$D$58,IF($A34="N2O",About!$D$59,1))</f>
        <v>6.0514553042399999E-2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1.18684854464E-2</v>
      </c>
      <c r="D74">
        <f>SUMIFS('EPA Export Aggregation'!G:G,'EPA Export Aggregation'!$A:$A,$B74,'EPA Export Aggregation'!$D:$D,$A$1)*IF($A74="CH4",About!$D$58,IF($A74="N2O",About!$D$59,1))</f>
        <v>2.48065205626E-2</v>
      </c>
      <c r="E74">
        <f>SUMIFS('EPA Export Aggregation'!H:H,'EPA Export Aggregation'!$A:$A,$B74,'EPA Export Aggregation'!$D:$D,$A$1)*IF($A74="CH4",About!$D$58,IF($A74="N2O",About!$D$59,1))</f>
        <v>6.66829932312E-2</v>
      </c>
      <c r="F74">
        <f>SUMIFS('EPA Export Aggregation'!I:I,'EPA Export Aggregation'!$A:$A,$B74,'EPA Export Aggregation'!$D:$D,$A$1)*IF($A74="CH4",About!$D$58,IF($A74="N2O",About!$D$59,1))</f>
        <v>0.21580075721980002</v>
      </c>
      <c r="G74">
        <f>SUMIFS('EPA Export Aggregation'!J:J,'EPA Export Aggregation'!$A:$A,$B74,'EPA Export Aggregation'!$D:$D,$A$1)*IF($A74="CH4",About!$D$58,IF($A74="N2O",About!$D$59,1))</f>
        <v>0.52046080325279998</v>
      </c>
      <c r="H74">
        <f>SUMIFS('EPA Export Aggregation'!K:K,'EPA Export Aggregation'!$A:$A,$B74,'EPA Export Aggregation'!$D:$D,$A$1)*IF($A74="CH4",About!$D$58,IF($A74="N2O",About!$D$59,1))</f>
        <v>1.1375014940124002</v>
      </c>
      <c r="I74">
        <f>SUMIFS('EPA Export Aggregation'!L:L,'EPA Export Aggregation'!$A:$A,$B74,'EPA Export Aggregation'!$D:$D,$A$1)*IF($A74="CH4",About!$D$58,IF($A74="N2O",About!$D$59,1))</f>
        <v>1.5885860745409996</v>
      </c>
      <c r="J74">
        <f>SUMIFS('EPA Export Aggregation'!M:M,'EPA Export Aggregation'!$A:$A,$B74,'EPA Export Aggregation'!$D:$D,$A$1)*IF($A74="CH4",About!$D$58,IF($A74="N2O",About!$D$59,1))</f>
        <v>2.0051356825934001</v>
      </c>
      <c r="K74">
        <f>SUMIFS('EPA Export Aggregation'!N:N,'EPA Export Aggregation'!$A:$A,$B74,'EPA Export Aggregation'!$D:$D,$A$1)*IF($A74="CH4",About!$D$58,IF($A74="N2O",About!$D$59,1))</f>
        <v>2.2991450837380993</v>
      </c>
      <c r="L74">
        <f>SUMIFS('EPA Export Aggregation'!O:O,'EPA Export Aggregation'!$A:$A,$B74,'EPA Export Aggregation'!$D:$D,$A$1)*IF($A74="CH4",About!$D$58,IF($A74="N2O",About!$D$59,1))</f>
        <v>2.5975855879686001</v>
      </c>
      <c r="M74">
        <f>SUMIFS('EPA Export Aggregation'!P:P,'EPA Export Aggregation'!$A:$A,$B74,'EPA Export Aggregation'!$D:$D,$A$1)*IF($A74="CH4",About!$D$58,IF($A74="N2O",About!$D$59,1))</f>
        <v>2.8430891447483</v>
      </c>
      <c r="N74">
        <f>SUMIFS('EPA Export Aggregation'!Q:Q,'EPA Export Aggregation'!$A:$A,$B74,'EPA Export Aggregation'!$D:$D,$A$1)*IF($A74="CH4",About!$D$58,IF($A74="N2O",About!$D$59,1))</f>
        <v>3.0787439894091002</v>
      </c>
      <c r="O74">
        <f>SUMIFS('EPA Export Aggregation'!R:R,'EPA Export Aggregation'!$A:$A,$B74,'EPA Export Aggregation'!$D:$D,$A$1)*IF($A74="CH4",About!$D$58,IF($A74="N2O",About!$D$59,1))</f>
        <v>3.2546040491667001</v>
      </c>
      <c r="P74">
        <f>SUMIFS('EPA Export Aggregation'!S:S,'EPA Export Aggregation'!$A:$A,$B74,'EPA Export Aggregation'!$D:$D,$A$1)*IF($A74="CH4",About!$D$58,IF($A74="N2O",About!$D$59,1))</f>
        <v>3.4214910411493</v>
      </c>
      <c r="Q74">
        <f>SUMIFS('EPA Export Aggregation'!T:T,'EPA Export Aggregation'!$A:$A,$B74,'EPA Export Aggregation'!$D:$D,$A$1)*IF($A74="CH4",About!$D$58,IF($A74="N2O",About!$D$59,1))</f>
        <v>3.5640011992145006</v>
      </c>
      <c r="R74">
        <f>SUMIFS('EPA Export Aggregation'!U:U,'EPA Export Aggregation'!$A:$A,$B74,'EPA Export Aggregation'!$D:$D,$A$1)*IF($A74="CH4",About!$D$58,IF($A74="N2O",About!$D$59,1))</f>
        <v>3.7383416710519999</v>
      </c>
      <c r="S74">
        <f>SUMIFS('EPA Export Aggregation'!V:V,'EPA Export Aggregation'!$A:$A,$B74,'EPA Export Aggregation'!$D:$D,$A$1)*IF($A74="CH4",About!$D$58,IF($A74="N2O",About!$D$59,1))</f>
        <v>3.9876047530782999</v>
      </c>
      <c r="T74">
        <f>SUMIFS('EPA Export Aggregation'!W:W,'EPA Export Aggregation'!$A:$A,$B74,'EPA Export Aggregation'!$D:$D,$A$1)*IF($A74="CH4",About!$D$58,IF($A74="N2O",About!$D$59,1))</f>
        <v>4.2682098555870009</v>
      </c>
      <c r="U74">
        <f>SUMIFS('EPA Export Aggregation'!X:X,'EPA Export Aggregation'!$A:$A,$B74,'EPA Export Aggregation'!$D:$D,$A$1)*IF($A74="CH4",About!$D$58,IF($A74="N2O",About!$D$59,1))</f>
        <v>4.5703162639727974</v>
      </c>
      <c r="V74">
        <f>SUMIFS('EPA Export Aggregation'!Y:Y,'EPA Export Aggregation'!$A:$A,$B74,'EPA Export Aggregation'!$D:$D,$A$1)*IF($A74="CH4",About!$D$58,IF($A74="N2O",About!$D$59,1))</f>
        <v>4.7363455665573992</v>
      </c>
      <c r="W74">
        <f>SUMIFS('EPA Export Aggregation'!Z:Z,'EPA Export Aggregation'!$A:$A,$B74,'EPA Export Aggregation'!$D:$D,$A$1)*IF($A74="CH4",About!$D$58,IF($A74="N2O",About!$D$59,1))</f>
        <v>4.3520359155558008</v>
      </c>
      <c r="X74">
        <f>SUMIFS('EPA Export Aggregation'!AA:AA,'EPA Export Aggregation'!$A:$A,$B74,'EPA Export Aggregation'!$D:$D,$A$1)*IF($A74="CH4",About!$D$58,IF($A74="N2O",About!$D$59,1))</f>
        <v>4.5760175245317001</v>
      </c>
      <c r="Y74">
        <f>SUMIFS('EPA Export Aggregation'!AB:AB,'EPA Export Aggregation'!$A:$A,$B74,'EPA Export Aggregation'!$D:$D,$A$1)*IF($A74="CH4",About!$D$58,IF($A74="N2O",About!$D$59,1))</f>
        <v>4.9613507584276029</v>
      </c>
      <c r="Z74">
        <f>SUMIFS('EPA Export Aggregation'!AC:AC,'EPA Export Aggregation'!$A:$A,$B74,'EPA Export Aggregation'!$D:$D,$A$1)*IF($A74="CH4",About!$D$58,IF($A74="N2O",About!$D$59,1))</f>
        <v>5.8183764812273004</v>
      </c>
      <c r="AA74">
        <f>SUMIFS('EPA Export Aggregation'!AD:AD,'EPA Export Aggregation'!$A:$A,$B74,'EPA Export Aggregation'!$D:$D,$A$1)*IF($A74="CH4",About!$D$58,IF($A74="N2O",About!$D$59,1))</f>
        <v>6.5554397821025008</v>
      </c>
      <c r="AB74">
        <f>SUMIFS('EPA Export Aggregation'!AE:AE,'EPA Export Aggregation'!$A:$A,$B74,'EPA Export Aggregation'!$D:$D,$A$1)*IF($A74="CH4",About!$D$58,IF($A74="N2O",About!$D$59,1))</f>
        <v>6.3059787730972996</v>
      </c>
      <c r="AC74">
        <f>SUMIFS('EPA Export Aggregation'!AF:AF,'EPA Export Aggregation'!$A:$A,$B74,'EPA Export Aggregation'!$D:$D,$A$1)*IF($A74="CH4",About!$D$58,IF($A74="N2O",About!$D$59,1))</f>
        <v>6.3612186958525996</v>
      </c>
      <c r="AD74">
        <f>SUMIFS('EPA Export Aggregation'!AG:AG,'EPA Export Aggregation'!$A:$A,$B74,'EPA Export Aggregation'!$D:$D,$A$1)*IF($A74="CH4",About!$D$58,IF($A74="N2O",About!$D$59,1))</f>
        <v>5.4606770053739995</v>
      </c>
      <c r="AE74">
        <f>SUMIFS('EPA Export Aggregation'!AH:AH,'EPA Export Aggregation'!$A:$A,$B74,'EPA Export Aggregation'!$D:$D,$A$1)*IF($A74="CH4",About!$D$58,IF($A74="N2O",About!$D$59,1))</f>
        <v>6.1136692198212002</v>
      </c>
      <c r="AF74">
        <f>SUMIFS('EPA Export Aggregation'!AI:AI,'EPA Export Aggregation'!$A:$A,$B74,'EPA Export Aggregation'!$D:$D,$A$1)*IF($A74="CH4",About!$D$58,IF($A74="N2O",About!$D$59,1))</f>
        <v>5.8453574357365001</v>
      </c>
      <c r="AG74">
        <f>SUMIFS('EPA Export Aggregation'!AJ:AJ,'EPA Export Aggregation'!$A:$A,$B74,'EPA Export Aggregation'!$D:$D,$A$1)*IF($A74="CH4",About!$D$58,IF($A74="N2O",About!$D$59,1))</f>
        <v>6.3992858715845005</v>
      </c>
      <c r="AH74">
        <f>SUMIFS('EPA Export Aggregation'!AK:AK,'EPA Export Aggregation'!$A:$A,$B74,'EPA Export Aggregation'!$D:$D,$A$1)*IF($A74="CH4",About!$D$58,IF($A74="N2O",About!$D$59,1))</f>
        <v>6.6785912389496014</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3.1920109699999999E-5</v>
      </c>
      <c r="D76" s="415">
        <f>SUMIFS('EPA Export Aggregation'!G:G,'EPA Export Aggregation'!$A:$A,$B76,'EPA Export Aggregation'!$D:$D,$A$1)*IF($A76="CH4",About!$D$58,IF($A76="N2O",About!$D$59,1))</f>
        <v>3.1920109699999999E-5</v>
      </c>
      <c r="E76" s="415">
        <f>SUMIFS('EPA Export Aggregation'!H:H,'EPA Export Aggregation'!$A:$A,$B76,'EPA Export Aggregation'!$D:$D,$A$1)*IF($A76="CH4",About!$D$58,IF($A76="N2O",About!$D$59,1))</f>
        <v>3.1920109699999999E-5</v>
      </c>
      <c r="F76" s="415">
        <f>SUMIFS('EPA Export Aggregation'!I:I,'EPA Export Aggregation'!$A:$A,$B76,'EPA Export Aggregation'!$D:$D,$A$1)*IF($A76="CH4",About!$D$58,IF($A76="N2O",About!$D$59,1))</f>
        <v>3.99004244E-5</v>
      </c>
      <c r="G76" s="415">
        <f>SUMIFS('EPA Export Aggregation'!J:J,'EPA Export Aggregation'!$A:$A,$B76,'EPA Export Aggregation'!$D:$D,$A$1)*IF($A76="CH4",About!$D$58,IF($A76="N2O",About!$D$59,1))</f>
        <v>4.3890680599999998E-5</v>
      </c>
      <c r="H76" s="415">
        <f>SUMIFS('EPA Export Aggregation'!K:K,'EPA Export Aggregation'!$A:$A,$B76,'EPA Export Aggregation'!$D:$D,$A$1)*IF($A76="CH4",About!$D$58,IF($A76="N2O",About!$D$59,1))</f>
        <v>5.5155734200000001E-5</v>
      </c>
      <c r="I76" s="415">
        <f>SUMIFS('EPA Export Aggregation'!L:L,'EPA Export Aggregation'!$A:$A,$B76,'EPA Export Aggregation'!$D:$D,$A$1)*IF($A76="CH4",About!$D$58,IF($A76="N2O",About!$D$59,1))</f>
        <v>6.1248609400000006E-5</v>
      </c>
      <c r="J76" s="415">
        <f>SUMIFS('EPA Export Aggregation'!M:M,'EPA Export Aggregation'!$A:$A,$B76,'EPA Export Aggregation'!$D:$D,$A$1)*IF($A76="CH4",About!$D$58,IF($A76="N2O",About!$D$59,1))</f>
        <v>6.4727356899999997E-5</v>
      </c>
      <c r="K76" s="415">
        <f>SUMIFS('EPA Export Aggregation'!N:N,'EPA Export Aggregation'!$A:$A,$B76,'EPA Export Aggregation'!$D:$D,$A$1)*IF($A76="CH4",About!$D$58,IF($A76="N2O",About!$D$59,1))</f>
        <v>7.93668205E-5</v>
      </c>
      <c r="L76" s="415">
        <f>SUMIFS('EPA Export Aggregation'!O:O,'EPA Export Aggregation'!$A:$A,$B76,'EPA Export Aggregation'!$D:$D,$A$1)*IF($A76="CH4",About!$D$58,IF($A76="N2O",About!$D$59,1))</f>
        <v>8.05387202E-5</v>
      </c>
      <c r="M76" s="415">
        <f>SUMIFS('EPA Export Aggregation'!P:P,'EPA Export Aggregation'!$A:$A,$B76,'EPA Export Aggregation'!$D:$D,$A$1)*IF($A76="CH4",About!$D$58,IF($A76="N2O",About!$D$59,1))</f>
        <v>4.9047069700000003E-5</v>
      </c>
      <c r="N76" s="415">
        <f>SUMIFS('EPA Export Aggregation'!Q:Q,'EPA Export Aggregation'!$A:$A,$B76,'EPA Export Aggregation'!$D:$D,$A$1)*IF($A76="CH4",About!$D$58,IF($A76="N2O",About!$D$59,1))</f>
        <v>3.2592592999999998E-5</v>
      </c>
      <c r="O76" s="415">
        <f>SUMIFS('EPA Export Aggregation'!R:R,'EPA Export Aggregation'!$A:$A,$B76,'EPA Export Aggregation'!$D:$D,$A$1)*IF($A76="CH4",About!$D$58,IF($A76="N2O",About!$D$59,1))</f>
        <v>3.1157945200000002E-5</v>
      </c>
      <c r="P76" s="415">
        <f>SUMIFS('EPA Export Aggregation'!S:S,'EPA Export Aggregation'!$A:$A,$B76,'EPA Export Aggregation'!$D:$D,$A$1)*IF($A76="CH4",About!$D$58,IF($A76="N2O",About!$D$59,1))</f>
        <v>3.2582285899999998E-5</v>
      </c>
      <c r="Q76" s="415">
        <f>SUMIFS('EPA Export Aggregation'!T:T,'EPA Export Aggregation'!$A:$A,$B76,'EPA Export Aggregation'!$D:$D,$A$1)*IF($A76="CH4",About!$D$58,IF($A76="N2O",About!$D$59,1))</f>
        <v>3.2439597900000003E-5</v>
      </c>
      <c r="R76" s="415">
        <f>SUMIFS('EPA Export Aggregation'!U:U,'EPA Export Aggregation'!$A:$A,$B76,'EPA Export Aggregation'!$D:$D,$A$1)*IF($A76="CH4",About!$D$58,IF($A76="N2O",About!$D$59,1))</f>
        <v>3.1141279299999997E-5</v>
      </c>
      <c r="S76" s="415">
        <f>SUMIFS('EPA Export Aggregation'!V:V,'EPA Export Aggregation'!$A:$A,$B76,'EPA Export Aggregation'!$D:$D,$A$1)*IF($A76="CH4",About!$D$58,IF($A76="N2O",About!$D$59,1))</f>
        <v>3.70757364E-5</v>
      </c>
      <c r="T76" s="415">
        <f>SUMIFS('EPA Export Aggregation'!W:W,'EPA Export Aggregation'!$A:$A,$B76,'EPA Export Aggregation'!$D:$D,$A$1)*IF($A76="CH4",About!$D$58,IF($A76="N2O",About!$D$59,1))</f>
        <v>4.84911545E-5</v>
      </c>
      <c r="U76" s="415">
        <f>SUMIFS('EPA Export Aggregation'!X:X,'EPA Export Aggregation'!$A:$A,$B76,'EPA Export Aggregation'!$D:$D,$A$1)*IF($A76="CH4",About!$D$58,IF($A76="N2O",About!$D$59,1))</f>
        <v>8.3750810599999995E-5</v>
      </c>
      <c r="V76" s="415">
        <f>SUMIFS('EPA Export Aggregation'!Y:Y,'EPA Export Aggregation'!$A:$A,$B76,'EPA Export Aggregation'!$D:$D,$A$1)*IF($A76="CH4",About!$D$58,IF($A76="N2O",About!$D$59,1))</f>
        <v>9.2207365199999995E-5</v>
      </c>
      <c r="W76" s="415">
        <f>SUMIFS('EPA Export Aggregation'!Z:Z,'EPA Export Aggregation'!$A:$A,$B76,'EPA Export Aggregation'!$D:$D,$A$1)*IF($A76="CH4",About!$D$58,IF($A76="N2O",About!$D$59,1))</f>
        <v>9.87240138E-5</v>
      </c>
      <c r="X76" s="415">
        <f>SUMIFS('EPA Export Aggregation'!AA:AA,'EPA Export Aggregation'!$A:$A,$B76,'EPA Export Aggregation'!$D:$D,$A$1)*IF($A76="CH4",About!$D$58,IF($A76="N2O",About!$D$59,1))</f>
        <v>9.6205093979999997E-4</v>
      </c>
      <c r="Y76" s="415">
        <f>SUMIFS('EPA Export Aggregation'!AB:AB,'EPA Export Aggregation'!$A:$A,$B76,'EPA Export Aggregation'!$D:$D,$A$1)*IF($A76="CH4",About!$D$58,IF($A76="N2O",About!$D$59,1))</f>
        <v>1.0394127751E-3</v>
      </c>
      <c r="Z76" s="415">
        <f>SUMIFS('EPA Export Aggregation'!AC:AC,'EPA Export Aggregation'!$A:$A,$B76,'EPA Export Aggregation'!$D:$D,$A$1)*IF($A76="CH4",About!$D$58,IF($A76="N2O",About!$D$59,1))</f>
        <v>1.0000884946E-3</v>
      </c>
      <c r="AA76" s="415">
        <f>SUMIFS('EPA Export Aggregation'!AD:AD,'EPA Export Aggregation'!$A:$A,$B76,'EPA Export Aggregation'!$D:$D,$A$1)*IF($A76="CH4",About!$D$58,IF($A76="N2O",About!$D$59,1))</f>
        <v>6.8591770309999996E-4</v>
      </c>
      <c r="AB76" s="415">
        <f>SUMIFS('EPA Export Aggregation'!AE:AE,'EPA Export Aggregation'!$A:$A,$B76,'EPA Export Aggregation'!$D:$D,$A$1)*IF($A76="CH4",About!$D$58,IF($A76="N2O",About!$D$59,1))</f>
        <v>7.2618763879999998E-4</v>
      </c>
      <c r="AC76" s="415">
        <f>SUMIFS('EPA Export Aggregation'!AF:AF,'EPA Export Aggregation'!$A:$A,$B76,'EPA Export Aggregation'!$D:$D,$A$1)*IF($A76="CH4",About!$D$58,IF($A76="N2O",About!$D$59,1))</f>
        <v>8.6247728730000004E-4</v>
      </c>
      <c r="AD76" s="415">
        <f>SUMIFS('EPA Export Aggregation'!AG:AG,'EPA Export Aggregation'!$A:$A,$B76,'EPA Export Aggregation'!$D:$D,$A$1)*IF($A76="CH4",About!$D$58,IF($A76="N2O",About!$D$59,1))</f>
        <v>1.0639532351000001E-3</v>
      </c>
      <c r="AE76" s="415">
        <f>SUMIFS('EPA Export Aggregation'!AH:AH,'EPA Export Aggregation'!$A:$A,$B76,'EPA Export Aggregation'!$D:$D,$A$1)*IF($A76="CH4",About!$D$58,IF($A76="N2O",About!$D$59,1))</f>
        <v>9.5702446499999999E-4</v>
      </c>
      <c r="AF76" s="415">
        <f>SUMIFS('EPA Export Aggregation'!AI:AI,'EPA Export Aggregation'!$A:$A,$B76,'EPA Export Aggregation'!$D:$D,$A$1)*IF($A76="CH4",About!$D$58,IF($A76="N2O",About!$D$59,1))</f>
        <v>1.2443135388E-3</v>
      </c>
      <c r="AG76" s="415">
        <f>SUMIFS('EPA Export Aggregation'!AJ:AJ,'EPA Export Aggregation'!$A:$A,$B76,'EPA Export Aggregation'!$D:$D,$A$1)*IF($A76="CH4",About!$D$58,IF($A76="N2O",About!$D$59,1))</f>
        <v>9.6161189329999996E-4</v>
      </c>
      <c r="AH76" s="415">
        <f>SUMIFS('EPA Export Aggregation'!AK:AK,'EPA Export Aggregation'!$A:$A,$B76,'EPA Export Aggregation'!$D:$D,$A$1)*IF($A76="CH4",About!$D$58,IF($A76="N2O",About!$D$59,1))</f>
        <v>1.0883229395E-3</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4.474674617675E-4</v>
      </c>
      <c r="D80" s="415">
        <f>SUMIFS('EPA Export Aggregation'!G:G,'EPA Export Aggregation'!$A:$A,$B80,'EPA Export Aggregation'!$D:$D,$A$1)*IF($A80="CH4",About!$D$58,IF($A80="N2O",About!$D$59,1))</f>
        <v>4.474674617675E-4</v>
      </c>
      <c r="E80" s="415">
        <f>SUMIFS('EPA Export Aggregation'!H:H,'EPA Export Aggregation'!$A:$A,$B80,'EPA Export Aggregation'!$D:$D,$A$1)*IF($A80="CH4",About!$D$58,IF($A80="N2O",About!$D$59,1))</f>
        <v>4.474674617675E-4</v>
      </c>
      <c r="F80" s="415">
        <f>SUMIFS('EPA Export Aggregation'!I:I,'EPA Export Aggregation'!$A:$A,$B80,'EPA Export Aggregation'!$D:$D,$A$1)*IF($A80="CH4",About!$D$58,IF($A80="N2O",About!$D$59,1))</f>
        <v>5.5933404685929995E-4</v>
      </c>
      <c r="G80" s="415">
        <f>SUMIFS('EPA Export Aggregation'!J:J,'EPA Export Aggregation'!$A:$A,$B80,'EPA Export Aggregation'!$D:$D,$A$1)*IF($A80="CH4",About!$D$58,IF($A80="N2O",About!$D$59,1))</f>
        <v>6.1526789810519998E-4</v>
      </c>
      <c r="H80" s="415">
        <f>SUMIFS('EPA Export Aggregation'!K:K,'EPA Export Aggregation'!$A:$A,$B80,'EPA Export Aggregation'!$D:$D,$A$1)*IF($A80="CH4",About!$D$58,IF($A80="N2O",About!$D$59,1))</f>
        <v>7.7318338663480001E-4</v>
      </c>
      <c r="I80" s="415">
        <f>SUMIFS('EPA Export Aggregation'!L:L,'EPA Export Aggregation'!$A:$A,$B80,'EPA Export Aggregation'!$D:$D,$A$1)*IF($A80="CH4",About!$D$58,IF($A80="N2O",About!$D$59,1))</f>
        <v>8.5859050190499999E-4</v>
      </c>
      <c r="J80" s="415">
        <f>SUMIFS('EPA Export Aggregation'!M:M,'EPA Export Aggregation'!$A:$A,$B80,'EPA Export Aggregation'!$D:$D,$A$1)*IF($A80="CH4",About!$D$58,IF($A80="N2O",About!$D$59,1))</f>
        <v>9.0735855614520002E-4</v>
      </c>
      <c r="K80" s="415">
        <f>SUMIFS('EPA Export Aggregation'!N:N,'EPA Export Aggregation'!$A:$A,$B80,'EPA Export Aggregation'!$D:$D,$A$1)*IF($A80="CH4",About!$D$58,IF($A80="N2O",About!$D$59,1))</f>
        <v>1.1125808755135E-3</v>
      </c>
      <c r="L80" s="415">
        <f>SUMIFS('EPA Export Aggregation'!O:O,'EPA Export Aggregation'!$A:$A,$B80,'EPA Export Aggregation'!$D:$D,$A$1)*IF($A80="CH4",About!$D$58,IF($A80="N2O",About!$D$59,1))</f>
        <v>1.1290022077269999E-3</v>
      </c>
      <c r="M80" s="415">
        <f>SUMIFS('EPA Export Aggregation'!P:P,'EPA Export Aggregation'!$A:$A,$B80,'EPA Export Aggregation'!$D:$D,$A$1)*IF($A80="CH4",About!$D$58,IF($A80="N2O",About!$D$59,1))</f>
        <v>9.6296144098150004E-4</v>
      </c>
      <c r="N80" s="415">
        <f>SUMIFS('EPA Export Aggregation'!Q:Q,'EPA Export Aggregation'!$A:$A,$B80,'EPA Export Aggregation'!$D:$D,$A$1)*IF($A80="CH4",About!$D$58,IF($A80="N2O",About!$D$59,1))</f>
        <v>6.7770715855410002E-4</v>
      </c>
      <c r="O80" s="415">
        <f>SUMIFS('EPA Export Aggregation'!R:R,'EPA Export Aggregation'!$A:$A,$B80,'EPA Export Aggregation'!$D:$D,$A$1)*IF($A80="CH4",About!$D$58,IF($A80="N2O",About!$D$59,1))</f>
        <v>6.6389183376939999E-4</v>
      </c>
      <c r="P80" s="415">
        <f>SUMIFS('EPA Export Aggregation'!S:S,'EPA Export Aggregation'!$A:$A,$B80,'EPA Export Aggregation'!$D:$D,$A$1)*IF($A80="CH4",About!$D$58,IF($A80="N2O",About!$D$59,1))</f>
        <v>6.0698168984480003E-4</v>
      </c>
      <c r="Q80" s="415">
        <f>SUMIFS('EPA Export Aggregation'!T:T,'EPA Export Aggregation'!$A:$A,$B80,'EPA Export Aggregation'!$D:$D,$A$1)*IF($A80="CH4",About!$D$58,IF($A80="N2O",About!$D$59,1))</f>
        <v>5.637899863142E-4</v>
      </c>
      <c r="R80" s="415">
        <f>SUMIFS('EPA Export Aggregation'!U:U,'EPA Export Aggregation'!$A:$A,$B80,'EPA Export Aggregation'!$D:$D,$A$1)*IF($A80="CH4",About!$D$58,IF($A80="N2O",About!$D$59,1))</f>
        <v>5.1945720498510004E-4</v>
      </c>
      <c r="S80" s="415">
        <f>SUMIFS('EPA Export Aggregation'!V:V,'EPA Export Aggregation'!$A:$A,$B80,'EPA Export Aggregation'!$D:$D,$A$1)*IF($A80="CH4",About!$D$58,IF($A80="N2O",About!$D$59,1))</f>
        <v>5.549964936295E-4</v>
      </c>
      <c r="T80" s="415">
        <f>SUMIFS('EPA Export Aggregation'!W:W,'EPA Export Aggregation'!$A:$A,$B80,'EPA Export Aggregation'!$D:$D,$A$1)*IF($A80="CH4",About!$D$58,IF($A80="N2O",About!$D$59,1))</f>
        <v>1.0028531722809E-3</v>
      </c>
      <c r="U80" s="415">
        <f>SUMIFS('EPA Export Aggregation'!X:X,'EPA Export Aggregation'!$A:$A,$B80,'EPA Export Aggregation'!$D:$D,$A$1)*IF($A80="CH4",About!$D$58,IF($A80="N2O",About!$D$59,1))</f>
        <v>2.3720225739443002E-3</v>
      </c>
      <c r="V80" s="415">
        <f>SUMIFS('EPA Export Aggregation'!Y:Y,'EPA Export Aggregation'!$A:$A,$B80,'EPA Export Aggregation'!$D:$D,$A$1)*IF($A80="CH4",About!$D$58,IF($A80="N2O",About!$D$59,1))</f>
        <v>2.8443871518162001E-3</v>
      </c>
      <c r="W80" s="415">
        <f>SUMIFS('EPA Export Aggregation'!Z:Z,'EPA Export Aggregation'!$A:$A,$B80,'EPA Export Aggregation'!$D:$D,$A$1)*IF($A80="CH4",About!$D$58,IF($A80="N2O",About!$D$59,1))</f>
        <v>2.8715457506170001E-3</v>
      </c>
      <c r="X80" s="415">
        <f>SUMIFS('EPA Export Aggregation'!AA:AA,'EPA Export Aggregation'!$A:$A,$B80,'EPA Export Aggregation'!$D:$D,$A$1)*IF($A80="CH4",About!$D$58,IF($A80="N2O",About!$D$59,1))</f>
        <v>2.36662355300939E-2</v>
      </c>
      <c r="Y80" s="415">
        <f>SUMIFS('EPA Export Aggregation'!AB:AB,'EPA Export Aggregation'!$A:$A,$B80,'EPA Export Aggregation'!$D:$D,$A$1)*IF($A80="CH4",About!$D$58,IF($A80="N2O",About!$D$59,1))</f>
        <v>2.2649751674327201E-2</v>
      </c>
      <c r="Z80" s="415">
        <f>SUMIFS('EPA Export Aggregation'!AC:AC,'EPA Export Aggregation'!$A:$A,$B80,'EPA Export Aggregation'!$D:$D,$A$1)*IF($A80="CH4",About!$D$58,IF($A80="N2O",About!$D$59,1))</f>
        <v>2.7528866806045001E-2</v>
      </c>
      <c r="AA80" s="415">
        <f>SUMIFS('EPA Export Aggregation'!AD:AD,'EPA Export Aggregation'!$A:$A,$B80,'EPA Export Aggregation'!$D:$D,$A$1)*IF($A80="CH4",About!$D$58,IF($A80="N2O",About!$D$59,1))</f>
        <v>2.7529809765112701E-2</v>
      </c>
      <c r="AB80" s="415">
        <f>SUMIFS('EPA Export Aggregation'!AE:AE,'EPA Export Aggregation'!$A:$A,$B80,'EPA Export Aggregation'!$D:$D,$A$1)*IF($A80="CH4",About!$D$58,IF($A80="N2O",About!$D$59,1))</f>
        <v>1.8405076964487298E-2</v>
      </c>
      <c r="AC80" s="415">
        <f>SUMIFS('EPA Export Aggregation'!AF:AF,'EPA Export Aggregation'!$A:$A,$B80,'EPA Export Aggregation'!$D:$D,$A$1)*IF($A80="CH4",About!$D$58,IF($A80="N2O",About!$D$59,1))</f>
        <v>8.4609542368284992E-3</v>
      </c>
      <c r="AD80" s="415">
        <f>SUMIFS('EPA Export Aggregation'!AG:AG,'EPA Export Aggregation'!$A:$A,$B80,'EPA Export Aggregation'!$D:$D,$A$1)*IF($A80="CH4",About!$D$58,IF($A80="N2O",About!$D$59,1))</f>
        <v>9.4895377376264002E-3</v>
      </c>
      <c r="AE80" s="415">
        <f>SUMIFS('EPA Export Aggregation'!AH:AH,'EPA Export Aggregation'!$A:$A,$B80,'EPA Export Aggregation'!$D:$D,$A$1)*IF($A80="CH4",About!$D$58,IF($A80="N2O",About!$D$59,1))</f>
        <v>7.0802504042336003E-3</v>
      </c>
      <c r="AF80" s="415">
        <f>SUMIFS('EPA Export Aggregation'!AI:AI,'EPA Export Aggregation'!$A:$A,$B80,'EPA Export Aggregation'!$D:$D,$A$1)*IF($A80="CH4",About!$D$58,IF($A80="N2O",About!$D$59,1))</f>
        <v>8.4940257550000006E-3</v>
      </c>
      <c r="AG80" s="415">
        <f>SUMIFS('EPA Export Aggregation'!AJ:AJ,'EPA Export Aggregation'!$A:$A,$B80,'EPA Export Aggregation'!$D:$D,$A$1)*IF($A80="CH4",About!$D$58,IF($A80="N2O",About!$D$59,1))</f>
        <v>6.5497192080407997E-3</v>
      </c>
      <c r="AH80" s="415">
        <f>SUMIFS('EPA Export Aggregation'!AK:AK,'EPA Export Aggregation'!$A:$A,$B80,'EPA Export Aggregation'!$D:$D,$A$1)*IF($A80="CH4",About!$D$58,IF($A80="N2O",About!$D$59,1))</f>
        <v>6.3363716156312E-3</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8.9948600000000001E-5</v>
      </c>
      <c r="D84" s="415">
        <f>SUMIFS('EPA Export Aggregation'!G:G,'EPA Export Aggregation'!$A:$A,$B84,'EPA Export Aggregation'!$D:$D,$A$1)*IF($A84="CH4",About!$D$58,IF($A84="N2O",About!$D$59,1))</f>
        <v>8.9948600000000001E-5</v>
      </c>
      <c r="E84" s="415">
        <f>SUMIFS('EPA Export Aggregation'!H:H,'EPA Export Aggregation'!$A:$A,$B84,'EPA Export Aggregation'!$D:$D,$A$1)*IF($A84="CH4",About!$D$58,IF($A84="N2O",About!$D$59,1))</f>
        <v>8.9948600000000001E-5</v>
      </c>
      <c r="F84" s="415">
        <f>SUMIFS('EPA Export Aggregation'!I:I,'EPA Export Aggregation'!$A:$A,$B84,'EPA Export Aggregation'!$D:$D,$A$1)*IF($A84="CH4",About!$D$58,IF($A84="N2O",About!$D$59,1))</f>
        <v>1.124334E-4</v>
      </c>
      <c r="G84" s="415">
        <f>SUMIFS('EPA Export Aggregation'!J:J,'EPA Export Aggregation'!$A:$A,$B84,'EPA Export Aggregation'!$D:$D,$A$1)*IF($A84="CH4",About!$D$58,IF($A84="N2O",About!$D$59,1))</f>
        <v>1.2367815E-4</v>
      </c>
      <c r="H84" s="415">
        <f>SUMIFS('EPA Export Aggregation'!K:K,'EPA Export Aggregation'!$A:$A,$B84,'EPA Export Aggregation'!$D:$D,$A$1)*IF($A84="CH4",About!$D$58,IF($A84="N2O",About!$D$59,1))</f>
        <v>1.5542194999999999E-4</v>
      </c>
      <c r="I84" s="415">
        <f>SUMIFS('EPA Export Aggregation'!L:L,'EPA Export Aggregation'!$A:$A,$B84,'EPA Export Aggregation'!$D:$D,$A$1)*IF($A84="CH4",About!$D$58,IF($A84="N2O",About!$D$59,1))</f>
        <v>1.7258869999999999E-4</v>
      </c>
      <c r="J84" s="415">
        <f>SUMIFS('EPA Export Aggregation'!M:M,'EPA Export Aggregation'!$A:$A,$B84,'EPA Export Aggregation'!$D:$D,$A$1)*IF($A84="CH4",About!$D$58,IF($A84="N2O",About!$D$59,1))</f>
        <v>1.8239290000000001E-4</v>
      </c>
      <c r="K84" s="415">
        <f>SUMIFS('EPA Export Aggregation'!N:N,'EPA Export Aggregation'!$A:$A,$B84,'EPA Export Aggregation'!$D:$D,$A$1)*IF($A84="CH4",About!$D$58,IF($A84="N2O",About!$D$59,1))</f>
        <v>2.236448E-4</v>
      </c>
      <c r="L84" s="415">
        <f>SUMIFS('EPA Export Aggregation'!O:O,'EPA Export Aggregation'!$A:$A,$B84,'EPA Export Aggregation'!$D:$D,$A$1)*IF($A84="CH4",About!$D$58,IF($A84="N2O",About!$D$59,1))</f>
        <v>2.2694655E-4</v>
      </c>
      <c r="M84" s="415">
        <f>SUMIFS('EPA Export Aggregation'!P:P,'EPA Export Aggregation'!$A:$A,$B84,'EPA Export Aggregation'!$D:$D,$A$1)*IF($A84="CH4",About!$D$58,IF($A84="N2O",About!$D$59,1))</f>
        <v>1.8342925000000001E-4</v>
      </c>
      <c r="N84" s="415">
        <f>SUMIFS('EPA Export Aggregation'!Q:Q,'EPA Export Aggregation'!$A:$A,$B84,'EPA Export Aggregation'!$D:$D,$A$1)*IF($A84="CH4",About!$D$58,IF($A84="N2O",About!$D$59,1))</f>
        <v>1.2471684999999999E-4</v>
      </c>
      <c r="O84" s="415">
        <f>SUMIFS('EPA Export Aggregation'!R:R,'EPA Export Aggregation'!$A:$A,$B84,'EPA Export Aggregation'!$D:$D,$A$1)*IF($A84="CH4",About!$D$58,IF($A84="N2O",About!$D$59,1))</f>
        <v>1.106991E-4</v>
      </c>
      <c r="P84" s="415">
        <f>SUMIFS('EPA Export Aggregation'!S:S,'EPA Export Aggregation'!$A:$A,$B84,'EPA Export Aggregation'!$D:$D,$A$1)*IF($A84="CH4",About!$D$58,IF($A84="N2O",About!$D$59,1))</f>
        <v>1.333625E-4</v>
      </c>
      <c r="Q84" s="415">
        <f>SUMIFS('EPA Export Aggregation'!T:T,'EPA Export Aggregation'!$A:$A,$B84,'EPA Export Aggregation'!$D:$D,$A$1)*IF($A84="CH4",About!$D$58,IF($A84="N2O",About!$D$59,1))</f>
        <v>1.2801859999999999E-4</v>
      </c>
      <c r="R84" s="415">
        <f>SUMIFS('EPA Export Aggregation'!U:U,'EPA Export Aggregation'!$A:$A,$B84,'EPA Export Aggregation'!$D:$D,$A$1)*IF($A84="CH4",About!$D$58,IF($A84="N2O",About!$D$59,1))</f>
        <v>1.392093E-4</v>
      </c>
      <c r="S84" s="415">
        <f>SUMIFS('EPA Export Aggregation'!V:V,'EPA Export Aggregation'!$A:$A,$B84,'EPA Export Aggregation'!$D:$D,$A$1)*IF($A84="CH4",About!$D$58,IF($A84="N2O",About!$D$59,1))</f>
        <v>1.3518610000000001E-4</v>
      </c>
      <c r="T84" s="415">
        <f>SUMIFS('EPA Export Aggregation'!W:W,'EPA Export Aggregation'!$A:$A,$B84,'EPA Export Aggregation'!$D:$D,$A$1)*IF($A84="CH4",About!$D$58,IF($A84="N2O",About!$D$59,1))</f>
        <v>1.087674E-4</v>
      </c>
      <c r="U84" s="415">
        <f>SUMIFS('EPA Export Aggregation'!X:X,'EPA Export Aggregation'!$A:$A,$B84,'EPA Export Aggregation'!$D:$D,$A$1)*IF($A84="CH4",About!$D$58,IF($A84="N2O",About!$D$59,1))</f>
        <v>9.9877350000000004E-5</v>
      </c>
      <c r="V84" s="415">
        <f>SUMIFS('EPA Export Aggregation'!Y:Y,'EPA Export Aggregation'!$A:$A,$B84,'EPA Export Aggregation'!$D:$D,$A$1)*IF($A84="CH4",About!$D$58,IF($A84="N2O",About!$D$59,1))</f>
        <v>7.6316249999999996E-5</v>
      </c>
      <c r="W84" s="415">
        <f>SUMIFS('EPA Export Aggregation'!Z:Z,'EPA Export Aggregation'!$A:$A,$B84,'EPA Export Aggregation'!$D:$D,$A$1)*IF($A84="CH4",About!$D$58,IF($A84="N2O",About!$D$59,1))</f>
        <v>9.9778649999999997E-5</v>
      </c>
      <c r="X84" s="415">
        <f>SUMIFS('EPA Export Aggregation'!AA:AA,'EPA Export Aggregation'!$A:$A,$B84,'EPA Export Aggregation'!$D:$D,$A$1)*IF($A84="CH4",About!$D$58,IF($A84="N2O",About!$D$59,1))</f>
        <v>4.8786046999999997E-3</v>
      </c>
      <c r="Y84" s="415">
        <f>SUMIFS('EPA Export Aggregation'!AB:AB,'EPA Export Aggregation'!$A:$A,$B84,'EPA Export Aggregation'!$D:$D,$A$1)*IF($A84="CH4",About!$D$58,IF($A84="N2O",About!$D$59,1))</f>
        <v>8.4244351000000006E-3</v>
      </c>
      <c r="Z84" s="415">
        <f>SUMIFS('EPA Export Aggregation'!AC:AC,'EPA Export Aggregation'!$A:$A,$B84,'EPA Export Aggregation'!$D:$D,$A$1)*IF($A84="CH4",About!$D$58,IF($A84="N2O",About!$D$59,1))</f>
        <v>7.4786399999999999E-4</v>
      </c>
      <c r="AA84" s="415">
        <f>SUMIFS('EPA Export Aggregation'!AD:AD,'EPA Export Aggregation'!$A:$A,$B84,'EPA Export Aggregation'!$D:$D,$A$1)*IF($A84="CH4",About!$D$58,IF($A84="N2O",About!$D$59,1))</f>
        <v>8.5009158500000005E-3</v>
      </c>
      <c r="AB84" s="415">
        <f>SUMIFS('EPA Export Aggregation'!AE:AE,'EPA Export Aggregation'!$A:$A,$B84,'EPA Export Aggregation'!$D:$D,$A$1)*IF($A84="CH4",About!$D$58,IF($A84="N2O",About!$D$59,1))</f>
        <v>9.1221806500000006E-3</v>
      </c>
      <c r="AC84" s="415">
        <f>SUMIFS('EPA Export Aggregation'!AF:AF,'EPA Export Aggregation'!$A:$A,$B84,'EPA Export Aggregation'!$D:$D,$A$1)*IF($A84="CH4",About!$D$58,IF($A84="N2O",About!$D$59,1))</f>
        <v>9.7541567499999995E-3</v>
      </c>
      <c r="AD84" s="415">
        <f>SUMIFS('EPA Export Aggregation'!AG:AG,'EPA Export Aggregation'!$A:$A,$B84,'EPA Export Aggregation'!$D:$D,$A$1)*IF($A84="CH4",About!$D$58,IF($A84="N2O",About!$D$59,1))</f>
        <v>1.03346749E-2</v>
      </c>
      <c r="AE84" s="415">
        <f>SUMIFS('EPA Export Aggregation'!AH:AH,'EPA Export Aggregation'!$A:$A,$B84,'EPA Export Aggregation'!$D:$D,$A$1)*IF($A84="CH4",About!$D$58,IF($A84="N2O",About!$D$59,1))</f>
        <v>1.0332691499999999E-2</v>
      </c>
      <c r="AF84" s="415">
        <f>SUMIFS('EPA Export Aggregation'!AI:AI,'EPA Export Aggregation'!$A:$A,$B84,'EPA Export Aggregation'!$D:$D,$A$1)*IF($A84="CH4",About!$D$58,IF($A84="N2O",About!$D$59,1))</f>
        <v>1.5659544599999999E-2</v>
      </c>
      <c r="AG84" s="415">
        <f>SUMIFS('EPA Export Aggregation'!AJ:AJ,'EPA Export Aggregation'!$A:$A,$B84,'EPA Export Aggregation'!$D:$D,$A$1)*IF($A84="CH4",About!$D$58,IF($A84="N2O",About!$D$59,1))</f>
        <v>1.4527669450000001E-2</v>
      </c>
      <c r="AH84" s="415">
        <f>SUMIFS('EPA Export Aggregation'!AK:AK,'EPA Export Aggregation'!$A:$A,$B84,'EPA Export Aggregation'!$D:$D,$A$1)*IF($A84="CH4",About!$D$58,IF($A84="N2O",About!$D$59,1))</f>
        <v>1.3973941300000001E-2</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7.9002699999999992E-6</v>
      </c>
      <c r="D87" s="415">
        <f>SUMIFS('EPA Export Aggregation'!$F:$F,'EPA Export Aggregation'!$A:$A,$B87,'EPA Export Aggregation'!$D:$D,$A$1)*IF($A87="CH4",About!$D$58,IF($A87="N2O",About!$D$59,1))</f>
        <v>7.9002699999999992E-6</v>
      </c>
      <c r="E87" s="415">
        <f>SUMIFS('EPA Export Aggregation'!$F:$F,'EPA Export Aggregation'!$A:$A,$B87,'EPA Export Aggregation'!$D:$D,$A$1)*IF($A87="CH4",About!$D$58,IF($A87="N2O",About!$D$59,1))</f>
        <v>7.9002699999999992E-6</v>
      </c>
      <c r="F87" s="415">
        <f>SUMIFS('EPA Export Aggregation'!$F:$F,'EPA Export Aggregation'!$A:$A,$B87,'EPA Export Aggregation'!$D:$D,$A$1)*IF($A87="CH4",About!$D$58,IF($A87="N2O",About!$D$59,1))</f>
        <v>7.9002699999999992E-6</v>
      </c>
      <c r="G87" s="415">
        <f>SUMIFS('EPA Export Aggregation'!$F:$F,'EPA Export Aggregation'!$A:$A,$B87,'EPA Export Aggregation'!$D:$D,$A$1)*IF($A87="CH4",About!$D$58,IF($A87="N2O",About!$D$59,1))</f>
        <v>7.9002699999999992E-6</v>
      </c>
      <c r="H87" s="415">
        <f>SUMIFS('EPA Export Aggregation'!$F:$F,'EPA Export Aggregation'!$A:$A,$B87,'EPA Export Aggregation'!$D:$D,$A$1)*IF($A87="CH4",About!$D$58,IF($A87="N2O",About!$D$59,1))</f>
        <v>7.9002699999999992E-6</v>
      </c>
      <c r="I87" s="415">
        <f>SUMIFS('EPA Export Aggregation'!$F:$F,'EPA Export Aggregation'!$A:$A,$B87,'EPA Export Aggregation'!$D:$D,$A$1)*IF($A87="CH4",About!$D$58,IF($A87="N2O",About!$D$59,1))</f>
        <v>7.9002699999999992E-6</v>
      </c>
      <c r="J87" s="415">
        <f>SUMIFS('EPA Export Aggregation'!$F:$F,'EPA Export Aggregation'!$A:$A,$B87,'EPA Export Aggregation'!$D:$D,$A$1)*IF($A87="CH4",About!$D$58,IF($A87="N2O",About!$D$59,1))</f>
        <v>7.9002699999999992E-6</v>
      </c>
      <c r="K87" s="415">
        <f>SUMIFS('EPA Export Aggregation'!$F:$F,'EPA Export Aggregation'!$A:$A,$B87,'EPA Export Aggregation'!$D:$D,$A$1)*IF($A87="CH4",About!$D$58,IF($A87="N2O",About!$D$59,1))</f>
        <v>7.9002699999999992E-6</v>
      </c>
      <c r="L87" s="415">
        <f>SUMIFS('EPA Export Aggregation'!$F:$F,'EPA Export Aggregation'!$A:$A,$B87,'EPA Export Aggregation'!$D:$D,$A$1)*IF($A87="CH4",About!$D$58,IF($A87="N2O",About!$D$59,1))</f>
        <v>7.9002699999999992E-6</v>
      </c>
      <c r="M87" s="415">
        <f>SUMIFS('EPA Export Aggregation'!$F:$F,'EPA Export Aggregation'!$A:$A,$B87,'EPA Export Aggregation'!$D:$D,$A$1)*IF($A87="CH4",About!$D$58,IF($A87="N2O",About!$D$59,1))</f>
        <v>7.9002699999999992E-6</v>
      </c>
      <c r="N87" s="415">
        <f>SUMIFS('EPA Export Aggregation'!$F:$F,'EPA Export Aggregation'!$A:$A,$B87,'EPA Export Aggregation'!$D:$D,$A$1)*IF($A87="CH4",About!$D$58,IF($A87="N2O",About!$D$59,1))</f>
        <v>7.9002699999999992E-6</v>
      </c>
      <c r="O87" s="415">
        <f>SUMIFS('EPA Export Aggregation'!$F:$F,'EPA Export Aggregation'!$A:$A,$B87,'EPA Export Aggregation'!$D:$D,$A$1)*IF($A87="CH4",About!$D$58,IF($A87="N2O",About!$D$59,1))</f>
        <v>7.9002699999999992E-6</v>
      </c>
      <c r="P87" s="415">
        <f>SUMIFS('EPA Export Aggregation'!$F:$F,'EPA Export Aggregation'!$A:$A,$B87,'EPA Export Aggregation'!$D:$D,$A$1)*IF($A87="CH4",About!$D$58,IF($A87="N2O",About!$D$59,1))</f>
        <v>7.9002699999999992E-6</v>
      </c>
      <c r="Q87" s="415">
        <f>SUMIFS('EPA Export Aggregation'!$F:$F,'EPA Export Aggregation'!$A:$A,$B87,'EPA Export Aggregation'!$D:$D,$A$1)*IF($A87="CH4",About!$D$58,IF($A87="N2O",About!$D$59,1))</f>
        <v>7.9002699999999992E-6</v>
      </c>
      <c r="R87" s="415">
        <f>SUMIFS('EPA Export Aggregation'!$F:$F,'EPA Export Aggregation'!$A:$A,$B87,'EPA Export Aggregation'!$D:$D,$A$1)*IF($A87="CH4",About!$D$58,IF($A87="N2O",About!$D$59,1))</f>
        <v>7.9002699999999992E-6</v>
      </c>
      <c r="S87" s="415">
        <f>SUMIFS('EPA Export Aggregation'!$F:$F,'EPA Export Aggregation'!$A:$A,$B87,'EPA Export Aggregation'!$D:$D,$A$1)*IF($A87="CH4",About!$D$58,IF($A87="N2O",About!$D$59,1))</f>
        <v>7.9002699999999992E-6</v>
      </c>
      <c r="T87" s="415">
        <f>SUMIFS('EPA Export Aggregation'!$F:$F,'EPA Export Aggregation'!$A:$A,$B87,'EPA Export Aggregation'!$D:$D,$A$1)*IF($A87="CH4",About!$D$58,IF($A87="N2O",About!$D$59,1))</f>
        <v>7.9002699999999992E-6</v>
      </c>
      <c r="U87" s="415">
        <f>SUMIFS('EPA Export Aggregation'!$F:$F,'EPA Export Aggregation'!$A:$A,$B87,'EPA Export Aggregation'!$D:$D,$A$1)*IF($A87="CH4",About!$D$58,IF($A87="N2O",About!$D$59,1))</f>
        <v>7.9002699999999992E-6</v>
      </c>
      <c r="V87" s="415">
        <f>SUMIFS('EPA Export Aggregation'!$F:$F,'EPA Export Aggregation'!$A:$A,$B87,'EPA Export Aggregation'!$D:$D,$A$1)*IF($A87="CH4",About!$D$58,IF($A87="N2O",About!$D$59,1))</f>
        <v>7.9002699999999992E-6</v>
      </c>
      <c r="W87" s="415">
        <f>SUMIFS('EPA Export Aggregation'!$F:$F,'EPA Export Aggregation'!$A:$A,$B87,'EPA Export Aggregation'!$D:$D,$A$1)*IF($A87="CH4",About!$D$58,IF($A87="N2O",About!$D$59,1))</f>
        <v>7.9002699999999992E-6</v>
      </c>
      <c r="X87" s="415">
        <f>SUMIFS('EPA Export Aggregation'!$F:$F,'EPA Export Aggregation'!$A:$A,$B87,'EPA Export Aggregation'!$D:$D,$A$1)*IF($A87="CH4",About!$D$58,IF($A87="N2O",About!$D$59,1))</f>
        <v>7.9002699999999992E-6</v>
      </c>
      <c r="Y87" s="415">
        <f>SUMIFS('EPA Export Aggregation'!$F:$F,'EPA Export Aggregation'!$A:$A,$B87,'EPA Export Aggregation'!$D:$D,$A$1)*IF($A87="CH4",About!$D$58,IF($A87="N2O",About!$D$59,1))</f>
        <v>7.9002699999999992E-6</v>
      </c>
      <c r="Z87" s="415">
        <f>SUMIFS('EPA Export Aggregation'!$F:$F,'EPA Export Aggregation'!$A:$A,$B87,'EPA Export Aggregation'!$D:$D,$A$1)*IF($A87="CH4",About!$D$58,IF($A87="N2O",About!$D$59,1))</f>
        <v>7.9002699999999992E-6</v>
      </c>
      <c r="AA87" s="415">
        <f>SUMIFS('EPA Export Aggregation'!$F:$F,'EPA Export Aggregation'!$A:$A,$B87,'EPA Export Aggregation'!$D:$D,$A$1)*IF($A87="CH4",About!$D$58,IF($A87="N2O",About!$D$59,1))</f>
        <v>7.9002699999999992E-6</v>
      </c>
      <c r="AB87" s="415">
        <f>SUMIFS('EPA Export Aggregation'!$F:$F,'EPA Export Aggregation'!$A:$A,$B87,'EPA Export Aggregation'!$D:$D,$A$1)*IF($A87="CH4",About!$D$58,IF($A87="N2O",About!$D$59,1))</f>
        <v>7.9002699999999992E-6</v>
      </c>
      <c r="AC87" s="415">
        <f>SUMIFS('EPA Export Aggregation'!$F:$F,'EPA Export Aggregation'!$A:$A,$B87,'EPA Export Aggregation'!$D:$D,$A$1)*IF($A87="CH4",About!$D$58,IF($A87="N2O",About!$D$59,1))</f>
        <v>7.9002699999999992E-6</v>
      </c>
      <c r="AD87" s="415">
        <f>SUMIFS('EPA Export Aggregation'!$F:$F,'EPA Export Aggregation'!$A:$A,$B87,'EPA Export Aggregation'!$D:$D,$A$1)*IF($A87="CH4",About!$D$58,IF($A87="N2O",About!$D$59,1))</f>
        <v>7.9002699999999992E-6</v>
      </c>
      <c r="AE87" s="415">
        <f>SUMIFS('EPA Export Aggregation'!$F:$F,'EPA Export Aggregation'!$A:$A,$B87,'EPA Export Aggregation'!$D:$D,$A$1)*IF($A87="CH4",About!$D$58,IF($A87="N2O",About!$D$59,1))</f>
        <v>7.9002699999999992E-6</v>
      </c>
      <c r="AF87" s="415">
        <f>SUMIFS('EPA Export Aggregation'!$F:$F,'EPA Export Aggregation'!$A:$A,$B87,'EPA Export Aggregation'!$D:$D,$A$1)*IF($A87="CH4",About!$D$58,IF($A87="N2O",About!$D$59,1))</f>
        <v>7.9002699999999992E-6</v>
      </c>
      <c r="AG87" s="415">
        <f>SUMIFS('EPA Export Aggregation'!$F:$F,'EPA Export Aggregation'!$A:$A,$B87,'EPA Export Aggregation'!$D:$D,$A$1)*IF($A87="CH4",About!$D$58,IF($A87="N2O",About!$D$59,1))</f>
        <v>7.9002699999999992E-6</v>
      </c>
      <c r="AH87" s="415">
        <f>SUMIFS('EPA Export Aggregation'!$F:$F,'EPA Export Aggregation'!$A:$A,$B87,'EPA Export Aggregation'!$D:$D,$A$1)*IF($A87="CH4",About!$D$58,IF($A87="N2O",About!$D$59,1))</f>
        <v>7.9002699999999992E-6</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2026-09-29T17:53:44Z</dcterms:modified>
</cp:coreProperties>
</file>