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land/blape/"/>
    </mc:Choice>
  </mc:AlternateContent>
  <xr:revisionPtr revIDLastSave="0" documentId="13_ncr:1_{31A5EB59-C364-0946-9F46-4CC9C4F0C75C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G37" i="3"/>
  <c r="F37" i="3"/>
  <c r="E37" i="3"/>
  <c r="I37" i="3" s="1"/>
  <c r="D37" i="3"/>
  <c r="H37" i="3" s="1"/>
  <c r="L37" i="3" s="1"/>
  <c r="G35" i="3"/>
  <c r="F35" i="3"/>
  <c r="E35" i="3"/>
  <c r="D35" i="3"/>
  <c r="J34" i="3"/>
  <c r="I34" i="3"/>
  <c r="H34" i="3"/>
  <c r="G34" i="3"/>
  <c r="K34" i="3" s="1"/>
  <c r="F34" i="3"/>
  <c r="E34" i="3"/>
  <c r="D34" i="3"/>
  <c r="J32" i="3"/>
  <c r="I32" i="3"/>
  <c r="H32" i="3"/>
  <c r="G32" i="3"/>
  <c r="K32" i="3" s="1"/>
  <c r="D6" i="3" s="1"/>
  <c r="F32" i="3"/>
  <c r="E32" i="3"/>
  <c r="D32" i="3"/>
  <c r="K31" i="3"/>
  <c r="J31" i="3"/>
  <c r="G31" i="3"/>
  <c r="F31" i="3"/>
  <c r="E31" i="3"/>
  <c r="I31" i="3" s="1"/>
  <c r="D31" i="3"/>
  <c r="H31" i="3" s="1"/>
  <c r="L31" i="3" s="1"/>
  <c r="G29" i="3"/>
  <c r="F29" i="3"/>
  <c r="E29" i="3"/>
  <c r="D29" i="3"/>
  <c r="H28" i="3"/>
  <c r="G28" i="3"/>
  <c r="K28" i="3" s="1"/>
  <c r="F28" i="3"/>
  <c r="J28" i="3" s="1"/>
  <c r="E28" i="3"/>
  <c r="I28" i="3" s="1"/>
  <c r="D28" i="3"/>
  <c r="G26" i="3"/>
  <c r="F26" i="3"/>
  <c r="E26" i="3"/>
  <c r="D26" i="3"/>
  <c r="G23" i="3"/>
  <c r="K23" i="3" s="1"/>
  <c r="D4" i="3" s="1"/>
  <c r="F23" i="3"/>
  <c r="J23" i="3" s="1"/>
  <c r="E23" i="3"/>
  <c r="I23" i="3" s="1"/>
  <c r="D23" i="3"/>
  <c r="H23" i="3" s="1"/>
  <c r="G21" i="3"/>
  <c r="F21" i="3"/>
  <c r="E21" i="3"/>
  <c r="D21" i="3"/>
  <c r="B2" i="1"/>
  <c r="B20" i="4" s="1"/>
  <c r="AI11" i="4" l="1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L32" i="3"/>
  <c r="O11" i="4" a="1"/>
  <c r="O11" i="4" s="1"/>
  <c r="L40" i="3"/>
  <c r="K11" i="4" a="1"/>
  <c r="K11" i="4" s="1"/>
  <c r="J11" i="4" a="1"/>
  <c r="J11" i="4" s="1"/>
  <c r="I11" i="4" a="1"/>
  <c r="I11" i="4" s="1"/>
  <c r="L11" i="4" a="1"/>
  <c r="L11" i="4" s="1"/>
  <c r="H11" i="4" a="1"/>
  <c r="H11" i="4" s="1"/>
  <c r="L34" i="3"/>
  <c r="D5" i="3"/>
  <c r="E5" i="3" s="1"/>
  <c r="L28" i="3"/>
  <c r="L23" i="3"/>
  <c r="L41" i="3"/>
  <c r="D11" i="4" a="1"/>
  <c r="D11" i="4" s="1"/>
  <c r="C18" i="4" s="1"/>
  <c r="B23" i="4" s="1"/>
  <c r="B2" i="7" s="1"/>
  <c r="P11" i="4" a="1"/>
  <c r="P11" i="4" s="1"/>
  <c r="E11" i="4" a="1"/>
  <c r="E11" i="4" s="1"/>
  <c r="M11" i="4" a="1"/>
  <c r="M11" i="4" s="1"/>
  <c r="Q11" i="4" a="1"/>
  <c r="Q11" i="4" s="1"/>
  <c r="B11" i="4" a="1"/>
  <c r="B11" i="4" s="1"/>
  <c r="F11" i="4" a="1"/>
  <c r="F11" i="4" s="1"/>
  <c r="N11" i="4" a="1"/>
  <c r="N11" i="4" s="1"/>
  <c r="C11" i="4" a="1"/>
  <c r="C11" i="4" s="1"/>
  <c r="E6" i="3" s="1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E4" i="3"/>
  <c r="O11" i="7" l="1"/>
  <c r="O12" i="7"/>
  <c r="AB12" i="7"/>
  <c r="AB11" i="7"/>
  <c r="W11" i="7"/>
  <c r="W12" i="7"/>
  <c r="Y11" i="7"/>
  <c r="Y12" i="7"/>
  <c r="AJ12" i="7"/>
  <c r="AJ11" i="7"/>
  <c r="F11" i="7"/>
  <c r="F12" i="7"/>
  <c r="AE11" i="7"/>
  <c r="AE12" i="7"/>
  <c r="AG11" i="7"/>
  <c r="AG12" i="7"/>
  <c r="S12" i="7"/>
  <c r="S11" i="7"/>
  <c r="E12" i="7"/>
  <c r="E11" i="7"/>
  <c r="X11" i="7"/>
  <c r="X12" i="7"/>
  <c r="Z12" i="7"/>
  <c r="Z11" i="7"/>
  <c r="G11" i="7"/>
  <c r="G12" i="7"/>
  <c r="T12" i="7"/>
  <c r="T11" i="7"/>
  <c r="Q11" i="7"/>
  <c r="Q12" i="7"/>
  <c r="K12" i="7"/>
  <c r="K11" i="7"/>
  <c r="N11" i="7"/>
  <c r="N12" i="7"/>
  <c r="H11" i="7"/>
  <c r="H12" i="7"/>
  <c r="J12" i="7"/>
  <c r="J11" i="7"/>
  <c r="AA12" i="7"/>
  <c r="AA11" i="7"/>
  <c r="M12" i="7"/>
  <c r="M11" i="7"/>
  <c r="AD11" i="7"/>
  <c r="AD12" i="7"/>
  <c r="D12" i="7"/>
  <c r="D11" i="7"/>
  <c r="I11" i="7"/>
  <c r="I12" i="7"/>
  <c r="C12" i="7"/>
  <c r="C11" i="7"/>
  <c r="V11" i="7"/>
  <c r="V12" i="7"/>
  <c r="P11" i="7"/>
  <c r="P12" i="7"/>
  <c r="R12" i="7"/>
  <c r="R11" i="7"/>
  <c r="AI12" i="7"/>
  <c r="AI11" i="7"/>
  <c r="U12" i="7"/>
  <c r="U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<sst xmlns="http://schemas.openxmlformats.org/spreadsheetml/2006/main" count="15367" uniqueCount="462">
  <si>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</si>
  <si>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Pennsylvania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</si>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</sst>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9">
        <v>44307</v>
      </c>
      <c r="H1" s="53" t="s">
        <v>2</v>
      </c>
    </row>
    <row r="2" spans="1:8" x14ac:dyDescent="0.2">
      <c r="B2" s="2" t="str">
        <f>LOOKUP(B1,F2:G51,G2:G51)</f>
        <v>PA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1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7" t="s">
        <v>372</v>
      </c>
      <c r="I16" s="58"/>
      <c r="J16" s="58"/>
      <c r="K16" s="58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Pennsylvania</v>
      </c>
      <c r="B18" s="2">
        <f>ABS(SUMIFS('LULUCF Dataframe EPA'!AD2:AD766,'LULUCF Dataframe EPA'!A2:A766,Data!A18))</f>
        <v>30.783243679708207</v>
      </c>
      <c r="C18" s="2">
        <f>B18/D11</f>
        <v>28.741930590361061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28741930590361.062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1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1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1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1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1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1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1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1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1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1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1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1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1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1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-28741930590361.062</v>
      </c>
      <c r="C2" s="25">
        <f>$B$2*Data!C$11</f>
        <v>-29762587135034.43</v>
      </c>
      <c r="D2" s="25">
        <f>$B$2*Data!D$11</f>
        <v>-30783243679708.207</v>
      </c>
      <c r="E2" s="25">
        <f>$B$2*Data!E$11</f>
        <v>-31803900224381.578</v>
      </c>
      <c r="F2" s="25">
        <f>$B$2*Data!F$11</f>
        <v>-32824556769054.945</v>
      </c>
      <c r="G2" s="25">
        <f>$B$2*Data!G$11</f>
        <v>-33845213313728.723</v>
      </c>
      <c r="H2" s="25">
        <f>$B$2*Data!H$11</f>
        <v>-33463602854889.203</v>
      </c>
      <c r="I2" s="25">
        <f>$B$2*Data!I$11</f>
        <v>-33081992396049.883</v>
      </c>
      <c r="J2" s="25">
        <f>$B$2*Data!J$11</f>
        <v>-32700381937210.465</v>
      </c>
      <c r="K2" s="25">
        <f>$B$2*Data!K$11</f>
        <v>-32318771478371.148</v>
      </c>
      <c r="L2" s="25">
        <f>$B$2*Data!L$11</f>
        <v>-31937161019531.828</v>
      </c>
      <c r="M2" s="25">
        <f>$B$2*Data!M$11</f>
        <v>-31022507380091.402</v>
      </c>
      <c r="N2" s="25">
        <f>$B$2*Data!N$11</f>
        <v>-30107853740650.867</v>
      </c>
      <c r="O2" s="25">
        <f>$B$2*Data!O$11</f>
        <v>-29193200101210.746</v>
      </c>
      <c r="P2" s="25">
        <f>$B$2*Data!P$11</f>
        <v>-28278546461770.215</v>
      </c>
      <c r="Q2" s="25">
        <f>$B$2*Data!Q$11</f>
        <v>-27363892822330.094</v>
      </c>
      <c r="R2" s="25">
        <f>$B$2*Data!R$11</f>
        <v>-27353141099084.977</v>
      </c>
      <c r="S2" s="25">
        <f>$B$2*Data!S$11</f>
        <v>-27342389375839.902</v>
      </c>
      <c r="T2" s="25">
        <f>$B$2*Data!T$11</f>
        <v>-27331637652594.824</v>
      </c>
      <c r="U2" s="25">
        <f>$B$2*Data!U$11</f>
        <v>-27320885929349.746</v>
      </c>
      <c r="V2" s="25">
        <f>$B$2*Data!V$11</f>
        <v>-27310134206104.668</v>
      </c>
      <c r="W2" s="25">
        <f>$B$2*Data!W$11</f>
        <v>-27299382482859.59</v>
      </c>
      <c r="X2" s="25">
        <f>$B$2*Data!X$11</f>
        <v>-27288630759614.516</v>
      </c>
      <c r="Y2" s="25">
        <f>$B$2*Data!Y$11</f>
        <v>-27277879036369.434</v>
      </c>
      <c r="Z2" s="25">
        <f>$B$2*Data!Z$11</f>
        <v>-27267127313124.355</v>
      </c>
      <c r="AA2" s="25">
        <f>$B$2*Data!AA$11</f>
        <v>-27256375589879.281</v>
      </c>
      <c r="AB2" s="25">
        <f>$B$2*Data!AB$11</f>
        <v>-27245623866634.203</v>
      </c>
      <c r="AC2" s="25">
        <f>$B$2*Data!AC$11</f>
        <v>-27234872143389.125</v>
      </c>
      <c r="AD2" s="25">
        <f>$B$2*Data!AD$11</f>
        <v>-27224120420144.047</v>
      </c>
      <c r="AE2" s="25">
        <f>$B$2*Data!AE$11</f>
        <v>-27213368696898.969</v>
      </c>
      <c r="AF2" s="25">
        <f>$B$2*Data!AF$11</f>
        <v>-27202616973653.891</v>
      </c>
      <c r="AG2" s="25">
        <f>$B$2*Data!AG$11</f>
        <v>-27191865250408.812</v>
      </c>
      <c r="AH2" s="25">
        <f>$B$2*Data!AH$11</f>
        <v>-27181113527163.738</v>
      </c>
      <c r="AI2" s="25">
        <f>$B$2*Data!AI$11</f>
        <v>-27170361803918.66</v>
      </c>
      <c r="AJ2" s="25">
        <f>$B$2*Data!AJ$11</f>
        <v>-27159610080673.578</v>
      </c>
      <c r="AK2" s="25">
        <f>$B$2*Data!AK$11</f>
        <v>-27148858357428.504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12358216348.48571</v>
      </c>
      <c r="C11" s="25">
        <f>(C$2*-'data from RPEpUACE'!$B11)+SUMIFS('Override Calcs'!$E$4:$E$6,'Override Calcs'!$A$4:$A$6,About!$B$2,'Override Calcs'!$B$4:$B$6,"CH4")</f>
        <v>12797069763.600471</v>
      </c>
      <c r="D11" s="25">
        <f>(D$2*-'data from RPEpUACE'!$B11)+SUMIFS('Override Calcs'!$E$4:$E$6,'Override Calcs'!$A$4:$A$6,About!$B$2,'Override Calcs'!$B$4:$B$6,"CH4")</f>
        <v>13235923178.715406</v>
      </c>
      <c r="E11" s="25">
        <f>(E$2*-'data from RPEpUACE'!$B11)+SUMIFS('Override Calcs'!$E$4:$E$6,'Override Calcs'!$A$4:$A$6,About!$B$2,'Override Calcs'!$B$4:$B$6,"CH4")</f>
        <v>13674776593.83017</v>
      </c>
      <c r="F11" s="25">
        <f>(F$2*-'data from RPEpUACE'!$B11)+SUMIFS('Override Calcs'!$E$4:$E$6,'Override Calcs'!$A$4:$A$6,About!$B$2,'Override Calcs'!$B$4:$B$6,"CH4")</f>
        <v>14113630008.944929</v>
      </c>
      <c r="G11" s="25">
        <f>(G$2*-'data from RPEpUACE'!$B11)+SUMIFS('Override Calcs'!$E$4:$E$6,'Override Calcs'!$A$4:$A$6,About!$B$2,'Override Calcs'!$B$4:$B$6,"CH4")</f>
        <v>14552483424.059866</v>
      </c>
      <c r="H11" s="25">
        <f>(H$2*-'data from RPEpUACE'!$B11)+SUMIFS('Override Calcs'!$E$4:$E$6,'Override Calcs'!$A$4:$A$6,About!$B$2,'Override Calcs'!$B$4:$B$6,"CH4")</f>
        <v>14388401731.761671</v>
      </c>
      <c r="I11" s="25">
        <f>(I$2*-'data from RPEpUACE'!$B11)+SUMIFS('Override Calcs'!$E$4:$E$6,'Override Calcs'!$A$4:$A$6,About!$B$2,'Override Calcs'!$B$4:$B$6,"CH4")</f>
        <v>14224320039.463562</v>
      </c>
      <c r="J11" s="25">
        <f>(J$2*-'data from RPEpUACE'!$B11)+SUMIFS('Override Calcs'!$E$4:$E$6,'Override Calcs'!$A$4:$A$6,About!$B$2,'Override Calcs'!$B$4:$B$6,"CH4")</f>
        <v>14060238347.165411</v>
      </c>
      <c r="K11" s="25">
        <f>(K$2*-'data from RPEpUACE'!$B11)+SUMIFS('Override Calcs'!$E$4:$E$6,'Override Calcs'!$A$4:$A$6,About!$B$2,'Override Calcs'!$B$4:$B$6,"CH4")</f>
        <v>13896156654.867304</v>
      </c>
      <c r="L11" s="25">
        <f>(L$2*-'data from RPEpUACE'!$B11)+SUMIFS('Override Calcs'!$E$4:$E$6,'Override Calcs'!$A$4:$A$6,About!$B$2,'Override Calcs'!$B$4:$B$6,"CH4")</f>
        <v>13732074962.569197</v>
      </c>
      <c r="M11" s="25">
        <f>(M$2*-'data from RPEpUACE'!$B11)+SUMIFS('Override Calcs'!$E$4:$E$6,'Override Calcs'!$A$4:$A$6,About!$B$2,'Override Calcs'!$B$4:$B$6,"CH4")</f>
        <v>13338799795.314934</v>
      </c>
      <c r="N11" s="25">
        <f>(N$2*-'data from RPEpUACE'!$B11)+SUMIFS('Override Calcs'!$E$4:$E$6,'Override Calcs'!$A$4:$A$6,About!$B$2,'Override Calcs'!$B$4:$B$6,"CH4")</f>
        <v>12945524628.060625</v>
      </c>
      <c r="O11" s="25">
        <f>(O$2*-'data from RPEpUACE'!$B11)+SUMIFS('Override Calcs'!$E$4:$E$6,'Override Calcs'!$A$4:$A$6,About!$B$2,'Override Calcs'!$B$4:$B$6,"CH4")</f>
        <v>12552249460.806496</v>
      </c>
      <c r="P11" s="25">
        <f>(P$2*-'data from RPEpUACE'!$B11)+SUMIFS('Override Calcs'!$E$4:$E$6,'Override Calcs'!$A$4:$A$6,About!$B$2,'Override Calcs'!$B$4:$B$6,"CH4")</f>
        <v>12158974293.552189</v>
      </c>
      <c r="Q11" s="25">
        <f>(Q$2*-'data from RPEpUACE'!$B11)+SUMIFS('Override Calcs'!$E$4:$E$6,'Override Calcs'!$A$4:$A$6,About!$B$2,'Override Calcs'!$B$4:$B$6,"CH4")</f>
        <v>11765699126.298058</v>
      </c>
      <c r="R11" s="25">
        <f>(R$2*-'data from RPEpUACE'!$B11)+SUMIFS('Override Calcs'!$E$4:$E$6,'Override Calcs'!$A$4:$A$6,About!$B$2,'Override Calcs'!$B$4:$B$6,"CH4")</f>
        <v>11761076189.729322</v>
      </c>
      <c r="S11" s="25">
        <f>(S$2*-'data from RPEpUACE'!$B11)+SUMIFS('Override Calcs'!$E$4:$E$6,'Override Calcs'!$A$4:$A$6,About!$B$2,'Override Calcs'!$B$4:$B$6,"CH4")</f>
        <v>11756453253.160608</v>
      </c>
      <c r="T11" s="25">
        <f>(T$2*-'data from RPEpUACE'!$B11)+SUMIFS('Override Calcs'!$E$4:$E$6,'Override Calcs'!$A$4:$A$6,About!$B$2,'Override Calcs'!$B$4:$B$6,"CH4")</f>
        <v>11751830316.59189</v>
      </c>
      <c r="U11" s="25">
        <f>(U$2*-'data from RPEpUACE'!$B11)+SUMIFS('Override Calcs'!$E$4:$E$6,'Override Calcs'!$A$4:$A$6,About!$B$2,'Override Calcs'!$B$4:$B$6,"CH4")</f>
        <v>11747207380.023172</v>
      </c>
      <c r="V11" s="25">
        <f>(V$2*-'data from RPEpUACE'!$B11)+SUMIFS('Override Calcs'!$E$4:$E$6,'Override Calcs'!$A$4:$A$6,About!$B$2,'Override Calcs'!$B$4:$B$6,"CH4")</f>
        <v>11742584443.454454</v>
      </c>
      <c r="W11" s="25">
        <f>(W$2*-'data from RPEpUACE'!$B11)+SUMIFS('Override Calcs'!$E$4:$E$6,'Override Calcs'!$A$4:$A$6,About!$B$2,'Override Calcs'!$B$4:$B$6,"CH4")</f>
        <v>11737961506.885738</v>
      </c>
      <c r="X11" s="25">
        <f>(X$2*-'data from RPEpUACE'!$B11)+SUMIFS('Override Calcs'!$E$4:$E$6,'Override Calcs'!$A$4:$A$6,About!$B$2,'Override Calcs'!$B$4:$B$6,"CH4")</f>
        <v>11733338570.317022</v>
      </c>
      <c r="Y11" s="25">
        <f>(Y$2*-'data from RPEpUACE'!$B11)+SUMIFS('Override Calcs'!$E$4:$E$6,'Override Calcs'!$A$4:$A$6,About!$B$2,'Override Calcs'!$B$4:$B$6,"CH4")</f>
        <v>11728715633.748302</v>
      </c>
      <c r="Z11" s="25">
        <f>(Z$2*-'data from RPEpUACE'!$B11)+SUMIFS('Override Calcs'!$E$4:$E$6,'Override Calcs'!$A$4:$A$6,About!$B$2,'Override Calcs'!$B$4:$B$6,"CH4")</f>
        <v>11724092697.179586</v>
      </c>
      <c r="AA11" s="25">
        <f>(AA$2*-'data from RPEpUACE'!$B11)+SUMIFS('Override Calcs'!$E$4:$E$6,'Override Calcs'!$A$4:$A$6,About!$B$2,'Override Calcs'!$B$4:$B$6,"CH4")</f>
        <v>11719469760.61087</v>
      </c>
      <c r="AB11" s="25">
        <f>(AB$2*-'data from RPEpUACE'!$B11)+SUMIFS('Override Calcs'!$E$4:$E$6,'Override Calcs'!$A$4:$A$6,About!$B$2,'Override Calcs'!$B$4:$B$6,"CH4")</f>
        <v>11714846824.042152</v>
      </c>
      <c r="AC11" s="25">
        <f>(AC$2*-'data from RPEpUACE'!$B11)+SUMIFS('Override Calcs'!$E$4:$E$6,'Override Calcs'!$A$4:$A$6,About!$B$2,'Override Calcs'!$B$4:$B$6,"CH4")</f>
        <v>11710223887.473434</v>
      </c>
      <c r="AD11" s="25">
        <f>(AD$2*-'data from RPEpUACE'!$B11)+SUMIFS('Override Calcs'!$E$4:$E$6,'Override Calcs'!$A$4:$A$6,About!$B$2,'Override Calcs'!$B$4:$B$6,"CH4")</f>
        <v>11705600950.904718</v>
      </c>
      <c r="AE11" s="25">
        <f>(AE$2*-'data from RPEpUACE'!$B11)+SUMIFS('Override Calcs'!$E$4:$E$6,'Override Calcs'!$A$4:$A$6,About!$B$2,'Override Calcs'!$B$4:$B$6,"CH4")</f>
        <v>11700978014.336</v>
      </c>
      <c r="AF11" s="25">
        <f>(AF$2*-'data from RPEpUACE'!$B11)+SUMIFS('Override Calcs'!$E$4:$E$6,'Override Calcs'!$A$4:$A$6,About!$B$2,'Override Calcs'!$B$4:$B$6,"CH4")</f>
        <v>11696355077.767282</v>
      </c>
      <c r="AG11" s="25">
        <f>(AG$2*-'data from RPEpUACE'!$B11)+SUMIFS('Override Calcs'!$E$4:$E$6,'Override Calcs'!$A$4:$A$6,About!$B$2,'Override Calcs'!$B$4:$B$6,"CH4")</f>
        <v>11691732141.198565</v>
      </c>
      <c r="AH11" s="25">
        <f>(AH$2*-'data from RPEpUACE'!$B11)+SUMIFS('Override Calcs'!$E$4:$E$6,'Override Calcs'!$A$4:$A$6,About!$B$2,'Override Calcs'!$B$4:$B$6,"CH4")</f>
        <v>11687109204.629848</v>
      </c>
      <c r="AI11" s="25">
        <f>(AI$2*-'data from RPEpUACE'!$B11)+SUMIFS('Override Calcs'!$E$4:$E$6,'Override Calcs'!$A$4:$A$6,About!$B$2,'Override Calcs'!$B$4:$B$6,"CH4")</f>
        <v>11682486268.061132</v>
      </c>
      <c r="AJ11" s="25">
        <f>(AJ$2*-'data from RPEpUACE'!$B11)+SUMIFS('Override Calcs'!$E$4:$E$6,'Override Calcs'!$A$4:$A$6,About!$B$2,'Override Calcs'!$B$4:$B$6,"CH4")</f>
        <v>11677863331.492413</v>
      </c>
      <c r="AK11" s="25">
        <f>(AK$2*-'data from RPEpUACE'!$B11)+SUMIFS('Override Calcs'!$E$4:$E$6,'Override Calcs'!$A$4:$A$6,About!$B$2,'Override Calcs'!$B$4:$B$6,"CH4")</f>
        <v>11673240394.923697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1006075448.128217</v>
      </c>
      <c r="C12" s="25">
        <f>(C$2*-'data from RPEpUACE'!$B12)+SUMIFS('Override Calcs'!$E$4:$E$6,'Override Calcs'!$A$4:$A$6,About!$B$2,'Override Calcs'!$B$4:$B$6,"N2O")</f>
        <v>1041802258.0353992</v>
      </c>
      <c r="D12" s="25">
        <f>(D$2*-'data from RPEpUACE'!$B12)+SUMIFS('Override Calcs'!$E$4:$E$6,'Override Calcs'!$A$4:$A$6,About!$B$2,'Override Calcs'!$B$4:$B$6,"N2O")</f>
        <v>1077529067.9425957</v>
      </c>
      <c r="E12" s="25">
        <f>(E$2*-'data from RPEpUACE'!$B12)+SUMIFS('Override Calcs'!$E$4:$E$6,'Override Calcs'!$A$4:$A$6,About!$B$2,'Override Calcs'!$B$4:$B$6,"N2O")</f>
        <v>1113255877.8497782</v>
      </c>
      <c r="F12" s="25">
        <f>(F$2*-'data from RPEpUACE'!$B12)+SUMIFS('Override Calcs'!$E$4:$E$6,'Override Calcs'!$A$4:$A$6,About!$B$2,'Override Calcs'!$B$4:$B$6,"N2O")</f>
        <v>1148982687.7569604</v>
      </c>
      <c r="G12" s="25">
        <f>(G$2*-'data from RPEpUACE'!$B12)+SUMIFS('Override Calcs'!$E$4:$E$6,'Override Calcs'!$A$4:$A$6,About!$B$2,'Override Calcs'!$B$4:$B$6,"N2O")</f>
        <v>1184709497.6641569</v>
      </c>
      <c r="H12" s="25">
        <f>(H$2*-'data from RPEpUACE'!$B12)+SUMIFS('Override Calcs'!$E$4:$E$6,'Override Calcs'!$A$4:$A$6,About!$B$2,'Override Calcs'!$B$4:$B$6,"N2O")</f>
        <v>1171351699.3012266</v>
      </c>
      <c r="I12" s="25">
        <f>(I$2*-'data from RPEpUACE'!$B12)+SUMIFS('Override Calcs'!$E$4:$E$6,'Override Calcs'!$A$4:$A$6,About!$B$2,'Override Calcs'!$B$4:$B$6,"N2O")</f>
        <v>1157993900.9383032</v>
      </c>
      <c r="J12" s="25">
        <f>(J$2*-'data from RPEpUACE'!$B12)+SUMIFS('Override Calcs'!$E$4:$E$6,'Override Calcs'!$A$4:$A$6,About!$B$2,'Override Calcs'!$B$4:$B$6,"N2O")</f>
        <v>1144636102.5753763</v>
      </c>
      <c r="K12" s="25">
        <f>(K$2*-'data from RPEpUACE'!$B12)+SUMIFS('Override Calcs'!$E$4:$E$6,'Override Calcs'!$A$4:$A$6,About!$B$2,'Override Calcs'!$B$4:$B$6,"N2O")</f>
        <v>1131278304.2124531</v>
      </c>
      <c r="L12" s="25">
        <f>(L$2*-'data from RPEpUACE'!$B12)+SUMIFS('Override Calcs'!$E$4:$E$6,'Override Calcs'!$A$4:$A$6,About!$B$2,'Override Calcs'!$B$4:$B$6,"N2O")</f>
        <v>1117920505.8495297</v>
      </c>
      <c r="M12" s="25">
        <f>(M$2*-'data from RPEpUACE'!$B12)+SUMIFS('Override Calcs'!$E$4:$E$6,'Override Calcs'!$A$4:$A$6,About!$B$2,'Override Calcs'!$B$4:$B$6,"N2O")</f>
        <v>1085904195.4875968</v>
      </c>
      <c r="N12" s="25">
        <f>(N$2*-'data from RPEpUACE'!$B12)+SUMIFS('Override Calcs'!$E$4:$E$6,'Override Calcs'!$A$4:$A$6,About!$B$2,'Override Calcs'!$B$4:$B$6,"N2O")</f>
        <v>1053887885.1256602</v>
      </c>
      <c r="O12" s="25">
        <f>(O$2*-'data from RPEpUACE'!$B12)+SUMIFS('Override Calcs'!$E$4:$E$6,'Override Calcs'!$A$4:$A$6,About!$B$2,'Override Calcs'!$B$4:$B$6,"N2O")</f>
        <v>1021871574.763738</v>
      </c>
      <c r="P12" s="25">
        <f>(P$2*-'data from RPEpUACE'!$B12)+SUMIFS('Override Calcs'!$E$4:$E$6,'Override Calcs'!$A$4:$A$6,About!$B$2,'Override Calcs'!$B$4:$B$6,"N2O")</f>
        <v>989855264.40180147</v>
      </c>
      <c r="Q12" s="25">
        <f>(Q$2*-'data from RPEpUACE'!$B12)+SUMIFS('Override Calcs'!$E$4:$E$6,'Override Calcs'!$A$4:$A$6,About!$B$2,'Override Calcs'!$B$4:$B$6,"N2O")</f>
        <v>957838954.03987932</v>
      </c>
      <c r="R12" s="25">
        <f>(R$2*-'data from RPEpUACE'!$B12)+SUMIFS('Override Calcs'!$E$4:$E$6,'Override Calcs'!$A$4:$A$6,About!$B$2,'Override Calcs'!$B$4:$B$6,"N2O")</f>
        <v>957462603.37171614</v>
      </c>
      <c r="S12" s="25">
        <f>(S$2*-'data from RPEpUACE'!$B12)+SUMIFS('Override Calcs'!$E$4:$E$6,'Override Calcs'!$A$4:$A$6,About!$B$2,'Override Calcs'!$B$4:$B$6,"N2O")</f>
        <v>957086252.70355451</v>
      </c>
      <c r="T12" s="25">
        <f>(T$2*-'data from RPEpUACE'!$B12)+SUMIFS('Override Calcs'!$E$4:$E$6,'Override Calcs'!$A$4:$A$6,About!$B$2,'Override Calcs'!$B$4:$B$6,"N2O")</f>
        <v>956709902.03539264</v>
      </c>
      <c r="U12" s="25">
        <f>(U$2*-'data from RPEpUACE'!$B12)+SUMIFS('Override Calcs'!$E$4:$E$6,'Override Calcs'!$A$4:$A$6,About!$B$2,'Override Calcs'!$B$4:$B$6,"N2O")</f>
        <v>956333551.36723089</v>
      </c>
      <c r="V12" s="25">
        <f>(V$2*-'data from RPEpUACE'!$B12)+SUMIFS('Override Calcs'!$E$4:$E$6,'Override Calcs'!$A$4:$A$6,About!$B$2,'Override Calcs'!$B$4:$B$6,"N2O")</f>
        <v>955957200.69906902</v>
      </c>
      <c r="W12" s="25">
        <f>(W$2*-'data from RPEpUACE'!$B12)+SUMIFS('Override Calcs'!$E$4:$E$6,'Override Calcs'!$A$4:$A$6,About!$B$2,'Override Calcs'!$B$4:$B$6,"N2O")</f>
        <v>955580850.03090727</v>
      </c>
      <c r="X12" s="25">
        <f>(X$2*-'data from RPEpUACE'!$B12)+SUMIFS('Override Calcs'!$E$4:$E$6,'Override Calcs'!$A$4:$A$6,About!$B$2,'Override Calcs'!$B$4:$B$6,"N2O")</f>
        <v>955204499.36274564</v>
      </c>
      <c r="Y12" s="25">
        <f>(Y$2*-'data from RPEpUACE'!$B12)+SUMIFS('Override Calcs'!$E$4:$E$6,'Override Calcs'!$A$4:$A$6,About!$B$2,'Override Calcs'!$B$4:$B$6,"N2O")</f>
        <v>954828148.69458365</v>
      </c>
      <c r="Z12" s="25">
        <f>(Z$2*-'data from RPEpUACE'!$B12)+SUMIFS('Override Calcs'!$E$4:$E$6,'Override Calcs'!$A$4:$A$6,About!$B$2,'Override Calcs'!$B$4:$B$6,"N2O")</f>
        <v>954451798.02642179</v>
      </c>
      <c r="AA12" s="25">
        <f>(AA$2*-'data from RPEpUACE'!$B12)+SUMIFS('Override Calcs'!$E$4:$E$6,'Override Calcs'!$A$4:$A$6,About!$B$2,'Override Calcs'!$B$4:$B$6,"N2O")</f>
        <v>954075447.35826015</v>
      </c>
      <c r="AB12" s="25">
        <f>(AB$2*-'data from RPEpUACE'!$B12)+SUMIFS('Override Calcs'!$E$4:$E$6,'Override Calcs'!$A$4:$A$6,About!$B$2,'Override Calcs'!$B$4:$B$6,"N2O")</f>
        <v>953699096.6900984</v>
      </c>
      <c r="AC12" s="25">
        <f>(AC$2*-'data from RPEpUACE'!$B12)+SUMIFS('Override Calcs'!$E$4:$E$6,'Override Calcs'!$A$4:$A$6,About!$B$2,'Override Calcs'!$B$4:$B$6,"N2O")</f>
        <v>953322746.02193654</v>
      </c>
      <c r="AD12" s="25">
        <f>(AD$2*-'data from RPEpUACE'!$B12)+SUMIFS('Override Calcs'!$E$4:$E$6,'Override Calcs'!$A$4:$A$6,About!$B$2,'Override Calcs'!$B$4:$B$6,"N2O")</f>
        <v>952946395.35377479</v>
      </c>
      <c r="AE12" s="25">
        <f>(AE$2*-'data from RPEpUACE'!$B12)+SUMIFS('Override Calcs'!$E$4:$E$6,'Override Calcs'!$A$4:$A$6,About!$B$2,'Override Calcs'!$B$4:$B$6,"N2O")</f>
        <v>952570044.68561292</v>
      </c>
      <c r="AF12" s="25">
        <f>(AF$2*-'data from RPEpUACE'!$B12)+SUMIFS('Override Calcs'!$E$4:$E$6,'Override Calcs'!$A$4:$A$6,About!$B$2,'Override Calcs'!$B$4:$B$6,"N2O")</f>
        <v>952193694.01745117</v>
      </c>
      <c r="AG12" s="25">
        <f>(AG$2*-'data from RPEpUACE'!$B12)+SUMIFS('Override Calcs'!$E$4:$E$6,'Override Calcs'!$A$4:$A$6,About!$B$2,'Override Calcs'!$B$4:$B$6,"N2O")</f>
        <v>951817343.34928942</v>
      </c>
      <c r="AH12" s="25">
        <f>(AH$2*-'data from RPEpUACE'!$B12)+SUMIFS('Override Calcs'!$E$4:$E$6,'Override Calcs'!$A$4:$A$6,About!$B$2,'Override Calcs'!$B$4:$B$6,"N2O")</f>
        <v>951440992.68112767</v>
      </c>
      <c r="AI12" s="25">
        <f>(AI$2*-'data from RPEpUACE'!$B12)+SUMIFS('Override Calcs'!$E$4:$E$6,'Override Calcs'!$A$4:$A$6,About!$B$2,'Override Calcs'!$B$4:$B$6,"N2O")</f>
        <v>951064642.01296592</v>
      </c>
      <c r="AJ12" s="25">
        <f>(AJ$2*-'data from RPEpUACE'!$B12)+SUMIFS('Override Calcs'!$E$4:$E$6,'Override Calcs'!$A$4:$A$6,About!$B$2,'Override Calcs'!$B$4:$B$6,"N2O")</f>
        <v>950688291.34480393</v>
      </c>
      <c r="AK12" s="25">
        <f>(AK$2*-'data from RPEpUACE'!$B12)+SUMIFS('Override Calcs'!$E$4:$E$6,'Override Calcs'!$A$4:$A$6,About!$B$2,'Override Calcs'!$B$4:$B$6,"N2O")</f>
        <v>950311940.6766423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2021-04-22T01:09:08Z</dcterms:modified>
</cp:coreProperties>
</file>