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RI/bldgs/BCEU/"/>
    </mc:Choice>
  </mc:AlternateContent>
  <xr:revisionPtr revIDLastSave="0" documentId="8_{707128F2-C13F-0049-961E-C5B4AD5CE00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P195" i="30" l="1"/>
  <c r="O195" i="30" s="1"/>
  <c r="R143" i="30"/>
  <c r="S143" i="30" s="1"/>
  <c r="R182" i="30"/>
  <c r="S182" i="30" s="1"/>
  <c r="R190" i="30"/>
  <c r="S190" i="30" s="1"/>
  <c r="R156" i="30"/>
  <c r="S156" i="30" s="1"/>
  <c r="R151" i="30"/>
  <c r="S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51" i="30" l="1"/>
  <c r="S151" i="36"/>
  <c r="F6" i="14" s="1"/>
  <c r="T156" i="30"/>
  <c r="S156" i="36"/>
  <c r="F11" i="14" s="1"/>
  <c r="T190" i="30"/>
  <c r="S190" i="36"/>
  <c r="F6" i="17" s="1"/>
  <c r="T182" i="30"/>
  <c r="S182" i="36"/>
  <c r="F11" i="16" s="1"/>
  <c r="T143" i="30"/>
  <c r="S143" i="36"/>
  <c r="F11" i="21" s="1"/>
  <c r="R182" i="36"/>
  <c r="E11" i="16" s="1"/>
  <c r="R156" i="36"/>
  <c r="E11" i="14" s="1"/>
  <c r="R143" i="36"/>
  <c r="E11" i="21" s="1"/>
  <c r="R190" i="36"/>
  <c r="E6" i="17" s="1"/>
  <c r="R151" i="36"/>
  <c r="E6" i="14" s="1"/>
  <c r="P177" i="36"/>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43" i="30" l="1"/>
  <c r="T143" i="36"/>
  <c r="G11" i="21" s="1"/>
  <c r="U182" i="30"/>
  <c r="T182" i="36"/>
  <c r="G11" i="16" s="1"/>
  <c r="U190" i="30"/>
  <c r="T190" i="36"/>
  <c r="G6" i="17" s="1"/>
  <c r="U156" i="30"/>
  <c r="T156" i="36"/>
  <c r="G11" i="14" s="1"/>
  <c r="U151" i="30"/>
  <c r="T151" i="36"/>
  <c r="G6"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56" i="30" l="1"/>
  <c r="U156" i="36"/>
  <c r="H11" i="14" s="1"/>
  <c r="V190" i="30"/>
  <c r="U190" i="36"/>
  <c r="H6" i="17" s="1"/>
  <c r="V182" i="30"/>
  <c r="U182" i="36"/>
  <c r="H11" i="16" s="1"/>
  <c r="V151" i="30"/>
  <c r="U151" i="36"/>
  <c r="H6" i="14" s="1"/>
  <c r="V143" i="30"/>
  <c r="U143" i="36"/>
  <c r="H11" i="21"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51" i="30" l="1"/>
  <c r="V151" i="36"/>
  <c r="I6" i="14" s="1"/>
  <c r="W182" i="30"/>
  <c r="V182" i="36"/>
  <c r="I11" i="16" s="1"/>
  <c r="W190" i="30"/>
  <c r="V190" i="36"/>
  <c r="I6" i="17" s="1"/>
  <c r="W143" i="30"/>
  <c r="V143" i="36"/>
  <c r="I11" i="21" s="1"/>
  <c r="W156" i="30"/>
  <c r="V156" i="36"/>
  <c r="I11" i="14"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43" i="30" l="1"/>
  <c r="W143" i="36"/>
  <c r="J11" i="21" s="1"/>
  <c r="X190" i="30"/>
  <c r="W190" i="36"/>
  <c r="J6" i="17" s="1"/>
  <c r="X182" i="30"/>
  <c r="W182" i="36"/>
  <c r="J11" i="16" s="1"/>
  <c r="X156" i="30"/>
  <c r="W156" i="36"/>
  <c r="J11" i="14" s="1"/>
  <c r="X151" i="30"/>
  <c r="W151" i="36"/>
  <c r="J6" i="14"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56" i="30" l="1"/>
  <c r="X156" i="36"/>
  <c r="K11" i="14" s="1"/>
  <c r="Y182" i="30"/>
  <c r="X182" i="36"/>
  <c r="K11" i="16" s="1"/>
  <c r="Y190" i="30"/>
  <c r="X190" i="36"/>
  <c r="K6" i="17" s="1"/>
  <c r="Y151" i="30"/>
  <c r="X151" i="36"/>
  <c r="K6" i="14" s="1"/>
  <c r="Y143" i="30"/>
  <c r="X143" i="36"/>
  <c r="K11" i="21"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51" i="30" l="1"/>
  <c r="Y151" i="36"/>
  <c r="L6" i="14" s="1"/>
  <c r="Z190" i="30"/>
  <c r="Y190" i="36"/>
  <c r="L6" i="17" s="1"/>
  <c r="Z182" i="30"/>
  <c r="Y182" i="36"/>
  <c r="L11" i="16" s="1"/>
  <c r="Z143" i="30"/>
  <c r="Y143" i="36"/>
  <c r="L11" i="21" s="1"/>
  <c r="Z156" i="30"/>
  <c r="Y156" i="36"/>
  <c r="L11" i="14"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56" i="30" l="1"/>
  <c r="Z156" i="36"/>
  <c r="M11" i="14" s="1"/>
  <c r="AA143" i="30"/>
  <c r="Z143" i="36"/>
  <c r="M11" i="21" s="1"/>
  <c r="AA182" i="30"/>
  <c r="Z182" i="36"/>
  <c r="M11" i="16" s="1"/>
  <c r="AA190" i="30"/>
  <c r="Z190" i="36"/>
  <c r="M6" i="17" s="1"/>
  <c r="AA151" i="30"/>
  <c r="Z151" i="36"/>
  <c r="M6" i="14"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1" i="30" l="1"/>
  <c r="AA151" i="36"/>
  <c r="N6" i="14" s="1"/>
  <c r="AB156" i="30"/>
  <c r="AA156" i="36"/>
  <c r="N11" i="14" s="1"/>
  <c r="AB190" i="30"/>
  <c r="AA190" i="36"/>
  <c r="N6" i="17" s="1"/>
  <c r="AB182" i="30"/>
  <c r="AA182" i="36"/>
  <c r="N11" i="16" s="1"/>
  <c r="AB143" i="30"/>
  <c r="AA143" i="36"/>
  <c r="N11" i="21"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82" i="30" l="1"/>
  <c r="AB182" i="36"/>
  <c r="O11" i="16" s="1"/>
  <c r="AC190" i="30"/>
  <c r="AB190" i="36"/>
  <c r="O6" i="17" s="1"/>
  <c r="AC156" i="30"/>
  <c r="AB156" i="36"/>
  <c r="O11" i="14" s="1"/>
  <c r="AC143" i="30"/>
  <c r="AB143" i="36"/>
  <c r="O11" i="21" s="1"/>
  <c r="AC151" i="30"/>
  <c r="AB151" i="36"/>
  <c r="O6"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43" i="30" l="1"/>
  <c r="AC143" i="36"/>
  <c r="P11" i="21" s="1"/>
  <c r="AD156" i="30"/>
  <c r="AC156" i="36"/>
  <c r="P11" i="14" s="1"/>
  <c r="AD190" i="30"/>
  <c r="AC190" i="36"/>
  <c r="P6" i="17" s="1"/>
  <c r="AD151" i="30"/>
  <c r="AC151" i="36"/>
  <c r="P6" i="14" s="1"/>
  <c r="AD182" i="30"/>
  <c r="AC182" i="36"/>
  <c r="P11" i="16"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51" i="30" l="1"/>
  <c r="AD151" i="36"/>
  <c r="Q6" i="14" s="1"/>
  <c r="AE190" i="30"/>
  <c r="AD190" i="36"/>
  <c r="Q6" i="17" s="1"/>
  <c r="AE156" i="30"/>
  <c r="AD156" i="36"/>
  <c r="Q11" i="14" s="1"/>
  <c r="AE182" i="30"/>
  <c r="AD182" i="36"/>
  <c r="Q11" i="16" s="1"/>
  <c r="AE143" i="30"/>
  <c r="AD143" i="36"/>
  <c r="Q11" i="21"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43" i="30" l="1"/>
  <c r="AE143" i="36"/>
  <c r="R11" i="21" s="1"/>
  <c r="AF182" i="30"/>
  <c r="AE182" i="36"/>
  <c r="R11" i="16" s="1"/>
  <c r="AF156" i="30"/>
  <c r="AE156" i="36"/>
  <c r="R11" i="14" s="1"/>
  <c r="AF190" i="30"/>
  <c r="AE190" i="36"/>
  <c r="R6" i="17" s="1"/>
  <c r="AF151" i="30"/>
  <c r="AE151" i="36"/>
  <c r="R6" i="14"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90" i="30" l="1"/>
  <c r="AF190" i="36"/>
  <c r="S6" i="17" s="1"/>
  <c r="AG156" i="30"/>
  <c r="AF156" i="36"/>
  <c r="S11" i="14" s="1"/>
  <c r="AG182" i="30"/>
  <c r="AF182" i="36"/>
  <c r="S11" i="16" s="1"/>
  <c r="AG151" i="30"/>
  <c r="AF151" i="36"/>
  <c r="S6" i="14" s="1"/>
  <c r="AG143" i="30"/>
  <c r="AF143" i="36"/>
  <c r="S11" i="21"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51" i="30" l="1"/>
  <c r="AG151" i="36"/>
  <c r="T6" i="14" s="1"/>
  <c r="AH182" i="30"/>
  <c r="AG182" i="36"/>
  <c r="T11" i="16" s="1"/>
  <c r="AH156" i="30"/>
  <c r="AG156" i="36"/>
  <c r="T11" i="14" s="1"/>
  <c r="AH143" i="30"/>
  <c r="AG143" i="36"/>
  <c r="T11" i="21" s="1"/>
  <c r="AH190" i="30"/>
  <c r="AG190" i="36"/>
  <c r="T6" i="17"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43" i="30" l="1"/>
  <c r="AH143" i="36"/>
  <c r="U11" i="21" s="1"/>
  <c r="AI156" i="30"/>
  <c r="AH156" i="36"/>
  <c r="U11" i="14" s="1"/>
  <c r="AI182" i="30"/>
  <c r="AH182" i="36"/>
  <c r="U11" i="16" s="1"/>
  <c r="AI190" i="30"/>
  <c r="AH190" i="36"/>
  <c r="U6" i="17" s="1"/>
  <c r="AI151" i="30"/>
  <c r="AH151" i="36"/>
  <c r="U6" i="14"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90" i="30" l="1"/>
  <c r="AI190" i="36"/>
  <c r="V6" i="17" s="1"/>
  <c r="AJ182" i="30"/>
  <c r="AI182" i="36"/>
  <c r="V11" i="16" s="1"/>
  <c r="AJ156" i="30"/>
  <c r="AI156" i="36"/>
  <c r="V11" i="14" s="1"/>
  <c r="AJ151" i="30"/>
  <c r="AI151" i="36"/>
  <c r="V6" i="14" s="1"/>
  <c r="AJ143" i="30"/>
  <c r="AI143" i="36"/>
  <c r="V11" i="21"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51" i="30" l="1"/>
  <c r="AJ151" i="36"/>
  <c r="W6" i="14" s="1"/>
  <c r="AK156" i="30"/>
  <c r="AJ156" i="36"/>
  <c r="W11" i="14" s="1"/>
  <c r="AK182" i="30"/>
  <c r="AJ182" i="36"/>
  <c r="W11" i="16" s="1"/>
  <c r="AK143" i="30"/>
  <c r="AJ143" i="36"/>
  <c r="W11" i="21" s="1"/>
  <c r="AK190" i="30"/>
  <c r="AJ190" i="36"/>
  <c r="W6" i="17"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43" i="30" l="1"/>
  <c r="AK143" i="36"/>
  <c r="X11" i="21" s="1"/>
  <c r="AL182" i="30"/>
  <c r="AK182" i="36"/>
  <c r="X11" i="16" s="1"/>
  <c r="AL156" i="30"/>
  <c r="AK156" i="36"/>
  <c r="X11" i="14" s="1"/>
  <c r="AL190" i="30"/>
  <c r="AK190" i="36"/>
  <c r="X6" i="17" s="1"/>
  <c r="AL151" i="30"/>
  <c r="AK151" i="36"/>
  <c r="X6" i="14"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90" i="30" l="1"/>
  <c r="AL190" i="36"/>
  <c r="Y6" i="17" s="1"/>
  <c r="AM156" i="30"/>
  <c r="AL156" i="36"/>
  <c r="Y11" i="14" s="1"/>
  <c r="AM182" i="30"/>
  <c r="AL182" i="36"/>
  <c r="Y11" i="16" s="1"/>
  <c r="AM151" i="30"/>
  <c r="AL151" i="36"/>
  <c r="Y6" i="14" s="1"/>
  <c r="AM143" i="30"/>
  <c r="AL143" i="36"/>
  <c r="Y11" i="21"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51" i="30" l="1"/>
  <c r="AM151" i="36"/>
  <c r="Z6" i="14" s="1"/>
  <c r="AN182" i="30"/>
  <c r="AM182" i="36"/>
  <c r="Z11" i="16" s="1"/>
  <c r="AN156" i="30"/>
  <c r="AM156" i="36"/>
  <c r="Z11" i="14" s="1"/>
  <c r="AN143" i="30"/>
  <c r="AM143" i="36"/>
  <c r="Z11" i="21" s="1"/>
  <c r="AN190" i="30"/>
  <c r="AM190" i="36"/>
  <c r="Z6" i="17"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43" i="30" l="1"/>
  <c r="AN143" i="36"/>
  <c r="AA11" i="21" s="1"/>
  <c r="AO156" i="30"/>
  <c r="AN156" i="36"/>
  <c r="AA11" i="14" s="1"/>
  <c r="AO182" i="30"/>
  <c r="AN182" i="36"/>
  <c r="AA11" i="16" s="1"/>
  <c r="AO190" i="30"/>
  <c r="AN190" i="36"/>
  <c r="AA6" i="17" s="1"/>
  <c r="AO151" i="30"/>
  <c r="AN151" i="36"/>
  <c r="AA6"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90" i="30" l="1"/>
  <c r="AO190" i="36"/>
  <c r="AB6" i="17" s="1"/>
  <c r="AP182" i="30"/>
  <c r="AO182" i="36"/>
  <c r="AB11" i="16" s="1"/>
  <c r="AP156" i="30"/>
  <c r="AO156" i="36"/>
  <c r="AB11" i="14" s="1"/>
  <c r="AP151" i="30"/>
  <c r="AO151" i="36"/>
  <c r="AB6" i="14" s="1"/>
  <c r="AP143" i="30"/>
  <c r="AO143" i="36"/>
  <c r="AB11" i="21"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51" i="30" l="1"/>
  <c r="AP151" i="36"/>
  <c r="AC6" i="14" s="1"/>
  <c r="AQ156" i="30"/>
  <c r="AP156" i="36"/>
  <c r="AC11" i="14" s="1"/>
  <c r="AQ182" i="30"/>
  <c r="AP182" i="36"/>
  <c r="AC11" i="16" s="1"/>
  <c r="AQ143" i="30"/>
  <c r="AP143" i="36"/>
  <c r="AC11" i="21" s="1"/>
  <c r="AQ190" i="30"/>
  <c r="AP190" i="36"/>
  <c r="AC6" i="17"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43" i="30" l="1"/>
  <c r="AQ143" i="36"/>
  <c r="AD11" i="21" s="1"/>
  <c r="AR182" i="30"/>
  <c r="AQ182" i="36"/>
  <c r="AD11" i="16" s="1"/>
  <c r="AR156" i="30"/>
  <c r="AQ156" i="36"/>
  <c r="AD11" i="14" s="1"/>
  <c r="AR190" i="30"/>
  <c r="AQ190" i="36"/>
  <c r="AD6" i="17" s="1"/>
  <c r="AR151" i="30"/>
  <c r="AQ151" i="36"/>
  <c r="AD6" i="14"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90" i="30" l="1"/>
  <c r="AR190" i="36"/>
  <c r="AE6" i="17" s="1"/>
  <c r="AS156" i="30"/>
  <c r="AR156" i="36"/>
  <c r="AE11" i="14" s="1"/>
  <c r="AS182" i="30"/>
  <c r="AR182" i="36"/>
  <c r="AE11" i="16" s="1"/>
  <c r="AS151" i="30"/>
  <c r="AR151" i="36"/>
  <c r="AE6" i="14" s="1"/>
  <c r="AS143" i="30"/>
  <c r="AR143" i="36"/>
  <c r="AE11" i="21"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51" i="30" l="1"/>
  <c r="AT151" i="36" s="1"/>
  <c r="AG6" i="14" s="1"/>
  <c r="AS151" i="36"/>
  <c r="AF6" i="14" s="1"/>
  <c r="AT182" i="30"/>
  <c r="AT182" i="36" s="1"/>
  <c r="AG11" i="16" s="1"/>
  <c r="AS182" i="36"/>
  <c r="AF11" i="16" s="1"/>
  <c r="AT156" i="30"/>
  <c r="AT156" i="36" s="1"/>
  <c r="AG11" i="14" s="1"/>
  <c r="AS156" i="36"/>
  <c r="AF11" i="14" s="1"/>
  <c r="AT143" i="30"/>
  <c r="AT143" i="36" s="1"/>
  <c r="AG11" i="21" s="1"/>
  <c r="AS143" i="36"/>
  <c r="AF11" i="21" s="1"/>
  <c r="AT190" i="30"/>
  <c r="AT190" i="36" s="1"/>
  <c r="AG6" i="17" s="1"/>
  <c r="AS190" i="36"/>
  <c r="AF6" i="17"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<sst xmlns="http://schemas.openxmlformats.org/spreadsheetml/2006/main" count="211474" uniqueCount="1097">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</sst>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10684999999999.996</c:v>
                </c:pt>
                <c:pt idx="1">
                  <c:v>10684999999999.996</c:v>
                </c:pt>
                <c:pt idx="2">
                  <c:v>10676154142533.898</c:v>
                </c:pt>
                <c:pt idx="3">
                  <c:v>10652602559373.777</c:v>
                </c:pt>
                <c:pt idx="4">
                  <c:v>10627348594745.227</c:v>
                </c:pt>
                <c:pt idx="5">
                  <c:v>10609645781399.328</c:v>
                </c:pt>
                <c:pt idx="6">
                  <c:v>10600374034911.361</c:v>
                </c:pt>
                <c:pt idx="7">
                  <c:v>10602142981917.705</c:v>
                </c:pt>
                <c:pt idx="8">
                  <c:v>10604853182552.945</c:v>
                </c:pt>
                <c:pt idx="9">
                  <c:v>10610344671667.49</c:v>
                </c:pt>
                <c:pt idx="10">
                  <c:v>10625482078350.984</c:v>
                </c:pt>
                <c:pt idx="11">
                  <c:v>10656773439450.512</c:v>
                </c:pt>
                <c:pt idx="12">
                  <c:v>10694325785305.369</c:v>
                </c:pt>
                <c:pt idx="13">
                  <c:v>10739393609307.523</c:v>
                </c:pt>
                <c:pt idx="14">
                  <c:v>10791331797586.117</c:v>
                </c:pt>
                <c:pt idx="15">
                  <c:v>10845760143132.449</c:v>
                </c:pt>
                <c:pt idx="16">
                  <c:v>10895625430290.537</c:v>
                </c:pt>
                <c:pt idx="17">
                  <c:v>10943273250132.965</c:v>
                </c:pt>
                <c:pt idx="18">
                  <c:v>10988847302533.055</c:v>
                </c:pt>
                <c:pt idx="19">
                  <c:v>11031315085106.416</c:v>
                </c:pt>
                <c:pt idx="20">
                  <c:v>11072007460694.109</c:v>
                </c:pt>
                <c:pt idx="21">
                  <c:v>11031681967507.359</c:v>
                </c:pt>
                <c:pt idx="22">
                  <c:v>10989472731117.734</c:v>
                </c:pt>
                <c:pt idx="23">
                  <c:v>10943846227157.084</c:v>
                </c:pt>
                <c:pt idx="24">
                  <c:v>10898587611795.586</c:v>
                </c:pt>
                <c:pt idx="25">
                  <c:v>10852675294815.932</c:v>
                </c:pt>
                <c:pt idx="26">
                  <c:v>10824284296649.764</c:v>
                </c:pt>
                <c:pt idx="27">
                  <c:v>10777929721429.461</c:v>
                </c:pt>
                <c:pt idx="28">
                  <c:v>10730600694947.352</c:v>
                </c:pt>
                <c:pt idx="29">
                  <c:v>10671735735254.953</c:v>
                </c:pt>
                <c:pt idx="30">
                  <c:v>10619989036767.598</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12299000000000</c:v>
                </c:pt>
                <c:pt idx="1">
                  <c:v>12299000000000</c:v>
                </c:pt>
                <c:pt idx="2">
                  <c:v>12364746168632.502</c:v>
                </c:pt>
                <c:pt idx="3">
                  <c:v>12428636105096.762</c:v>
                </c:pt>
                <c:pt idx="4">
                  <c:v>12497230093247.93</c:v>
                </c:pt>
                <c:pt idx="5">
                  <c:v>12561319651820.26</c:v>
                </c:pt>
                <c:pt idx="6">
                  <c:v>12624777218754.863</c:v>
                </c:pt>
                <c:pt idx="7">
                  <c:v>12686688669919.035</c:v>
                </c:pt>
                <c:pt idx="8">
                  <c:v>12749461020924.289</c:v>
                </c:pt>
                <c:pt idx="9">
                  <c:v>12816747399080.891</c:v>
                </c:pt>
                <c:pt idx="10">
                  <c:v>12890126821269.809</c:v>
                </c:pt>
                <c:pt idx="11">
                  <c:v>12971548993623.264</c:v>
                </c:pt>
                <c:pt idx="12">
                  <c:v>13064779392206.568</c:v>
                </c:pt>
                <c:pt idx="13">
                  <c:v>13166114769344.773</c:v>
                </c:pt>
                <c:pt idx="14">
                  <c:v>13276775863709.285</c:v>
                </c:pt>
                <c:pt idx="15">
                  <c:v>13393749454125.15</c:v>
                </c:pt>
                <c:pt idx="16">
                  <c:v>13516229394195.793</c:v>
                </c:pt>
                <c:pt idx="17">
                  <c:v>13647089247947.639</c:v>
                </c:pt>
                <c:pt idx="18">
                  <c:v>13782375147020.178</c:v>
                </c:pt>
                <c:pt idx="19">
                  <c:v>13926379787161.1</c:v>
                </c:pt>
                <c:pt idx="20">
                  <c:v>14075671439923.527</c:v>
                </c:pt>
                <c:pt idx="21">
                  <c:v>14233867065355.939</c:v>
                </c:pt>
                <c:pt idx="22">
                  <c:v>14397272924393.824</c:v>
                </c:pt>
                <c:pt idx="23">
                  <c:v>14568701863384.225</c:v>
                </c:pt>
                <c:pt idx="24">
                  <c:v>14747072348842.613</c:v>
                </c:pt>
                <c:pt idx="25">
                  <c:v>14929395322136.605</c:v>
                </c:pt>
                <c:pt idx="26">
                  <c:v>15120776372503.693</c:v>
                </c:pt>
                <c:pt idx="27">
                  <c:v>15316221272688.9</c:v>
                </c:pt>
                <c:pt idx="28">
                  <c:v>15516725162258.943</c:v>
                </c:pt>
                <c:pt idx="29">
                  <c:v>15725190537863.285</c:v>
                </c:pt>
                <c:pt idx="30">
                  <c:v>15940681103046.77</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793</v>
      </c>
      <c r="C1" s="95">
        <v>45275</v>
      </c>
      <c r="E1" s="128" t="s">
        <v>915</v>
      </c>
      <c r="F1" s="129" t="str">
        <f>B1</f>
        <v>Rhode Island</v>
      </c>
      <c r="H1" t="s">
        <v>712</v>
      </c>
      <c r="I1" t="s">
        <v>817</v>
      </c>
    </row>
    <row r="2" spans="1:9" x14ac:dyDescent="0.2">
      <c r="B2" t="str">
        <f>VLOOKUP(B1,H2:I52,2)</f>
        <v>RI</v>
      </c>
      <c r="E2" s="128" t="s">
        <v>817</v>
      </c>
      <c r="F2" s="130" t="str">
        <f>LOOKUP(F1,H:H,I:I)</f>
        <v>RI</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8.9475012734889225E-2</v>
      </c>
      <c r="H5" s="100" t="s">
        <v>724</v>
      </c>
      <c r="I5" s="100" t="s">
        <v>725</v>
      </c>
    </row>
    <row r="6" spans="1:9" x14ac:dyDescent="0.2">
      <c r="B6" t="s">
        <v>551</v>
      </c>
      <c r="E6" s="119" t="s">
        <v>910</v>
      </c>
      <c r="F6" s="120">
        <f>SUMIFS('Rural Urban'!F:F,'Rural Urban'!B:B,About!F2) / 100</f>
        <v>0.91052498726511077</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8.9475012734889225E-2</v>
      </c>
      <c r="R11" s="207">
        <f>1-Q11</f>
        <v>0.91052498726511077</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RI</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47298000000000</v>
      </c>
      <c r="G23" s="6">
        <f>BF2</f>
        <v>1.1695032E+16</v>
      </c>
      <c r="H23" s="207">
        <f>IFERROR(F23/G23,0)</f>
        <v>4.0442813666520961E-3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13640000000000</v>
      </c>
      <c r="G25" s="6">
        <f t="shared" si="2"/>
        <v>473453000000000</v>
      </c>
      <c r="H25" s="207">
        <f t="shared" si="3"/>
        <v>2.8809617850135073E-2</v>
      </c>
    </row>
    <row r="26" spans="1:58" x14ac:dyDescent="0.2">
      <c r="C26" s="204" t="s">
        <v>966</v>
      </c>
      <c r="D26" s="204" t="s">
        <v>635</v>
      </c>
      <c r="E26" t="s">
        <v>1022</v>
      </c>
      <c r="F26">
        <f t="shared" si="1"/>
        <v>10685000000000</v>
      </c>
      <c r="G26" s="6">
        <f t="shared" si="2"/>
        <v>5017299000000000</v>
      </c>
      <c r="H26" s="213">
        <f t="shared" si="3"/>
        <v>2.1296318995539234E-3</v>
      </c>
    </row>
    <row r="27" spans="1:58" x14ac:dyDescent="0.2">
      <c r="C27" s="204" t="s">
        <v>968</v>
      </c>
      <c r="D27" s="204" t="s">
        <v>969</v>
      </c>
      <c r="E27" t="s">
        <v>1022</v>
      </c>
      <c r="F27">
        <f t="shared" si="1"/>
        <v>20000000000</v>
      </c>
      <c r="G27" s="6">
        <f t="shared" si="2"/>
        <v>9410000000000</v>
      </c>
      <c r="H27" s="207">
        <f t="shared" si="3"/>
        <v>2.1253985122210413E-3</v>
      </c>
    </row>
    <row r="28" spans="1:58" x14ac:dyDescent="0.2">
      <c r="C28" s="204" t="s">
        <v>971</v>
      </c>
      <c r="D28" s="204" t="s">
        <v>972</v>
      </c>
      <c r="E28" t="s">
        <v>1022</v>
      </c>
      <c r="F28">
        <f t="shared" si="1"/>
        <v>19129000000000</v>
      </c>
      <c r="G28" s="6">
        <f t="shared" si="2"/>
        <v>4914171000000000</v>
      </c>
      <c r="H28" s="213">
        <f t="shared" si="3"/>
        <v>3.8926199352851171E-3</v>
      </c>
    </row>
    <row r="29" spans="1:58" x14ac:dyDescent="0.2">
      <c r="C29" s="204" t="s">
        <v>974</v>
      </c>
      <c r="D29" s="204" t="s">
        <v>975</v>
      </c>
      <c r="E29" t="s">
        <v>1022</v>
      </c>
      <c r="F29">
        <f t="shared" si="1"/>
        <v>1656000000000</v>
      </c>
      <c r="G29" s="6">
        <f t="shared" si="2"/>
        <v>484129000000000</v>
      </c>
      <c r="H29" s="207">
        <f t="shared" si="3"/>
        <v>3.4205759208805918E-3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1194000000000</v>
      </c>
      <c r="G31" s="6">
        <f t="shared" si="2"/>
        <v>438967000000000</v>
      </c>
      <c r="H31" s="207">
        <f t="shared" si="3"/>
        <v>2.7200222340175912E-3</v>
      </c>
    </row>
    <row r="32" spans="1:58" x14ac:dyDescent="0.2">
      <c r="C32" s="204" t="s">
        <v>983</v>
      </c>
      <c r="D32" s="204" t="s">
        <v>983</v>
      </c>
      <c r="E32" t="s">
        <v>1013</v>
      </c>
      <c r="F32">
        <f t="shared" si="1"/>
        <v>31270000000000</v>
      </c>
      <c r="G32" s="6">
        <f t="shared" si="2"/>
        <v>9178628000000000</v>
      </c>
      <c r="H32" s="207">
        <f t="shared" si="3"/>
        <v>3.4068272513059685E-3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3828000000000</v>
      </c>
      <c r="G34" s="6">
        <f t="shared" si="2"/>
        <v>707192000000000</v>
      </c>
      <c r="H34" s="207">
        <f t="shared" si="3"/>
        <v>5.4129571601488702E-3</v>
      </c>
    </row>
    <row r="35" spans="3:8" x14ac:dyDescent="0.2">
      <c r="C35" s="204" t="s">
        <v>990</v>
      </c>
      <c r="D35" s="204" t="s">
        <v>635</v>
      </c>
      <c r="E35" t="s">
        <v>1013</v>
      </c>
      <c r="F35">
        <f t="shared" si="1"/>
        <v>12299000000000</v>
      </c>
      <c r="G35" s="6">
        <f t="shared" si="2"/>
        <v>4532636000000000</v>
      </c>
      <c r="H35" s="213">
        <f t="shared" si="3"/>
        <v>2.7134320955841148E-3</v>
      </c>
    </row>
    <row r="36" spans="3:8" x14ac:dyDescent="0.2">
      <c r="C36" s="204" t="s">
        <v>992</v>
      </c>
      <c r="D36" s="204" t="s">
        <v>969</v>
      </c>
      <c r="E36" t="s">
        <v>1013</v>
      </c>
      <c r="F36">
        <f t="shared" si="1"/>
        <v>3000000000</v>
      </c>
      <c r="G36" s="6">
        <f t="shared" si="2"/>
        <v>1434000000000</v>
      </c>
      <c r="H36" s="207">
        <f t="shared" si="3"/>
        <v>2.0920502092050207E-3</v>
      </c>
    </row>
    <row r="37" spans="3:8" x14ac:dyDescent="0.2">
      <c r="C37" s="204" t="s">
        <v>994</v>
      </c>
      <c r="D37" s="204" t="s">
        <v>972</v>
      </c>
      <c r="E37" t="s">
        <v>1013</v>
      </c>
      <c r="F37">
        <f t="shared" si="1"/>
        <v>11567000000000</v>
      </c>
      <c r="G37" s="6">
        <f t="shared" si="2"/>
        <v>3434314000000000</v>
      </c>
      <c r="H37" s="213">
        <f t="shared" si="3"/>
        <v>3.3680671016103943E-3</v>
      </c>
    </row>
    <row r="38" spans="3:8" x14ac:dyDescent="0.2">
      <c r="C38" s="204" t="s">
        <v>996</v>
      </c>
      <c r="D38" s="204" t="s">
        <v>975</v>
      </c>
      <c r="E38" t="s">
        <v>1013</v>
      </c>
      <c r="F38">
        <f t="shared" si="1"/>
        <v>769000000000</v>
      </c>
      <c r="G38" s="6">
        <f t="shared" si="2"/>
        <v>216973000000000</v>
      </c>
      <c r="H38" s="207">
        <f t="shared" si="3"/>
        <v>3.5442197877155221E-3</v>
      </c>
    </row>
    <row r="39" spans="3:8" x14ac:dyDescent="0.2">
      <c r="C39" s="204" t="s">
        <v>998</v>
      </c>
      <c r="D39" s="204" t="s">
        <v>978</v>
      </c>
      <c r="E39" t="s">
        <v>1013</v>
      </c>
      <c r="F39">
        <f t="shared" si="1"/>
        <v>2000000000</v>
      </c>
      <c r="G39" s="6">
        <f t="shared" si="2"/>
        <v>3163000000000</v>
      </c>
      <c r="H39" s="207">
        <f t="shared" si="3"/>
        <v>6.3231109705975345E-4</v>
      </c>
    </row>
    <row r="40" spans="3:8" ht="16" thickBot="1" x14ac:dyDescent="0.25">
      <c r="C40" s="205" t="s">
        <v>1001</v>
      </c>
      <c r="D40" s="205" t="s">
        <v>981</v>
      </c>
      <c r="E40" t="s">
        <v>1013</v>
      </c>
      <c r="F40">
        <f t="shared" si="1"/>
        <v>214000000000</v>
      </c>
      <c r="G40" s="6">
        <f t="shared" si="2"/>
        <v>122008000000000</v>
      </c>
      <c r="H40" s="207">
        <f t="shared" si="3"/>
        <v>1.753983345354403E-3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Rhode Island</v>
      </c>
      <c r="H2" s="1" t="s">
        <v>354</v>
      </c>
      <c r="I2" s="1"/>
      <c r="J2" s="1"/>
      <c r="K2" s="1"/>
      <c r="L2" s="1"/>
      <c r="M2" s="1"/>
      <c r="P2" s="1" t="s">
        <v>1087</v>
      </c>
      <c r="Q2">
        <f>SUMIFS(BDEQ!C:C,BDEQ!$AG:$AG,About!$B$2,BDEQ!$AH:$AH,Calculations!$I4)*BDEQ!$C$2</f>
        <v>242957806.32000002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0.13927192253313037</v>
      </c>
      <c r="K4" s="207">
        <f>$B$12</f>
        <v>0.91052498726511077</v>
      </c>
      <c r="L4" s="209" t="s">
        <v>1022</v>
      </c>
      <c r="M4" s="12" t="s">
        <v>1015</v>
      </c>
      <c r="N4" s="1" t="s">
        <v>635</v>
      </c>
      <c r="O4" s="7">
        <f>P4</f>
        <v>1354970892269.9036</v>
      </c>
      <c r="P4" s="7">
        <f>Q4</f>
        <v>1354970892269.9036</v>
      </c>
      <c r="Q4" s="45">
        <f>SUMIFS('SEDS 2021'!$F$23:$F$40,'SEDS 2021'!E$23:E$40,Calculations!L4,'SEDS 2021'!D$23:D$40,Calculations!N4)*J4*K4</f>
        <v>1354970892269.9036</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1391039095318.4639</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1425519071743.5127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1458194475433.3352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1489474825135.947</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1519814191098.0042</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1549945227078.989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1579261334174.6826</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1608762949037.7844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1639024308655.9226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1670205092885.2585</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1702250422352.5903</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1735019122691.051</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1768215644942.2864</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1802612209982.1599</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1837128140343.689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1872016209183.7317</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1907539093790.6553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1942443465175.6206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1977573199719.1821</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1993335452692.4941</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2009612790915.332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2026762603806.1543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2044502788154.6223</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2062702725852.9128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2081156421948.4177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2099630616315.0481</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2117681410644.113</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2135552440765.9258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2152791317389.1814</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0.91052498726511077</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0.67925098295625452</v>
      </c>
      <c r="K6" s="207">
        <f t="shared" si="0"/>
        <v>0.91052498726511077</v>
      </c>
      <c r="L6" s="209" t="s">
        <v>1022</v>
      </c>
      <c r="M6" s="12" t="s">
        <v>1015</v>
      </c>
      <c r="N6" s="1" t="s">
        <v>972</v>
      </c>
      <c r="O6" s="7">
        <f t="shared" si="1"/>
        <v>11830808133561.277</v>
      </c>
      <c r="P6" s="7">
        <f t="shared" si="1"/>
        <v>11830808133561.277</v>
      </c>
      <c r="Q6" s="45">
        <f>SUMIFS('SEDS 2021'!$F$23:$F$40,'SEDS 2021'!E$23:E$40,Calculations!L6,'SEDS 2021'!D$23:D$40,Calculations!N6)*J6*K6</f>
        <v>11830808133561.277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11891725613799.908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11951974826045.143</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12018016122588.447</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12088223099373.043</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12176786176017.727</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12302269775619.105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12451269809248.146</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12642228920908.16</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12884788839430.281</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13175415277048.014</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13519731255471</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13908177890422.557</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14340476063057.357</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14816798041710.203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15305325843631.043</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15810687036119.369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16341713298629.525</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16875622592688.002</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17426596636861.322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17757101192473.371</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18081451749908.137</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18405328992626.391</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18722421099505.465</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19027005910939.496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19312295611065.227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19572015376613.555</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19798070046202.059</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19995092630975.422</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20158315378793.062</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0.91062504438390335</v>
      </c>
      <c r="K7" s="207">
        <f t="shared" si="0"/>
        <v>0.91052498726511077</v>
      </c>
      <c r="L7" s="209" t="s">
        <v>1022</v>
      </c>
      <c r="M7" s="12" t="s">
        <v>1015</v>
      </c>
      <c r="N7" s="1" t="s">
        <v>964</v>
      </c>
      <c r="O7" s="7">
        <f t="shared" si="1"/>
        <v>11309563128674.482</v>
      </c>
      <c r="P7" s="7">
        <f t="shared" si="1"/>
        <v>11309563128674.482</v>
      </c>
      <c r="Q7" s="45">
        <f>SUMIFS('SEDS 2021'!$F$23:$F$40,'SEDS 2021'!E$23:E$40,Calculations!L7,'SEDS 2021'!D$23:D$40,Calculations!N7)*J7*K7</f>
        <v>11309563128674.482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11329547610124.012</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11339047673658.834</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11329044317312.225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11300307446025.002</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11248958555871.451</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11175321470157.662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11058577415173.734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10899565498600.805</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10690800211309.693</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10438827523654.943</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10142387016145.764</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9808118063133.1934</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9439170414851.3594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9050992736138.5508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8643516295122.7568</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8227688795617.752</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7807796665745.0469</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7378740030945.9512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6945437108811.1006</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6422739979400.9814</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5906698571380.6201</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5400004881072.3545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4904198772957.499</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4424143306558.7637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3965596550206.313</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3533693823274.2085</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3131565727844.1152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2762530371252.7217</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2427522718024.1011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0.91052498726511077</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0.91052498726511077</v>
      </c>
      <c r="L9" s="209" t="s">
        <v>1022</v>
      </c>
      <c r="M9" s="12" t="s">
        <v>1015</v>
      </c>
      <c r="N9" s="1" t="s">
        <v>981</v>
      </c>
      <c r="O9" s="7">
        <f t="shared" si="1"/>
        <v>1087166834794.5422</v>
      </c>
      <c r="P9" s="7">
        <f t="shared" si="1"/>
        <v>1087166834794.5422</v>
      </c>
      <c r="Q9" s="45">
        <f>SUMIFS('SEDS 2021'!$F$23:$F$40,'SEDS 2021'!E$23:E$40,Calculations!L9,'SEDS 2021'!D$23:D$40,Calculations!N9)*J9*K9</f>
        <v>1087166834794.5422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1089915691735.7592</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1092304601772.7473</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1093972058952.3699</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1095679111040.1498</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1097741766732.9297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1100816906692.8523</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1104415233522.3555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1109132792775.0171</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1114905070357.9956</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1122679467209.9993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1131698113585.8027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1142209152641.8713</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1153819333901.8821</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1167031110198.1672</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1181157260274.0281</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1196376480631.6577</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1212822173574.3333</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1229970858391.0381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1248336291844.7102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1254220190766.1487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1260373166747.582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1267053037351.7502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1273916937710.5088</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1280895030414.1646</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1287963732486.7661</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1295082801322.7441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1301928510567.9856</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1308792925085.0554</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1315289843008.9473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0.91052498726511077</v>
      </c>
      <c r="L10" s="209" t="s">
        <v>1022</v>
      </c>
      <c r="M10" s="12" t="s">
        <v>1015</v>
      </c>
      <c r="N10" s="1" t="s">
        <v>969</v>
      </c>
      <c r="O10" s="7">
        <f t="shared" si="1"/>
        <v>18210499745.302216</v>
      </c>
      <c r="P10" s="7">
        <f t="shared" si="1"/>
        <v>18210499745.302216</v>
      </c>
      <c r="Q10" s="45">
        <f>SUMIFS('SEDS 2021'!$F$23:$F$40,'SEDS 2021'!E$23:E$40,Calculations!L10,'SEDS 2021'!D$23:D$40,Calculations!N10)*J10*K10</f>
        <v>18210499745.302216</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18203360480.388016</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18172042079.373421</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18095373498.818851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17976169381.647991</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17795676304.509995</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17549916057.640533</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17208834360.820183</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16781121344.295235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16257759576.527842</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15650250316.648796</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14971511657.511604</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14229286810.192181</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13428231012.45306</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12586478605.756063</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11714719522.256998</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10826852183.749773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9931598781.8147297</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9032383114.8950882</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8149682306.1346502</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7213229573.6470423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6325478594.6613245</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5497063897.9011374</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4734509421.1518526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4044643283.7471118</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3431642742.3062453</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2897922714.5359421</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2443087285.1414905</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2065090873.6420927</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1758197312.6074283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0.91052498726511077</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0.91052498726511077</v>
      </c>
      <c r="C12" s="207">
        <f>'Rural Urban'!Q11</f>
        <v>8.9475012734889225E-2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0.87914875418669958</v>
      </c>
      <c r="K12" s="207">
        <f t="shared" si="0"/>
        <v>0.91052498726511077</v>
      </c>
      <c r="L12" s="209" t="s">
        <v>1022</v>
      </c>
      <c r="M12" s="12" t="s">
        <v>1015</v>
      </c>
      <c r="N12" s="1" t="s">
        <v>975</v>
      </c>
      <c r="O12" s="7">
        <f t="shared" si="1"/>
        <v>1325606319995.7312</v>
      </c>
      <c r="P12" s="7">
        <f t="shared" si="1"/>
        <v>1325606319995.7312</v>
      </c>
      <c r="Q12" s="45">
        <f>SUMIFS('SEDS 2021'!$F$23:$F$40,'SEDS 2021'!E$23:E$40,Calculations!L12,'SEDS 2021'!D$23:D$40,Calculations!N12)*J12*K12</f>
        <v>1325606319995.7312</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1346436212424.0664</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1365755087788.0349</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1382492537409.2598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1397151905891.7397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1409890672731.8428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1421788156082.5664</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1431713799921.1538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1441302235866.5002</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1451059310052.2778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1463096886482.4485</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1477454272364.4768</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1495379112681.053</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1517054941710.5632</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1543855412866.9998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1574002758107.3359</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1607588306950.0073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1644289089687.9431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1682465672067.6365</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1722989832974.7915</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1743210558438.6721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1763818562526.7717</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1785310941879.4001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1807294045017.8196</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1829477427916.2915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1851347219226.0796</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1872325157965.5757</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1891585510157.6394</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1909371279718.1912</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1925072579859.5591</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0.91052498726511077</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4.5935726711642651E-2</v>
      </c>
      <c r="K17" s="207">
        <f>$B$12</f>
        <v>0.91052498726511077</v>
      </c>
      <c r="L17" s="209" t="s">
        <v>1022</v>
      </c>
      <c r="M17" s="12" t="s">
        <v>1018</v>
      </c>
      <c r="N17" s="1" t="s">
        <v>635</v>
      </c>
      <c r="O17" s="7">
        <f>P17</f>
        <v>446906824272.02576</v>
      </c>
      <c r="P17" s="7">
        <f>Q17</f>
        <v>446906824272.02576</v>
      </c>
      <c r="Q17" s="45">
        <f>SUMIFS('SEDS 2021'!$F$23:$F$40,'SEDS 2021'!E$23:E$40,Calculations!L17,'SEDS 2021'!D$23:D$40,Calculations!N17)*J17*K17</f>
        <v>446906824272.02576</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443980257609.72467</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441408433069.03088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439248058025.2851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437541348011.37958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435579272174.86584</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434863041863.03497</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434675312243.13855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435036295125.32892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435940650056.612</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436736043038.39441</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438714015744.37354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441023621943.02289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443541409960.32263</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446185892677.61139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448227927402.88873</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451024282259.73334</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453875013074.867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456767571928.39166</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459685891330.14795</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462491628483.25226</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465287656349.5636</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467405898203.03711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470193690236.43823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472978231286.9472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475760108197.3783</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478539177684.62671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481315690036.71124</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484089575966.23358</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486863096148.92883</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0.91052498726511077</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0.91052498726511077</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0.91052498726511077</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0.91052498726511077</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0.91052498726511077</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0.91052498726511077</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0.91052498726511077</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0.91052498726511077</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0.91052498726511077</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7.8172472920521388E-2</v>
      </c>
      <c r="K30" s="207">
        <f>$B$12</f>
        <v>0.91052498726511077</v>
      </c>
      <c r="L30" s="209" t="s">
        <v>1022</v>
      </c>
      <c r="M30" s="12" t="s">
        <v>1019</v>
      </c>
      <c r="N30" s="1" t="s">
        <v>635</v>
      </c>
      <c r="O30" s="7">
        <f>P30</f>
        <v>760536822193.0509</v>
      </c>
      <c r="P30" s="7">
        <f>Q30</f>
        <v>760536822193.0509</v>
      </c>
      <c r="Q30" s="45">
        <f>SUMIFS('SEDS 2021'!$F$23:$F$40,'SEDS 2021'!E$23:E$40,Calculations!L30,'SEDS 2021'!D$23:D$40,Calculations!N30)*J30*K30</f>
        <v>760536822193.0509</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753277021738.54993</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746667803079.61975</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739639127558.92798</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735513011880.35449</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733754888739.45813</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732336251262.36523</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731027427929.02783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729849707869.13843</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729157759683.76343</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729534707302.11682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730406333308.27002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731909979460.0304</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733481267400.55835</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734928244495.55688</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735111758322.9292</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734785074543.16516</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734130269948.052</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733231484038.51794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732134120633.88599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724983094191.71399</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718000636087.34741</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711251966264.51208</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704782039228.85461</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698580371498.97571</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692615581813.05151</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686841171482.69324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681211547016.61438</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675698122562.51208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670285889353.64893</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0.91052498726511077</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0.91052498726511077</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0.91052498726511077</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0.91052498726511077</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0.91052498726511077</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0.91052498726511077</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0.91052498726511077</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0.91052498726511077</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0.91052498726511077</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0.33641239966855779</v>
      </c>
      <c r="K43" s="207">
        <f>$B$12</f>
        <v>0.91052498726511077</v>
      </c>
      <c r="L43" s="209" t="s">
        <v>1022</v>
      </c>
      <c r="M43" s="12" t="s">
        <v>1014</v>
      </c>
      <c r="N43" s="1" t="s">
        <v>635</v>
      </c>
      <c r="O43" s="7">
        <f>P43</f>
        <v>3272942607948.356</v>
      </c>
      <c r="P43" s="7">
        <f>Q43</f>
        <v>3272942607948.356</v>
      </c>
      <c r="Q43" s="45">
        <f>SUMIFS('SEDS 2021'!$F$23:$F$40,'SEDS 2021'!E$23:E$40,Calculations!L43,'SEDS 2021'!D$23:D$40,Calculations!N43)*J43*K43</f>
        <v>3272942607948.356</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3271787289867.2085</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3268066940934.292</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3262733910219.1099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3257366126445.9761</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3253683948975.522</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3252606690325.0322</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3254478235988.2212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3259473486877.2686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3268660153363.2251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3282610195572.7344</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3300400397253.1777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3321252507517.1372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3345232400923.0312</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3371713931741.2886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3399852974147.9663</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3428864342688.4819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3458452637549.1455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3488294183561.4087</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3518152538212.0103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3517636975036.5176</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3516980569461.8335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3516214757731.6348</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3515393008406.2822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3514573249132.4565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3513797072651.917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3513062695279.8438</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3512383524279.1445</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3511735950716.1069</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3511096560115.229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0.91052498726511077</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0.32074873932062509</v>
      </c>
      <c r="K45" s="207">
        <f t="shared" si="8"/>
        <v>0.91052498726511077</v>
      </c>
      <c r="L45" s="209" t="s">
        <v>1022</v>
      </c>
      <c r="M45" s="12" t="s">
        <v>1014</v>
      </c>
      <c r="N45" s="1" t="s">
        <v>972</v>
      </c>
      <c r="O45" s="7">
        <f t="shared" ref="O45:O52" si="10">P45</f>
        <v>5586619510609.3301</v>
      </c>
      <c r="P45" s="7">
        <f t="shared" si="9"/>
        <v>5586619510609.3301</v>
      </c>
      <c r="Q45" s="45">
        <f>SUMIFS('SEDS 2021'!$F$23:$F$40,'SEDS 2021'!E$23:E$40,Calculations!L45,'SEDS 2021'!D$23:D$40,Calculations!N45)*J45*K45</f>
        <v>5586619510609.3301</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5632025272673.8301</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5675681419687.3203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5718990951977.2168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5764230036594.0986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5812631296387.1338</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5864241262020.1123</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5917900245315.7256</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5972722300256.6182</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6029475488668.5742</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6087707406836.7197</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6145731788594.0723</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6203092854158.9072</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6260827150821.8623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6318962879538.3252</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6377040908926.7705</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6434983853951.5176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6493127646963.5674</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6551268852267.1387</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6609297830081.3496</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6605011480138.2197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6600663659546.4854</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6596378845416.9404</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6592249774745.7832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6588320830723.2871</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6584578255683.2314</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6581088405951.4941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6577831442163.001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6574845901251.6025</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6572142725015.0137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8.9374955616096721E-2</v>
      </c>
      <c r="K46" s="207">
        <f t="shared" si="8"/>
        <v>0.91052498726511077</v>
      </c>
      <c r="L46" s="209" t="s">
        <v>1022</v>
      </c>
      <c r="M46" s="12" t="s">
        <v>1014</v>
      </c>
      <c r="N46" s="1" t="s">
        <v>964</v>
      </c>
      <c r="O46" s="7">
        <f t="shared" si="10"/>
        <v>1109997697621.6284</v>
      </c>
      <c r="P46" s="7">
        <f t="shared" si="9"/>
        <v>1109997697621.6284</v>
      </c>
      <c r="Q46" s="45">
        <f>SUMIFS('SEDS 2021'!$F$23:$F$40,'SEDS 2021'!E$23:E$40,Calculations!L46,'SEDS 2021'!D$23:D$40,Calculations!N46)*J46*K46</f>
        <v>1109997697621.6284</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1074818342957.2534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1049067720320.5186</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1031505774590.4189</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1020912056207.1409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1016165241506.9144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1015878298355.6908</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1018654451890.8218</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1023339100449.2527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1029438232028.021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1036451978475.5488</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1043796026827.9115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1051224240968.8845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1058937882694.6769</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1066905162959.0306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1075007867266.736</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1083118042027.1475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1091290430543.0275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1099502619135.526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1107742546352.8997</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1106787120788.6055</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1105859699988.584</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1104979339895.9724</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1104156324928.5103</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1103391177921.051</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1102670678489.5356</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1102002244937.9536</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1101378296259.1082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1100805826764.0562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1100290523096.1174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0.91052498726511077</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0.91052498726511077</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0.91052498726511077</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0.91052498726511077</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0.12085124581330044</v>
      </c>
      <c r="K51" s="207">
        <f t="shared" si="8"/>
        <v>0.91052498726511077</v>
      </c>
      <c r="L51" s="209" t="s">
        <v>1022</v>
      </c>
      <c r="M51" s="12" t="s">
        <v>1014</v>
      </c>
      <c r="N51" s="1" t="s">
        <v>975</v>
      </c>
      <c r="O51" s="7">
        <f t="shared" si="10"/>
        <v>182223058915.29224</v>
      </c>
      <c r="P51" s="7">
        <f t="shared" si="9"/>
        <v>182223058915.29224</v>
      </c>
      <c r="Q51" s="45">
        <f>SUMIFS('SEDS 2021'!$F$23:$F$40,'SEDS 2021'!E$23:E$40,Calculations!L51,'SEDS 2021'!D$23:D$40,Calculations!N51)*J51*K51</f>
        <v>182223058915.29224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180674943300.66785</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179413699100.81628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178524412015.73395</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178071435636.12955</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178095085855.5986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178543888922.34641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179325502587.4415</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180345155829.91815</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181587927576.6666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182998183498.20209</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184476095035.80878</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185962927735.12479</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187479409306.05969</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189018993063.27948</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190567833025.99011</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192108925040.3721</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193654322565.8392</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195199584221.66293</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196740330780.12439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196713682251.77948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196676502309.95798</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196631444235.20233</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196580758006.77875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196525842221.41028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196467499476.51547</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196407525419.99536</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196346509829.07651</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196286481268.17233</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196228859435.28537</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0.91052498726511077</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0.40020747816614777</v>
      </c>
      <c r="K56" s="207">
        <f>$B$12</f>
        <v>0.91052498726511077</v>
      </c>
      <c r="L56" s="209" t="s">
        <v>1022</v>
      </c>
      <c r="M56" s="12" t="s">
        <v>1016</v>
      </c>
      <c r="N56" s="1" t="s">
        <v>635</v>
      </c>
      <c r="O56" s="7">
        <f>P56</f>
        <v>3893602342244.3721</v>
      </c>
      <c r="P56" s="7">
        <f>Q56</f>
        <v>3893602342244.3721</v>
      </c>
      <c r="Q56" s="45">
        <f>SUMIFS('SEDS 2021'!$F$23:$F$40,'SEDS 2021'!E$23:E$40,Calculations!L56,'SEDS 2021'!D$23:D$40,Calculations!N56)*J56*K56</f>
        <v>3893602342244.3721</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3860821450137.0903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3817798560887.6382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3776650872655.6318</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3740452278522.3032</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3709073132155.228</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3683764893064.0796</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3656541498657.3203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3627861508138.957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3601984062316.6699</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3584172461444.3442</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3565679680815.7046</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3549280997738.5049</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3535306524344.4849</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3519895337309.502</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3500418405943.2363</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3477433828040.833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3451623035834.4355</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3423551322680.0063</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3393793702252.4893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3346174932573.4111</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3296307865737.1826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3243010220608.1958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3188564820411.6719</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3132797456833.3662</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3092452136750.1992</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3035500661586.6069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2977887889137.3423</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2909805954428.8652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2848728519451.4438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0.91052498726511077</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0.91052498726511077</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0.91052498726511077</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0.91052498726511077</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0.91052498726511077</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0.91052498726511077</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0.91052498726511077</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0.91052498726511077</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0.91052498726511077</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0.13927192253313037</v>
      </c>
      <c r="K69" s="210">
        <f>$C$12</f>
        <v>8.9475012734889225E-2</v>
      </c>
      <c r="L69" s="209" t="s">
        <v>1022</v>
      </c>
      <c r="M69" s="12" t="s">
        <v>1015</v>
      </c>
      <c r="N69" s="1" t="s">
        <v>635</v>
      </c>
      <c r="O69" s="7">
        <f>P69</f>
        <v>133149599996.59454</v>
      </c>
      <c r="P69" s="7">
        <f>Q69</f>
        <v>133149599996.59454</v>
      </c>
      <c r="Q69" s="45">
        <f>SUMIFS('SEDS 2021'!$F$23:$F$40,'SEDS 2021'!E$23:E$40,Calculations!L69,'SEDS 2021'!D$23:D$40,Calculations!N69)*J69*K69</f>
        <v>133149599996.59454</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136693932082.18384</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140082193110.57852</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143293123290.59045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146366965005.13757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149348338601.45944</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152309240131.69833</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155190060639.0007</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158089110530.5412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161062818638.58633</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164126876303.147</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167275890665.50452</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170495988873.78778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173758128071.20279</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177138192471.43768</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180529986603.22812</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183958349852.36279</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187449094858.85767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190879060118.29953</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194331171251.56958</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195880088420.50281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197479621728.37289</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199164890939.28857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200908174476.47754</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202696636825.23743</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204510035376.89114</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206325448242.37003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208099254645.33224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209855396069.34482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211549417350.44547</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8.9475012734889225E-2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0.67925098295625452</v>
      </c>
      <c r="K71" s="210">
        <f t="shared" si="14"/>
        <v>8.9475012734889225E-2</v>
      </c>
      <c r="L71" s="209" t="s">
        <v>1022</v>
      </c>
      <c r="M71" s="12" t="s">
        <v>1015</v>
      </c>
      <c r="N71" s="1" t="s">
        <v>972</v>
      </c>
      <c r="O71" s="7">
        <f t="shared" si="15"/>
        <v>1162583919408.9165</v>
      </c>
      <c r="P71" s="7">
        <f t="shared" si="16"/>
        <v>1162583919408.9165</v>
      </c>
      <c r="Q71" s="45">
        <f>SUMIFS('SEDS 2021'!$F$23:$F$40,'SEDS 2021'!E$23:E$40,Calculations!L71,'SEDS 2021'!D$23:D$40,Calculations!N71)*J71*K71</f>
        <v>1162583919408.9165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1168570127801.1765</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1174490667169.4607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1180980380172.2739</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1187879444151.5591</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1196582316144.5896</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1208913275568.4238</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1223555136135.5911</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1242320210336.293</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1266155966743.0762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1294715099738.4795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1328550169599.3931</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1366721848680.3931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1409202708670.791</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1456009677948.9028</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1504016082945.5486</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1553676663122.9558</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1605859285527.8286</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1658325216230.781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1712468057238.4463</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1744945913130.2986</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1776819031016.073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1808645637448.697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1839805485556.0583</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1869736273028.208</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1897770978180.6213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1923292989827.7029</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1945506816711.2075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1964867733246.4114</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1980907224357.439</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0.91062504438390335</v>
      </c>
      <c r="K72" s="210">
        <f t="shared" si="14"/>
        <v>8.9475012734889225E-2</v>
      </c>
      <c r="L72" s="209" t="s">
        <v>1022</v>
      </c>
      <c r="M72" s="12" t="s">
        <v>1015</v>
      </c>
      <c r="N72" s="1" t="s">
        <v>964</v>
      </c>
      <c r="O72" s="7">
        <f t="shared" si="15"/>
        <v>1111362476721.9583</v>
      </c>
      <c r="P72" s="7">
        <f t="shared" si="16"/>
        <v>1111362476721.9583</v>
      </c>
      <c r="Q72" s="45">
        <f>SUMIFS('SEDS 2021'!$F$23:$F$40,'SEDS 2021'!E$23:E$40,Calculations!L72,'SEDS 2021'!D$23:D$40,Calculations!N72)*J72*K72</f>
        <v>1111362476721.9583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1113326301720.949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1114259849199.2161</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1113276844395.3689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1110452943941.9521</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1105407016960.6274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1098170884757.6097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1086698738520.542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1071073035262.1431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1050558192725.9917</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1025797467043.4698</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996666999944.27527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963819226136.86682</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927563663697.35657</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889418414273.11902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849376723755.03113</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808514395610.16455</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767252646407.11804</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725090324230.82385</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682510730020.53101</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631146590689.29126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580436492449.11169</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530644971044.30719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481923345105.34106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434749495326.11066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389689252677.07318</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347247252146.63458</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307731130169.86542</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271466948854.18527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238546584824.47342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8.9475012734889225E-2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8.9475012734889225E-2</v>
      </c>
      <c r="L74" s="209" t="s">
        <v>1022</v>
      </c>
      <c r="M74" s="12" t="s">
        <v>1015</v>
      </c>
      <c r="N74" s="1" t="s">
        <v>981</v>
      </c>
      <c r="O74" s="7">
        <f t="shared" si="15"/>
        <v>106833165205.45773</v>
      </c>
      <c r="P74" s="7">
        <f t="shared" si="16"/>
        <v>106833165205.45773</v>
      </c>
      <c r="Q74" s="45">
        <f>SUMIFS('SEDS 2021'!$F$23:$F$40,'SEDS 2021'!E$23:E$40,Calculations!L74,'SEDS 2021'!D$23:D$40,Calculations!N74)*J74*K74</f>
        <v>106833165205.45773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107103288500.54767</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107338040713.79997</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107501897559.54095</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107669645297.85619</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107872337312.85899</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108174523623.96956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108528122199.95277</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108991704946.29489</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109558932224.48044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110322902754.74396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111209142573.1044</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112242036086.79425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113382939555.25818</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114681227761.39661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116069369191.46216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117564923903.69931</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119181001008.73271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120866159366.62686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122670884569.26495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123249080597.1497</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123853718154.59865</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124510132328.54745</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125184630646.11215</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125870350359.74704</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126564974029.40039</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127264547114.89355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127937257837.23969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128611806679.85541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129250242551.58672</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8.9475012734889225E-2</v>
      </c>
      <c r="L75" s="209" t="s">
        <v>1022</v>
      </c>
      <c r="M75" s="12" t="s">
        <v>1015</v>
      </c>
      <c r="N75" s="1" t="s">
        <v>969</v>
      </c>
      <c r="O75" s="7">
        <f t="shared" si="15"/>
        <v>1789500254.6977844</v>
      </c>
      <c r="P75" s="7">
        <f t="shared" si="16"/>
        <v>1789500254.6977844</v>
      </c>
      <c r="Q75" s="45">
        <f>SUMIFS('SEDS 2021'!$F$23:$F$40,'SEDS 2021'!E$23:E$40,Calculations!L75,'SEDS 2021'!D$23:D$40,Calculations!N75)*J75*K75</f>
        <v>1789500254.6977844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1788798696.9942067</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1785721116.0724199</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1778187086.4549675</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1766473196.0608664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1748736592.8908763</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1724586348.2233217</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1691069103.1246405</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1649038814.9549596</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1597609363.2750058</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1537910948.0480835</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1471212997.9430859</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1398276418.9420743</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1319558669.6144595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1236841766.3309386</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1151176181.9825945</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1063927679.7109094</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975953367.46310294</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887589693.34723747</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800848893.02921021</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708826025.63199258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621588957.7194016</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540182717.82583833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465248396.99722922</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397456977.43931013</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337218947.71026349</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284771615.73198247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240076075.89887503</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202931314.13430458</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172773651.61445439</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8.9475012734889225E-2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0.87914875418669958</v>
      </c>
      <c r="K77" s="210">
        <f t="shared" si="14"/>
        <v>8.9475012734889225E-2</v>
      </c>
      <c r="L77" s="209" t="s">
        <v>1022</v>
      </c>
      <c r="M77" s="12" t="s">
        <v>1015</v>
      </c>
      <c r="N77" s="1" t="s">
        <v>975</v>
      </c>
      <c r="O77" s="7">
        <f t="shared" si="15"/>
        <v>130264016937.44327</v>
      </c>
      <c r="P77" s="7">
        <f t="shared" si="16"/>
        <v>130264016937.44327</v>
      </c>
      <c r="Q77" s="45">
        <f>SUMIFS('SEDS 2021'!$F$23:$F$40,'SEDS 2021'!E$23:E$40,Calculations!L77,'SEDS 2021'!D$23:D$40,Calculations!N77)*J77*K77</f>
        <v>130264016937.44327</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132310918358.44624</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134209335912.4848</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135854083216.46254</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137294622685.4507</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138546429435.6076</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139715565361.81274</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140690933551.90173</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141633165165.87912</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142591968437.8793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143774870960.54572</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145185735354.82529</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146947164572.06601</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149077194066.67673</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151710809323.32755</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154673313523.68378</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157973681391.0527</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161580175500.25949</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165331692748.41058</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169313900665.76749</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171300940773.0618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173326037781.94431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175438040135.7244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177598264688.34259</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179778170231.96252</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181927259914.6413</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183988709476.29031</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185881376104.62701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187629139186.57175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189172066673.18906</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8.9475012734889225E-2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4.5935726711642651E-2</v>
      </c>
      <c r="K82" s="210">
        <f>$C$12</f>
        <v>8.9475012734889225E-2</v>
      </c>
      <c r="L82" s="209" t="s">
        <v>1022</v>
      </c>
      <c r="M82" s="12" t="s">
        <v>1018</v>
      </c>
      <c r="N82" s="1" t="s">
        <v>635</v>
      </c>
      <c r="O82" s="7">
        <f>P82</f>
        <v>43916415641.875946</v>
      </c>
      <c r="P82" s="7">
        <f>Q82</f>
        <v>43916415641.875946</v>
      </c>
      <c r="Q82" s="45">
        <f>SUMIFS('SEDS 2021'!$F$23:$F$40,'SEDS 2021'!E$23:E$40,Calculations!L82,'SEDS 2021'!D$23:D$40,Calculations!N82)*J82*K82</f>
        <v>43916415641.875946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43628829257.052605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43376102493.098923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43163807841.930817</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42996093718.359489</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42803285434.222015</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42732903273.195694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42714455553.071724</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42749928437.872032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42838797134.640541</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42916958413.210152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43111328842.942482</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43338288066.38723</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43585704796.36441</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43845571497.570831</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44046237141.682449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44321027938.120621</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44601162123.9533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44885406646.481911</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45172182593.642815</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45447895364.863739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45722654028.760208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45930808356.720383</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46204757705.919479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46478387589.162399</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46751755674.02446</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47024847880.433395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47297688803.566689</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47570271634.725037</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47842818524.857635</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8.9475012734889225E-2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8.9475012734889225E-2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8.9475012734889225E-2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8.9475012734889225E-2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8.9475012734889225E-2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8.9475012734889225E-2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8.9475012734889225E-2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8.9475012734889225E-2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8.9475012734889225E-2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7.8172472920521388E-2</v>
      </c>
      <c r="K95" s="210">
        <f>$C$12</f>
        <v>8.9475012734889225E-2</v>
      </c>
      <c r="L95" s="209" t="s">
        <v>1022</v>
      </c>
      <c r="M95" s="12" t="s">
        <v>1019</v>
      </c>
      <c r="N95" s="1" t="s">
        <v>635</v>
      </c>
      <c r="O95" s="7">
        <f>P95</f>
        <v>74736050962.720123</v>
      </c>
      <c r="P95" s="7">
        <f>Q95</f>
        <v>74736050962.720123</v>
      </c>
      <c r="Q95" s="45">
        <f>SUMIFS('SEDS 2021'!$F$23:$F$40,'SEDS 2021'!E$23:E$40,Calculations!L95,'SEDS 2021'!D$23:D$40,Calculations!N95)*J95*K95</f>
        <v>74736050962.720123</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74022648533.128052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73373177149.095322</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72682486788.567963</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72277023722.699905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72104257359.753952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71964851403.734726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71836236608.911987</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71720505004.803848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71652508987.600327</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71689550687.08609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71775203194.256561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71922962740.078186</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72077369275.269714</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72219560094.646301</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72237593539.385117</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72205491141.57782</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72141145132.071167</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72052823689.138504</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71944988532.522797</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71242275053.013885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70556126362.371613</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69892951461.312088</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69257167916.647308</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68647745542.885582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68061600581.930641</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67494163723.995346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66940954610.747375</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66399164181.991119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65867317563.765121</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8.9475012734889225E-2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8.9475012734889225E-2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8.9475012734889225E-2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8.9475012734889225E-2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8.9475012734889225E-2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8.9475012734889225E-2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8.9475012734889225E-2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8.9475012734889225E-2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8.9475012734889225E-2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0.33641239966855779</v>
      </c>
      <c r="K108" s="210">
        <f>$C$12</f>
        <v>8.9475012734889225E-2</v>
      </c>
      <c r="L108" s="209" t="s">
        <v>1022</v>
      </c>
      <c r="M108" s="12" t="s">
        <v>1014</v>
      </c>
      <c r="N108" s="1" t="s">
        <v>635</v>
      </c>
      <c r="O108" s="7">
        <f>P108</f>
        <v>321623882510.18396</v>
      </c>
      <c r="P108" s="7">
        <f>Q108</f>
        <v>321623882510.18396</v>
      </c>
      <c r="Q108" s="45">
        <f>SUMIFS('SEDS 2021'!$F$23:$F$40,'SEDS 2021'!E$23:E$40,Calculations!L108,'SEDS 2021'!D$23:D$40,Calculations!N108)*J108*K108</f>
        <v>321623882510.18396</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321510352292.48615</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321144762909.65021</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320620699322.34576</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320093220638.97449</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319731382270.26526</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319625522757.54517</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319809434868.01978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320300305676.79785</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321203056411.06494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322573892161.65448</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324322090776.93359</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326371175489.06335</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328727619626.10815</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331329893413.58527</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334095046718.43579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336945921330.25287</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339853489048.31561</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342785943123.51453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345720048941.55457</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345669385838.02856</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345604882504.26447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345529628101.28772</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345448876850.76831</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345368321157.63416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345292048236.56982</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345219882809.33008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345153142374.10132</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345089506940.02759</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345026675625.17487</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8.9475012734889225E-2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0.32074873932062509</v>
      </c>
      <c r="K110" s="210">
        <f t="shared" si="23"/>
        <v>8.9475012734889225E-2</v>
      </c>
      <c r="L110" s="209" t="s">
        <v>1022</v>
      </c>
      <c r="M110" s="12" t="s">
        <v>1014</v>
      </c>
      <c r="N110" s="1" t="s">
        <v>972</v>
      </c>
      <c r="O110" s="7">
        <f t="shared" si="24"/>
        <v>548983123854.90753</v>
      </c>
      <c r="P110" s="7">
        <f t="shared" si="25"/>
        <v>548983123854.90753</v>
      </c>
      <c r="Q110" s="45">
        <f>SUMIFS('SEDS 2021'!$F$23:$F$40,'SEDS 2021'!E$23:E$40,Calculations!L110,'SEDS 2021'!D$23:D$40,Calculations!N110)*J110*K110</f>
        <v>548983123854.90753</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553445034506.2135</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557735014863.28296</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561990934258.55408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566436465934.04187</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571192736653.61255</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576264318869.1958</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581537252924.67639</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586924479121.20569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592501472973.0249</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598223777898.80371</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603925688740.66565</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609562417159.6366</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615235822064.94727</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620948674693.93616</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626655857354.30103</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632349765612.17151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638063410699.31409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643776801498.81787</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649479163983.68994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649057955097.48499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648630705644.41626</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648209647678.77026</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647803894233.17322</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647417806732.70447</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647050033245.92065</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646707094442.96924</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646387040759.07446</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646093659122.3219</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645828024755.80115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8.9374955616096721E-2</v>
      </c>
      <c r="K111" s="210">
        <f t="shared" si="23"/>
        <v>8.9475012734889225E-2</v>
      </c>
      <c r="L111" s="209" t="s">
        <v>1022</v>
      </c>
      <c r="M111" s="12" t="s">
        <v>1014</v>
      </c>
      <c r="N111" s="1" t="s">
        <v>964</v>
      </c>
      <c r="O111" s="7">
        <f t="shared" si="24"/>
        <v>109076696981.93085</v>
      </c>
      <c r="P111" s="7">
        <f t="shared" si="25"/>
        <v>109076696981.93085</v>
      </c>
      <c r="Q111" s="45">
        <f>SUMIFS('SEDS 2021'!$F$23:$F$40,'SEDS 2021'!E$23:E$40,Calculations!L111,'SEDS 2021'!D$23:D$40,Calculations!N111)*J111*K111</f>
        <v>109076696981.93085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105619709803.51785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103089260534.60358</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101363492060.56105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100322473856.21643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99856016250.227356</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99827819064.571823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100100624727.66071</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100560973422.40997</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101160319825.10585</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101849543142.95985</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102571224402.72079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103301176423.97986</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104059176699.97523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104842101400.65445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105638333883.29788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106435300468.6407</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107238380644.09987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108045371873.52472</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108855088908.22528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108761201628.10873</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108670066306.12074</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108583555522.12314</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108502679900.11977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108427490817.78374</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108356689141.04562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108291003848.08089</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108229689972.27689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108173434827.08424</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108122797224.71637</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8.9475012734889225E-2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8.9475012734889225E-2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8.9475012734889225E-2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8.9475012734889225E-2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0.12085124581330044</v>
      </c>
      <c r="K116" s="210">
        <f t="shared" si="23"/>
        <v>8.9475012734889225E-2</v>
      </c>
      <c r="L116" s="209" t="s">
        <v>1022</v>
      </c>
      <c r="M116" s="12" t="s">
        <v>1014</v>
      </c>
      <c r="N116" s="1" t="s">
        <v>975</v>
      </c>
      <c r="O116" s="7">
        <f t="shared" si="24"/>
        <v>17906604151.533306</v>
      </c>
      <c r="P116" s="7">
        <f t="shared" si="25"/>
        <v>17906604151.533306</v>
      </c>
      <c r="Q116" s="45">
        <f>SUMIFS('SEDS 2021'!$F$23:$F$40,'SEDS 2021'!E$23:E$40,Calculations!L116,'SEDS 2021'!D$23:D$40,Calculations!N116)*J116*K116</f>
        <v>17906604151.533306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17754474702.840572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17630535390.441818</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17543147373.225826</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17498634517.564999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17500958565.468983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17545061320.115326</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17621868539.70433</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17722067313.084293</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17844191383.72718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17982773705.249016</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18128004374.915302</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18274111704.825638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18423132555.180531</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18574423599.589355</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18726624228.156498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18878063485.223602</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19029925834.094402</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19181774831.395237</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19333180141.373222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19330561457.156559</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19326907877.282871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19322480132.993633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19317499324.122799</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19312102887.271629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19306369691.680668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19300476191.177162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19294480341.693787</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19288581485.180809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19282919131.809429</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8.9475012734889225E-2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0.40020747816614777</v>
      </c>
      <c r="K121" s="210">
        <f>$C$12</f>
        <v>8.9475012734889225E-2</v>
      </c>
      <c r="L121" s="209" t="s">
        <v>1022</v>
      </c>
      <c r="M121" s="12" t="s">
        <v>1016</v>
      </c>
      <c r="N121" s="1" t="s">
        <v>635</v>
      </c>
      <c r="O121" s="7">
        <f>P121</f>
        <v>382614561960.91681</v>
      </c>
      <c r="P121" s="7">
        <f>Q121</f>
        <v>382614561960.91681</v>
      </c>
      <c r="Q121" s="45">
        <f>SUMIFS('SEDS 2021'!$F$23:$F$40,'SEDS 2021'!E$23:E$40,Calculations!L121,'SEDS 2021'!D$23:D$40,Calculations!N121)*J121*K121</f>
        <v>382614561960.91681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379393265698.01031</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375165513997.25922</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371122033609.50128</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367564888318.19733</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364481338102.58252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361994360758.02911</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359319185891.55127</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356500874968.99786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353957963102.89948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352207661642.56616</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350390422351.61493</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348778964788.46228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347405728246.48779</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345891309449.08978</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343977360127.09741</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341718723154.70557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339182361172.70038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336423824145.0379</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333499617227.10425</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328820239853.55975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323919927942.70831</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318682501684.9408</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313332288407.90338</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307852169096.3537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303887535419.383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298291056424.51331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292629593399.6778</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285939351989.22076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279937425244.92157</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8.9475012734889225E-2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8.9475012734889225E-2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8.9475012734889225E-2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8.9475012734889225E-2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8.9475012734889225E-2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8.9475012734889225E-2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8.9475012734889225E-2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8.9475012734889225E-2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8.9475012734889225E-2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1.9776052808369509E-2</v>
      </c>
      <c r="K134" s="12">
        <v>1</v>
      </c>
      <c r="L134" s="12" t="s">
        <v>1013</v>
      </c>
      <c r="M134" s="12" t="s">
        <v>1015</v>
      </c>
      <c r="N134" s="1" t="s">
        <v>635</v>
      </c>
      <c r="O134" s="7">
        <f>P134</f>
        <v>243225673490.1366</v>
      </c>
      <c r="P134" s="7">
        <f>Q134</f>
        <v>243225673490.1366</v>
      </c>
      <c r="Q134" s="45">
        <f>SUMIFS('SEDS 2021'!$F$23:$F$40,'SEDS 2021'!E$23:E$40,Calculations!L134,'SEDS 2021'!D$23:D$40,Calculations!N134)*J134*K134</f>
        <v>243225673490.1366</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241409110962.91327</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239579150418.58099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237763491858.27435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236037038021.96027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234435329343.08795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232996493021.3573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231701349052.19781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230633421830.59039</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229733630023.25281</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229024046375.84149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228402794602.3414</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227963460373.64664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227561566748.33463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227197784505.30963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226864534339.24957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226560101216.52173</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226298134241.11752</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226076868133.68417</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225919282036.09326</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225759432921.15964</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225642653101.05872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225623117517.24182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225617359725.80969</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225664140578.50333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225754790023.18555</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225816194419.5506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225897737052.91785</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225972623202.56149</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226053916340.32898</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0.45150690070395116</v>
      </c>
      <c r="K136" s="12">
        <v>1</v>
      </c>
      <c r="L136" s="12" t="s">
        <v>1013</v>
      </c>
      <c r="M136" s="12" t="s">
        <v>1015</v>
      </c>
      <c r="N136" s="1" t="s">
        <v>972</v>
      </c>
      <c r="O136" s="7">
        <f t="shared" si="29"/>
        <v>5222580320442.6035</v>
      </c>
      <c r="P136" s="7">
        <f t="shared" si="30"/>
        <v>5222580320442.6035</v>
      </c>
      <c r="Q136" s="45">
        <f>SUMIFS('SEDS 2021'!$F$23:$F$40,'SEDS 2021'!E$23:E$40,Calculations!L136,'SEDS 2021'!D$23:D$40,Calculations!N136)*J136*K136</f>
        <v>5222580320442.6035</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5182381466642.291</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5140966226397</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5098671701197.2695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5056939764927.8779</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5016614263013.1104</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4978846098601.8125</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4943789241193.1631</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4913934084245.041</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4888796179300.9434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4869430499952.0332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4854302007401.9453</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4846273561960.6963</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4842489895711.7676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4843253814444.7998</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4848301145214.9336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4856741619930.1162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4868401776076.4209</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4882639520372.1465</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4899232316688.71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4915821621597.0547</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4932813742972.8389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4950859972987.7285</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4967561628587.0303</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4983572552375.9678</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4998618710608.6074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5011065893922.2969</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5022206720083.9209</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5031681918011.1748</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5040009427650.541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0.87498236763083836</v>
      </c>
      <c r="K137" s="12">
        <v>1</v>
      </c>
      <c r="L137" s="12" t="s">
        <v>1013</v>
      </c>
      <c r="M137" s="12" t="s">
        <v>1015</v>
      </c>
      <c r="N137" s="1" t="s">
        <v>964</v>
      </c>
      <c r="O137" s="7">
        <f t="shared" si="29"/>
        <v>3349432503290.8491</v>
      </c>
      <c r="P137" s="7">
        <f t="shared" si="30"/>
        <v>3349432503290.8491</v>
      </c>
      <c r="Q137" s="45">
        <f>SUMIFS('SEDS 2021'!$F$23:$F$40,'SEDS 2021'!E$23:E$40,Calculations!L137,'SEDS 2021'!D$23:D$40,Calculations!N137)*J137*K137</f>
        <v>3349432503290.8491</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3367407924155.4238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3384186278935.1382</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3399686980293.7383</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3414521367407.1299</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3428565342504.6431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3441694042519.6523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3452948711797.9336</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3463312908356.3149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3471736019569.5869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3478762890912.7002</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3483282726033.8555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3487365186135.7979</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3489390088384.1509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3489830421309.0981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3488861621018.0713</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3486844270348.9502</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3483953487029.1147</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3480129970544.3223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3475849389947.5845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3470256127064.3662</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3464214254725.4854</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3458883535853.2363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3453261535100.3403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3448259374754.7944</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3443989376738.3018</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3439479539251.4526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3435640506605.8276</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3431984336456.25</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3428708560608.7202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214000000000</v>
      </c>
      <c r="P139" s="7">
        <f t="shared" si="30"/>
        <v>214000000000</v>
      </c>
      <c r="Q139" s="45">
        <f>SUMIFS('SEDS 2021'!$F$23:$F$40,'SEDS 2021'!E$23:E$40,Calculations!L139,'SEDS 2021'!D$23:D$40,Calculations!N139)*J139*K139</f>
        <v>214000000000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3000000000</v>
      </c>
      <c r="P140" s="7">
        <f t="shared" si="30"/>
        <v>3000000000</v>
      </c>
      <c r="Q140" s="45">
        <f>SUMIFS('SEDS 2021'!$F$23:$F$40,'SEDS 2021'!E$23:E$40,Calculations!L140,'SEDS 2021'!D$23:D$40,Calculations!N140)*J140*K140</f>
        <v>3000000000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2000000000</v>
      </c>
      <c r="P141" s="7">
        <f t="shared" si="30"/>
        <v>2000000000</v>
      </c>
      <c r="Q141" s="45">
        <f>SUMIFS('SEDS 2021'!$F$23:$F$40,'SEDS 2021'!E$23:E$40,Calculations!L141,'SEDS 2021'!D$23:D$40,Calculations!N141)*J141*K141</f>
        <v>2000000000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769000000000</v>
      </c>
      <c r="P142" s="7">
        <f t="shared" si="30"/>
        <v>769000000000</v>
      </c>
      <c r="Q142" s="45">
        <f>SUMIFS('SEDS 2021'!$F$23:$F$40,'SEDS 2021'!E$23:E$40,Calculations!L142,'SEDS 2021'!D$23:D$40,Calculations!N142)*J142*K142</f>
        <v>769000000000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0.13500877387610716</v>
      </c>
      <c r="K147" s="12">
        <v>1</v>
      </c>
      <c r="L147" s="12" t="s">
        <v>1013</v>
      </c>
      <c r="M147" s="12" t="s">
        <v>1018</v>
      </c>
      <c r="N147" s="1" t="s">
        <v>635</v>
      </c>
      <c r="O147" s="7">
        <f>P147</f>
        <v>1660472909902.2419</v>
      </c>
      <c r="P147" s="7">
        <f>Q147</f>
        <v>1660472909902.2419</v>
      </c>
      <c r="Q147" s="45">
        <f>SUMIFS('SEDS 2021'!$F$23:$F$40,'SEDS 2021'!E$23:E$40,Calculations!L147,'SEDS 2021'!D$23:D$40,Calculations!N147)*J147*K147</f>
        <v>1660472909902.2419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1657980300310.1851</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1653766665717.9763</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1649436143803.9785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1643819753680.2781</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1637272312123.8672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1629736581405.241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1621341427010.896</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1611694028448.99</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1601899601789.824</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1592635013054.8562</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1584173971849.4521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1575629814684.6565</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1568555859804.042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1561371415519.011</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1556024379592.2668</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1550192732799.4375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1546071464125.6628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1544122368107.593</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1542233241663.3679</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1542470331191.4609</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1542741272298.7373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1543999581691.8286</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1547595793845.6179</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1551750682667.8325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1557055601209.8247</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1564493613259.9399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1570482056790.9602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1578450795598.0696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1586695017935.9429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4.310421473463835E-3</v>
      </c>
      <c r="K149" s="12">
        <v>1</v>
      </c>
      <c r="L149" s="12" t="s">
        <v>1013</v>
      </c>
      <c r="M149" s="12" t="s">
        <v>1018</v>
      </c>
      <c r="N149" s="1" t="s">
        <v>972</v>
      </c>
      <c r="O149" s="7">
        <f t="shared" si="31"/>
        <v>49858645183.556183</v>
      </c>
      <c r="P149" s="7">
        <f t="shared" si="32"/>
        <v>49858645183.556183</v>
      </c>
      <c r="Q149" s="45">
        <f>SUMIFS('SEDS 2021'!$F$23:$F$40,'SEDS 2021'!E$23:E$40,Calculations!L149,'SEDS 2021'!D$23:D$40,Calculations!N149)*J149*K149</f>
        <v>49858645183.556183</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50399002664.048782</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50913406344.737747</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51409317474.478043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51881170652.37204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52306129045.508682</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52709917428.51825</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53061739275.405922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53381809539.027252</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53694871766.130577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53953755968.502815</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54224829325.110443</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54448973935.274948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54678660485.442474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54897255051.584732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55097807537.774345</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55260570851.098267</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55435744467.080994</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55577719091.982681</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55679326790.016037</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55773282666.829269</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55828398696.451172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55867430864.488358</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55874677750.091919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55852040929.295029</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55797571470.916069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55737031077.177475</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55640011602.29847</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55527775241.114464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55409730043.402901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1126053.5134505699</v>
      </c>
      <c r="S158">
        <f>SUMIFS('NREL Scaling Data'!$F:$F,'NREL Scaling Data'!$B:$B,UPPER(About!$B$1),'NREL Scaling Data'!$E:$E,Calculations!$M160,'NREL Scaling Data'!$A:$A,Q$3,'NREL Scaling Data'!$C:$C,Calculations!$L160,'NREL Scaling Data'!$D:$D,Calculations!$N160)</f>
        <v>1145556.85601461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8.4659411976410026E-2</v>
      </c>
      <c r="K160" s="12">
        <v>1</v>
      </c>
      <c r="L160" s="12" t="s">
        <v>1013</v>
      </c>
      <c r="M160" s="12" t="s">
        <v>1019</v>
      </c>
      <c r="N160" s="1" t="s">
        <v>635</v>
      </c>
      <c r="O160" s="7">
        <f>P160</f>
        <v>1041226107897.8669</v>
      </c>
      <c r="P160" s="7">
        <f>Q160</f>
        <v>1041226107897.8669</v>
      </c>
      <c r="Q160" s="45">
        <f>SUMIFS('SEDS 2021'!$F$23:$F$40,'SEDS 2021'!E$23:E$40,Calculations!L160,'SEDS 2021'!D$23:D$40,Calculations!N160)*J160*K160</f>
        <v>1041226107897.8669</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1023499017913.3474</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997503375010.94995</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969037450962.35437</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940997699875.64868</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913703239651.57605</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886748525981.15759</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861670081784.39319</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838496013241.07324</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817637065013.37024</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799555989922.14307</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784048607626.88098</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771000790799.3219</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758877876976.2345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747889176824.42908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737528979454.67688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728299410887.57959</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720104558109.6051</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712597165843.96521</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705756521483.42188</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699777125516.9895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694925562397.28491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691372473336.84546</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688347019872.34668</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686081681298.45154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684710867125.95984</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684201160440.83533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684368160008.53845</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685366442689.1272</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687110857391.01392</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0.18598804331872607</v>
      </c>
      <c r="K173" s="12">
        <v>1</v>
      </c>
      <c r="L173" s="12" t="s">
        <v>1013</v>
      </c>
      <c r="M173" s="12" t="s">
        <v>1014</v>
      </c>
      <c r="N173" s="1" t="s">
        <v>635</v>
      </c>
      <c r="O173" s="7">
        <f>P173</f>
        <v>2287466944777.0117</v>
      </c>
      <c r="P173" s="7">
        <f>Q173</f>
        <v>2287466944777.0117</v>
      </c>
      <c r="Q173" s="45">
        <f>SUMIFS('SEDS 2021'!$F$23:$F$40,'SEDS 2021'!E$23:E$40,Calculations!L173,'SEDS 2021'!D$23:D$40,Calculations!N173)*J173*K173</f>
        <v>2287466944777.0117</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2305379482243.3223</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2320215193202.9805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2329163078242.3315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2331860916762.4253</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2327258582559.0752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2317073609691.5112</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2303785424226.9805</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2289408806862.9434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2275725784157.7339</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2264111668466.6636</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2255127962833.1196</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2248837837756.043</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2244822868593.5894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2242148392828.1045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2241021761054.6499</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2241458309295.2026</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2242578211097.6909</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2244969598458.5449</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2247678513370.1743</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2251570724620.7847</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2256173365931.9624</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2261287963411.4375</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2267627215470.0723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2274819733180.1958</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2282583450150.6982</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2291680980116.6138</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2300911980976.0039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2311077183806.9849</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2321963146500.6333</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0.16652348768057681</v>
      </c>
      <c r="K175" s="12">
        <v>1</v>
      </c>
      <c r="L175" s="12" t="s">
        <v>1013</v>
      </c>
      <c r="M175" s="12" t="s">
        <v>1014</v>
      </c>
      <c r="N175" s="1" t="s">
        <v>972</v>
      </c>
      <c r="O175" s="7">
        <f t="shared" si="35"/>
        <v>1926177182001.2319</v>
      </c>
      <c r="P175" s="7">
        <f t="shared" si="36"/>
        <v>1926177182001.2319</v>
      </c>
      <c r="Q175" s="45">
        <f>SUMIFS('SEDS 2021'!$F$23:$F$40,'SEDS 2021'!E$23:E$40,Calculations!L175,'SEDS 2021'!D$23:D$40,Calculations!N175)*J175*K175</f>
        <v>1926177182001.2319</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1945637405497.1274</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1964251520987.0662</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1980930238492.7195</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1995964793828.9045</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2011926884339.7117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2026858384856.3643</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2042587571199.3562</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2060083534213.5623</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2076988840654.363</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2093929466306.1201</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2109867963987.6953</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2127628240448.0044</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2145077435941.5925</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2160569071223.3137</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2176588807889.4631</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2194747781042.6577</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2212224268099.4849</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2230266431465.5879</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2248200144200.8218</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2265363829853.1924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2282095890358.3589</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2300034577424.5679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2317463906602.3525</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2335650103876.4326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2351514087855.354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2369281934412.52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2387153249452.2012</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2405911559968.3813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2423187530709.8745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3.3561678019571779E-3</v>
      </c>
      <c r="K176" s="12">
        <v>1</v>
      </c>
      <c r="L176" s="12" t="s">
        <v>1013</v>
      </c>
      <c r="M176" s="12" t="s">
        <v>1014</v>
      </c>
      <c r="N176" s="1" t="s">
        <v>964</v>
      </c>
      <c r="O176" s="7">
        <f t="shared" si="35"/>
        <v>12847410345.892076</v>
      </c>
      <c r="P176" s="7">
        <f t="shared" si="36"/>
        <v>12847410345.892076</v>
      </c>
      <c r="Q176" s="45">
        <f>SUMIFS('SEDS 2021'!$F$23:$F$40,'SEDS 2021'!E$23:E$40,Calculations!L176,'SEDS 2021'!D$23:D$40,Calculations!N176)*J176*K176</f>
        <v>12847410345.892076</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12242982684.978123</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11631916284.701406</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11032519361.724529</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10459269072.804491</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9927063120.9045544</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9445378632.6385994</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9025653314.7377777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8681746169.5910683</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8395920078.2346601</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8170782250.8598785</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7997872629.7342119</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7862788934.8452139</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7754989359.0341768</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7659087550.2163134</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7567261785.2684546</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7488224048.9385548</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7407731053.7426195</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7330187292.7218981</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7251985810.1141243</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7168296749.271162</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7080941364.1093826</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6995007039.892313</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6906248170.8199987</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6817434167.811471</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6717274184.9622631</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6619036444.2988415</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6521977866.0906496</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6423849102.9073086</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6325499273.2525959</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0.57456771802038731</v>
      </c>
      <c r="K186" s="12">
        <v>1</v>
      </c>
      <c r="L186" s="12" t="s">
        <v>1013</v>
      </c>
      <c r="M186" s="12" t="s">
        <v>1016</v>
      </c>
      <c r="N186" s="1" t="s">
        <v>635</v>
      </c>
      <c r="O186" s="7">
        <f>P186</f>
        <v>7066608363932.7432</v>
      </c>
      <c r="P186" s="7">
        <f>Q186</f>
        <v>7066608363932.7432</v>
      </c>
      <c r="Q186" s="45">
        <f>SUMIFS('SEDS 2021'!$F$23:$F$40,'SEDS 2021'!E$23:E$40,Calculations!L186,'SEDS 2021'!D$23:D$40,Calculations!N186)*J186*K186</f>
        <v>7066608363932.7432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7136478257202.7344</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7217571720746.2734</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7311829928380.9912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7408604243479.9473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7512107755077.2568</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7620133459819.7686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7730962738849.8223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7846515128697.293</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7965130740285.627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8086222275803.7598</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8213026055294.7744</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8342682865731.1064</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8476957691587.083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8615142684448.2969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8754789739754.9492</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8900578693748.8965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9047322779446.1016</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9198613786617.3125</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9354083881370.4707</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9514289451105.5449</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9677790070664.7812</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9846418727426.8711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10017884959928.768</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10191079084411.621</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10370671663994.025</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10550029324451.961</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10735065227430.523</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10924323492566.541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11118858164878.85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0.37765919014200816</v>
      </c>
      <c r="K188" s="12">
        <v>1</v>
      </c>
      <c r="L188" s="12" t="s">
        <v>1013</v>
      </c>
      <c r="M188" s="12" t="s">
        <v>1016</v>
      </c>
      <c r="N188" s="1" t="s">
        <v>972</v>
      </c>
      <c r="O188" s="7">
        <f t="shared" si="37"/>
        <v>4368383852372.6084</v>
      </c>
      <c r="P188" s="7">
        <f t="shared" si="38"/>
        <v>4368383852372.6084</v>
      </c>
      <c r="Q188" s="45">
        <f>SUMIFS('SEDS 2021'!$F$23:$F$40,'SEDS 2021'!E$23:E$40,Calculations!L188,'SEDS 2021'!D$23:D$40,Calculations!N188)*J188*K188</f>
        <v>4368383852372.6084</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4353320113485.3579</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4348493440483.5747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4342066245225.0361</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4333266511091.7427</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4324347522358.9199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4304369238659.7261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4287466468316.6631</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4275271116375.8726</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4269810511029.2456</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4266433722895.3594</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4265404367404.729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4267193186397.6001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4266860528830.4941</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4259378871849.8472</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4253202738906.0684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4248777765607.9414</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4247509900918.2729</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4246392673617.4648</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4248790318723.6812</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4250786264126.2417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4249894992908.7505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4245796400619.8413</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4240455049872.7432</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4234417001202.1216</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4228931289624.0146</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4224832697335.1064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4219221454599.6201</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4215323712162.5488</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4210999163790.3228</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0.12166146456720454</v>
      </c>
      <c r="K189" s="12">
        <v>1</v>
      </c>
      <c r="L189" s="12" t="s">
        <v>1013</v>
      </c>
      <c r="M189" s="12" t="s">
        <v>1016</v>
      </c>
      <c r="N189" s="1" t="s">
        <v>964</v>
      </c>
      <c r="O189" s="7">
        <f t="shared" si="37"/>
        <v>465720086363.25897</v>
      </c>
      <c r="P189" s="7">
        <f t="shared" si="38"/>
        <v>465720086363.25897</v>
      </c>
      <c r="Q189" s="45">
        <f>SUMIFS('SEDS 2021'!$F$23:$F$40,'SEDS 2021'!E$23:E$40,Calculations!L189,'SEDS 2021'!D$23:D$40,Calculations!N189)*J189*K189</f>
        <v>465720086363.25897</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466238822341.72144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466109810284.90161</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465572260048.15308</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464107435653.01251</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462720556042.20038</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461863163414.58612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461970673461.93591</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461957234706.01752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461185850116.28229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460121500647.51984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458925451370.75366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458898573858.91675</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458860945342.34375</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459000708403.89893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458301893096.12518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458261576828.36902</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458570668214.49939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458664739505.93079</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458791063811.56671</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459266795771.08917</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460164504666.45953</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461172411360.36371</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462107748772.30634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462830753840.73395</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463239292020.6626</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463341426565.64478</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463650517951.776</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464034866371.05164</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464180004934.97296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10684999999999.996</v>
      </c>
      <c r="Q199" s="7">
        <f t="shared" ref="Q199:AT199" si="40">SUM(Q4,Q17,Q30,Q43,Q56,Q69,Q82,Q95,Q108,Q121)</f>
        <v>10684999999999.996</v>
      </c>
      <c r="R199" s="7">
        <f t="shared" si="40"/>
        <v>10676154142533.898</v>
      </c>
      <c r="S199" s="7">
        <f t="shared" si="40"/>
        <v>10652602559373.777</v>
      </c>
      <c r="T199" s="7">
        <f t="shared" si="40"/>
        <v>10627348594745.227</v>
      </c>
      <c r="U199" s="7">
        <f t="shared" si="40"/>
        <v>10609645781399.328</v>
      </c>
      <c r="V199" s="7">
        <f t="shared" si="40"/>
        <v>10600374034911.361</v>
      </c>
      <c r="W199" s="7">
        <f t="shared" si="40"/>
        <v>10602142981917.705</v>
      </c>
      <c r="X199" s="7">
        <f t="shared" si="40"/>
        <v>10604853182552.945</v>
      </c>
      <c r="Y199" s="7">
        <f t="shared" si="40"/>
        <v>10610344671667.49</v>
      </c>
      <c r="Z199" s="7">
        <f t="shared" si="40"/>
        <v>10625482078350.984</v>
      </c>
      <c r="AA199" s="7">
        <f t="shared" si="40"/>
        <v>10656773439450.512</v>
      </c>
      <c r="AB199" s="7">
        <f t="shared" si="40"/>
        <v>10694325785305.369</v>
      </c>
      <c r="AC199" s="7">
        <f t="shared" si="40"/>
        <v>10739393609307.523</v>
      </c>
      <c r="AD199" s="7">
        <f t="shared" si="40"/>
        <v>10791331797586.117</v>
      </c>
      <c r="AE199" s="7">
        <f t="shared" si="40"/>
        <v>10845760143132.449</v>
      </c>
      <c r="AF199" s="7">
        <f t="shared" si="40"/>
        <v>10895625430290.537</v>
      </c>
      <c r="AG199" s="7">
        <f t="shared" si="40"/>
        <v>10943273250132.965</v>
      </c>
      <c r="AH199" s="7">
        <f t="shared" si="40"/>
        <v>10988847302533.055</v>
      </c>
      <c r="AI199" s="7">
        <f t="shared" si="40"/>
        <v>11031315085106.416</v>
      </c>
      <c r="AJ199" s="7">
        <f t="shared" si="40"/>
        <v>11072007460694.109</v>
      </c>
      <c r="AK199" s="7">
        <f t="shared" si="40"/>
        <v>11031681967507.359</v>
      </c>
      <c r="AL199" s="7">
        <f t="shared" si="40"/>
        <v>10989472731117.734</v>
      </c>
      <c r="AM199" s="7">
        <f t="shared" si="40"/>
        <v>10943846227157.084</v>
      </c>
      <c r="AN199" s="7">
        <f t="shared" si="40"/>
        <v>10898587611795.586</v>
      </c>
      <c r="AO199" s="7">
        <f t="shared" si="40"/>
        <v>10852675294815.932</v>
      </c>
      <c r="AP199" s="7">
        <f t="shared" si="40"/>
        <v>10824284296649.764</v>
      </c>
      <c r="AQ199" s="7">
        <f t="shared" si="40"/>
        <v>10777929721429.461</v>
      </c>
      <c r="AR199" s="7">
        <f t="shared" si="40"/>
        <v>10730600694947.352</v>
      </c>
      <c r="AS199" s="7">
        <f t="shared" si="40"/>
        <v>10671735735254.953</v>
      </c>
      <c r="AT199" s="7">
        <f t="shared" si="40"/>
        <v>10619989036767.598</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12299000000000</v>
      </c>
      <c r="Q202" s="7">
        <f t="shared" ref="Q202:AT202" si="41">SUM(Q134,Q147,Q160,Q173,Q186)</f>
        <v>12299000000000</v>
      </c>
      <c r="R202" s="7">
        <f t="shared" si="41"/>
        <v>12364746168632.502</v>
      </c>
      <c r="S202" s="7">
        <f t="shared" si="41"/>
        <v>12428636105096.762</v>
      </c>
      <c r="T202" s="7">
        <f t="shared" si="41"/>
        <v>12497230093247.93</v>
      </c>
      <c r="U202" s="7">
        <f t="shared" si="41"/>
        <v>12561319651820.26</v>
      </c>
      <c r="V202" s="7">
        <f t="shared" si="41"/>
        <v>12624777218754.863</v>
      </c>
      <c r="W202" s="7">
        <f t="shared" si="41"/>
        <v>12686688669919.035</v>
      </c>
      <c r="X202" s="7">
        <f t="shared" si="41"/>
        <v>12749461020924.289</v>
      </c>
      <c r="Y202" s="7">
        <f t="shared" si="41"/>
        <v>12816747399080.891</v>
      </c>
      <c r="Z202" s="7">
        <f t="shared" si="41"/>
        <v>12890126821269.809</v>
      </c>
      <c r="AA202" s="7">
        <f t="shared" si="41"/>
        <v>12971548993623.264</v>
      </c>
      <c r="AB202" s="7">
        <f t="shared" si="41"/>
        <v>13064779392206.568</v>
      </c>
      <c r="AC202" s="7">
        <f t="shared" si="41"/>
        <v>13166114769344.773</v>
      </c>
      <c r="AD202" s="7">
        <f t="shared" si="41"/>
        <v>13276775863709.285</v>
      </c>
      <c r="AE202" s="7">
        <f t="shared" si="41"/>
        <v>13393749454125.15</v>
      </c>
      <c r="AF202" s="7">
        <f t="shared" si="41"/>
        <v>13516229394195.793</v>
      </c>
      <c r="AG202" s="7">
        <f t="shared" si="41"/>
        <v>13647089247947.639</v>
      </c>
      <c r="AH202" s="7">
        <f t="shared" si="41"/>
        <v>13782375147020.178</v>
      </c>
      <c r="AI202" s="7">
        <f t="shared" si="41"/>
        <v>13926379787161.1</v>
      </c>
      <c r="AJ202" s="7">
        <f t="shared" si="41"/>
        <v>14075671439923.527</v>
      </c>
      <c r="AK202" s="7">
        <f t="shared" si="41"/>
        <v>14233867065355.939</v>
      </c>
      <c r="AL202" s="7">
        <f t="shared" si="41"/>
        <v>14397272924393.824</v>
      </c>
      <c r="AM202" s="7">
        <f t="shared" si="41"/>
        <v>14568701863384.225</v>
      </c>
      <c r="AN202" s="7">
        <f t="shared" si="41"/>
        <v>14747072348842.613</v>
      </c>
      <c r="AO202" s="7">
        <f t="shared" si="41"/>
        <v>14929395322136.605</v>
      </c>
      <c r="AP202" s="7">
        <f t="shared" si="41"/>
        <v>15120776372503.693</v>
      </c>
      <c r="AQ202" s="7">
        <f t="shared" si="41"/>
        <v>15316221272688.9</v>
      </c>
      <c r="AR202" s="7">
        <f t="shared" si="41"/>
        <v>15516725162258.943</v>
      </c>
      <c r="AS202" s="7">
        <f t="shared" si="41"/>
        <v>15725190537863.285</v>
      </c>
      <c r="AT202" s="7">
        <f t="shared" si="41"/>
        <v>15940681103046.77</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46323994687434.422</v>
      </c>
      <c r="D16" s="142" t="s">
        <v>1091</v>
      </c>
      <c r="E16" s="212">
        <f>'SEDS 2021'!H26</f>
        <v>2.1296318995539234E-3</v>
      </c>
      <c r="F16" s="207">
        <f>'SEDS 2021'!H28</f>
        <v>3.8926199352851171E-3</v>
      </c>
      <c r="G16" s="142" t="s">
        <v>819</v>
      </c>
      <c r="H16" s="142"/>
      <c r="I16" s="142"/>
    </row>
    <row r="17" spans="1:12" x14ac:dyDescent="0.2">
      <c r="A17" s="139"/>
      <c r="B17" s="146" t="s">
        <v>715</v>
      </c>
      <c r="C17" s="147">
        <f>C16/C15</f>
        <v>4.0484983208251253E-3</v>
      </c>
      <c r="D17" s="142" t="s">
        <v>1092</v>
      </c>
      <c r="E17" s="212">
        <f>'SEDS 2021'!H35</f>
        <v>2.7134320955841148E-3</v>
      </c>
      <c r="F17" s="212">
        <f>'SEDS 2021'!H37</f>
        <v>3.3680671016103943E-3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0.62743535172578924</v>
      </c>
      <c r="D29" s="152">
        <f>D28*F16</f>
        <v>-3.8549783005109099</v>
      </c>
      <c r="E29" s="152">
        <f>E28*$E$17</f>
        <v>-0.11055271272808362</v>
      </c>
      <c r="F29" s="158">
        <f>F28*$F$17</f>
        <v>-6.2452518954294794E-2</v>
      </c>
      <c r="G29" s="177">
        <f>G28*C17</f>
        <v>2.1416556117164913E-2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0.57129556563980455</v>
      </c>
      <c r="D32" s="159">
        <f>D29*About!F6</f>
        <v>-3.5100540679799748</v>
      </c>
      <c r="E32" s="241">
        <f>E29</f>
        <v>-0.11055271272808362</v>
      </c>
      <c r="F32" s="243">
        <f>F29</f>
        <v>-6.2452518954294794E-2</v>
      </c>
      <c r="G32" s="173">
        <f>G29*About!F6</f>
        <v>1.9500309485844112E-2</v>
      </c>
      <c r="H32" s="142"/>
      <c r="I32" s="142"/>
      <c r="K32" s="100"/>
      <c r="L32" s="100"/>
    </row>
    <row r="33" spans="1:12" x14ac:dyDescent="0.2">
      <c r="A33" s="139"/>
      <c r="B33" s="146" t="s">
        <v>710</v>
      </c>
      <c r="C33" s="160">
        <f>C29*About!F5</f>
        <v>5.6139786085984696E-2</v>
      </c>
      <c r="D33" s="160">
        <f>D29*About!F5</f>
        <v>-0.34492423253093529</v>
      </c>
      <c r="E33" s="242"/>
      <c r="F33" s="244"/>
      <c r="G33" s="174">
        <f>G29*About!F5</f>
        <v>1.9162466313208002E-3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571295565639.80457</v>
      </c>
      <c r="D38" s="156">
        <f>D32*Trillion</f>
        <v>-3510054067979.9746</v>
      </c>
      <c r="E38" s="238">
        <f>E32*Trillion</f>
        <v>-110552712728.08362</v>
      </c>
      <c r="F38" s="240">
        <f>F32*Trillion</f>
        <v>-62452518954.294792</v>
      </c>
      <c r="G38" s="168">
        <f>G32*Trillion</f>
        <v>19500309485.844112</v>
      </c>
      <c r="H38" s="142"/>
      <c r="I38" s="142"/>
      <c r="K38" s="100"/>
      <c r="L38" s="100"/>
    </row>
    <row r="39" spans="1:12" ht="16" thickBot="1" x14ac:dyDescent="0.25">
      <c r="A39" s="139"/>
      <c r="B39" s="169" t="s">
        <v>710</v>
      </c>
      <c r="C39" s="170">
        <f>C33*Trillion</f>
        <v>56139786085.984695</v>
      </c>
      <c r="D39" s="171">
        <f>D33*Trillion</f>
        <v>-344924232530.9353</v>
      </c>
      <c r="E39" s="239"/>
      <c r="F39" s="239"/>
      <c r="G39" s="172">
        <f>G33*Trillion</f>
        <v>1916246631.3208003</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Rhode Island</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30809616.809859503</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0.13927192253313037</v>
      </c>
      <c r="K4">
        <f>IF(ISBLANK(Calculations!K4),"",Calculations!K4)</f>
        <v>0.91052498726511077</v>
      </c>
      <c r="L4" t="str">
        <f>IF(ISBLANK(Calculations!L4),"",Calculations!L4)</f>
        <v>RESIDENTIAL</v>
      </c>
      <c r="M4" t="str">
        <f>IF(ISBLANK(Calculations!M4),"",Calculations!M4)</f>
        <v>heating</v>
      </c>
      <c r="N4" t="str">
        <f>IF(ISBLANK(Calculations!N4),"",Calculations!N4)</f>
        <v>electricity</v>
      </c>
      <c r="O4">
        <f>IF(ISBLANK(Calculations!O4),"",Calculations!O4)</f>
        <v>1354970892269.9036</v>
      </c>
      <c r="P4">
        <f>IF(ISBLANK(Calculations!P4),"",Calculations!P4)</f>
        <v>1354970892269.9036</v>
      </c>
      <c r="Q4">
        <f>IF(ISBLANK(Calculations!Q4),"",Calculations!Q4)-(SUMIFS(BDEQ!C:C,BDEQ!$AG:$AG,About!$B$2,BDEQ!$AH:$AH,$I4)*BDEQ!$C$2*$J4*$K4)</f>
        <v>1354940082653.0938</v>
      </c>
      <c r="R4">
        <f>IF(ISBLANK(Calculations!R4),"",Calculations!R4)-(SUMIFS(BDEQ!D:D,BDEQ!$AG:$AG,About!$B$2,BDEQ!$AH:$AH,$I4)*BDEQ!$C$2*$J4*$K4)</f>
        <v>1390990213747.0681</v>
      </c>
      <c r="S4" s="99">
        <f>IF(ISBLANK(Calculations!S4),"",Calculations!S4+ ('IRA Buildings Changes'!$G$38/($AB$3-$R$3)*(S3-$R$3)))-(SUMIFS(BDEQ!D:D,BDEQ!$AG:$AG,About!$B$2,BDEQ!$AH:$AH,$I4)*BDEQ!$C$2*$J4*$K4)</f>
        <v>1427420221120.7014</v>
      </c>
      <c r="T4" s="99">
        <f>IF(ISBLANK(Calculations!T4),"",Calculations!T4+ ('IRA Buildings Changes'!$G$38/($AB$3-$R$3)*(T3-$R$3)))-(SUMIFS(BDEQ!E:E,BDEQ!$AG:$AG,About!$B$2,BDEQ!$AH:$AH,$I4)*BDEQ!$C$2*$J4*$K4)</f>
        <v>1462055174727.9709</v>
      </c>
      <c r="U4" s="99">
        <f>IF(ISBLANK(Calculations!U4),"",Calculations!U4+ ('IRA Buildings Changes'!$G$38/($AB$3-$R$3)*(U3-$R$3)))-(SUMIFS(BDEQ!F:F,BDEQ!$AG:$AG,About!$B$2,BDEQ!$AH:$AH,$I4)*BDEQ!$C$2*$J4*$K4)</f>
        <v>1495281246498.2202</v>
      </c>
      <c r="V4" s="99">
        <f>IF(ISBLANK(Calculations!V4),"",Calculations!V4+ ('IRA Buildings Changes'!$G$38/($AB$3-$R$3)*(V3-$R$3)))-(SUMIFS(BDEQ!G:G,BDEQ!$AG:$AG,About!$B$2,BDEQ!$AH:$AH,$I4)*BDEQ!$C$2*$J4*$K4)</f>
        <v>1527567666660.189</v>
      </c>
      <c r="W4" s="99">
        <f>IF(ISBLANK(Calculations!W4),"",Calculations!W4+ ('IRA Buildings Changes'!$G$38/($AB$3-$R$3)*(W3-$R$3)))-(SUMIFS(BDEQ!H:H,BDEQ!$AG:$AG,About!$B$2,BDEQ!$AH:$AH,$I4)*BDEQ!$C$2*$J4*$K4)</f>
        <v>1559645374310.7754</v>
      </c>
      <c r="X4" s="99">
        <f>IF(ISBLANK(Calculations!X4),"",Calculations!X4+ ('IRA Buildings Changes'!$G$38/($AB$3-$R$3)*(X3-$R$3)))-(SUMIFS(BDEQ!I:I,BDEQ!$AG:$AG,About!$B$2,BDEQ!$AH:$AH,$I4)*BDEQ!$C$2*$J4*$K4)</f>
        <v>1590908689137.7173</v>
      </c>
      <c r="Y4" s="99">
        <f>IF(ISBLANK(Calculations!Y4),"",Calculations!Y4+ ('IRA Buildings Changes'!$G$38/($AB$3-$R$3)*(Y3-$R$3)))-(SUMIFS(BDEQ!J:J,BDEQ!$AG:$AG,About!$B$2,BDEQ!$AH:$AH,$I4)*BDEQ!$C$2*$J4*$K4)</f>
        <v>1622337186444.2046</v>
      </c>
      <c r="Z4" s="99">
        <f>IF(ISBLANK(Calculations!Z4),"",Calculations!Z4+ ('IRA Buildings Changes'!$G$38/($AB$3-$R$3)*(Z3-$R$3)))-(SUMIFS(BDEQ!K:K,BDEQ!$AG:$AG,About!$B$2,BDEQ!$AH:$AH,$I4)*BDEQ!$C$2*$J4*$K4)</f>
        <v>1654543817669.2795</v>
      </c>
      <c r="AA4" s="99">
        <f>IF(ISBLANK(Calculations!AA4),"",Calculations!AA4+ ('IRA Buildings Changes'!$G$38/($AB$3-$R$3)*(AA3-$R$3)))-(SUMIFS(BDEQ!L:L,BDEQ!$AG:$AG,About!$B$2,BDEQ!$AH:$AH,$I4)*BDEQ!$C$2*$J4*$K4)</f>
        <v>1687696067347.4849</v>
      </c>
      <c r="AB4" s="98">
        <f>IF(ISBLANK(Calculations!AB4),"",Calculations!AB4 + 'IRA Buildings Changes'!G38)-(SUMIFS(BDEQ!D:D,BDEQ!$AG:$AG,About!$B$2,BDEQ!$AH:$AH,$I4)*BDEQ!$C$2*$J4*$K4)</f>
        <v>1721701850267.0386</v>
      </c>
      <c r="AC4" s="99">
        <f>IF(ISBLANK(Calculations!AC4),"",Calculations!AC4+ 'IRA Buildings Changes'!$G$38)-(SUMIFS(BDEQ!D:D,BDEQ!$AG:$AG,About!$B$2,BDEQ!$AH:$AH,$I4)*BDEQ!$C$2*$J4*$K4)</f>
        <v>1754470550605.4993</v>
      </c>
      <c r="AD4" s="99">
        <f>IF(ISBLANK(Calculations!AD4),"",Calculations!AD4+ 'IRA Buildings Changes'!$G$38)-(SUMIFS(BDEQ!E:E,BDEQ!$AG:$AG,About!$B$2,BDEQ!$AH:$AH,$I4)*BDEQ!$C$2*$J4*$K4)</f>
        <v>1787676591825.5974</v>
      </c>
      <c r="AE4" s="99">
        <f>IF(ISBLANK(Calculations!AE4),"",Calculations!AE4+ 'IRA Buildings Changes'!$G$38)-(SUMIFS(BDEQ!F:F,BDEQ!$AG:$AG,About!$B$2,BDEQ!$AH:$AH,$I4)*BDEQ!$C$2*$J4*$K4)</f>
        <v>1822068847984.5239</v>
      </c>
      <c r="AF4" s="99">
        <f>IF(ISBLANK(Calculations!AF4),"",Calculations!AF4+ 'IRA Buildings Changes'!$G$38)-(SUMIFS(BDEQ!G:G,BDEQ!$AG:$AG,About!$B$2,BDEQ!$AH:$AH,$I4)*BDEQ!$C$2*$J4*$K4)</f>
        <v>1856581801597.3801</v>
      </c>
      <c r="AG4" s="99">
        <f>IF(ISBLANK(Calculations!AG4),"",Calculations!AG4+ 'IRA Buildings Changes'!$G$38)-(SUMIFS(BDEQ!H:H,BDEQ!$AG:$AG,About!$B$2,BDEQ!$AH:$AH,$I4)*BDEQ!$C$2*$J4*$K4)</f>
        <v>1891466511158.4399</v>
      </c>
      <c r="AH4" s="99">
        <f>IF(ISBLANK(Calculations!AH4),"",Calculations!AH4+ 'IRA Buildings Changes'!$G$38)-(SUMIFS(BDEQ!I:I,BDEQ!$AG:$AG,About!$B$2,BDEQ!$AH:$AH,$I4)*BDEQ!$C$2*$J4*$K4)</f>
        <v>1926986572548.0276</v>
      </c>
      <c r="AI4" s="99">
        <f>IF(ISBLANK(Calculations!AI4),"",Calculations!AI4+ 'IRA Buildings Changes'!$G$38)-(SUMIFS(BDEQ!J:J,BDEQ!$AG:$AG,About!$B$2,BDEQ!$AH:$AH,$I4)*BDEQ!$C$2*$J4*$K4)</f>
        <v>1961867795427.7939</v>
      </c>
      <c r="AJ4" s="99">
        <f>IF(ISBLANK(Calculations!AJ4),"",Calculations!AJ4+ 'IRA Buildings Changes'!$G$38)-(SUMIFS(BDEQ!K:K,BDEQ!$AG:$AG,About!$B$2,BDEQ!$AH:$AH,$I4)*BDEQ!$C$2*$J4*$K4)</f>
        <v>1996992770629.7078</v>
      </c>
      <c r="AK4" s="99">
        <f>IF(ISBLANK(Calculations!AK4),"",Calculations!AK4+ 'IRA Buildings Changes'!$G$38)-(SUMIFS(BDEQ!L:L,BDEQ!$AG:$AG,About!$B$2,BDEQ!$AH:$AH,$I4)*BDEQ!$C$2*$J4*$K4)</f>
        <v>2012776458103.3047</v>
      </c>
      <c r="AL4" s="99">
        <f>IF(ISBLANK(Calculations!AL4),"",Calculations!AL4+ 'IRA Buildings Changes'!$G$38)-(SUMIFS(BDEQ!M:M,BDEQ!$AG:$AG,About!$B$2,BDEQ!$AH:$AH,$I4)*BDEQ!$C$2*$J4*$K4)</f>
        <v>2029051224334.4304</v>
      </c>
      <c r="AM4" s="99">
        <f>IF(ISBLANK(Calculations!AM4),"",Calculations!AM4+ 'IRA Buildings Changes'!$G$38)-(SUMIFS(BDEQ!N:N,BDEQ!$AG:$AG,About!$B$2,BDEQ!$AH:$AH,$I4)*BDEQ!$C$2*$J4*$K4)</f>
        <v>2046199253070.3115</v>
      </c>
      <c r="AN4" s="99">
        <f>IF(ISBLANK(Calculations!AN4),"",Calculations!AN4+ 'IRA Buildings Changes'!$G$38)-(SUMIFS(BDEQ!O:O,BDEQ!$AG:$AG,About!$B$2,BDEQ!$AH:$AH,$I4)*BDEQ!$C$2*$J4*$K4)</f>
        <v>2063936910326.0269</v>
      </c>
      <c r="AO4" s="99">
        <f>IF(ISBLANK(Calculations!AO4),"",Calculations!AO4+ 'IRA Buildings Changes'!$G$38)-(SUMIFS(BDEQ!P:P,BDEQ!$AG:$AG,About!$B$2,BDEQ!$AH:$AH,$I4)*BDEQ!$C$2*$J4*$K4)</f>
        <v>2082134639395.2952</v>
      </c>
      <c r="AP4" s="99">
        <f>IF(ISBLANK(Calculations!AP4),"",Calculations!AP4+ 'IRA Buildings Changes'!$G$38)-(SUMIFS(BDEQ!Q:Q,BDEQ!$AG:$AG,About!$B$2,BDEQ!$AH:$AH,$I4)*BDEQ!$C$2*$J4*$K4)</f>
        <v>2100587369049.022</v>
      </c>
      <c r="AQ4" s="99">
        <f>IF(ISBLANK(Calculations!AQ4),"",Calculations!AQ4+ 'IRA Buildings Changes'!$G$38)-(SUMIFS(BDEQ!R:R,BDEQ!$AG:$AG,About!$B$2,BDEQ!$AH:$AH,$I4)*BDEQ!$C$2*$J4*$K4)</f>
        <v>2119059006628.2327</v>
      </c>
      <c r="AR4" s="99">
        <f>IF(ISBLANK(Calculations!AR4),"",Calculations!AR4+ 'IRA Buildings Changes'!$G$38)-(SUMIFS(BDEQ!S:S,BDEQ!$AG:$AG,About!$B$2,BDEQ!$AH:$AH,$I4)*BDEQ!$C$2*$J4*$K4)</f>
        <v>2137107266634.5015</v>
      </c>
      <c r="AS4" s="99">
        <f>IF(ISBLANK(Calculations!AS4),"",Calculations!AS4+ 'IRA Buildings Changes'!$G$38)-(SUMIFS(BDEQ!T:T,BDEQ!$AG:$AG,About!$B$2,BDEQ!$AH:$AH,$I4)*BDEQ!$C$2*$J4*$K4)</f>
        <v>2154975982722.6897</v>
      </c>
      <c r="AT4" s="99">
        <f>IF(ISBLANK(Calculations!AT4),"",Calculations!AT4+ 'IRA Buildings Changes'!$G$38)-(SUMIFS(BDEQ!U:U,BDEQ!$AG:$AG,About!$B$2,BDEQ!$AH:$AH,$I4)*BDEQ!$C$2*$J4*$K4)</f>
        <v>2172211383291.5916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0.91052498726511077</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0.67925098295625452</v>
      </c>
      <c r="K6">
        <f>IF(ISBLANK(Calculations!K6),"",Calculations!K6)</f>
        <v>0.91052498726511077</v>
      </c>
      <c r="L6" t="str">
        <f>IF(ISBLANK(Calculations!L6),"",Calculations!L6)</f>
        <v>RESIDENTIAL</v>
      </c>
      <c r="M6" t="str">
        <f>IF(ISBLANK(Calculations!M6),"",Calculations!M6)</f>
        <v>heating</v>
      </c>
      <c r="N6" t="str">
        <f>IF(ISBLANK(Calculations!N6),"",Calculations!N6)</f>
        <v>natural gas</v>
      </c>
      <c r="O6">
        <f>IF(ISBLANK(Calculations!O6),"",Calculations!O6)</f>
        <v>11830808133561.277</v>
      </c>
      <c r="P6">
        <f>IF(ISBLANK(Calculations!P6),"",Calculations!P6)</f>
        <v>11830808133561.277</v>
      </c>
      <c r="Q6">
        <f>IF(ISBLANK(Calculations!Q6),"",Calculations!Q6)</f>
        <v>11830808133561.277</v>
      </c>
      <c r="R6">
        <f>IF(ISBLANK(Calculations!R6),"",Calculations!R6)</f>
        <v>11891725613799.908</v>
      </c>
      <c r="S6" s="99">
        <f>IF(ISBLANK(Calculations!S6),"",Calculations!S6 + ('IRA Buildings Changes'!$D$38/($AB$3-$R$3)*(S3-$R$3)))</f>
        <v>11600969419247.145</v>
      </c>
      <c r="T6" s="99">
        <f>IF(ISBLANK(Calculations!T6),"",Calculations!T6 + ('IRA Buildings Changes'!$D$38/($AB$3-$R$3)*(T3-$R$3)))</f>
        <v>11316005308992.453</v>
      </c>
      <c r="U6" s="99">
        <f>IF(ISBLANK(Calculations!U6),"",Calculations!U6 + ('IRA Buildings Changes'!$D$38/($AB$3-$R$3)*(U3-$R$3)))</f>
        <v>11035206878979.051</v>
      </c>
      <c r="V6" s="99">
        <f>IF(ISBLANK(Calculations!V6),"",Calculations!V6 + ('IRA Buildings Changes'!$D$38/($AB$3-$R$3)*(V3-$R$3)))</f>
        <v>10772764548825.736</v>
      </c>
      <c r="W6" s="99">
        <f>IF(ISBLANK(Calculations!W6),"",Calculations!W6 + ('IRA Buildings Changes'!$D$38/($AB$3-$R$3)*(W3-$R$3)))</f>
        <v>10547242741629.117</v>
      </c>
      <c r="X6" s="99">
        <f>IF(ISBLANK(Calculations!X6),"",Calculations!X6 + ('IRA Buildings Changes'!$D$38/($AB$3-$R$3)*(X3-$R$3)))</f>
        <v>10345237368460.162</v>
      </c>
      <c r="Y6" s="99">
        <f>IF(ISBLANK(Calculations!Y6),"",Calculations!Y6 + ('IRA Buildings Changes'!$D$38/($AB$3-$R$3)*(Y3-$R$3)))</f>
        <v>10185191073322.178</v>
      </c>
      <c r="Z6" s="99">
        <f>IF(ISBLANK(Calculations!Z6),"",Calculations!Z6 + ('IRA Buildings Changes'!$D$38/($AB$3-$R$3)*(Z3-$R$3)))</f>
        <v>10076745585046.301</v>
      </c>
      <c r="AA6" s="99">
        <f>IF(ISBLANK(Calculations!AA6),"",Calculations!AA6 + ('IRA Buildings Changes'!$D$38/($AB$3-$R$3)*(AA3-$R$3)))</f>
        <v>10016366615866.037</v>
      </c>
      <c r="AB6" s="98">
        <f>IF(ISBLANK(Calculations!AB6),"",Calculations!AB6 + 'IRA Buildings Changes'!D38)</f>
        <v>10009677187491.025</v>
      </c>
      <c r="AC6" s="99">
        <f>IF(ISBLANK(Calculations!AC6),"",Calculations!AC6  + 'IRA Buildings Changes'!$D$38)</f>
        <v>10398123822442.582</v>
      </c>
      <c r="AD6" s="99">
        <f>IF(ISBLANK(Calculations!AD6),"",Calculations!AD6  + 'IRA Buildings Changes'!$D$38)</f>
        <v>10830421995077.383</v>
      </c>
      <c r="AE6" s="99">
        <f>IF(ISBLANK(Calculations!AE6),"",Calculations!AE6  + 'IRA Buildings Changes'!$D$38)</f>
        <v>11306743973730.229</v>
      </c>
      <c r="AF6" s="99">
        <f>IF(ISBLANK(Calculations!AF6),"",Calculations!AF6  + 'IRA Buildings Changes'!$D$38)</f>
        <v>11795271775651.068</v>
      </c>
      <c r="AG6" s="99">
        <f>IF(ISBLANK(Calculations!AG6),"",Calculations!AG6  + 'IRA Buildings Changes'!$D$38)</f>
        <v>12300632968139.395</v>
      </c>
      <c r="AH6" s="99">
        <f>IF(ISBLANK(Calculations!AH6),"",Calculations!AH6  + 'IRA Buildings Changes'!$D$38)</f>
        <v>12831659230649.551</v>
      </c>
      <c r="AI6" s="99">
        <f>IF(ISBLANK(Calculations!AI6),"",Calculations!AI6  + 'IRA Buildings Changes'!$D$38)</f>
        <v>13365568524708.027</v>
      </c>
      <c r="AJ6" s="99">
        <f>IF(ISBLANK(Calculations!AJ6),"",Calculations!AJ6  + 'IRA Buildings Changes'!$D$38)</f>
        <v>13916542568881.348</v>
      </c>
      <c r="AK6" s="99">
        <f>IF(ISBLANK(Calculations!AK6),"",Calculations!AK6  + 'IRA Buildings Changes'!$D$38)</f>
        <v>14247047124493.396</v>
      </c>
      <c r="AL6" s="99">
        <f>IF(ISBLANK(Calculations!AL6),"",Calculations!AL6  + 'IRA Buildings Changes'!$D$38)</f>
        <v>14571397681928.162</v>
      </c>
      <c r="AM6" s="99">
        <f>IF(ISBLANK(Calculations!AM6),"",Calculations!AM6  + 'IRA Buildings Changes'!$D$38)</f>
        <v>14895274924646.416</v>
      </c>
      <c r="AN6" s="99">
        <f>IF(ISBLANK(Calculations!AN6),"",Calculations!AN6  + 'IRA Buildings Changes'!$D$38)</f>
        <v>15212367031525.49</v>
      </c>
      <c r="AO6" s="99">
        <f>IF(ISBLANK(Calculations!AO6),"",Calculations!AO6  + 'IRA Buildings Changes'!$D$38)</f>
        <v>15516951842959.521</v>
      </c>
      <c r="AP6" s="99">
        <f>IF(ISBLANK(Calculations!AP6),"",Calculations!AP6  + 'IRA Buildings Changes'!$D$38)</f>
        <v>15802241543085.252</v>
      </c>
      <c r="AQ6" s="99">
        <f>IF(ISBLANK(Calculations!AQ6),"",Calculations!AQ6  + 'IRA Buildings Changes'!$D$38)</f>
        <v>16061961308633.58</v>
      </c>
      <c r="AR6" s="99">
        <f>IF(ISBLANK(Calculations!AR6),"",Calculations!AR6  + 'IRA Buildings Changes'!$D$38)</f>
        <v>16288015978222.084</v>
      </c>
      <c r="AS6" s="99">
        <f>IF(ISBLANK(Calculations!AS6),"",Calculations!AS6  + 'IRA Buildings Changes'!$D$38)</f>
        <v>16485038562995.447</v>
      </c>
      <c r="AT6" s="99">
        <f>IF(ISBLANK(Calculations!AT6),"",Calculations!AT6  + 'IRA Buildings Changes'!$D$38)</f>
        <v>16648261310813.088</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0.91062504438390335</v>
      </c>
      <c r="K7">
        <f>IF(ISBLANK(Calculations!K7),"",Calculations!K7)</f>
        <v>0.91052498726511077</v>
      </c>
      <c r="L7" t="str">
        <f>IF(ISBLANK(Calculations!L7),"",Calculations!L7)</f>
        <v>RESIDENTIAL</v>
      </c>
      <c r="M7" t="str">
        <f>IF(ISBLANK(Calculations!M7),"",Calculations!M7)</f>
        <v>heating</v>
      </c>
      <c r="N7" t="str">
        <f>IF(ISBLANK(Calculations!N7),"",Calculations!N7)</f>
        <v>petroleum diesel</v>
      </c>
      <c r="O7">
        <f>IF(ISBLANK(Calculations!O7),"",Calculations!O7)</f>
        <v>11309563128674.482</v>
      </c>
      <c r="P7">
        <f>IF(ISBLANK(Calculations!P7),"",Calculations!P7)</f>
        <v>11309563128674.482</v>
      </c>
      <c r="Q7">
        <f>IF(ISBLANK(Calculations!Q7),"",Calculations!Q7)</f>
        <v>11309563128674.482</v>
      </c>
      <c r="R7">
        <f>IF(ISBLANK(Calculations!R7),"",Calculations!R7)</f>
        <v>11329547610124.012</v>
      </c>
      <c r="S7">
        <f>IF(ISBLANK(Calculations!S7),"",Calculations!S7)</f>
        <v>11339047673658.834</v>
      </c>
      <c r="T7">
        <f>IF(ISBLANK(Calculations!T7),"",Calculations!T7)</f>
        <v>11329044317312.225</v>
      </c>
      <c r="U7">
        <f>IF(ISBLANK(Calculations!U7),"",Calculations!U7)</f>
        <v>11300307446025.002</v>
      </c>
      <c r="V7">
        <f>IF(ISBLANK(Calculations!V7),"",Calculations!V7)</f>
        <v>11248958555871.451</v>
      </c>
      <c r="W7">
        <f>IF(ISBLANK(Calculations!W7),"",Calculations!W7)</f>
        <v>11175321470157.662</v>
      </c>
      <c r="X7">
        <f>IF(ISBLANK(Calculations!X7),"",Calculations!X7)</f>
        <v>11058577415173.734</v>
      </c>
      <c r="Y7">
        <f>IF(ISBLANK(Calculations!Y7),"",Calculations!Y7)</f>
        <v>10899565498600.805</v>
      </c>
      <c r="Z7">
        <f>IF(ISBLANK(Calculations!Z7),"",Calculations!Z7)</f>
        <v>10690800211309.693</v>
      </c>
      <c r="AA7">
        <f>IF(ISBLANK(Calculations!AA7),"",Calculations!AA7)</f>
        <v>10438827523654.943</v>
      </c>
      <c r="AB7">
        <f>IF(ISBLANK(Calculations!AB7),"",Calculations!AB7)</f>
        <v>10142387016145.764</v>
      </c>
      <c r="AC7">
        <f>IF(ISBLANK(Calculations!AC7),"",Calculations!AC7)</f>
        <v>9808118063133.1934</v>
      </c>
      <c r="AD7">
        <f>IF(ISBLANK(Calculations!AD7),"",Calculations!AD7)</f>
        <v>9439170414851.3594</v>
      </c>
      <c r="AE7">
        <f>IF(ISBLANK(Calculations!AE7),"",Calculations!AE7)</f>
        <v>9050992736138.5508</v>
      </c>
      <c r="AF7">
        <f>IF(ISBLANK(Calculations!AF7),"",Calculations!AF7)</f>
        <v>8643516295122.7568</v>
      </c>
      <c r="AG7">
        <f>IF(ISBLANK(Calculations!AG7),"",Calculations!AG7)</f>
        <v>8227688795617.752</v>
      </c>
      <c r="AH7">
        <f>IF(ISBLANK(Calculations!AH7),"",Calculations!AH7)</f>
        <v>7807796665745.0469</v>
      </c>
      <c r="AI7">
        <f>IF(ISBLANK(Calculations!AI7),"",Calculations!AI7)</f>
        <v>7378740030945.9512</v>
      </c>
      <c r="AJ7">
        <f>IF(ISBLANK(Calculations!AJ7),"",Calculations!AJ7)</f>
        <v>6945437108811.1006</v>
      </c>
      <c r="AK7">
        <f>IF(ISBLANK(Calculations!AK7),"",Calculations!AK7)</f>
        <v>6422739979400.9814</v>
      </c>
      <c r="AL7">
        <f>IF(ISBLANK(Calculations!AL7),"",Calculations!AL7)</f>
        <v>5906698571380.6201</v>
      </c>
      <c r="AM7">
        <f>IF(ISBLANK(Calculations!AM7),"",Calculations!AM7)</f>
        <v>5400004881072.3545</v>
      </c>
      <c r="AN7">
        <f>IF(ISBLANK(Calculations!AN7),"",Calculations!AN7)</f>
        <v>4904198772957.499</v>
      </c>
      <c r="AO7">
        <f>IF(ISBLANK(Calculations!AO7),"",Calculations!AO7)</f>
        <v>4424143306558.7637</v>
      </c>
      <c r="AP7">
        <f>IF(ISBLANK(Calculations!AP7),"",Calculations!AP7)</f>
        <v>3965596550206.313</v>
      </c>
      <c r="AQ7">
        <f>IF(ISBLANK(Calculations!AQ7),"",Calculations!AQ7)</f>
        <v>3533693823274.2085</v>
      </c>
      <c r="AR7">
        <f>IF(ISBLANK(Calculations!AR7),"",Calculations!AR7)</f>
        <v>3131565727844.1152</v>
      </c>
      <c r="AS7">
        <f>IF(ISBLANK(Calculations!AS7),"",Calculations!AS7)</f>
        <v>2762530371252.7217</v>
      </c>
      <c r="AT7">
        <f>IF(ISBLANK(Calculations!AT7),"",Calculations!AT7)</f>
        <v>2427522718024.1011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0.91052498726511077</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0.91052498726511077</v>
      </c>
      <c r="L9" t="str">
        <f>IF(ISBLANK(Calculations!L9),"",Calculations!L9)</f>
        <v>RESIDENTIAL</v>
      </c>
      <c r="M9" t="str">
        <f>IF(ISBLANK(Calculations!M9),"",Calculations!M9)</f>
        <v>heating</v>
      </c>
      <c r="N9" t="str">
        <f>IF(ISBLANK(Calculations!N9),"",Calculations!N9)</f>
        <v>biomass</v>
      </c>
      <c r="O9">
        <f>IF(ISBLANK(Calculations!O9),"",Calculations!O9)</f>
        <v>1087166834794.5422</v>
      </c>
      <c r="P9">
        <f>IF(ISBLANK(Calculations!P9),"",Calculations!P9)</f>
        <v>1087166834794.5422</v>
      </c>
      <c r="Q9">
        <f>IF(ISBLANK(Calculations!Q9),"",Calculations!Q9)</f>
        <v>1087166834794.5422</v>
      </c>
      <c r="R9">
        <f>IF(ISBLANK(Calculations!R9),"",Calculations!R9)</f>
        <v>1089915691735.7592</v>
      </c>
      <c r="S9">
        <f>IF(ISBLANK(Calculations!S9),"",Calculations!S9)</f>
        <v>1092304601772.7473</v>
      </c>
      <c r="T9">
        <f>IF(ISBLANK(Calculations!T9),"",Calculations!T9)</f>
        <v>1093972058952.3699</v>
      </c>
      <c r="U9">
        <f>IF(ISBLANK(Calculations!U9),"",Calculations!U9)</f>
        <v>1095679111040.1498</v>
      </c>
      <c r="V9">
        <f>IF(ISBLANK(Calculations!V9),"",Calculations!V9)</f>
        <v>1097741766732.9297</v>
      </c>
      <c r="W9">
        <f>IF(ISBLANK(Calculations!W9),"",Calculations!W9)</f>
        <v>1100816906692.8523</v>
      </c>
      <c r="X9">
        <f>IF(ISBLANK(Calculations!X9),"",Calculations!X9)</f>
        <v>1104415233522.3555</v>
      </c>
      <c r="Y9">
        <f>IF(ISBLANK(Calculations!Y9),"",Calculations!Y9)</f>
        <v>1109132792775.0171</v>
      </c>
      <c r="Z9">
        <f>IF(ISBLANK(Calculations!Z9),"",Calculations!Z9)</f>
        <v>1114905070357.9956</v>
      </c>
      <c r="AA9">
        <f>IF(ISBLANK(Calculations!AA9),"",Calculations!AA9)</f>
        <v>1122679467209.9993</v>
      </c>
      <c r="AB9">
        <f>IF(ISBLANK(Calculations!AB9),"",Calculations!AB9)</f>
        <v>1131698113585.8027</v>
      </c>
      <c r="AC9">
        <f>IF(ISBLANK(Calculations!AC9),"",Calculations!AC9)</f>
        <v>1142209152641.8713</v>
      </c>
      <c r="AD9">
        <f>IF(ISBLANK(Calculations!AD9),"",Calculations!AD9)</f>
        <v>1153819333901.8821</v>
      </c>
      <c r="AE9">
        <f>IF(ISBLANK(Calculations!AE9),"",Calculations!AE9)</f>
        <v>1167031110198.1672</v>
      </c>
      <c r="AF9">
        <f>IF(ISBLANK(Calculations!AF9),"",Calculations!AF9)</f>
        <v>1181157260274.0281</v>
      </c>
      <c r="AG9">
        <f>IF(ISBLANK(Calculations!AG9),"",Calculations!AG9)</f>
        <v>1196376480631.6577</v>
      </c>
      <c r="AH9">
        <f>IF(ISBLANK(Calculations!AH9),"",Calculations!AH9)</f>
        <v>1212822173574.3333</v>
      </c>
      <c r="AI9">
        <f>IF(ISBLANK(Calculations!AI9),"",Calculations!AI9)</f>
        <v>1229970858391.0381</v>
      </c>
      <c r="AJ9">
        <f>IF(ISBLANK(Calculations!AJ9),"",Calculations!AJ9)</f>
        <v>1248336291844.7102</v>
      </c>
      <c r="AK9">
        <f>IF(ISBLANK(Calculations!AK9),"",Calculations!AK9)</f>
        <v>1254220190766.1487</v>
      </c>
      <c r="AL9">
        <f>IF(ISBLANK(Calculations!AL9),"",Calculations!AL9)</f>
        <v>1260373166747.582</v>
      </c>
      <c r="AM9">
        <f>IF(ISBLANK(Calculations!AM9),"",Calculations!AM9)</f>
        <v>1267053037351.7502</v>
      </c>
      <c r="AN9">
        <f>IF(ISBLANK(Calculations!AN9),"",Calculations!AN9)</f>
        <v>1273916937710.5088</v>
      </c>
      <c r="AO9">
        <f>IF(ISBLANK(Calculations!AO9),"",Calculations!AO9)</f>
        <v>1280895030414.1646</v>
      </c>
      <c r="AP9">
        <f>IF(ISBLANK(Calculations!AP9),"",Calculations!AP9)</f>
        <v>1287963732486.7661</v>
      </c>
      <c r="AQ9">
        <f>IF(ISBLANK(Calculations!AQ9),"",Calculations!AQ9)</f>
        <v>1295082801322.7441</v>
      </c>
      <c r="AR9">
        <f>IF(ISBLANK(Calculations!AR9),"",Calculations!AR9)</f>
        <v>1301928510567.9856</v>
      </c>
      <c r="AS9">
        <f>IF(ISBLANK(Calculations!AS9),"",Calculations!AS9)</f>
        <v>1308792925085.0554</v>
      </c>
      <c r="AT9">
        <f>IF(ISBLANK(Calculations!AT9),"",Calculations!AT9)</f>
        <v>1315289843008.9473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0.91052498726511077</v>
      </c>
      <c r="L10" t="str">
        <f>IF(ISBLANK(Calculations!L10),"",Calculations!L10)</f>
        <v>RESIDENTIAL</v>
      </c>
      <c r="M10" t="str">
        <f>IF(ISBLANK(Calculations!M10),"",Calculations!M10)</f>
        <v>heating</v>
      </c>
      <c r="N10" t="str">
        <f>IF(ISBLANK(Calculations!N10),"",Calculations!N10)</f>
        <v>kerosene</v>
      </c>
      <c r="O10">
        <f>IF(ISBLANK(Calculations!O10),"",Calculations!O10)</f>
        <v>18210499745.302216</v>
      </c>
      <c r="P10">
        <f>IF(ISBLANK(Calculations!P10),"",Calculations!P10)</f>
        <v>18210499745.302216</v>
      </c>
      <c r="Q10">
        <f>IF(ISBLANK(Calculations!Q10),"",Calculations!Q10)</f>
        <v>18210499745.302216</v>
      </c>
      <c r="R10">
        <f>IF(ISBLANK(Calculations!R10),"",Calculations!R10)</f>
        <v>18203360480.388016</v>
      </c>
      <c r="S10">
        <f>IF(ISBLANK(Calculations!S10),"",Calculations!S10)</f>
        <v>18172042079.373421</v>
      </c>
      <c r="T10">
        <f>IF(ISBLANK(Calculations!T10),"",Calculations!T10)</f>
        <v>18095373498.818851</v>
      </c>
      <c r="U10">
        <f>IF(ISBLANK(Calculations!U10),"",Calculations!U10)</f>
        <v>17976169381.647991</v>
      </c>
      <c r="V10">
        <f>IF(ISBLANK(Calculations!V10),"",Calculations!V10)</f>
        <v>17795676304.509995</v>
      </c>
      <c r="W10">
        <f>IF(ISBLANK(Calculations!W10),"",Calculations!W10)</f>
        <v>17549916057.640533</v>
      </c>
      <c r="X10">
        <f>IF(ISBLANK(Calculations!X10),"",Calculations!X10)</f>
        <v>17208834360.820183</v>
      </c>
      <c r="Y10">
        <f>IF(ISBLANK(Calculations!Y10),"",Calculations!Y10)</f>
        <v>16781121344.295235</v>
      </c>
      <c r="Z10">
        <f>IF(ISBLANK(Calculations!Z10),"",Calculations!Z10)</f>
        <v>16257759576.527842</v>
      </c>
      <c r="AA10">
        <f>IF(ISBLANK(Calculations!AA10),"",Calculations!AA10)</f>
        <v>15650250316.648796</v>
      </c>
      <c r="AB10">
        <f>IF(ISBLANK(Calculations!AB10),"",Calculations!AB10)</f>
        <v>14971511657.511604</v>
      </c>
      <c r="AC10">
        <f>IF(ISBLANK(Calculations!AC10),"",Calculations!AC10)</f>
        <v>14229286810.192181</v>
      </c>
      <c r="AD10">
        <f>IF(ISBLANK(Calculations!AD10),"",Calculations!AD10)</f>
        <v>13428231012.45306</v>
      </c>
      <c r="AE10">
        <f>IF(ISBLANK(Calculations!AE10),"",Calculations!AE10)</f>
        <v>12586478605.756063</v>
      </c>
      <c r="AF10">
        <f>IF(ISBLANK(Calculations!AF10),"",Calculations!AF10)</f>
        <v>11714719522.256998</v>
      </c>
      <c r="AG10">
        <f>IF(ISBLANK(Calculations!AG10),"",Calculations!AG10)</f>
        <v>10826852183.749773</v>
      </c>
      <c r="AH10">
        <f>IF(ISBLANK(Calculations!AH10),"",Calculations!AH10)</f>
        <v>9931598781.8147297</v>
      </c>
      <c r="AI10">
        <f>IF(ISBLANK(Calculations!AI10),"",Calculations!AI10)</f>
        <v>9032383114.8950882</v>
      </c>
      <c r="AJ10">
        <f>IF(ISBLANK(Calculations!AJ10),"",Calculations!AJ10)</f>
        <v>8149682306.1346502</v>
      </c>
      <c r="AK10">
        <f>IF(ISBLANK(Calculations!AK10),"",Calculations!AK10)</f>
        <v>7213229573.6470423</v>
      </c>
      <c r="AL10">
        <f>IF(ISBLANK(Calculations!AL10),"",Calculations!AL10)</f>
        <v>6325478594.6613245</v>
      </c>
      <c r="AM10">
        <f>IF(ISBLANK(Calculations!AM10),"",Calculations!AM10)</f>
        <v>5497063897.9011374</v>
      </c>
      <c r="AN10">
        <f>IF(ISBLANK(Calculations!AN10),"",Calculations!AN10)</f>
        <v>4734509421.1518526</v>
      </c>
      <c r="AO10">
        <f>IF(ISBLANK(Calculations!AO10),"",Calculations!AO10)</f>
        <v>4044643283.7471118</v>
      </c>
      <c r="AP10">
        <f>IF(ISBLANK(Calculations!AP10),"",Calculations!AP10)</f>
        <v>3431642742.3062453</v>
      </c>
      <c r="AQ10">
        <f>IF(ISBLANK(Calculations!AQ10),"",Calculations!AQ10)</f>
        <v>2897922714.5359421</v>
      </c>
      <c r="AR10">
        <f>IF(ISBLANK(Calculations!AR10),"",Calculations!AR10)</f>
        <v>2443087285.1414905</v>
      </c>
      <c r="AS10">
        <f>IF(ISBLANK(Calculations!AS10),"",Calculations!AS10)</f>
        <v>2065090873.6420927</v>
      </c>
      <c r="AT10">
        <f>IF(ISBLANK(Calculations!AT10),"",Calculations!AT10)</f>
        <v>1758197312.6074283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0.91052498726511077</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0.91052498726511077</v>
      </c>
      <c r="C12">
        <f>IF(ISBLANK(Calculations!C12),"",Calculations!C12)</f>
        <v>8.9475012734889225E-2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0.87914875418669958</v>
      </c>
      <c r="K12">
        <f>IF(ISBLANK(Calculations!K12),"",Calculations!K12)</f>
        <v>0.91052498726511077</v>
      </c>
      <c r="L12" t="str">
        <f>IF(ISBLANK(Calculations!L12),"",Calculations!L12)</f>
        <v>RESIDENTIAL</v>
      </c>
      <c r="M12" t="str">
        <f>IF(ISBLANK(Calculations!M12),"",Calculations!M12)</f>
        <v>heating</v>
      </c>
      <c r="N12" t="str">
        <f>IF(ISBLANK(Calculations!N12),"",Calculations!N12)</f>
        <v>LPG propane or butane</v>
      </c>
      <c r="O12">
        <f>IF(ISBLANK(Calculations!O12),"",Calculations!O12)</f>
        <v>1325606319995.7312</v>
      </c>
      <c r="P12">
        <f>IF(ISBLANK(Calculations!P12),"",Calculations!P12)</f>
        <v>1325606319995.7312</v>
      </c>
      <c r="Q12">
        <f>IF(ISBLANK(Calculations!Q12),"",Calculations!Q12)</f>
        <v>1325606319995.7312</v>
      </c>
      <c r="R12">
        <f>IF(ISBLANK(Calculations!R12),"",Calculations!R12)</f>
        <v>1346436212424.0664</v>
      </c>
      <c r="S12">
        <f>IF(ISBLANK(Calculations!S12),"",Calculations!S12)</f>
        <v>1365755087788.0349</v>
      </c>
      <c r="T12">
        <f>IF(ISBLANK(Calculations!T12),"",Calculations!T12)</f>
        <v>1382492537409.2598</v>
      </c>
      <c r="U12">
        <f>IF(ISBLANK(Calculations!U12),"",Calculations!U12)</f>
        <v>1397151905891.7397</v>
      </c>
      <c r="V12">
        <f>IF(ISBLANK(Calculations!V12),"",Calculations!V12)</f>
        <v>1409890672731.8428</v>
      </c>
      <c r="W12">
        <f>IF(ISBLANK(Calculations!W12),"",Calculations!W12)</f>
        <v>1421788156082.5664</v>
      </c>
      <c r="X12">
        <f>IF(ISBLANK(Calculations!X12),"",Calculations!X12)</f>
        <v>1431713799921.1538</v>
      </c>
      <c r="Y12">
        <f>IF(ISBLANK(Calculations!Y12),"",Calculations!Y12)</f>
        <v>1441302235866.5002</v>
      </c>
      <c r="Z12">
        <f>IF(ISBLANK(Calculations!Z12),"",Calculations!Z12)</f>
        <v>1451059310052.2778</v>
      </c>
      <c r="AA12">
        <f>IF(ISBLANK(Calculations!AA12),"",Calculations!AA12)</f>
        <v>1463096886482.4485</v>
      </c>
      <c r="AB12">
        <f>IF(ISBLANK(Calculations!AB12),"",Calculations!AB12)</f>
        <v>1477454272364.4768</v>
      </c>
      <c r="AC12">
        <f>IF(ISBLANK(Calculations!AC12),"",Calculations!AC12)</f>
        <v>1495379112681.053</v>
      </c>
      <c r="AD12">
        <f>IF(ISBLANK(Calculations!AD12),"",Calculations!AD12)</f>
        <v>1517054941710.5632</v>
      </c>
      <c r="AE12">
        <f>IF(ISBLANK(Calculations!AE12),"",Calculations!AE12)</f>
        <v>1543855412866.9998</v>
      </c>
      <c r="AF12">
        <f>IF(ISBLANK(Calculations!AF12),"",Calculations!AF12)</f>
        <v>1574002758107.3359</v>
      </c>
      <c r="AG12">
        <f>IF(ISBLANK(Calculations!AG12),"",Calculations!AG12)</f>
        <v>1607588306950.0073</v>
      </c>
      <c r="AH12">
        <f>IF(ISBLANK(Calculations!AH12),"",Calculations!AH12)</f>
        <v>1644289089687.9431</v>
      </c>
      <c r="AI12">
        <f>IF(ISBLANK(Calculations!AI12),"",Calculations!AI12)</f>
        <v>1682465672067.6365</v>
      </c>
      <c r="AJ12">
        <f>IF(ISBLANK(Calculations!AJ12),"",Calculations!AJ12)</f>
        <v>1722989832974.7915</v>
      </c>
      <c r="AK12">
        <f>IF(ISBLANK(Calculations!AK12),"",Calculations!AK12)</f>
        <v>1743210558438.6721</v>
      </c>
      <c r="AL12">
        <f>IF(ISBLANK(Calculations!AL12),"",Calculations!AL12)</f>
        <v>1763818562526.7717</v>
      </c>
      <c r="AM12">
        <f>IF(ISBLANK(Calculations!AM12),"",Calculations!AM12)</f>
        <v>1785310941879.4001</v>
      </c>
      <c r="AN12">
        <f>IF(ISBLANK(Calculations!AN12),"",Calculations!AN12)</f>
        <v>1807294045017.8196</v>
      </c>
      <c r="AO12">
        <f>IF(ISBLANK(Calculations!AO12),"",Calculations!AO12)</f>
        <v>1829477427916.2915</v>
      </c>
      <c r="AP12">
        <f>IF(ISBLANK(Calculations!AP12),"",Calculations!AP12)</f>
        <v>1851347219226.0796</v>
      </c>
      <c r="AQ12">
        <f>IF(ISBLANK(Calculations!AQ12),"",Calculations!AQ12)</f>
        <v>1872325157965.5757</v>
      </c>
      <c r="AR12">
        <f>IF(ISBLANK(Calculations!AR12),"",Calculations!AR12)</f>
        <v>1891585510157.6394</v>
      </c>
      <c r="AS12">
        <f>IF(ISBLANK(Calculations!AS12),"",Calculations!AS12)</f>
        <v>1909371279718.1912</v>
      </c>
      <c r="AT12">
        <f>IF(ISBLANK(Calculations!AT12),"",Calculations!AT12)</f>
        <v>1925072579859.5591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0.91052498726511077</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4.5935726711642651E-2</v>
      </c>
      <c r="K17">
        <f>IF(ISBLANK(Calculations!K17),"",Calculations!K17)</f>
        <v>0.91052498726511077</v>
      </c>
      <c r="L17" t="str">
        <f>IF(ISBLANK(Calculations!L17),"",Calculations!L17)</f>
        <v>RESIDENTIAL</v>
      </c>
      <c r="M17" t="str">
        <f>IF(ISBLANK(Calculations!M17),"",Calculations!M17)</f>
        <v>cooling</v>
      </c>
      <c r="N17" t="str">
        <f>IF(ISBLANK(Calculations!N17),"",Calculations!N17)</f>
        <v>electricity</v>
      </c>
      <c r="O17">
        <f>P17</f>
        <v>446906824272.02576</v>
      </c>
      <c r="P17">
        <f>IF(ISBLANK(Calculations!P17),"",Calculations!P17)</f>
        <v>446906824272.02576</v>
      </c>
      <c r="Q17">
        <f>IF(ISBLANK(Calculations!Q17),"",Calculations!Q17)</f>
        <v>446906824272.02576</v>
      </c>
      <c r="R17">
        <f>IF(ISBLANK(Calculations!R17),"",Calculations!R17)</f>
        <v>443980257609.72467</v>
      </c>
      <c r="S17" s="99">
        <f>IF(ISBLANK(Calculations!S17),"",Calculations!S17 + ('IRA Buildings Changes'!$C$38/($AB$16-$R$16)*(S16-$R$16)))</f>
        <v>498537989633.01135</v>
      </c>
      <c r="T17" s="99">
        <f>IF(ISBLANK(Calculations!T17),"",Calculations!T17 + ('IRA Buildings Changes'!$C$38/($AB$16-$R$16)*(T16-$R$16)))</f>
        <v>553507171153.24597</v>
      </c>
      <c r="U17" s="99">
        <f>IF(ISBLANK(Calculations!U17),"",Calculations!U17 + ('IRA Buildings Changes'!$C$38/($AB$16-$R$16)*(U16-$R$16)))</f>
        <v>608930017703.32092</v>
      </c>
      <c r="V17" s="99">
        <f>IF(ISBLANK(Calculations!V17),"",Calculations!V17 + ('IRA Buildings Changes'!$C$38/($AB$16-$R$16)*(V16-$R$16)))</f>
        <v>664097498430.7876</v>
      </c>
      <c r="W17" s="99">
        <f>IF(ISBLANK(Calculations!W17),"",Calculations!W17 + ('IRA Buildings Changes'!$C$38/($AB$16-$R$16)*(W16-$R$16)))</f>
        <v>720510824682.93726</v>
      </c>
      <c r="X17" s="99">
        <f>IF(ISBLANK(Calculations!X17),"",Calculations!X17 + ('IRA Buildings Changes'!$C$38/($AB$16-$R$16)*(X16-$R$16)))</f>
        <v>777452651627.02124</v>
      </c>
      <c r="Y17" s="99">
        <f>IF(ISBLANK(Calculations!Y17),"",Calculations!Y17 + ('IRA Buildings Changes'!$C$38/($AB$16-$R$16)*(Y16-$R$16)))</f>
        <v>834943191073.19214</v>
      </c>
      <c r="Z17" s="99">
        <f>IF(ISBLANK(Calculations!Z17),"",Calculations!Z17 + ('IRA Buildings Changes'!$C$38/($AB$16-$R$16)*(Z16-$R$16)))</f>
        <v>892977102568.45557</v>
      </c>
      <c r="AA17" s="99">
        <f>IF(ISBLANK(Calculations!AA17),"",Calculations!AA17 + ('IRA Buildings Changes'!$C$38/($AB$16-$R$16)*(AA16-$R$16)))</f>
        <v>950902052114.21851</v>
      </c>
      <c r="AB17" s="98">
        <f>IF(ISBLANK(Calculations!AB17),"",Calculations!AB17 + 'IRA Buildings Changes'!$C$38)</f>
        <v>1010009581384.1781</v>
      </c>
      <c r="AC17" s="99">
        <f>IF(ISBLANK(Calculations!AC17),"",Calculations!AC17 + 'IRA Buildings Changes'!$C$38)</f>
        <v>1012319187582.8274</v>
      </c>
      <c r="AD17" s="99">
        <f>IF(ISBLANK(Calculations!AD17),"",Calculations!AD17 + 'IRA Buildings Changes'!$C$38)</f>
        <v>1014836975600.1272</v>
      </c>
      <c r="AE17" s="99">
        <f>IF(ISBLANK(Calculations!AE17),"",Calculations!AE17 + 'IRA Buildings Changes'!$C$38)</f>
        <v>1017481458317.416</v>
      </c>
      <c r="AF17" s="99">
        <f>IF(ISBLANK(Calculations!AF17),"",Calculations!AF17 + 'IRA Buildings Changes'!$C$38)</f>
        <v>1019523493042.6934</v>
      </c>
      <c r="AG17" s="99">
        <f>IF(ISBLANK(Calculations!AG17),"",Calculations!AG17 + 'IRA Buildings Changes'!$C$38)</f>
        <v>1022319847899.5378</v>
      </c>
      <c r="AH17" s="99">
        <f>IF(ISBLANK(Calculations!AH17),"",Calculations!AH17 + 'IRA Buildings Changes'!$C$38)</f>
        <v>1025170578714.6716</v>
      </c>
      <c r="AI17" s="99">
        <f>IF(ISBLANK(Calculations!AI17),"",Calculations!AI17 + 'IRA Buildings Changes'!$C$38)</f>
        <v>1028063137568.1963</v>
      </c>
      <c r="AJ17" s="99">
        <f>IF(ISBLANK(Calculations!AJ17),"",Calculations!AJ17 + 'IRA Buildings Changes'!$C$38)</f>
        <v>1030981456969.9525</v>
      </c>
      <c r="AK17" s="99">
        <f>IF(ISBLANK(Calculations!AK17),"",Calculations!AK17 + 'IRA Buildings Changes'!$C$38)</f>
        <v>1033787194123.0569</v>
      </c>
      <c r="AL17" s="99">
        <f>IF(ISBLANK(Calculations!AL17),"",Calculations!AL17 + 'IRA Buildings Changes'!$C$38)</f>
        <v>1036583221989.3682</v>
      </c>
      <c r="AM17" s="99">
        <f>IF(ISBLANK(Calculations!AM17),"",Calculations!AM17 + 'IRA Buildings Changes'!$C$38)</f>
        <v>1038701463842.8417</v>
      </c>
      <c r="AN17" s="99">
        <f>IF(ISBLANK(Calculations!AN17),"",Calculations!AN17 + 'IRA Buildings Changes'!$C$38)</f>
        <v>1041489255876.2428</v>
      </c>
      <c r="AO17" s="99">
        <f>IF(ISBLANK(Calculations!AO17),"",Calculations!AO17 + 'IRA Buildings Changes'!$C$38)</f>
        <v>1044273796926.7517</v>
      </c>
      <c r="AP17" s="99">
        <f>IF(ISBLANK(Calculations!AP17),"",Calculations!AP17 + 'IRA Buildings Changes'!$C$38)</f>
        <v>1047055673837.1829</v>
      </c>
      <c r="AQ17" s="99">
        <f>IF(ISBLANK(Calculations!AQ17),"",Calculations!AQ17 + 'IRA Buildings Changes'!$C$38)</f>
        <v>1049834743324.4313</v>
      </c>
      <c r="AR17" s="99">
        <f>IF(ISBLANK(Calculations!AR17),"",Calculations!AR17 + 'IRA Buildings Changes'!$C$38)</f>
        <v>1052611255676.5159</v>
      </c>
      <c r="AS17" s="99">
        <f>IF(ISBLANK(Calculations!AS17),"",Calculations!AS17 + 'IRA Buildings Changes'!$C$38)</f>
        <v>1055385141606.0381</v>
      </c>
      <c r="AT17" s="99">
        <f>IF(ISBLANK(Calculations!AT17),"",Calculations!AT17 + 'IRA Buildings Changes'!$C$38)</f>
        <v>1058158661788.7334</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0.91052498726511077</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0.91052498726511077</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0.91052498726511077</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0.91052498726511077</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0.91052498726511077</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0.91052498726511077</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0.91052498726511077</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0.91052498726511077</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0.91052498726511077</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7.8172472920521388E-2</v>
      </c>
      <c r="K30">
        <f>IF(ISBLANK(Calculations!K30),"",Calculations!K30)</f>
        <v>0.91052498726511077</v>
      </c>
      <c r="L30" t="str">
        <f>IF(ISBLANK(Calculations!L30),"",Calculations!L30)</f>
        <v>RESIDENTIAL</v>
      </c>
      <c r="M30" t="str">
        <f>IF(ISBLANK(Calculations!M30),"",Calculations!M30)</f>
        <v>lighting</v>
      </c>
      <c r="N30" t="str">
        <f>IF(ISBLANK(Calculations!N30),"",Calculations!N30)</f>
        <v>electricity</v>
      </c>
      <c r="O30">
        <f t="shared" si="0"/>
        <v>760536822193.0509</v>
      </c>
      <c r="P30">
        <f>IF(ISBLANK(Calculations!P30),"",Calculations!P30)</f>
        <v>760536822193.0509</v>
      </c>
      <c r="Q30">
        <f>IF(ISBLANK(Calculations!Q30),"",Calculations!Q30)</f>
        <v>760536822193.0509</v>
      </c>
      <c r="R30">
        <f>IF(ISBLANK(Calculations!R30),"",Calculations!R30)</f>
        <v>753277021738.54993</v>
      </c>
      <c r="S30">
        <f>IF(ISBLANK(Calculations!S30),"",Calculations!S30)</f>
        <v>746667803079.61975</v>
      </c>
      <c r="T30">
        <f>IF(ISBLANK(Calculations!T30),"",Calculations!T30)</f>
        <v>739639127558.92798</v>
      </c>
      <c r="U30">
        <f>IF(ISBLANK(Calculations!U30),"",Calculations!U30)</f>
        <v>735513011880.35449</v>
      </c>
      <c r="V30">
        <f>IF(ISBLANK(Calculations!V30),"",Calculations!V30)</f>
        <v>733754888739.45813</v>
      </c>
      <c r="W30">
        <f>IF(ISBLANK(Calculations!W30),"",Calculations!W30)</f>
        <v>732336251262.36523</v>
      </c>
      <c r="X30">
        <f>IF(ISBLANK(Calculations!X30),"",Calculations!X30)</f>
        <v>731027427929.02783</v>
      </c>
      <c r="Y30">
        <f>IF(ISBLANK(Calculations!Y30),"",Calculations!Y30)</f>
        <v>729849707869.13843</v>
      </c>
      <c r="Z30">
        <f>IF(ISBLANK(Calculations!Z30),"",Calculations!Z30)</f>
        <v>729157759683.76343</v>
      </c>
      <c r="AA30">
        <f>IF(ISBLANK(Calculations!AA30),"",Calculations!AA30)</f>
        <v>729534707302.11682</v>
      </c>
      <c r="AB30">
        <f>IF(ISBLANK(Calculations!AB30),"",Calculations!AB30)</f>
        <v>730406333308.27002</v>
      </c>
      <c r="AC30">
        <f>IF(ISBLANK(Calculations!AC30),"",Calculations!AC30)</f>
        <v>731909979460.0304</v>
      </c>
      <c r="AD30">
        <f>IF(ISBLANK(Calculations!AD30),"",Calculations!AD30)</f>
        <v>733481267400.55835</v>
      </c>
      <c r="AE30">
        <f>IF(ISBLANK(Calculations!AE30),"",Calculations!AE30)</f>
        <v>734928244495.55688</v>
      </c>
      <c r="AF30">
        <f>IF(ISBLANK(Calculations!AF30),"",Calculations!AF30)</f>
        <v>735111758322.9292</v>
      </c>
      <c r="AG30">
        <f>IF(ISBLANK(Calculations!AG30),"",Calculations!AG30)</f>
        <v>734785074543.16516</v>
      </c>
      <c r="AH30">
        <f>IF(ISBLANK(Calculations!AH30),"",Calculations!AH30)</f>
        <v>734130269948.052</v>
      </c>
      <c r="AI30">
        <f>IF(ISBLANK(Calculations!AI30),"",Calculations!AI30)</f>
        <v>733231484038.51794</v>
      </c>
      <c r="AJ30">
        <f>IF(ISBLANK(Calculations!AJ30),"",Calculations!AJ30)</f>
        <v>732134120633.88599</v>
      </c>
      <c r="AK30">
        <f>IF(ISBLANK(Calculations!AK30),"",Calculations!AK30)</f>
        <v>724983094191.71399</v>
      </c>
      <c r="AL30">
        <f>IF(ISBLANK(Calculations!AL30),"",Calculations!AL30)</f>
        <v>718000636087.34741</v>
      </c>
      <c r="AM30">
        <f>IF(ISBLANK(Calculations!AM30),"",Calculations!AM30)</f>
        <v>711251966264.51208</v>
      </c>
      <c r="AN30">
        <f>IF(ISBLANK(Calculations!AN30),"",Calculations!AN30)</f>
        <v>704782039228.85461</v>
      </c>
      <c r="AO30">
        <f>IF(ISBLANK(Calculations!AO30),"",Calculations!AO30)</f>
        <v>698580371498.97571</v>
      </c>
      <c r="AP30">
        <f>IF(ISBLANK(Calculations!AP30),"",Calculations!AP30)</f>
        <v>692615581813.05151</v>
      </c>
      <c r="AQ30">
        <f>IF(ISBLANK(Calculations!AQ30),"",Calculations!AQ30)</f>
        <v>686841171482.69324</v>
      </c>
      <c r="AR30">
        <f>IF(ISBLANK(Calculations!AR30),"",Calculations!AR30)</f>
        <v>681211547016.61438</v>
      </c>
      <c r="AS30">
        <f>IF(ISBLANK(Calculations!AS30),"",Calculations!AS30)</f>
        <v>675698122562.51208</v>
      </c>
      <c r="AT30">
        <f>IF(ISBLANK(Calculations!AT30),"",Calculations!AT30)</f>
        <v>670285889353.64893</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0.91052498726511077</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0.91052498726511077</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0.91052498726511077</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0.91052498726511077</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0.91052498726511077</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0.91052498726511077</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0.91052498726511077</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0.91052498726511077</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0.91052498726511077</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0.33641239966855779</v>
      </c>
      <c r="K43">
        <f>IF(ISBLANK(Calculations!K43),"",Calculations!K43)</f>
        <v>0.91052498726511077</v>
      </c>
      <c r="L43" t="str">
        <f>IF(ISBLANK(Calculations!L43),"",Calculations!L43)</f>
        <v>RESIDENTIAL</v>
      </c>
      <c r="M43" t="str">
        <f>IF(ISBLANK(Calculations!M43),"",Calculations!M43)</f>
        <v>appl</v>
      </c>
      <c r="N43" t="str">
        <f>IF(ISBLANK(Calculations!N43),"",Calculations!N43)</f>
        <v>electricity</v>
      </c>
      <c r="O43">
        <f t="shared" si="0"/>
        <v>3272942607948.356</v>
      </c>
      <c r="P43">
        <f>IF(ISBLANK(Calculations!P43),"",Calculations!P43)</f>
        <v>3272942607948.356</v>
      </c>
      <c r="Q43">
        <f>IF(ISBLANK(Calculations!Q43),"",Calculations!Q43)</f>
        <v>3272942607948.356</v>
      </c>
      <c r="R43">
        <f>IF(ISBLANK(Calculations!R43),"",Calculations!R43)</f>
        <v>3271787289867.2085</v>
      </c>
      <c r="S43">
        <f>IF(ISBLANK(Calculations!S43),"",Calculations!S43)</f>
        <v>3268066940934.292</v>
      </c>
      <c r="T43">
        <f>IF(ISBLANK(Calculations!T43),"",Calculations!T43)</f>
        <v>3262733910219.1099</v>
      </c>
      <c r="U43">
        <f>IF(ISBLANK(Calculations!U43),"",Calculations!U43)</f>
        <v>3257366126445.9761</v>
      </c>
      <c r="V43">
        <f>IF(ISBLANK(Calculations!V43),"",Calculations!V43)</f>
        <v>3253683948975.522</v>
      </c>
      <c r="W43">
        <f>IF(ISBLANK(Calculations!W43),"",Calculations!W43)</f>
        <v>3252606690325.0322</v>
      </c>
      <c r="X43">
        <f>IF(ISBLANK(Calculations!X43),"",Calculations!X43)</f>
        <v>3254478235988.2212</v>
      </c>
      <c r="Y43">
        <f>IF(ISBLANK(Calculations!Y43),"",Calculations!Y43)</f>
        <v>3259473486877.2686</v>
      </c>
      <c r="Z43">
        <f>IF(ISBLANK(Calculations!Z43),"",Calculations!Z43)</f>
        <v>3268660153363.2251</v>
      </c>
      <c r="AA43">
        <f>IF(ISBLANK(Calculations!AA43),"",Calculations!AA43)</f>
        <v>3282610195572.7344</v>
      </c>
      <c r="AB43">
        <f>IF(ISBLANK(Calculations!AB43),"",Calculations!AB43)</f>
        <v>3300400397253.1777</v>
      </c>
      <c r="AC43">
        <f>IF(ISBLANK(Calculations!AC43),"",Calculations!AC43)</f>
        <v>3321252507517.1372</v>
      </c>
      <c r="AD43">
        <f>IF(ISBLANK(Calculations!AD43),"",Calculations!AD43)</f>
        <v>3345232400923.0312</v>
      </c>
      <c r="AE43">
        <f>IF(ISBLANK(Calculations!AE43),"",Calculations!AE43)</f>
        <v>3371713931741.2886</v>
      </c>
      <c r="AF43">
        <f>IF(ISBLANK(Calculations!AF43),"",Calculations!AF43)</f>
        <v>3399852974147.9663</v>
      </c>
      <c r="AG43">
        <f>IF(ISBLANK(Calculations!AG43),"",Calculations!AG43)</f>
        <v>3428864342688.4819</v>
      </c>
      <c r="AH43">
        <f>IF(ISBLANK(Calculations!AH43),"",Calculations!AH43)</f>
        <v>3458452637549.1455</v>
      </c>
      <c r="AI43">
        <f>IF(ISBLANK(Calculations!AI43),"",Calculations!AI43)</f>
        <v>3488294183561.4087</v>
      </c>
      <c r="AJ43">
        <f>IF(ISBLANK(Calculations!AJ43),"",Calculations!AJ43)</f>
        <v>3518152538212.0103</v>
      </c>
      <c r="AK43">
        <f>IF(ISBLANK(Calculations!AK43),"",Calculations!AK43)</f>
        <v>3517636975036.5176</v>
      </c>
      <c r="AL43">
        <f>IF(ISBLANK(Calculations!AL43),"",Calculations!AL43)</f>
        <v>3516980569461.8335</v>
      </c>
      <c r="AM43">
        <f>IF(ISBLANK(Calculations!AM43),"",Calculations!AM43)</f>
        <v>3516214757731.6348</v>
      </c>
      <c r="AN43">
        <f>IF(ISBLANK(Calculations!AN43),"",Calculations!AN43)</f>
        <v>3515393008406.2822</v>
      </c>
      <c r="AO43">
        <f>IF(ISBLANK(Calculations!AO43),"",Calculations!AO43)</f>
        <v>3514573249132.4565</v>
      </c>
      <c r="AP43">
        <f>IF(ISBLANK(Calculations!AP43),"",Calculations!AP43)</f>
        <v>3513797072651.917</v>
      </c>
      <c r="AQ43">
        <f>IF(ISBLANK(Calculations!AQ43),"",Calculations!AQ43)</f>
        <v>3513062695279.8438</v>
      </c>
      <c r="AR43">
        <f>IF(ISBLANK(Calculations!AR43),"",Calculations!AR43)</f>
        <v>3512383524279.1445</v>
      </c>
      <c r="AS43">
        <f>IF(ISBLANK(Calculations!AS43),"",Calculations!AS43)</f>
        <v>3511735950716.1069</v>
      </c>
      <c r="AT43">
        <f>IF(ISBLANK(Calculations!AT43),"",Calculations!AT43)</f>
        <v>3511096560115.229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0.91052498726511077</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0.32074873932062509</v>
      </c>
      <c r="K45">
        <f>IF(ISBLANK(Calculations!K45),"",Calculations!K45)</f>
        <v>0.91052498726511077</v>
      </c>
      <c r="L45" t="str">
        <f>IF(ISBLANK(Calculations!L45),"",Calculations!L45)</f>
        <v>RESIDENTIAL</v>
      </c>
      <c r="M45" t="str">
        <f>IF(ISBLANK(Calculations!M45),"",Calculations!M45)</f>
        <v>appl</v>
      </c>
      <c r="N45" t="str">
        <f>IF(ISBLANK(Calculations!N45),"",Calculations!N45)</f>
        <v>natural gas</v>
      </c>
      <c r="O45">
        <f t="shared" si="0"/>
        <v>5586619510609.3301</v>
      </c>
      <c r="P45">
        <f>IF(ISBLANK(Calculations!P45),"",Calculations!P45)</f>
        <v>5586619510609.3301</v>
      </c>
      <c r="Q45">
        <f>IF(ISBLANK(Calculations!Q45),"",Calculations!Q45)</f>
        <v>5586619510609.3301</v>
      </c>
      <c r="R45">
        <f>IF(ISBLANK(Calculations!R45),"",Calculations!R45)</f>
        <v>5632025272673.8301</v>
      </c>
      <c r="S45">
        <f>IF(ISBLANK(Calculations!S45),"",Calculations!S45)</f>
        <v>5675681419687.3203</v>
      </c>
      <c r="T45">
        <f>IF(ISBLANK(Calculations!T45),"",Calculations!T45)</f>
        <v>5718990951977.2168</v>
      </c>
      <c r="U45">
        <f>IF(ISBLANK(Calculations!U45),"",Calculations!U45)</f>
        <v>5764230036594.0986</v>
      </c>
      <c r="V45">
        <f>IF(ISBLANK(Calculations!V45),"",Calculations!V45)</f>
        <v>5812631296387.1338</v>
      </c>
      <c r="W45">
        <f>IF(ISBLANK(Calculations!W45),"",Calculations!W45)</f>
        <v>5864241262020.1123</v>
      </c>
      <c r="X45">
        <f>IF(ISBLANK(Calculations!X45),"",Calculations!X45)</f>
        <v>5917900245315.7256</v>
      </c>
      <c r="Y45">
        <f>IF(ISBLANK(Calculations!Y45),"",Calculations!Y45)</f>
        <v>5972722300256.6182</v>
      </c>
      <c r="Z45">
        <f>IF(ISBLANK(Calculations!Z45),"",Calculations!Z45)</f>
        <v>6029475488668.5742</v>
      </c>
      <c r="AA45">
        <f>IF(ISBLANK(Calculations!AA45),"",Calculations!AA45)</f>
        <v>6087707406836.7197</v>
      </c>
      <c r="AB45">
        <f>IF(ISBLANK(Calculations!AB45),"",Calculations!AB45)</f>
        <v>6145731788594.0723</v>
      </c>
      <c r="AC45">
        <f>IF(ISBLANK(Calculations!AC45),"",Calculations!AC45)</f>
        <v>6203092854158.9072</v>
      </c>
      <c r="AD45">
        <f>IF(ISBLANK(Calculations!AD45),"",Calculations!AD45)</f>
        <v>6260827150821.8623</v>
      </c>
      <c r="AE45">
        <f>IF(ISBLANK(Calculations!AE45),"",Calculations!AE45)</f>
        <v>6318962879538.3252</v>
      </c>
      <c r="AF45">
        <f>IF(ISBLANK(Calculations!AF45),"",Calculations!AF45)</f>
        <v>6377040908926.7705</v>
      </c>
      <c r="AG45">
        <f>IF(ISBLANK(Calculations!AG45),"",Calculations!AG45)</f>
        <v>6434983853951.5176</v>
      </c>
      <c r="AH45">
        <f>IF(ISBLANK(Calculations!AH45),"",Calculations!AH45)</f>
        <v>6493127646963.5674</v>
      </c>
      <c r="AI45">
        <f>IF(ISBLANK(Calculations!AI45),"",Calculations!AI45)</f>
        <v>6551268852267.1387</v>
      </c>
      <c r="AJ45">
        <f>IF(ISBLANK(Calculations!AJ45),"",Calculations!AJ45)</f>
        <v>6609297830081.3496</v>
      </c>
      <c r="AK45">
        <f>IF(ISBLANK(Calculations!AK45),"",Calculations!AK45)</f>
        <v>6605011480138.2197</v>
      </c>
      <c r="AL45">
        <f>IF(ISBLANK(Calculations!AL45),"",Calculations!AL45)</f>
        <v>6600663659546.4854</v>
      </c>
      <c r="AM45">
        <f>IF(ISBLANK(Calculations!AM45),"",Calculations!AM45)</f>
        <v>6596378845416.9404</v>
      </c>
      <c r="AN45">
        <f>IF(ISBLANK(Calculations!AN45),"",Calculations!AN45)</f>
        <v>6592249774745.7832</v>
      </c>
      <c r="AO45">
        <f>IF(ISBLANK(Calculations!AO45),"",Calculations!AO45)</f>
        <v>6588320830723.2871</v>
      </c>
      <c r="AP45">
        <f>IF(ISBLANK(Calculations!AP45),"",Calculations!AP45)</f>
        <v>6584578255683.2314</v>
      </c>
      <c r="AQ45">
        <f>IF(ISBLANK(Calculations!AQ45),"",Calculations!AQ45)</f>
        <v>6581088405951.4941</v>
      </c>
      <c r="AR45">
        <f>IF(ISBLANK(Calculations!AR45),"",Calculations!AR45)</f>
        <v>6577831442163.001</v>
      </c>
      <c r="AS45">
        <f>IF(ISBLANK(Calculations!AS45),"",Calculations!AS45)</f>
        <v>6574845901251.6025</v>
      </c>
      <c r="AT45">
        <f>IF(ISBLANK(Calculations!AT45),"",Calculations!AT45)</f>
        <v>6572142725015.0137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8.9374955616096721E-2</v>
      </c>
      <c r="K46">
        <f>IF(ISBLANK(Calculations!K46),"",Calculations!K46)</f>
        <v>0.91052498726511077</v>
      </c>
      <c r="L46" t="str">
        <f>IF(ISBLANK(Calculations!L46),"",Calculations!L46)</f>
        <v>RESIDENTIAL</v>
      </c>
      <c r="M46" t="str">
        <f>IF(ISBLANK(Calculations!M46),"",Calculations!M46)</f>
        <v>appl</v>
      </c>
      <c r="N46" t="str">
        <f>IF(ISBLANK(Calculations!N46),"",Calculations!N46)</f>
        <v>petroleum diesel</v>
      </c>
      <c r="O46">
        <f t="shared" si="0"/>
        <v>1109997697621.6284</v>
      </c>
      <c r="P46">
        <f>IF(ISBLANK(Calculations!P46),"",Calculations!P46)</f>
        <v>1109997697621.6284</v>
      </c>
      <c r="Q46">
        <f>IF(ISBLANK(Calculations!Q46),"",Calculations!Q46)</f>
        <v>1109997697621.6284</v>
      </c>
      <c r="R46">
        <f>IF(ISBLANK(Calculations!R46),"",Calculations!R46)</f>
        <v>1074818342957.2534</v>
      </c>
      <c r="S46">
        <f>IF(ISBLANK(Calculations!S46),"",Calculations!S46)</f>
        <v>1049067720320.5186</v>
      </c>
      <c r="T46">
        <f>IF(ISBLANK(Calculations!T46),"",Calculations!T46)</f>
        <v>1031505774590.4189</v>
      </c>
      <c r="U46">
        <f>IF(ISBLANK(Calculations!U46),"",Calculations!U46)</f>
        <v>1020912056207.1409</v>
      </c>
      <c r="V46">
        <f>IF(ISBLANK(Calculations!V46),"",Calculations!V46)</f>
        <v>1016165241506.9144</v>
      </c>
      <c r="W46">
        <f>IF(ISBLANK(Calculations!W46),"",Calculations!W46)</f>
        <v>1015878298355.6908</v>
      </c>
      <c r="X46">
        <f>IF(ISBLANK(Calculations!X46),"",Calculations!X46)</f>
        <v>1018654451890.8218</v>
      </c>
      <c r="Y46">
        <f>IF(ISBLANK(Calculations!Y46),"",Calculations!Y46)</f>
        <v>1023339100449.2527</v>
      </c>
      <c r="Z46">
        <f>IF(ISBLANK(Calculations!Z46),"",Calculations!Z46)</f>
        <v>1029438232028.021</v>
      </c>
      <c r="AA46">
        <f>IF(ISBLANK(Calculations!AA46),"",Calculations!AA46)</f>
        <v>1036451978475.5488</v>
      </c>
      <c r="AB46">
        <f>IF(ISBLANK(Calculations!AB46),"",Calculations!AB46)</f>
        <v>1043796026827.9115</v>
      </c>
      <c r="AC46">
        <f>IF(ISBLANK(Calculations!AC46),"",Calculations!AC46)</f>
        <v>1051224240968.8845</v>
      </c>
      <c r="AD46">
        <f>IF(ISBLANK(Calculations!AD46),"",Calculations!AD46)</f>
        <v>1058937882694.6769</v>
      </c>
      <c r="AE46">
        <f>IF(ISBLANK(Calculations!AE46),"",Calculations!AE46)</f>
        <v>1066905162959.0306</v>
      </c>
      <c r="AF46">
        <f>IF(ISBLANK(Calculations!AF46),"",Calculations!AF46)</f>
        <v>1075007867266.736</v>
      </c>
      <c r="AG46">
        <f>IF(ISBLANK(Calculations!AG46),"",Calculations!AG46)</f>
        <v>1083118042027.1475</v>
      </c>
      <c r="AH46">
        <f>IF(ISBLANK(Calculations!AH46),"",Calculations!AH46)</f>
        <v>1091290430543.0275</v>
      </c>
      <c r="AI46">
        <f>IF(ISBLANK(Calculations!AI46),"",Calculations!AI46)</f>
        <v>1099502619135.526</v>
      </c>
      <c r="AJ46">
        <f>IF(ISBLANK(Calculations!AJ46),"",Calculations!AJ46)</f>
        <v>1107742546352.8997</v>
      </c>
      <c r="AK46">
        <f>IF(ISBLANK(Calculations!AK46),"",Calculations!AK46)</f>
        <v>1106787120788.6055</v>
      </c>
      <c r="AL46">
        <f>IF(ISBLANK(Calculations!AL46),"",Calculations!AL46)</f>
        <v>1105859699988.584</v>
      </c>
      <c r="AM46">
        <f>IF(ISBLANK(Calculations!AM46),"",Calculations!AM46)</f>
        <v>1104979339895.9724</v>
      </c>
      <c r="AN46">
        <f>IF(ISBLANK(Calculations!AN46),"",Calculations!AN46)</f>
        <v>1104156324928.5103</v>
      </c>
      <c r="AO46">
        <f>IF(ISBLANK(Calculations!AO46),"",Calculations!AO46)</f>
        <v>1103391177921.051</v>
      </c>
      <c r="AP46">
        <f>IF(ISBLANK(Calculations!AP46),"",Calculations!AP46)</f>
        <v>1102670678489.5356</v>
      </c>
      <c r="AQ46">
        <f>IF(ISBLANK(Calculations!AQ46),"",Calculations!AQ46)</f>
        <v>1102002244937.9536</v>
      </c>
      <c r="AR46">
        <f>IF(ISBLANK(Calculations!AR46),"",Calculations!AR46)</f>
        <v>1101378296259.1082</v>
      </c>
      <c r="AS46">
        <f>IF(ISBLANK(Calculations!AS46),"",Calculations!AS46)</f>
        <v>1100805826764.0562</v>
      </c>
      <c r="AT46">
        <f>IF(ISBLANK(Calculations!AT46),"",Calculations!AT46)</f>
        <v>1100290523096.1174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0.91052498726511077</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0.91052498726511077</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0.91052498726511077</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0.91052498726511077</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0.12085124581330044</v>
      </c>
      <c r="K51">
        <f>IF(ISBLANK(Calculations!K51),"",Calculations!K51)</f>
        <v>0.91052498726511077</v>
      </c>
      <c r="L51" t="str">
        <f>IF(ISBLANK(Calculations!L51),"",Calculations!L51)</f>
        <v>RESIDENTIAL</v>
      </c>
      <c r="M51" t="str">
        <f>IF(ISBLANK(Calculations!M51),"",Calculations!M51)</f>
        <v>appl</v>
      </c>
      <c r="N51" t="str">
        <f>IF(ISBLANK(Calculations!N51),"",Calculations!N51)</f>
        <v>LPG propane or butane</v>
      </c>
      <c r="O51">
        <f t="shared" si="0"/>
        <v>182223058915.29224</v>
      </c>
      <c r="P51">
        <f>IF(ISBLANK(Calculations!P51),"",Calculations!P51)</f>
        <v>182223058915.29224</v>
      </c>
      <c r="Q51">
        <f>IF(ISBLANK(Calculations!Q51),"",Calculations!Q51)</f>
        <v>182223058915.29224</v>
      </c>
      <c r="R51">
        <f>IF(ISBLANK(Calculations!R51),"",Calculations!R51)</f>
        <v>180674943300.66785</v>
      </c>
      <c r="S51">
        <f>IF(ISBLANK(Calculations!S51),"",Calculations!S51)</f>
        <v>179413699100.81628</v>
      </c>
      <c r="T51">
        <f>IF(ISBLANK(Calculations!T51),"",Calculations!T51)</f>
        <v>178524412015.73395</v>
      </c>
      <c r="U51">
        <f>IF(ISBLANK(Calculations!U51),"",Calculations!U51)</f>
        <v>178071435636.12955</v>
      </c>
      <c r="V51">
        <f>IF(ISBLANK(Calculations!V51),"",Calculations!V51)</f>
        <v>178095085855.5986</v>
      </c>
      <c r="W51">
        <f>IF(ISBLANK(Calculations!W51),"",Calculations!W51)</f>
        <v>178543888922.34641</v>
      </c>
      <c r="X51">
        <f>IF(ISBLANK(Calculations!X51),"",Calculations!X51)</f>
        <v>179325502587.4415</v>
      </c>
      <c r="Y51">
        <f>IF(ISBLANK(Calculations!Y51),"",Calculations!Y51)</f>
        <v>180345155829.91815</v>
      </c>
      <c r="Z51">
        <f>IF(ISBLANK(Calculations!Z51),"",Calculations!Z51)</f>
        <v>181587927576.6666</v>
      </c>
      <c r="AA51">
        <f>IF(ISBLANK(Calculations!AA51),"",Calculations!AA51)</f>
        <v>182998183498.20209</v>
      </c>
      <c r="AB51">
        <f>IF(ISBLANK(Calculations!AB51),"",Calculations!AB51)</f>
        <v>184476095035.80878</v>
      </c>
      <c r="AC51">
        <f>IF(ISBLANK(Calculations!AC51),"",Calculations!AC51)</f>
        <v>185962927735.12479</v>
      </c>
      <c r="AD51">
        <f>IF(ISBLANK(Calculations!AD51),"",Calculations!AD51)</f>
        <v>187479409306.05969</v>
      </c>
      <c r="AE51">
        <f>IF(ISBLANK(Calculations!AE51),"",Calculations!AE51)</f>
        <v>189018993063.27948</v>
      </c>
      <c r="AF51">
        <f>IF(ISBLANK(Calculations!AF51),"",Calculations!AF51)</f>
        <v>190567833025.99011</v>
      </c>
      <c r="AG51">
        <f>IF(ISBLANK(Calculations!AG51),"",Calculations!AG51)</f>
        <v>192108925040.3721</v>
      </c>
      <c r="AH51">
        <f>IF(ISBLANK(Calculations!AH51),"",Calculations!AH51)</f>
        <v>193654322565.8392</v>
      </c>
      <c r="AI51">
        <f>IF(ISBLANK(Calculations!AI51),"",Calculations!AI51)</f>
        <v>195199584221.66293</v>
      </c>
      <c r="AJ51">
        <f>IF(ISBLANK(Calculations!AJ51),"",Calculations!AJ51)</f>
        <v>196740330780.12439</v>
      </c>
      <c r="AK51">
        <f>IF(ISBLANK(Calculations!AK51),"",Calculations!AK51)</f>
        <v>196713682251.77948</v>
      </c>
      <c r="AL51">
        <f>IF(ISBLANK(Calculations!AL51),"",Calculations!AL51)</f>
        <v>196676502309.95798</v>
      </c>
      <c r="AM51">
        <f>IF(ISBLANK(Calculations!AM51),"",Calculations!AM51)</f>
        <v>196631444235.20233</v>
      </c>
      <c r="AN51">
        <f>IF(ISBLANK(Calculations!AN51),"",Calculations!AN51)</f>
        <v>196580758006.77875</v>
      </c>
      <c r="AO51">
        <f>IF(ISBLANK(Calculations!AO51),"",Calculations!AO51)</f>
        <v>196525842221.41028</v>
      </c>
      <c r="AP51">
        <f>IF(ISBLANK(Calculations!AP51),"",Calculations!AP51)</f>
        <v>196467499476.51547</v>
      </c>
      <c r="AQ51">
        <f>IF(ISBLANK(Calculations!AQ51),"",Calculations!AQ51)</f>
        <v>196407525419.99536</v>
      </c>
      <c r="AR51">
        <f>IF(ISBLANK(Calculations!AR51),"",Calculations!AR51)</f>
        <v>196346509829.07651</v>
      </c>
      <c r="AS51">
        <f>IF(ISBLANK(Calculations!AS51),"",Calculations!AS51)</f>
        <v>196286481268.17233</v>
      </c>
      <c r="AT51">
        <f>IF(ISBLANK(Calculations!AT51),"",Calculations!AT51)</f>
        <v>196228859435.28537</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0.91052498726511077</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0.40020747816614777</v>
      </c>
      <c r="K56">
        <f>IF(ISBLANK(Calculations!K56),"",Calculations!K56)</f>
        <v>0.91052498726511077</v>
      </c>
      <c r="L56" t="str">
        <f>IF(ISBLANK(Calculations!L56),"",Calculations!L56)</f>
        <v>RESIDENTIAL</v>
      </c>
      <c r="M56" t="str">
        <f>IF(ISBLANK(Calculations!M56),"",Calculations!M56)</f>
        <v>other</v>
      </c>
      <c r="N56" t="str">
        <f>IF(ISBLANK(Calculations!N56),"",Calculations!N56)</f>
        <v>electricity</v>
      </c>
      <c r="O56">
        <f t="shared" si="0"/>
        <v>3893602342244.3721</v>
      </c>
      <c r="P56">
        <f>IF(ISBLANK(Calculations!P56),"",Calculations!P56)</f>
        <v>3893602342244.3721</v>
      </c>
      <c r="Q56">
        <f>IF(ISBLANK(Calculations!Q56),"",Calculations!Q56)</f>
        <v>3893602342244.3721</v>
      </c>
      <c r="R56">
        <f>IF(ISBLANK(Calculations!R56),"",Calculations!R56)</f>
        <v>3860821450137.0903</v>
      </c>
      <c r="S56">
        <f>IF(ISBLANK(Calculations!S56),"",Calculations!S56)</f>
        <v>3817798560887.6382</v>
      </c>
      <c r="T56">
        <f>IF(ISBLANK(Calculations!T56),"",Calculations!T56)</f>
        <v>3776650872655.6318</v>
      </c>
      <c r="U56">
        <f>IF(ISBLANK(Calculations!U56),"",Calculations!U56)</f>
        <v>3740452278522.3032</v>
      </c>
      <c r="V56">
        <f>IF(ISBLANK(Calculations!V56),"",Calculations!V56)</f>
        <v>3709073132155.228</v>
      </c>
      <c r="W56">
        <f>IF(ISBLANK(Calculations!W56),"",Calculations!W56)</f>
        <v>3683764893064.0796</v>
      </c>
      <c r="X56">
        <f>IF(ISBLANK(Calculations!X56),"",Calculations!X56)</f>
        <v>3656541498657.3203</v>
      </c>
      <c r="Y56">
        <f>IF(ISBLANK(Calculations!Y56),"",Calculations!Y56)</f>
        <v>3627861508138.957</v>
      </c>
      <c r="Z56">
        <f>IF(ISBLANK(Calculations!Z56),"",Calculations!Z56)</f>
        <v>3601984062316.6699</v>
      </c>
      <c r="AA56">
        <f>IF(ISBLANK(Calculations!AA56),"",Calculations!AA56)</f>
        <v>3584172461444.3442</v>
      </c>
      <c r="AB56">
        <f>IF(ISBLANK(Calculations!AB56),"",Calculations!AB56)</f>
        <v>3565679680815.7046</v>
      </c>
      <c r="AC56">
        <f>IF(ISBLANK(Calculations!AC56),"",Calculations!AC56)</f>
        <v>3549280997738.5049</v>
      </c>
      <c r="AD56">
        <f>IF(ISBLANK(Calculations!AD56),"",Calculations!AD56)</f>
        <v>3535306524344.4849</v>
      </c>
      <c r="AE56">
        <f>IF(ISBLANK(Calculations!AE56),"",Calculations!AE56)</f>
        <v>3519895337309.502</v>
      </c>
      <c r="AF56">
        <f>IF(ISBLANK(Calculations!AF56),"",Calculations!AF56)</f>
        <v>3500418405943.2363</v>
      </c>
      <c r="AG56">
        <f>IF(ISBLANK(Calculations!AG56),"",Calculations!AG56)</f>
        <v>3477433828040.833</v>
      </c>
      <c r="AH56">
        <f>IF(ISBLANK(Calculations!AH56),"",Calculations!AH56)</f>
        <v>3451623035834.4355</v>
      </c>
      <c r="AI56">
        <f>IF(ISBLANK(Calculations!AI56),"",Calculations!AI56)</f>
        <v>3423551322680.0063</v>
      </c>
      <c r="AJ56">
        <f>IF(ISBLANK(Calculations!AJ56),"",Calculations!AJ56)</f>
        <v>3393793702252.4893</v>
      </c>
      <c r="AK56">
        <f>IF(ISBLANK(Calculations!AK56),"",Calculations!AK56)</f>
        <v>3346174932573.4111</v>
      </c>
      <c r="AL56">
        <f>IF(ISBLANK(Calculations!AL56),"",Calculations!AL56)</f>
        <v>3296307865737.1826</v>
      </c>
      <c r="AM56">
        <f>IF(ISBLANK(Calculations!AM56),"",Calculations!AM56)</f>
        <v>3243010220608.1958</v>
      </c>
      <c r="AN56">
        <f>IF(ISBLANK(Calculations!AN56),"",Calculations!AN56)</f>
        <v>3188564820411.6719</v>
      </c>
      <c r="AO56">
        <f>IF(ISBLANK(Calculations!AO56),"",Calculations!AO56)</f>
        <v>3132797456833.3662</v>
      </c>
      <c r="AP56">
        <f>IF(ISBLANK(Calculations!AP56),"",Calculations!AP56)</f>
        <v>3092452136750.1992</v>
      </c>
      <c r="AQ56">
        <f>IF(ISBLANK(Calculations!AQ56),"",Calculations!AQ56)</f>
        <v>3035500661586.6069</v>
      </c>
      <c r="AR56">
        <f>IF(ISBLANK(Calculations!AR56),"",Calculations!AR56)</f>
        <v>2977887889137.3423</v>
      </c>
      <c r="AS56">
        <f>IF(ISBLANK(Calculations!AS56),"",Calculations!AS56)</f>
        <v>2909805954428.8652</v>
      </c>
      <c r="AT56">
        <f>IF(ISBLANK(Calculations!AT56),"",Calculations!AT56)</f>
        <v>2848728519451.4438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0.91052498726511077</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0.91052498726511077</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0.91052498726511077</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0.91052498726511077</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0.91052498726511077</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0.91052498726511077</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0.91052498726511077</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0.91052498726511077</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0.91052498726511077</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0.13927192253313037</v>
      </c>
      <c r="K69">
        <f>IF(ISBLANK(Calculations!K69),"",Calculations!K69)</f>
        <v>8.9475012734889225E-2</v>
      </c>
      <c r="L69" t="str">
        <f>IF(ISBLANK(Calculations!L69),"",Calculations!L69)</f>
        <v>RESIDENTIAL</v>
      </c>
      <c r="M69" t="str">
        <f>IF(ISBLANK(Calculations!M69),"",Calculations!M69)</f>
        <v>heating</v>
      </c>
      <c r="N69" t="str">
        <f>IF(ISBLANK(Calculations!N69),"",Calculations!N69)</f>
        <v>electricity</v>
      </c>
      <c r="O69">
        <f t="shared" si="0"/>
        <v>132824718726.51488</v>
      </c>
      <c r="P69">
        <f>IF(ISBLANK(Calculations!P69),"",Calculations!P69)-(SUMIFS(BDEQ!B:B,BDEQ!$AG:$AG,About!$B$2,BDEQ!$AH:$AH,$I69)*BDEQ!$C$2*$J69*$K69)</f>
        <v>132824718726.51488</v>
      </c>
      <c r="Q69">
        <f>IF(ISBLANK(Calculations!Q69),"",Calculations!Q69)-(SUMIFS(BDEQ!C:C,BDEQ!$AG:$AG,About!$B$2,BDEQ!$AH:$AH,$I69)*BDEQ!$C$2*$J69*$K69)</f>
        <v>132824718726.51488</v>
      </c>
      <c r="R69">
        <f>IF(ISBLANK(Calculations!R69),"",Calculations!R69)-(SUMIFS(BDEQ!D:D,BDEQ!$AG:$AG,About!$B$2,BDEQ!$AH:$AH,$I69)*BDEQ!$C$2*$J69*$K69)</f>
        <v>136323642846.06595</v>
      </c>
      <c r="S69" s="99">
        <f>IF(ISBLANK(Calculations!S69),"",Calculations!S69+('IRA Buildings Changes'!$G$39/($AB$68-$R$68)*(S68-$R$68)))-(SUMIFS(BDEQ!E:E,BDEQ!$AG:$AG,About!$B$2,BDEQ!$AH:$AH,$I69)*BDEQ!$C$2*$J69*$K69)</f>
        <v>139857197059.47391</v>
      </c>
      <c r="T69" s="99">
        <f>IF(ISBLANK(Calculations!T69),"",Calculations!T69+('IRA Buildings Changes'!$G$39/($AB$68-$R$68)*(T68-$R$68)))-(SUMIFS(BDEQ!F:F,BDEQ!$AG:$AG,About!$B$2,BDEQ!$AH:$AH,$I69)*BDEQ!$C$2*$J69*$K69)</f>
        <v>143214221582.94913</v>
      </c>
      <c r="U69" s="99">
        <f>IF(ISBLANK(Calculations!U69),"",Calculations!U69+('IRA Buildings Changes'!$G$39/($AB$68-$R$68)*(U68-$R$68)))-(SUMIFS(BDEQ!G:G,BDEQ!$AG:$AG,About!$B$2,BDEQ!$AH:$AH,$I69)*BDEQ!$C$2*$J69*$K69)</f>
        <v>146448175697.36392</v>
      </c>
      <c r="V69" s="99">
        <f>IF(ISBLANK(Calculations!V69),"",Calculations!V69+('IRA Buildings Changes'!$G$39/($AB$68-$R$68)*(V68-$R$68)))-(SUMIFS(BDEQ!H:H,BDEQ!$AG:$AG,About!$B$2,BDEQ!$AH:$AH,$I69)*BDEQ!$C$2*$J69*$K69)</f>
        <v>149585673771.68185</v>
      </c>
      <c r="W69" s="99">
        <f>IF(ISBLANK(Calculations!W69),"",Calculations!W69+('IRA Buildings Changes'!$G$39/($AB$68-$R$68)*(W68-$R$68)))-(SUMIFS(BDEQ!I:I,BDEQ!$AG:$AG,About!$B$2,BDEQ!$AH:$AH,$I69)*BDEQ!$C$2*$J69*$K69)</f>
        <v>152708117383.09348</v>
      </c>
      <c r="X69" s="99">
        <f>IF(ISBLANK(Calculations!X69),"",Calculations!X69+('IRA Buildings Changes'!$G$39/($AB$68-$R$68)*(X68-$R$68)))-(SUMIFS(BDEQ!J:J,BDEQ!$AG:$AG,About!$B$2,BDEQ!$AH:$AH,$I69)*BDEQ!$C$2*$J69*$K69)</f>
        <v>155758444633.03827</v>
      </c>
      <c r="Y69" s="99">
        <f>IF(ISBLANK(Calculations!Y69),"",Calculations!Y69+('IRA Buildings Changes'!$G$39/($AB$68-$R$68)*(Y68-$R$68)))-(SUMIFS(BDEQ!K:K,BDEQ!$AG:$AG,About!$B$2,BDEQ!$AH:$AH,$I69)*BDEQ!$C$2*$J69*$K69)</f>
        <v>158820304271.64511</v>
      </c>
      <c r="Z69" s="99">
        <f>IF(ISBLANK(Calculations!Z69),"",Calculations!Z69+('IRA Buildings Changes'!$G$39/($AB$68-$R$68)*(Z68-$R$68)))-(SUMIFS(BDEQ!L:L,BDEQ!$AG:$AG,About!$B$2,BDEQ!$AH:$AH,$I69)*BDEQ!$C$2*$J69*$K69)</f>
        <v>161968367981.47281</v>
      </c>
      <c r="AA69" s="99">
        <f>IF(ISBLANK(Calculations!AA69),"",Calculations!AA69+('IRA Buildings Changes'!$G$39/($AB$68-$R$68)*(AA68-$R$68)))-(SUMIFS(BDEQ!M:M,BDEQ!$AG:$AG,About!$B$2,BDEQ!$AH:$AH,$I69)*BDEQ!$C$2*$J69*$K69)</f>
        <v>165196901960.02707</v>
      </c>
      <c r="AB69" s="98">
        <f>IF(ISBLANK(Calculations!AB69),"",Calculations!AB69 + 'IRA Buildings Changes'!$G$39)-(SUMIFS(BDEQ!N:N,BDEQ!$AG:$AG,About!$B$2,BDEQ!$AH:$AH,$I69)*BDEQ!$C$2*$J69*$K69)</f>
        <v>168519271871.76291</v>
      </c>
      <c r="AC69" s="99">
        <f>IF(ISBLANK(Calculations!AC69),"",Calculations!AC69 + 'IRA Buildings Changes'!$G$39)-(SUMIFS(BDEQ!O:O,BDEQ!$AG:$AG,About!$B$2,BDEQ!$AH:$AH,$I69)*BDEQ!$C$2*$J69*$K69)</f>
        <v>171711823943.84955</v>
      </c>
      <c r="AD69" s="99">
        <f>IF(ISBLANK(Calculations!AD69),"",Calculations!AD69 + 'IRA Buildings Changes'!$G$39)-(SUMIFS(BDEQ!P:P,BDEQ!$AG:$AG,About!$B$2,BDEQ!$AH:$AH,$I69)*BDEQ!$C$2*$J69*$K69)</f>
        <v>174949830030.5267</v>
      </c>
      <c r="AE69" s="99">
        <f>IF(ISBLANK(Calculations!AE69),"",Calculations!AE69 + 'IRA Buildings Changes'!$G$39)-(SUMIFS(BDEQ!Q:Q,BDEQ!$AG:$AG,About!$B$2,BDEQ!$AH:$AH,$I69)*BDEQ!$C$2*$J69*$K69)</f>
        <v>178320079392.14941</v>
      </c>
      <c r="AF69" s="99">
        <f>IF(ISBLANK(Calculations!AF69),"",Calculations!AF69 + 'IRA Buildings Changes'!$G$39)-(SUMIFS(BDEQ!R:R,BDEQ!$AG:$AG,About!$B$2,BDEQ!$AH:$AH,$I69)*BDEQ!$C$2*$J69*$K69)</f>
        <v>181684882164.56741</v>
      </c>
      <c r="AG69" s="99">
        <f>IF(ISBLANK(Calculations!AG69),"",Calculations!AG69 + 'IRA Buildings Changes'!$G$39)-(SUMIFS(BDEQ!S:S,BDEQ!$AG:$AG,About!$B$2,BDEQ!$AH:$AH,$I69)*BDEQ!$C$2*$J69*$K69)</f>
        <v>185086374172.35587</v>
      </c>
      <c r="AH69" s="99">
        <f>IF(ISBLANK(Calculations!AH69),"",Calculations!AH69 + 'IRA Buildings Changes'!$G$39)-(SUMIFS(BDEQ!T:T,BDEQ!$AG:$AG,About!$B$2,BDEQ!$AH:$AH,$I69)*BDEQ!$C$2*$J69*$K69)</f>
        <v>188552954787.50977</v>
      </c>
      <c r="AI69" s="99">
        <f>IF(ISBLANK(Calculations!AI69),"",Calculations!AI69 + 'IRA Buildings Changes'!$G$39)-(SUMIFS(BDEQ!U:U,BDEQ!$AG:$AG,About!$B$2,BDEQ!$AH:$AH,$I69)*BDEQ!$C$2*$J69*$K69)</f>
        <v>191945072251.91345</v>
      </c>
      <c r="AJ69" s="99">
        <f>IF(ISBLANK(Calculations!AJ69),"",Calculations!AJ69 + 'IRA Buildings Changes'!$G$39)-(SUMIFS(BDEQ!V:V,BDEQ!$AG:$AG,About!$B$2,BDEQ!$AH:$AH,$I69)*BDEQ!$C$2*$J69*$K69)</f>
        <v>195362544698.5556</v>
      </c>
      <c r="AK69" s="99">
        <f>IF(ISBLANK(Calculations!AK69),"",Calculations!AK69 + 'IRA Buildings Changes'!$G$39)-(SUMIFS(BDEQ!W:W,BDEQ!$AG:$AG,About!$B$2,BDEQ!$AH:$AH,$I69)*BDEQ!$C$2*$J69*$K69)</f>
        <v>196883391682.33521</v>
      </c>
      <c r="AL69" s="99">
        <f>IF(ISBLANK(Calculations!AL69),"",Calculations!AL69 + 'IRA Buildings Changes'!$G$39)-(SUMIFS(BDEQ!X:X,BDEQ!$AG:$AG,About!$B$2,BDEQ!$AH:$AH,$I69)*BDEQ!$C$2*$J69*$K69)</f>
        <v>198449031034.48953</v>
      </c>
      <c r="AM69" s="99">
        <f>IF(ISBLANK(Calculations!AM69),"",Calculations!AM69 + 'IRA Buildings Changes'!$G$39)-(SUMIFS(BDEQ!Y:Y,BDEQ!$AG:$AG,About!$B$2,BDEQ!$AH:$AH,$I69)*BDEQ!$C$2*$J69*$K69)</f>
        <v>200096603857.5</v>
      </c>
      <c r="AN69" s="99">
        <f>IF(ISBLANK(Calculations!AN69),"",Calculations!AN69 + 'IRA Buildings Changes'!$G$39)-(SUMIFS(BDEQ!Z:Z,BDEQ!$AG:$AG,About!$B$2,BDEQ!$AH:$AH,$I69)*BDEQ!$C$2*$J69*$K69)</f>
        <v>201817459963.32474</v>
      </c>
      <c r="AO69" s="99">
        <f>IF(ISBLANK(Calculations!AO69),"",Calculations!AO69 + 'IRA Buildings Changes'!$G$39)-(SUMIFS(BDEQ!AA:AA,BDEQ!$AG:$AG,About!$B$2,BDEQ!$AH:$AH,$I69)*BDEQ!$C$2*$J69*$K69)</f>
        <v>203566868306.88718</v>
      </c>
      <c r="AP69" s="99">
        <f>IF(ISBLANK(Calculations!AP69),"",Calculations!AP69 + 'IRA Buildings Changes'!$G$39)-(SUMIFS(BDEQ!AB:AB,BDEQ!$AG:$AG,About!$B$2,BDEQ!$AH:$AH,$I69)*BDEQ!$C$2*$J69*$K69)</f>
        <v>205329882097.94922</v>
      </c>
      <c r="AQ69" s="99">
        <f>IF(ISBLANK(Calculations!AQ69),"",Calculations!AQ69 + 'IRA Buildings Changes'!$G$39)-(SUMIFS(BDEQ!AC:AC,BDEQ!$AG:$AG,About!$B$2,BDEQ!$AH:$AH,$I69)*BDEQ!$C$2*$J69*$K69)</f>
        <v>207116954928.33044</v>
      </c>
      <c r="AR69" s="99">
        <f>IF(ISBLANK(Calculations!AR69),"",Calculations!AR69 + 'IRA Buildings Changes'!$G$39)-(SUMIFS(BDEQ!AD:AD,BDEQ!$AG:$AG,About!$B$2,BDEQ!$AH:$AH,$I69)*BDEQ!$C$2*$J69*$K69)</f>
        <v>208847422750.83765</v>
      </c>
      <c r="AS69" s="99">
        <f>IF(ISBLANK(Calculations!AS69),"",Calculations!AS69 + 'IRA Buildings Changes'!$G$39)-(SUMIFS(BDEQ!AE:AE,BDEQ!$AG:$AG,About!$B$2,BDEQ!$AH:$AH,$I69)*BDEQ!$C$2*$J69*$K69)</f>
        <v>210568108123.55414</v>
      </c>
      <c r="AT69" s="99">
        <f>IF(ISBLANK(Calculations!AT69),"",Calculations!AT69 + 'IRA Buildings Changes'!$G$39)-(SUMIFS(BDEQ!AF:AF,BDEQ!$AG:$AG,About!$B$2,BDEQ!$AH:$AH,$I69)*BDEQ!$C$2*$J69*$K69)</f>
        <v>212262129404.65479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8.9475012734889225E-2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0.67925098295625452</v>
      </c>
      <c r="K71">
        <f>IF(ISBLANK(Calculations!K71),"",Calculations!K71)</f>
        <v>8.9475012734889225E-2</v>
      </c>
      <c r="L71" t="str">
        <f>IF(ISBLANK(Calculations!L71),"",Calculations!L71)</f>
        <v>RESIDENTIAL</v>
      </c>
      <c r="M71" t="str">
        <f>IF(ISBLANK(Calculations!M71),"",Calculations!M71)</f>
        <v>heating</v>
      </c>
      <c r="N71" t="str">
        <f>IF(ISBLANK(Calculations!N71),"",Calculations!N71)</f>
        <v>natural gas</v>
      </c>
      <c r="O71">
        <f t="shared" si="0"/>
        <v>1162583919408.9165</v>
      </c>
      <c r="P71">
        <f>IF(ISBLANK(Calculations!P71),"",Calculations!P71)</f>
        <v>1162583919408.9165</v>
      </c>
      <c r="Q71">
        <f>IF(ISBLANK(Calculations!Q71),"",Calculations!Q71)</f>
        <v>1162583919408.9165</v>
      </c>
      <c r="R71">
        <f>IF(ISBLANK(Calculations!R71),"",Calculations!R71)</f>
        <v>1168570127801.1765</v>
      </c>
      <c r="S71" s="99">
        <f>IF(ISBLANK(Calculations!S71),"",Calculations!S71 + ('IRA Buildings Changes'!$D$39/($AB$68-$R$68)*(S68-$R$68)))</f>
        <v>1139998243916.3672</v>
      </c>
      <c r="T71" s="99">
        <f>IF(ISBLANK(Calculations!T71),"",Calculations!T71 + ('IRA Buildings Changes'!$D$39/($AB$68-$R$68)*(T68-$R$68)))</f>
        <v>1111995533666.0869</v>
      </c>
      <c r="U71" s="99">
        <f>IF(ISBLANK(Calculations!U71),"",Calculations!U71 + ('IRA Buildings Changes'!$D$39/($AB$68-$R$68)*(U68-$R$68)))</f>
        <v>1084402174392.2786</v>
      </c>
      <c r="V71" s="99">
        <f>IF(ISBLANK(Calculations!V71),"",Calculations!V71 + ('IRA Buildings Changes'!$D$39/($AB$68-$R$68)*(V68-$R$68)))</f>
        <v>1058612623132.2155</v>
      </c>
      <c r="W71" s="99">
        <f>IF(ISBLANK(Calculations!W71),"",Calculations!W71 + ('IRA Buildings Changes'!$D$39/($AB$68-$R$68)*(W68-$R$68)))</f>
        <v>1036451159302.9562</v>
      </c>
      <c r="X71" s="99">
        <f>IF(ISBLANK(Calculations!X71),"",Calculations!X71 + ('IRA Buildings Changes'!$D$39/($AB$68-$R$68)*(X68-$R$68)))</f>
        <v>1016600596617.0299</v>
      </c>
      <c r="Y71" s="99">
        <f>IF(ISBLANK(Calculations!Y71),"",Calculations!Y71 + ('IRA Buildings Changes'!$D$39/($AB$68-$R$68)*(Y68-$R$68)))</f>
        <v>1000873247564.6383</v>
      </c>
      <c r="Z71" s="99">
        <f>IF(ISBLANK(Calculations!Z71),"",Calculations!Z71 + ('IRA Buildings Changes'!$D$39/($AB$68-$R$68)*(Z68-$R$68)))</f>
        <v>990216580718.32788</v>
      </c>
      <c r="AA71" s="99">
        <f>IF(ISBLANK(Calculations!AA71),"",Calculations!AA71 + ('IRA Buildings Changes'!$D$39/($AB$68-$R$68)*(AA68-$R$68)))</f>
        <v>984283290460.6377</v>
      </c>
      <c r="AB71" s="98">
        <f>IF(ISBLANK(Calculations!AB71),"",Calculations!AB71 + 'IRA Buildings Changes'!D39)</f>
        <v>983625937068.45776</v>
      </c>
      <c r="AC71" s="99">
        <f>IF(ISBLANK(Calculations!AC71),"",Calculations!AC71 + 'IRA Buildings Changes'!$D$39)</f>
        <v>1021797616149.4578</v>
      </c>
      <c r="AD71" s="99">
        <f>IF(ISBLANK(Calculations!AD71),"",Calculations!AD71 + 'IRA Buildings Changes'!$D$39)</f>
        <v>1064278476139.8557</v>
      </c>
      <c r="AE71" s="99">
        <f>IF(ISBLANK(Calculations!AE71),"",Calculations!AE71 + 'IRA Buildings Changes'!$D$39)</f>
        <v>1111085445417.9675</v>
      </c>
      <c r="AF71" s="99">
        <f>IF(ISBLANK(Calculations!AF71),"",Calculations!AF71 + 'IRA Buildings Changes'!$D$39)</f>
        <v>1159091850414.6133</v>
      </c>
      <c r="AG71" s="99">
        <f>IF(ISBLANK(Calculations!AG71),"",Calculations!AG71 + 'IRA Buildings Changes'!$D$39)</f>
        <v>1208752430592.0205</v>
      </c>
      <c r="AH71" s="99">
        <f>IF(ISBLANK(Calculations!AH71),"",Calculations!AH71 + 'IRA Buildings Changes'!$D$39)</f>
        <v>1260935052996.8933</v>
      </c>
      <c r="AI71" s="99">
        <f>IF(ISBLANK(Calculations!AI71),"",Calculations!AI71 + 'IRA Buildings Changes'!$D$39)</f>
        <v>1313400983699.8457</v>
      </c>
      <c r="AJ71" s="99">
        <f>IF(ISBLANK(Calculations!AJ71),"",Calculations!AJ71 + 'IRA Buildings Changes'!$D$39)</f>
        <v>1367543824707.511</v>
      </c>
      <c r="AK71" s="99">
        <f>IF(ISBLANK(Calculations!AK71),"",Calculations!AK71 + 'IRA Buildings Changes'!$D$39)</f>
        <v>1400021680599.3633</v>
      </c>
      <c r="AL71" s="99">
        <f>IF(ISBLANK(Calculations!AL71),"",Calculations!AL71 + 'IRA Buildings Changes'!$D$39)</f>
        <v>1431894798485.1377</v>
      </c>
      <c r="AM71" s="99">
        <f>IF(ISBLANK(Calculations!AM71),"",Calculations!AM71 + 'IRA Buildings Changes'!$D$39)</f>
        <v>1463721404917.7617</v>
      </c>
      <c r="AN71" s="99">
        <f>IF(ISBLANK(Calculations!AN71),"",Calculations!AN71 + 'IRA Buildings Changes'!$D$39)</f>
        <v>1494881253025.123</v>
      </c>
      <c r="AO71" s="99">
        <f>IF(ISBLANK(Calculations!AO71),"",Calculations!AO71 + 'IRA Buildings Changes'!$D$39)</f>
        <v>1524812040497.2727</v>
      </c>
      <c r="AP71" s="99">
        <f>IF(ISBLANK(Calculations!AP71),"",Calculations!AP71 + 'IRA Buildings Changes'!$D$39)</f>
        <v>1552846745649.686</v>
      </c>
      <c r="AQ71" s="99">
        <f>IF(ISBLANK(Calculations!AQ71),"",Calculations!AQ71 + 'IRA Buildings Changes'!$D$39)</f>
        <v>1578368757296.7676</v>
      </c>
      <c r="AR71" s="99">
        <f>IF(ISBLANK(Calculations!AR71),"",Calculations!AR71 + 'IRA Buildings Changes'!$D$39)</f>
        <v>1600582584180.2722</v>
      </c>
      <c r="AS71" s="99">
        <f>IF(ISBLANK(Calculations!AS71),"",Calculations!AS71 + 'IRA Buildings Changes'!$D$39)</f>
        <v>1619943500715.4761</v>
      </c>
      <c r="AT71" s="99">
        <f>IF(ISBLANK(Calculations!AT71),"",Calculations!AT71 + 'IRA Buildings Changes'!$D$39)</f>
        <v>1635982991826.5037</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0.91062504438390335</v>
      </c>
      <c r="K72">
        <f>IF(ISBLANK(Calculations!K72),"",Calculations!K72)</f>
        <v>8.9475012734889225E-2</v>
      </c>
      <c r="L72" t="str">
        <f>IF(ISBLANK(Calculations!L72),"",Calculations!L72)</f>
        <v>RESIDENTIAL</v>
      </c>
      <c r="M72" t="str">
        <f>IF(ISBLANK(Calculations!M72),"",Calculations!M72)</f>
        <v>heating</v>
      </c>
      <c r="N72" t="str">
        <f>IF(ISBLANK(Calculations!N72),"",Calculations!N72)</f>
        <v>petroleum diesel</v>
      </c>
      <c r="O72">
        <f t="shared" si="0"/>
        <v>1111362476721.9583</v>
      </c>
      <c r="P72">
        <f>IF(ISBLANK(Calculations!P72),"",Calculations!P72)</f>
        <v>1111362476721.9583</v>
      </c>
      <c r="Q72">
        <f>IF(ISBLANK(Calculations!Q72),"",Calculations!Q72)</f>
        <v>1111362476721.9583</v>
      </c>
      <c r="R72">
        <f>IF(ISBLANK(Calculations!R72),"",Calculations!R72)</f>
        <v>1113326301720.949</v>
      </c>
      <c r="S72">
        <f>IF(ISBLANK(Calculations!S72),"",Calculations!S72)</f>
        <v>1114259849199.2161</v>
      </c>
      <c r="T72">
        <f>IF(ISBLANK(Calculations!T72),"",Calculations!T72)</f>
        <v>1113276844395.3689</v>
      </c>
      <c r="U72">
        <f>IF(ISBLANK(Calculations!U72),"",Calculations!U72)</f>
        <v>1110452943941.9521</v>
      </c>
      <c r="V72">
        <f>IF(ISBLANK(Calculations!V72),"",Calculations!V72)</f>
        <v>1105407016960.6274</v>
      </c>
      <c r="W72">
        <f>IF(ISBLANK(Calculations!W72),"",Calculations!W72)</f>
        <v>1098170884757.6097</v>
      </c>
      <c r="X72">
        <f>IF(ISBLANK(Calculations!X72),"",Calculations!X72)</f>
        <v>1086698738520.542</v>
      </c>
      <c r="Y72">
        <f>IF(ISBLANK(Calculations!Y72),"",Calculations!Y72)</f>
        <v>1071073035262.1431</v>
      </c>
      <c r="Z72">
        <f>IF(ISBLANK(Calculations!Z72),"",Calculations!Z72)</f>
        <v>1050558192725.9917</v>
      </c>
      <c r="AA72">
        <f>IF(ISBLANK(Calculations!AA72),"",Calculations!AA72)</f>
        <v>1025797467043.4698</v>
      </c>
      <c r="AB72">
        <f>IF(ISBLANK(Calculations!AB72),"",Calculations!AB72)</f>
        <v>996666999944.27527</v>
      </c>
      <c r="AC72">
        <f>IF(ISBLANK(Calculations!AC72),"",Calculations!AC72)</f>
        <v>963819226136.86682</v>
      </c>
      <c r="AD72">
        <f>IF(ISBLANK(Calculations!AD72),"",Calculations!AD72)</f>
        <v>927563663697.35657</v>
      </c>
      <c r="AE72">
        <f>IF(ISBLANK(Calculations!AE72),"",Calculations!AE72)</f>
        <v>889418414273.11902</v>
      </c>
      <c r="AF72">
        <f>IF(ISBLANK(Calculations!AF72),"",Calculations!AF72)</f>
        <v>849376723755.03113</v>
      </c>
      <c r="AG72">
        <f>IF(ISBLANK(Calculations!AG72),"",Calculations!AG72)</f>
        <v>808514395610.16455</v>
      </c>
      <c r="AH72">
        <f>IF(ISBLANK(Calculations!AH72),"",Calculations!AH72)</f>
        <v>767252646407.11804</v>
      </c>
      <c r="AI72">
        <f>IF(ISBLANK(Calculations!AI72),"",Calculations!AI72)</f>
        <v>725090324230.82385</v>
      </c>
      <c r="AJ72">
        <f>IF(ISBLANK(Calculations!AJ72),"",Calculations!AJ72)</f>
        <v>682510730020.53101</v>
      </c>
      <c r="AK72">
        <f>IF(ISBLANK(Calculations!AK72),"",Calculations!AK72)</f>
        <v>631146590689.29126</v>
      </c>
      <c r="AL72">
        <f>IF(ISBLANK(Calculations!AL72),"",Calculations!AL72)</f>
        <v>580436492449.11169</v>
      </c>
      <c r="AM72">
        <f>IF(ISBLANK(Calculations!AM72),"",Calculations!AM72)</f>
        <v>530644971044.30719</v>
      </c>
      <c r="AN72">
        <f>IF(ISBLANK(Calculations!AN72),"",Calculations!AN72)</f>
        <v>481923345105.34106</v>
      </c>
      <c r="AO72">
        <f>IF(ISBLANK(Calculations!AO72),"",Calculations!AO72)</f>
        <v>434749495326.11066</v>
      </c>
      <c r="AP72">
        <f>IF(ISBLANK(Calculations!AP72),"",Calculations!AP72)</f>
        <v>389689252677.07318</v>
      </c>
      <c r="AQ72">
        <f>IF(ISBLANK(Calculations!AQ72),"",Calculations!AQ72)</f>
        <v>347247252146.63458</v>
      </c>
      <c r="AR72">
        <f>IF(ISBLANK(Calculations!AR72),"",Calculations!AR72)</f>
        <v>307731130169.86542</v>
      </c>
      <c r="AS72">
        <f>IF(ISBLANK(Calculations!AS72),"",Calculations!AS72)</f>
        <v>271466948854.18527</v>
      </c>
      <c r="AT72">
        <f>IF(ISBLANK(Calculations!AT72),"",Calculations!AT72)</f>
        <v>238546584824.47342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8.9475012734889225E-2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8.9475012734889225E-2</v>
      </c>
      <c r="L74" t="str">
        <f>IF(ISBLANK(Calculations!L74),"",Calculations!L74)</f>
        <v>RESIDENTIAL</v>
      </c>
      <c r="M74" t="str">
        <f>IF(ISBLANK(Calculations!M74),"",Calculations!M74)</f>
        <v>heating</v>
      </c>
      <c r="N74" t="str">
        <f>IF(ISBLANK(Calculations!N74),"",Calculations!N74)</f>
        <v>biomass</v>
      </c>
      <c r="O74">
        <f t="shared" si="0"/>
        <v>106833165205.45773</v>
      </c>
      <c r="P74">
        <f>IF(ISBLANK(Calculations!P74),"",Calculations!P74)</f>
        <v>106833165205.45773</v>
      </c>
      <c r="Q74">
        <f>IF(ISBLANK(Calculations!Q74),"",Calculations!Q74)</f>
        <v>106833165205.45773</v>
      </c>
      <c r="R74">
        <f>IF(ISBLANK(Calculations!R74),"",Calculations!R74)</f>
        <v>107103288500.54767</v>
      </c>
      <c r="S74">
        <f>IF(ISBLANK(Calculations!S74),"",Calculations!S74)</f>
        <v>107338040713.79997</v>
      </c>
      <c r="T74">
        <f>IF(ISBLANK(Calculations!T74),"",Calculations!T74)</f>
        <v>107501897559.54095</v>
      </c>
      <c r="U74">
        <f>IF(ISBLANK(Calculations!U74),"",Calculations!U74)</f>
        <v>107669645297.85619</v>
      </c>
      <c r="V74">
        <f>IF(ISBLANK(Calculations!V74),"",Calculations!V74)</f>
        <v>107872337312.85899</v>
      </c>
      <c r="W74">
        <f>IF(ISBLANK(Calculations!W74),"",Calculations!W74)</f>
        <v>108174523623.96956</v>
      </c>
      <c r="X74">
        <f>IF(ISBLANK(Calculations!X74),"",Calculations!X74)</f>
        <v>108528122199.95277</v>
      </c>
      <c r="Y74">
        <f>IF(ISBLANK(Calculations!Y74),"",Calculations!Y74)</f>
        <v>108991704946.29489</v>
      </c>
      <c r="Z74">
        <f>IF(ISBLANK(Calculations!Z74),"",Calculations!Z74)</f>
        <v>109558932224.48044</v>
      </c>
      <c r="AA74">
        <f>IF(ISBLANK(Calculations!AA74),"",Calculations!AA74)</f>
        <v>110322902754.74396</v>
      </c>
      <c r="AB74">
        <f>IF(ISBLANK(Calculations!AB74),"",Calculations!AB74)</f>
        <v>111209142573.1044</v>
      </c>
      <c r="AC74">
        <f>IF(ISBLANK(Calculations!AC74),"",Calculations!AC74)</f>
        <v>112242036086.79425</v>
      </c>
      <c r="AD74">
        <f>IF(ISBLANK(Calculations!AD74),"",Calculations!AD74)</f>
        <v>113382939555.25818</v>
      </c>
      <c r="AE74">
        <f>IF(ISBLANK(Calculations!AE74),"",Calculations!AE74)</f>
        <v>114681227761.39661</v>
      </c>
      <c r="AF74">
        <f>IF(ISBLANK(Calculations!AF74),"",Calculations!AF74)</f>
        <v>116069369191.46216</v>
      </c>
      <c r="AG74">
        <f>IF(ISBLANK(Calculations!AG74),"",Calculations!AG74)</f>
        <v>117564923903.69931</v>
      </c>
      <c r="AH74">
        <f>IF(ISBLANK(Calculations!AH74),"",Calculations!AH74)</f>
        <v>119181001008.73271</v>
      </c>
      <c r="AI74">
        <f>IF(ISBLANK(Calculations!AI74),"",Calculations!AI74)</f>
        <v>120866159366.62686</v>
      </c>
      <c r="AJ74">
        <f>IF(ISBLANK(Calculations!AJ74),"",Calculations!AJ74)</f>
        <v>122670884569.26495</v>
      </c>
      <c r="AK74">
        <f>IF(ISBLANK(Calculations!AK74),"",Calculations!AK74)</f>
        <v>123249080597.1497</v>
      </c>
      <c r="AL74">
        <f>IF(ISBLANK(Calculations!AL74),"",Calculations!AL74)</f>
        <v>123853718154.59865</v>
      </c>
      <c r="AM74">
        <f>IF(ISBLANK(Calculations!AM74),"",Calculations!AM74)</f>
        <v>124510132328.54745</v>
      </c>
      <c r="AN74">
        <f>IF(ISBLANK(Calculations!AN74),"",Calculations!AN74)</f>
        <v>125184630646.11215</v>
      </c>
      <c r="AO74">
        <f>IF(ISBLANK(Calculations!AO74),"",Calculations!AO74)</f>
        <v>125870350359.74704</v>
      </c>
      <c r="AP74">
        <f>IF(ISBLANK(Calculations!AP74),"",Calculations!AP74)</f>
        <v>126564974029.40039</v>
      </c>
      <c r="AQ74">
        <f>IF(ISBLANK(Calculations!AQ74),"",Calculations!AQ74)</f>
        <v>127264547114.89355</v>
      </c>
      <c r="AR74">
        <f>IF(ISBLANK(Calculations!AR74),"",Calculations!AR74)</f>
        <v>127937257837.23969</v>
      </c>
      <c r="AS74">
        <f>IF(ISBLANK(Calculations!AS74),"",Calculations!AS74)</f>
        <v>128611806679.85541</v>
      </c>
      <c r="AT74">
        <f>IF(ISBLANK(Calculations!AT74),"",Calculations!AT74)</f>
        <v>129250242551.58672</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8.9475012734889225E-2</v>
      </c>
      <c r="L75" t="str">
        <f>IF(ISBLANK(Calculations!L75),"",Calculations!L75)</f>
        <v>RESIDENTIAL</v>
      </c>
      <c r="M75" t="str">
        <f>IF(ISBLANK(Calculations!M75),"",Calculations!M75)</f>
        <v>heating</v>
      </c>
      <c r="N75" t="str">
        <f>IF(ISBLANK(Calculations!N75),"",Calculations!N75)</f>
        <v>kerosene</v>
      </c>
      <c r="O75">
        <f t="shared" si="0"/>
        <v>1789500254.6977844</v>
      </c>
      <c r="P75">
        <f>IF(ISBLANK(Calculations!P75),"",Calculations!P75)</f>
        <v>1789500254.6977844</v>
      </c>
      <c r="Q75">
        <f>IF(ISBLANK(Calculations!Q75),"",Calculations!Q75)</f>
        <v>1789500254.6977844</v>
      </c>
      <c r="R75">
        <f>IF(ISBLANK(Calculations!R75),"",Calculations!R75)</f>
        <v>1788798696.9942067</v>
      </c>
      <c r="S75">
        <f>IF(ISBLANK(Calculations!S75),"",Calculations!S75)</f>
        <v>1785721116.0724199</v>
      </c>
      <c r="T75">
        <f>IF(ISBLANK(Calculations!T75),"",Calculations!T75)</f>
        <v>1778187086.4549675</v>
      </c>
      <c r="U75">
        <f>IF(ISBLANK(Calculations!U75),"",Calculations!U75)</f>
        <v>1766473196.0608664</v>
      </c>
      <c r="V75">
        <f>IF(ISBLANK(Calculations!V75),"",Calculations!V75)</f>
        <v>1748736592.8908763</v>
      </c>
      <c r="W75">
        <f>IF(ISBLANK(Calculations!W75),"",Calculations!W75)</f>
        <v>1724586348.2233217</v>
      </c>
      <c r="X75">
        <f>IF(ISBLANK(Calculations!X75),"",Calculations!X75)</f>
        <v>1691069103.1246405</v>
      </c>
      <c r="Y75">
        <f>IF(ISBLANK(Calculations!Y75),"",Calculations!Y75)</f>
        <v>1649038814.9549596</v>
      </c>
      <c r="Z75">
        <f>IF(ISBLANK(Calculations!Z75),"",Calculations!Z75)</f>
        <v>1597609363.2750058</v>
      </c>
      <c r="AA75">
        <f>IF(ISBLANK(Calculations!AA75),"",Calculations!AA75)</f>
        <v>1537910948.0480835</v>
      </c>
      <c r="AB75">
        <f>IF(ISBLANK(Calculations!AB75),"",Calculations!AB75)</f>
        <v>1471212997.9430859</v>
      </c>
      <c r="AC75">
        <f>IF(ISBLANK(Calculations!AC75),"",Calculations!AC75)</f>
        <v>1398276418.9420743</v>
      </c>
      <c r="AD75">
        <f>IF(ISBLANK(Calculations!AD75),"",Calculations!AD75)</f>
        <v>1319558669.6144595</v>
      </c>
      <c r="AE75">
        <f>IF(ISBLANK(Calculations!AE75),"",Calculations!AE75)</f>
        <v>1236841766.3309386</v>
      </c>
      <c r="AF75">
        <f>IF(ISBLANK(Calculations!AF75),"",Calculations!AF75)</f>
        <v>1151176181.9825945</v>
      </c>
      <c r="AG75">
        <f>IF(ISBLANK(Calculations!AG75),"",Calculations!AG75)</f>
        <v>1063927679.7109094</v>
      </c>
      <c r="AH75">
        <f>IF(ISBLANK(Calculations!AH75),"",Calculations!AH75)</f>
        <v>975953367.46310294</v>
      </c>
      <c r="AI75">
        <f>IF(ISBLANK(Calculations!AI75),"",Calculations!AI75)</f>
        <v>887589693.34723747</v>
      </c>
      <c r="AJ75">
        <f>IF(ISBLANK(Calculations!AJ75),"",Calculations!AJ75)</f>
        <v>800848893.02921021</v>
      </c>
      <c r="AK75">
        <f>IF(ISBLANK(Calculations!AK75),"",Calculations!AK75)</f>
        <v>708826025.63199258</v>
      </c>
      <c r="AL75">
        <f>IF(ISBLANK(Calculations!AL75),"",Calculations!AL75)</f>
        <v>621588957.7194016</v>
      </c>
      <c r="AM75">
        <f>IF(ISBLANK(Calculations!AM75),"",Calculations!AM75)</f>
        <v>540182717.82583833</v>
      </c>
      <c r="AN75">
        <f>IF(ISBLANK(Calculations!AN75),"",Calculations!AN75)</f>
        <v>465248396.99722922</v>
      </c>
      <c r="AO75">
        <f>IF(ISBLANK(Calculations!AO75),"",Calculations!AO75)</f>
        <v>397456977.43931013</v>
      </c>
      <c r="AP75">
        <f>IF(ISBLANK(Calculations!AP75),"",Calculations!AP75)</f>
        <v>337218947.71026349</v>
      </c>
      <c r="AQ75">
        <f>IF(ISBLANK(Calculations!AQ75),"",Calculations!AQ75)</f>
        <v>284771615.73198247</v>
      </c>
      <c r="AR75">
        <f>IF(ISBLANK(Calculations!AR75),"",Calculations!AR75)</f>
        <v>240076075.89887503</v>
      </c>
      <c r="AS75">
        <f>IF(ISBLANK(Calculations!AS75),"",Calculations!AS75)</f>
        <v>202931314.13430458</v>
      </c>
      <c r="AT75">
        <f>IF(ISBLANK(Calculations!AT75),"",Calculations!AT75)</f>
        <v>172773651.61445439</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8.9475012734889225E-2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0.87914875418669958</v>
      </c>
      <c r="K77">
        <f>IF(ISBLANK(Calculations!K77),"",Calculations!K77)</f>
        <v>8.9475012734889225E-2</v>
      </c>
      <c r="L77" t="str">
        <f>IF(ISBLANK(Calculations!L77),"",Calculations!L77)</f>
        <v>RESIDENTIAL</v>
      </c>
      <c r="M77" t="str">
        <f>IF(ISBLANK(Calculations!M77),"",Calculations!M77)</f>
        <v>heating</v>
      </c>
      <c r="N77" t="str">
        <f>IF(ISBLANK(Calculations!N77),"",Calculations!N77)</f>
        <v>LPG propane or butane</v>
      </c>
      <c r="O77">
        <f t="shared" si="0"/>
        <v>130264016937.44327</v>
      </c>
      <c r="P77">
        <f>IF(ISBLANK(Calculations!P77),"",Calculations!P77)</f>
        <v>130264016937.44327</v>
      </c>
      <c r="Q77">
        <f>IF(ISBLANK(Calculations!Q77),"",Calculations!Q77)</f>
        <v>130264016937.44327</v>
      </c>
      <c r="R77">
        <f>IF(ISBLANK(Calculations!R77),"",Calculations!R77)</f>
        <v>132310918358.44624</v>
      </c>
      <c r="S77">
        <f>IF(ISBLANK(Calculations!S77),"",Calculations!S77)</f>
        <v>134209335912.4848</v>
      </c>
      <c r="T77">
        <f>IF(ISBLANK(Calculations!T77),"",Calculations!T77)</f>
        <v>135854083216.46254</v>
      </c>
      <c r="U77">
        <f>IF(ISBLANK(Calculations!U77),"",Calculations!U77)</f>
        <v>137294622685.4507</v>
      </c>
      <c r="V77">
        <f>IF(ISBLANK(Calculations!V77),"",Calculations!V77)</f>
        <v>138546429435.6076</v>
      </c>
      <c r="W77">
        <f>IF(ISBLANK(Calculations!W77),"",Calculations!W77)</f>
        <v>139715565361.81274</v>
      </c>
      <c r="X77">
        <f>IF(ISBLANK(Calculations!X77),"",Calculations!X77)</f>
        <v>140690933551.90173</v>
      </c>
      <c r="Y77">
        <f>IF(ISBLANK(Calculations!Y77),"",Calculations!Y77)</f>
        <v>141633165165.87912</v>
      </c>
      <c r="Z77">
        <f>IF(ISBLANK(Calculations!Z77),"",Calculations!Z77)</f>
        <v>142591968437.8793</v>
      </c>
      <c r="AA77">
        <f>IF(ISBLANK(Calculations!AA77),"",Calculations!AA77)</f>
        <v>143774870960.54572</v>
      </c>
      <c r="AB77">
        <f>IF(ISBLANK(Calculations!AB77),"",Calculations!AB77)</f>
        <v>145185735354.82529</v>
      </c>
      <c r="AC77">
        <f>IF(ISBLANK(Calculations!AC77),"",Calculations!AC77)</f>
        <v>146947164572.06601</v>
      </c>
      <c r="AD77">
        <f>IF(ISBLANK(Calculations!AD77),"",Calculations!AD77)</f>
        <v>149077194066.67673</v>
      </c>
      <c r="AE77">
        <f>IF(ISBLANK(Calculations!AE77),"",Calculations!AE77)</f>
        <v>151710809323.32755</v>
      </c>
      <c r="AF77">
        <f>IF(ISBLANK(Calculations!AF77),"",Calculations!AF77)</f>
        <v>154673313523.68378</v>
      </c>
      <c r="AG77">
        <f>IF(ISBLANK(Calculations!AG77),"",Calculations!AG77)</f>
        <v>157973681391.0527</v>
      </c>
      <c r="AH77">
        <f>IF(ISBLANK(Calculations!AH77),"",Calculations!AH77)</f>
        <v>161580175500.25949</v>
      </c>
      <c r="AI77">
        <f>IF(ISBLANK(Calculations!AI77),"",Calculations!AI77)</f>
        <v>165331692748.41058</v>
      </c>
      <c r="AJ77">
        <f>IF(ISBLANK(Calculations!AJ77),"",Calculations!AJ77)</f>
        <v>169313900665.76749</v>
      </c>
      <c r="AK77">
        <f>IF(ISBLANK(Calculations!AK77),"",Calculations!AK77)</f>
        <v>171300940773.0618</v>
      </c>
      <c r="AL77">
        <f>IF(ISBLANK(Calculations!AL77),"",Calculations!AL77)</f>
        <v>173326037781.94431</v>
      </c>
      <c r="AM77">
        <f>IF(ISBLANK(Calculations!AM77),"",Calculations!AM77)</f>
        <v>175438040135.7244</v>
      </c>
      <c r="AN77">
        <f>IF(ISBLANK(Calculations!AN77),"",Calculations!AN77)</f>
        <v>177598264688.34259</v>
      </c>
      <c r="AO77">
        <f>IF(ISBLANK(Calculations!AO77),"",Calculations!AO77)</f>
        <v>179778170231.96252</v>
      </c>
      <c r="AP77">
        <f>IF(ISBLANK(Calculations!AP77),"",Calculations!AP77)</f>
        <v>181927259914.6413</v>
      </c>
      <c r="AQ77">
        <f>IF(ISBLANK(Calculations!AQ77),"",Calculations!AQ77)</f>
        <v>183988709476.29031</v>
      </c>
      <c r="AR77">
        <f>IF(ISBLANK(Calculations!AR77),"",Calculations!AR77)</f>
        <v>185881376104.62701</v>
      </c>
      <c r="AS77">
        <f>IF(ISBLANK(Calculations!AS77),"",Calculations!AS77)</f>
        <v>187629139186.57175</v>
      </c>
      <c r="AT77">
        <f>IF(ISBLANK(Calculations!AT77),"",Calculations!AT77)</f>
        <v>189172066673.18906</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8.9475012734889225E-2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4.5935726711642651E-2</v>
      </c>
      <c r="K82">
        <f>IF(ISBLANK(Calculations!K82),"",Calculations!K82)</f>
        <v>8.9475012734889225E-2</v>
      </c>
      <c r="L82" t="str">
        <f>IF(ISBLANK(Calculations!L82),"",Calculations!L82)</f>
        <v>RESIDENTIAL</v>
      </c>
      <c r="M82" t="str">
        <f>IF(ISBLANK(Calculations!M82),"",Calculations!M82)</f>
        <v>cooling</v>
      </c>
      <c r="N82" t="str">
        <f>IF(ISBLANK(Calculations!N82),"",Calculations!N82)</f>
        <v>electricity</v>
      </c>
      <c r="O82">
        <f t="shared" ref="O82:O145" si="1">P82</f>
        <v>43809260825.853638</v>
      </c>
      <c r="P82">
        <f>IF(ISBLANK(Calculations!P82),"",Calculations!P82)-(SUMIFS(BDEQ!B:B,BDEQ!$AG:$AG,About!$B$2,BDEQ!$AH:$AH,$I82)*BDEQ!$C$2*$J82*$K82)</f>
        <v>43809260825.853638</v>
      </c>
      <c r="Q82">
        <f>IF(ISBLANK(Calculations!Q82),"",Calculations!Q82)-(SUMIFS(BDEQ!C:C,BDEQ!$AG:$AG,About!$B$2,BDEQ!$AH:$AH,$I82)*BDEQ!$C$2*$J82*$K82)</f>
        <v>43809260825.853638</v>
      </c>
      <c r="R82">
        <f>IF(ISBLANK(Calculations!R82),"",Calculations!R82)-(SUMIFS(BDEQ!D:D,BDEQ!$AG:$AG,About!$B$2,BDEQ!$AH:$AH,$I82)*BDEQ!$C$2*$J82*$K82)</f>
        <v>43506697639.672737</v>
      </c>
      <c r="S82" s="99">
        <f>IF(ISBLANK(Calculations!S82),"",Calculations!S82 + ('IRA Buildings Changes'!$C$39/($AB$81-$R$81)*(S81-$R$81)))-(SUMIFS(BDEQ!E:E,BDEQ!$AG:$AG,About!$B$2,BDEQ!$AH:$AH,$I82)*BDEQ!$C$2*$J82*$K82)</f>
        <v>48852668083.168594</v>
      </c>
      <c r="T82" s="99">
        <f>IF(ISBLANK(Calculations!T82),"",Calculations!T82 + ('IRA Buildings Changes'!$C$39/($AB$81-$R$81)*(T81-$R$81)))-(SUMIFS(BDEQ!F:F,BDEQ!$AG:$AG,About!$B$2,BDEQ!$AH:$AH,$I82)*BDEQ!$C$2*$J82*$K82)</f>
        <v>54239334883.634659</v>
      </c>
      <c r="U82" s="99">
        <f>IF(ISBLANK(Calculations!U82),"",Calculations!U82 + ('IRA Buildings Changes'!$C$39/($AB$81-$R$81)*(U81-$R$81)))-(SUMIFS(BDEQ!G:G,BDEQ!$AG:$AG,About!$B$2,BDEQ!$AH:$AH,$I82)*BDEQ!$C$2*$J82*$K82)</f>
        <v>59675205753.875343</v>
      </c>
      <c r="V82" s="99">
        <f>IF(ISBLANK(Calculations!V82),"",Calculations!V82 + ('IRA Buildings Changes'!$C$39/($AB$81-$R$81)*(V81-$R$81)))-(SUMIFS(BDEQ!H:H,BDEQ!$AG:$AG,About!$B$2,BDEQ!$AH:$AH,$I82)*BDEQ!$C$2*$J82*$K82)</f>
        <v>65084667136.77108</v>
      </c>
      <c r="W82" s="99">
        <f>IF(ISBLANK(Calculations!W82),"",Calculations!W82 + ('IRA Buildings Changes'!$C$39/($AB$81-$R$81)*(W81-$R$81)))-(SUMIFS(BDEQ!I:I,BDEQ!$AG:$AG,About!$B$2,BDEQ!$AH:$AH,$I82)*BDEQ!$C$2*$J82*$K82)</f>
        <v>70618341517.938675</v>
      </c>
      <c r="X82" s="99">
        <f>IF(ISBLANK(Calculations!X82),"",Calculations!X82 + ('IRA Buildings Changes'!$C$39/($AB$81-$R$81)*(X81-$R$81)))-(SUMIFS(BDEQ!J:J,BDEQ!$AG:$AG,About!$B$2,BDEQ!$AH:$AH,$I82)*BDEQ!$C$2*$J82*$K82)</f>
        <v>76206577305.343521</v>
      </c>
      <c r="Y82" s="99">
        <f>IF(ISBLANK(Calculations!Y82),"",Calculations!Y82 + ('IRA Buildings Changes'!$C$39/($AB$81-$R$81)*(Y81-$R$81)))-(SUMIFS(BDEQ!K:K,BDEQ!$AG:$AG,About!$B$2,BDEQ!$AH:$AH,$I82)*BDEQ!$C$2*$J82*$K82)</f>
        <v>81846524843.562103</v>
      </c>
      <c r="Z82" s="99">
        <f>IF(ISBLANK(Calculations!Z82),"",Calculations!Z82 + ('IRA Buildings Changes'!$C$39/($AB$81-$R$81)*(Z81-$R$81)))-(SUMIFS(BDEQ!L:L,BDEQ!$AG:$AG,About!$B$2,BDEQ!$AH:$AH,$I82)*BDEQ!$C$2*$J82*$K82)</f>
        <v>87543676335.528305</v>
      </c>
      <c r="AA82" s="99">
        <f>IF(ISBLANK(Calculations!AA82),"",Calculations!AA82 + ('IRA Buildings Changes'!$C$39/($AB$81-$R$81)*(AA81-$R$81)))-(SUMIFS(BDEQ!M:M,BDEQ!$AG:$AG,About!$B$2,BDEQ!$AH:$AH,$I82)*BDEQ!$C$2*$J82*$K82)</f>
        <v>93226861947.319</v>
      </c>
      <c r="AB82" s="98">
        <f>IF(ISBLANK(Calculations!AB82),"",Calculations!AB82 + 'IRA Buildings Changes'!C39)-(SUMIFS(BDEQ!N:N,BDEQ!$AG:$AG,About!$B$2,BDEQ!$AH:$AH,$I82)*BDEQ!$C$2*$J82*$K82)</f>
        <v>99029185327.344864</v>
      </c>
      <c r="AC82" s="99">
        <f>IF(ISBLANK(Calculations!AC82),"",Calculations!AC82  + 'IRA Buildings Changes'!$C$39)-(SUMIFS(BDEQ!O:O,BDEQ!$AG:$AG,About!$B$2,BDEQ!$AH:$AH,$I82)*BDEQ!$C$2*$J82*$K82)</f>
        <v>99247059074.253677</v>
      </c>
      <c r="AD82" s="99">
        <f>IF(ISBLANK(Calculations!AD82),"",Calculations!AD82  + 'IRA Buildings Changes'!$C$39)-(SUMIFS(BDEQ!P:P,BDEQ!$AG:$AG,About!$B$2,BDEQ!$AH:$AH,$I82)*BDEQ!$C$2*$J82*$K82)</f>
        <v>99486516037.75824</v>
      </c>
      <c r="AE82" s="99">
        <f>IF(ISBLANK(Calculations!AE82),"",Calculations!AE82  + 'IRA Buildings Changes'!$C$39)-(SUMIFS(BDEQ!Q:Q,BDEQ!$AG:$AG,About!$B$2,BDEQ!$AH:$AH,$I82)*BDEQ!$C$2*$J82*$K82)</f>
        <v>99743145468.141129</v>
      </c>
      <c r="AF82" s="99">
        <f>IF(ISBLANK(Calculations!AF82),"",Calculations!AF82  + 'IRA Buildings Changes'!$C$39)-(SUMIFS(BDEQ!R:R,BDEQ!$AG:$AG,About!$B$2,BDEQ!$AH:$AH,$I82)*BDEQ!$C$2*$J82*$K82)</f>
        <v>99934908616.436249</v>
      </c>
      <c r="AG82" s="99">
        <f>IF(ISBLANK(Calculations!AG82),"",Calculations!AG82  + 'IRA Buildings Changes'!$C$39)-(SUMIFS(BDEQ!S:S,BDEQ!$AG:$AG,About!$B$2,BDEQ!$AH:$AH,$I82)*BDEQ!$C$2*$J82*$K82)</f>
        <v>100200836535.30058</v>
      </c>
      <c r="AH82" s="99">
        <f>IF(ISBLANK(Calculations!AH82),"",Calculations!AH82  + 'IRA Buildings Changes'!$C$39)-(SUMIFS(BDEQ!T:T,BDEQ!$AG:$AG,About!$B$2,BDEQ!$AH:$AH,$I82)*BDEQ!$C$2*$J82*$K82)</f>
        <v>100473000637.45377</v>
      </c>
      <c r="AI82" s="99">
        <f>IF(ISBLANK(Calculations!AI82),"",Calculations!AI82  + 'IRA Buildings Changes'!$C$39)-(SUMIFS(BDEQ!U:U,BDEQ!$AG:$AG,About!$B$2,BDEQ!$AH:$AH,$I82)*BDEQ!$C$2*$J82*$K82)</f>
        <v>100744761911.83095</v>
      </c>
      <c r="AJ82" s="99">
        <f>IF(ISBLANK(Calculations!AJ82),"",Calculations!AJ82  + 'IRA Buildings Changes'!$C$39)-(SUMIFS(BDEQ!V:V,BDEQ!$AG:$AG,About!$B$2,BDEQ!$AH:$AH,$I82)*BDEQ!$C$2*$J82*$K82)</f>
        <v>101020113063.42896</v>
      </c>
      <c r="AK82" s="99">
        <f>IF(ISBLANK(Calculations!AK82),"",Calculations!AK82  + 'IRA Buildings Changes'!$C$39)-(SUMIFS(BDEQ!W:W,BDEQ!$AG:$AG,About!$B$2,BDEQ!$AH:$AH,$I82)*BDEQ!$C$2*$J82*$K82)</f>
        <v>101286567512.29381</v>
      </c>
      <c r="AL82" s="99">
        <f>IF(ISBLANK(Calculations!AL82),"",Calculations!AL82  + 'IRA Buildings Changes'!$C$39)-(SUMIFS(BDEQ!X:X,BDEQ!$AG:$AG,About!$B$2,BDEQ!$AH:$AH,$I82)*BDEQ!$C$2*$J82*$K82)</f>
        <v>101550147013.45154</v>
      </c>
      <c r="AM82" s="99">
        <f>IF(ISBLANK(Calculations!AM82),"",Calculations!AM82  + 'IRA Buildings Changes'!$C$39)-(SUMIFS(BDEQ!Y:Y,BDEQ!$AG:$AG,About!$B$2,BDEQ!$AH:$AH,$I82)*BDEQ!$C$2*$J82*$K82)</f>
        <v>101745868031.51453</v>
      </c>
      <c r="AN82" s="99">
        <f>IF(ISBLANK(Calculations!AN82),"",Calculations!AN82  + 'IRA Buildings Changes'!$C$39)-(SUMIFS(BDEQ!Z:Z,BDEQ!$AG:$AG,About!$B$2,BDEQ!$AH:$AH,$I82)*BDEQ!$C$2*$J82*$K82)</f>
        <v>102012420194.40894</v>
      </c>
      <c r="AO82" s="99">
        <f>IF(ISBLANK(Calculations!AO82),"",Calculations!AO82  + 'IRA Buildings Changes'!$C$39)-(SUMIFS(BDEQ!AA:AA,BDEQ!$AG:$AG,About!$B$2,BDEQ!$AH:$AH,$I82)*BDEQ!$C$2*$J82*$K82)</f>
        <v>102273168988.0746</v>
      </c>
      <c r="AP82" s="99">
        <f>IF(ISBLANK(Calculations!AP82),"",Calculations!AP82  + 'IRA Buildings Changes'!$C$39)-(SUMIFS(BDEQ!AB:AB,BDEQ!$AG:$AG,About!$B$2,BDEQ!$AH:$AH,$I82)*BDEQ!$C$2*$J82*$K82)</f>
        <v>102529918787.27739</v>
      </c>
      <c r="AQ82" s="99">
        <f>IF(ISBLANK(Calculations!AQ82),"",Calculations!AQ82  + 'IRA Buildings Changes'!$C$39)-(SUMIFS(BDEQ!AC:AC,BDEQ!$AG:$AG,About!$B$2,BDEQ!$AH:$AH,$I82)*BDEQ!$C$2*$J82*$K82)</f>
        <v>102793663667.36551</v>
      </c>
      <c r="AR82" s="99">
        <f>IF(ISBLANK(Calculations!AR82),"",Calculations!AR82  + 'IRA Buildings Changes'!$C$39)-(SUMIFS(BDEQ!AD:AD,BDEQ!$AG:$AG,About!$B$2,BDEQ!$AH:$AH,$I82)*BDEQ!$C$2*$J82*$K82)</f>
        <v>103052210329.66258</v>
      </c>
      <c r="AS82" s="99">
        <f>IF(ISBLANK(Calculations!AS82),"",Calculations!AS82  + 'IRA Buildings Changes'!$C$39)-(SUMIFS(BDEQ!AE:AE,BDEQ!$AG:$AG,About!$B$2,BDEQ!$AH:$AH,$I82)*BDEQ!$C$2*$J82*$K82)</f>
        <v>103313098775.81505</v>
      </c>
      <c r="AT82" s="99">
        <f>IF(ISBLANK(Calculations!AT82),"",Calculations!AT82  + 'IRA Buildings Changes'!$C$39)-(SUMIFS(BDEQ!AF:AF,BDEQ!$AG:$AG,About!$B$2,BDEQ!$AH:$AH,$I82)*BDEQ!$C$2*$J82*$K82)</f>
        <v>103585645665.94765</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8.9475012734889225E-2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8.9475012734889225E-2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8.9475012734889225E-2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8.9475012734889225E-2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8.9475012734889225E-2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8.9475012734889225E-2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8.9475012734889225E-2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8.9475012734889225E-2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8.9475012734889225E-2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7.8172472920521388E-2</v>
      </c>
      <c r="K95">
        <f>IF(ISBLANK(Calculations!K95),"",Calculations!K95)</f>
        <v>8.9475012734889225E-2</v>
      </c>
      <c r="L95" t="str">
        <f>IF(ISBLANK(Calculations!L95),"",Calculations!L95)</f>
        <v>RESIDENTIAL</v>
      </c>
      <c r="M95" t="str">
        <f>IF(ISBLANK(Calculations!M95),"",Calculations!M95)</f>
        <v>lighting</v>
      </c>
      <c r="N95" t="str">
        <f>IF(ISBLANK(Calculations!N95),"",Calculations!N95)</f>
        <v>electricity</v>
      </c>
      <c r="O95">
        <f t="shared" si="1"/>
        <v>74553697105.418808</v>
      </c>
      <c r="P95">
        <f>IF(ISBLANK(Calculations!P95),"",Calculations!P95)-(SUMIFS(BDEQ!B:B,BDEQ!$AG:$AG,About!$B$2,BDEQ!$AH:$AH,$I95)*BDEQ!$C$2*$J95*$K95)</f>
        <v>74553697105.418808</v>
      </c>
      <c r="Q95">
        <f>IF(ISBLANK(Calculations!Q95),"",Calculations!Q95)-(SUMIFS(BDEQ!C:C,BDEQ!$AG:$AG,About!$B$2,BDEQ!$AH:$AH,$I95)*BDEQ!$C$2*$J95*$K95)</f>
        <v>74553697105.418808</v>
      </c>
      <c r="R95">
        <f>IF(ISBLANK(Calculations!R95),"",Calculations!R95)-(SUMIFS(BDEQ!D:D,BDEQ!$AG:$AG,About!$B$2,BDEQ!$AH:$AH,$I95)*BDEQ!$C$2*$J95*$K95)</f>
        <v>73814807463.968536</v>
      </c>
      <c r="S95">
        <f>IF(ISBLANK(Calculations!S95),"",Calculations!S95)-(SUMIFS(BDEQ!E:E,BDEQ!$AG:$AG,About!$B$2,BDEQ!$AH:$AH,$I95)*BDEQ!$C$2*$J95*$K95)</f>
        <v>73139330506.430862</v>
      </c>
      <c r="T95">
        <f>IF(ISBLANK(Calculations!T95),"",Calculations!T95)-(SUMIFS(BDEQ!F:F,BDEQ!$AG:$AG,About!$B$2,BDEQ!$AH:$AH,$I95)*BDEQ!$C$2*$J95*$K95)</f>
        <v>72423084257.705551</v>
      </c>
      <c r="U95">
        <f>IF(ISBLANK(Calculations!U95),"",Calculations!U95)-(SUMIFS(BDEQ!G:G,BDEQ!$AG:$AG,About!$B$2,BDEQ!$AH:$AH,$I95)*BDEQ!$C$2*$J95*$K95)</f>
        <v>71999933552.420334</v>
      </c>
      <c r="V95">
        <f>IF(ISBLANK(Calculations!V95),"",Calculations!V95)-(SUMIFS(BDEQ!H:H,BDEQ!$AG:$AG,About!$B$2,BDEQ!$AH:$AH,$I95)*BDEQ!$C$2*$J95*$K95)</f>
        <v>71807241154.055725</v>
      </c>
      <c r="W95">
        <f>IF(ISBLANK(Calculations!W95),"",Calculations!W95)-(SUMIFS(BDEQ!I:I,BDEQ!$AG:$AG,About!$B$2,BDEQ!$AH:$AH,$I95)*BDEQ!$C$2*$J95*$K95)</f>
        <v>71650950029.936386</v>
      </c>
      <c r="X95">
        <f>IF(ISBLANK(Calculations!X95),"",Calculations!X95)-(SUMIFS(BDEQ!J:J,BDEQ!$AG:$AG,About!$B$2,BDEQ!$AH:$AH,$I95)*BDEQ!$C$2*$J95*$K95)</f>
        <v>71509920582.47522</v>
      </c>
      <c r="Y95">
        <f>IF(ISBLANK(Calculations!Y95),"",Calculations!Y95)-(SUMIFS(BDEQ!K:K,BDEQ!$AG:$AG,About!$B$2,BDEQ!$AH:$AH,$I95)*BDEQ!$C$2*$J95*$K95)</f>
        <v>71378015343.330765</v>
      </c>
      <c r="Z95">
        <f>IF(ISBLANK(Calculations!Z95),"",Calculations!Z95)-(SUMIFS(BDEQ!L:L,BDEQ!$AG:$AG,About!$B$2,BDEQ!$AH:$AH,$I95)*BDEQ!$C$2*$J95*$K95)</f>
        <v>71300326308.280197</v>
      </c>
      <c r="AA95">
        <f>IF(ISBLANK(Calculations!AA95),"",Calculations!AA95)-(SUMIFS(BDEQ!M:M,BDEQ!$AG:$AG,About!$B$2,BDEQ!$AH:$AH,$I95)*BDEQ!$C$2*$J95*$K95)</f>
        <v>71322129806.488449</v>
      </c>
      <c r="AB95">
        <f>IF(ISBLANK(Calculations!AB95),"",Calculations!AB95)-(SUMIFS(BDEQ!N:N,BDEQ!$AG:$AG,About!$B$2,BDEQ!$AH:$AH,$I95)*BDEQ!$C$2*$J95*$K95)</f>
        <v>71397527972.552521</v>
      </c>
      <c r="AC95">
        <f>IF(ISBLANK(Calculations!AC95),"",Calculations!AC95)-(SUMIFS(BDEQ!O:O,BDEQ!$AG:$AG,About!$B$2,BDEQ!$AH:$AH,$I95)*BDEQ!$C$2*$J95*$K95)</f>
        <v>71529826041.669235</v>
      </c>
      <c r="AD95">
        <f>IF(ISBLANK(Calculations!AD95),"",Calculations!AD95)-(SUMIFS(BDEQ!P:P,BDEQ!$AG:$AG,About!$B$2,BDEQ!$AH:$AH,$I95)*BDEQ!$C$2*$J95*$K95)</f>
        <v>71670686810.339203</v>
      </c>
      <c r="AE95">
        <f>IF(ISBLANK(Calculations!AE95),"",Calculations!AE95)-(SUMIFS(BDEQ!Q:Q,BDEQ!$AG:$AG,About!$B$2,BDEQ!$AH:$AH,$I95)*BDEQ!$C$2*$J95*$K95)</f>
        <v>71807368508.95282</v>
      </c>
      <c r="AF95">
        <f>IF(ISBLANK(Calculations!AF95),"",Calculations!AF95)-(SUMIFS(BDEQ!R:R,BDEQ!$AG:$AG,About!$B$2,BDEQ!$AH:$AH,$I95)*BDEQ!$C$2*$J95*$K95)</f>
        <v>71810251869.803574</v>
      </c>
      <c r="AG95">
        <f>IF(ISBLANK(Calculations!AG95),"",Calculations!AG95)-(SUMIFS(BDEQ!S:S,BDEQ!$AG:$AG,About!$B$2,BDEQ!$AH:$AH,$I95)*BDEQ!$C$2*$J95*$K95)</f>
        <v>71763066809.61702</v>
      </c>
      <c r="AH95">
        <f>IF(ISBLANK(Calculations!AH95),"",Calculations!AH95)-(SUMIFS(BDEQ!T:T,BDEQ!$AG:$AG,About!$B$2,BDEQ!$AH:$AH,$I95)*BDEQ!$C$2*$J95*$K95)</f>
        <v>71685157475.97879</v>
      </c>
      <c r="AI95">
        <f>IF(ISBLANK(Calculations!AI95),"",Calculations!AI95)-(SUMIFS(BDEQ!U:U,BDEQ!$AG:$AG,About!$B$2,BDEQ!$AH:$AH,$I95)*BDEQ!$C$2*$J95*$K95)</f>
        <v>71575592298.63858</v>
      </c>
      <c r="AJ95">
        <f>IF(ISBLANK(Calculations!AJ95),"",Calculations!AJ95)-(SUMIFS(BDEQ!V:V,BDEQ!$AG:$AG,About!$B$2,BDEQ!$AH:$AH,$I95)*BDEQ!$C$2*$J95*$K95)</f>
        <v>71448314660.414429</v>
      </c>
      <c r="AK95">
        <f>IF(ISBLANK(Calculations!AK95),"",Calculations!AK95)-(SUMIFS(BDEQ!W:W,BDEQ!$AG:$AG,About!$B$2,BDEQ!$AH:$AH,$I95)*BDEQ!$C$2*$J95*$K95)</f>
        <v>70729845558.746475</v>
      </c>
      <c r="AL95">
        <f>IF(ISBLANK(Calculations!AL95),"",Calculations!AL95)-(SUMIFS(BDEQ!X:X,BDEQ!$AG:$AG,About!$B$2,BDEQ!$AH:$AH,$I95)*BDEQ!$C$2*$J95*$K95)</f>
        <v>70024672399.373047</v>
      </c>
      <c r="AM95">
        <f>IF(ISBLANK(Calculations!AM95),"",Calculations!AM95)-(SUMIFS(BDEQ!Y:Y,BDEQ!$AG:$AG,About!$B$2,BDEQ!$AH:$AH,$I95)*BDEQ!$C$2*$J95*$K95)</f>
        <v>69340338747.797806</v>
      </c>
      <c r="AN95">
        <f>IF(ISBLANK(Calculations!AN95),"",Calculations!AN95)-(SUMIFS(BDEQ!Z:Z,BDEQ!$AG:$AG,About!$B$2,BDEQ!$AH:$AH,$I95)*BDEQ!$C$2*$J95*$K95)</f>
        <v>68691966823.945694</v>
      </c>
      <c r="AO95">
        <f>IF(ISBLANK(Calculations!AO95),"",Calculations!AO95)-(SUMIFS(BDEQ!AA:AA,BDEQ!$AG:$AG,About!$B$2,BDEQ!$AH:$AH,$I95)*BDEQ!$C$2*$J95*$K95)</f>
        <v>68060623677.438057</v>
      </c>
      <c r="AP95">
        <f>IF(ISBLANK(Calculations!AP95),"",Calculations!AP95)-(SUMIFS(BDEQ!AB:AB,BDEQ!$AG:$AG,About!$B$2,BDEQ!$AH:$AH,$I95)*BDEQ!$C$2*$J95*$K95)</f>
        <v>67446198060.47348</v>
      </c>
      <c r="AQ95">
        <f>IF(ISBLANK(Calculations!AQ95),"",Calculations!AQ95)-(SUMIFS(BDEQ!AC:AC,BDEQ!$AG:$AG,About!$B$2,BDEQ!$AH:$AH,$I95)*BDEQ!$C$2*$J95*$K95)</f>
        <v>66862854115.266434</v>
      </c>
      <c r="AR95">
        <f>IF(ISBLANK(Calculations!AR95),"",Calculations!AR95)-(SUMIFS(BDEQ!AD:AD,BDEQ!$AG:$AG,About!$B$2,BDEQ!$AH:$AH,$I95)*BDEQ!$C$2*$J95*$K95)</f>
        <v>66285319323.551384</v>
      </c>
      <c r="AS95">
        <f>IF(ISBLANK(Calculations!AS95),"",Calculations!AS95)-(SUMIFS(BDEQ!AE:AE,BDEQ!$AG:$AG,About!$B$2,BDEQ!$AH:$AH,$I95)*BDEQ!$C$2*$J95*$K95)</f>
        <v>65723627631.429192</v>
      </c>
      <c r="AT95">
        <f>IF(ISBLANK(Calculations!AT95),"",Calculations!AT95)-(SUMIFS(BDEQ!AF:AF,BDEQ!$AG:$AG,About!$B$2,BDEQ!$AH:$AH,$I95)*BDEQ!$C$2*$J95*$K95)</f>
        <v>65191781013.203194</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8.9475012734889225E-2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8.9475012734889225E-2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8.9475012734889225E-2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8.9475012734889225E-2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8.9475012734889225E-2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8.9475012734889225E-2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8.9475012734889225E-2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8.9475012734889225E-2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8.9475012734889225E-2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0.33641239966855779</v>
      </c>
      <c r="K108">
        <f>IF(ISBLANK(Calculations!K108),"",Calculations!K108)</f>
        <v>8.9475012734889225E-2</v>
      </c>
      <c r="L108" t="str">
        <f>IF(ISBLANK(Calculations!L108),"",Calculations!L108)</f>
        <v>RESIDENTIAL</v>
      </c>
      <c r="M108" t="str">
        <f>IF(ISBLANK(Calculations!M108),"",Calculations!M108)</f>
        <v>appl</v>
      </c>
      <c r="N108" t="str">
        <f>IF(ISBLANK(Calculations!N108),"",Calculations!N108)</f>
        <v>electricity</v>
      </c>
      <c r="O108">
        <f t="shared" si="1"/>
        <v>320839129304.46246</v>
      </c>
      <c r="P108">
        <f>IF(ISBLANK(Calculations!P108),"",Calculations!P108)-(SUMIFS(BDEQ!B:B,BDEQ!$AG:$AG,About!$B$2,BDEQ!$AH:$AH,$I108)*BDEQ!$C$2*$J108*$K108)</f>
        <v>320839129304.46246</v>
      </c>
      <c r="Q108">
        <f>IF(ISBLANK(Calculations!Q108),"",Calculations!Q108)-(SUMIFS(BDEQ!C:C,BDEQ!$AG:$AG,About!$B$2,BDEQ!$AH:$AH,$I108)*BDEQ!$C$2*$J108*$K108)</f>
        <v>320839129304.46246</v>
      </c>
      <c r="R108">
        <f>IF(ISBLANK(Calculations!R108),"",Calculations!R108)-(SUMIFS(BDEQ!D:D,BDEQ!$AG:$AG,About!$B$2,BDEQ!$AH:$AH,$I108)*BDEQ!$C$2*$J108*$K108)</f>
        <v>320615915795.68097</v>
      </c>
      <c r="S108">
        <f>IF(ISBLANK(Calculations!S108),"",Calculations!S108)-(SUMIFS(BDEQ!E:E,BDEQ!$AG:$AG,About!$B$2,BDEQ!$AH:$AH,$I108)*BDEQ!$C$2*$J108*$K108)</f>
        <v>320138412371.23022</v>
      </c>
      <c r="T108">
        <f>IF(ISBLANK(Calculations!T108),"",Calculations!T108)-(SUMIFS(BDEQ!F:F,BDEQ!$AG:$AG,About!$B$2,BDEQ!$AH:$AH,$I108)*BDEQ!$C$2*$J108*$K108)</f>
        <v>319504369946.70679</v>
      </c>
      <c r="U108">
        <f>IF(ISBLANK(Calculations!U108),"",Calculations!U108)-(SUMIFS(BDEQ!G:G,BDEQ!$AG:$AG,About!$B$2,BDEQ!$AH:$AH,$I108)*BDEQ!$C$2*$J108*$K108)</f>
        <v>318900773149.13885</v>
      </c>
      <c r="V108">
        <f>IF(ISBLANK(Calculations!V108),"",Calculations!V108)-(SUMIFS(BDEQ!H:H,BDEQ!$AG:$AG,About!$B$2,BDEQ!$AH:$AH,$I108)*BDEQ!$C$2*$J108*$K108)</f>
        <v>318453183810.29095</v>
      </c>
      <c r="W108">
        <f>IF(ISBLANK(Calculations!W108),"",Calculations!W108)-(SUMIFS(BDEQ!I:I,BDEQ!$AG:$AG,About!$B$2,BDEQ!$AH:$AH,$I108)*BDEQ!$C$2*$J108*$K108)</f>
        <v>318274659589.55865</v>
      </c>
      <c r="X108">
        <f>IF(ISBLANK(Calculations!X108),"",Calculations!X108)-(SUMIFS(BDEQ!J:J,BDEQ!$AG:$AG,About!$B$2,BDEQ!$AH:$AH,$I108)*BDEQ!$C$2*$J108*$K108)</f>
        <v>318405145693.03729</v>
      </c>
      <c r="Y108">
        <f>IF(ISBLANK(Calculations!Y108),"",Calculations!Y108)-(SUMIFS(BDEQ!K:K,BDEQ!$AG:$AG,About!$B$2,BDEQ!$AH:$AH,$I108)*BDEQ!$C$2*$J108*$K108)</f>
        <v>318826413850.51556</v>
      </c>
      <c r="Z108">
        <f>IF(ISBLANK(Calculations!Z108),"",Calculations!Z108)-(SUMIFS(BDEQ!L:L,BDEQ!$AG:$AG,About!$B$2,BDEQ!$AH:$AH,$I108)*BDEQ!$C$2*$J108*$K108)</f>
        <v>319687451034.32007</v>
      </c>
      <c r="AA108">
        <f>IF(ISBLANK(Calculations!AA108),"",Calculations!AA108)-(SUMIFS(BDEQ!M:M,BDEQ!$AG:$AG,About!$B$2,BDEQ!$AH:$AH,$I108)*BDEQ!$C$2*$J108*$K108)</f>
        <v>320992709738.83594</v>
      </c>
      <c r="AB108">
        <f>IF(ISBLANK(Calculations!AB108),"",Calculations!AB108)-(SUMIFS(BDEQ!N:N,BDEQ!$AG:$AG,About!$B$2,BDEQ!$AH:$AH,$I108)*BDEQ!$C$2*$J108*$K108)</f>
        <v>322696779169.38104</v>
      </c>
      <c r="AC108">
        <f>IF(ISBLANK(Calculations!AC108),"",Calculations!AC108)-(SUMIFS(BDEQ!O:O,BDEQ!$AG:$AG,About!$B$2,BDEQ!$AH:$AH,$I108)*BDEQ!$C$2*$J108*$K108)</f>
        <v>324679325977.73993</v>
      </c>
      <c r="AD108">
        <f>IF(ISBLANK(Calculations!AD108),"",Calculations!AD108)-(SUMIFS(BDEQ!P:P,BDEQ!$AG:$AG,About!$B$2,BDEQ!$AH:$AH,$I108)*BDEQ!$C$2*$J108*$K108)</f>
        <v>326977476400.25043</v>
      </c>
      <c r="AE108">
        <f>IF(ISBLANK(Calculations!AE108),"",Calculations!AE108)-(SUMIFS(BDEQ!Q:Q,BDEQ!$AG:$AG,About!$B$2,BDEQ!$AH:$AH,$I108)*BDEQ!$C$2*$J108*$K108)</f>
        <v>329556041886.49701</v>
      </c>
      <c r="AF108">
        <f>IF(ISBLANK(Calculations!AF108),"",Calculations!AF108)-(SUMIFS(BDEQ!R:R,BDEQ!$AG:$AG,About!$B$2,BDEQ!$AH:$AH,$I108)*BDEQ!$C$2*$J108*$K108)</f>
        <v>332255997355.26086</v>
      </c>
      <c r="AG108">
        <f>IF(ISBLANK(Calculations!AG108),"",Calculations!AG108)-(SUMIFS(BDEQ!S:S,BDEQ!$AG:$AG,About!$B$2,BDEQ!$AH:$AH,$I108)*BDEQ!$C$2*$J108*$K108)</f>
        <v>335041964277.00708</v>
      </c>
      <c r="AH108">
        <f>IF(ISBLANK(Calculations!AH108),"",Calculations!AH108)-(SUMIFS(BDEQ!T:T,BDEQ!$AG:$AG,About!$B$2,BDEQ!$AH:$AH,$I108)*BDEQ!$C$2*$J108*$K108)</f>
        <v>337891162721.99817</v>
      </c>
      <c r="AI108">
        <f>IF(ISBLANK(Calculations!AI108),"",Calculations!AI108)-(SUMIFS(BDEQ!U:U,BDEQ!$AG:$AG,About!$B$2,BDEQ!$AH:$AH,$I108)*BDEQ!$C$2*$J108*$K108)</f>
        <v>340732195157.29028</v>
      </c>
      <c r="AJ108">
        <f>IF(ISBLANK(Calculations!AJ108),"",Calculations!AJ108)-(SUMIFS(BDEQ!V:V,BDEQ!$AG:$AG,About!$B$2,BDEQ!$AH:$AH,$I108)*BDEQ!$C$2*$J108*$K108)</f>
        <v>343582630961.46161</v>
      </c>
      <c r="AK108">
        <f>IF(ISBLANK(Calculations!AK108),"",Calculations!AK108)-(SUMIFS(BDEQ!W:W,BDEQ!$AG:$AG,About!$B$2,BDEQ!$AH:$AH,$I108)*BDEQ!$C$2*$J108*$K108)</f>
        <v>343464164109.87994</v>
      </c>
      <c r="AL108">
        <f>IF(ISBLANK(Calculations!AL108),"",Calculations!AL108)-(SUMIFS(BDEQ!X:X,BDEQ!$AG:$AG,About!$B$2,BDEQ!$AH:$AH,$I108)*BDEQ!$C$2*$J108*$K108)</f>
        <v>343317789665.49127</v>
      </c>
      <c r="AM108">
        <f>IF(ISBLANK(Calculations!AM108),"",Calculations!AM108)-(SUMIFS(BDEQ!Y:Y,BDEQ!$AG:$AG,About!$B$2,BDEQ!$AH:$AH,$I108)*BDEQ!$C$2*$J108*$K108)</f>
        <v>343151479347.70148</v>
      </c>
      <c r="AN108">
        <f>IF(ISBLANK(Calculations!AN108),"",Calculations!AN108)-(SUMIFS(BDEQ!Z:Z,BDEQ!$AG:$AG,About!$B$2,BDEQ!$AH:$AH,$I108)*BDEQ!$C$2*$J108*$K108)</f>
        <v>343016554464.28888</v>
      </c>
      <c r="AO108">
        <f>IF(ISBLANK(Calculations!AO108),"",Calculations!AO108)-(SUMIFS(BDEQ!AA:AA,BDEQ!$AG:$AG,About!$B$2,BDEQ!$AH:$AH,$I108)*BDEQ!$C$2*$J108*$K108)</f>
        <v>342841663521.33429</v>
      </c>
      <c r="AP108">
        <f>IF(ISBLANK(Calculations!AP108),"",Calculations!AP108)-(SUMIFS(BDEQ!AB:AB,BDEQ!$AG:$AG,About!$B$2,BDEQ!$AH:$AH,$I108)*BDEQ!$C$2*$J108*$K108)</f>
        <v>342643685823.67834</v>
      </c>
      <c r="AQ108">
        <f>IF(ISBLANK(Calculations!AQ108),"",Calculations!AQ108)-(SUMIFS(BDEQ!AC:AC,BDEQ!$AG:$AG,About!$B$2,BDEQ!$AH:$AH,$I108)*BDEQ!$C$2*$J108*$K108)</f>
        <v>342503064823.76831</v>
      </c>
      <c r="AR108">
        <f>IF(ISBLANK(Calculations!AR108),"",Calculations!AR108)-(SUMIFS(BDEQ!AD:AD,BDEQ!$AG:$AG,About!$B$2,BDEQ!$AH:$AH,$I108)*BDEQ!$C$2*$J108*$K108)</f>
        <v>342331639714.24255</v>
      </c>
      <c r="AS108">
        <f>IF(ISBLANK(Calculations!AS108),"",Calculations!AS108)-(SUMIFS(BDEQ!AE:AE,BDEQ!$AG:$AG,About!$B$2,BDEQ!$AH:$AH,$I108)*BDEQ!$C$2*$J108*$K108)</f>
        <v>342182359915.65991</v>
      </c>
      <c r="AT108">
        <f>IF(ISBLANK(Calculations!AT108),"",Calculations!AT108)-(SUMIFS(BDEQ!AF:AF,BDEQ!$AG:$AG,About!$B$2,BDEQ!$AH:$AH,$I108)*BDEQ!$C$2*$J108*$K108)</f>
        <v>342119528600.80719</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8.9475012734889225E-2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0.32074873932062509</v>
      </c>
      <c r="K110">
        <f>IF(ISBLANK(Calculations!K110),"",Calculations!K110)</f>
        <v>8.9475012734889225E-2</v>
      </c>
      <c r="L110" t="str">
        <f>IF(ISBLANK(Calculations!L110),"",Calculations!L110)</f>
        <v>RESIDENTIAL</v>
      </c>
      <c r="M110" t="str">
        <f>IF(ISBLANK(Calculations!M110),"",Calculations!M110)</f>
        <v>appl</v>
      </c>
      <c r="N110" t="str">
        <f>IF(ISBLANK(Calculations!N110),"",Calculations!N110)</f>
        <v>natural gas</v>
      </c>
      <c r="O110">
        <f t="shared" si="1"/>
        <v>548983123854.90753</v>
      </c>
      <c r="P110">
        <f>IF(ISBLANK(Calculations!P110),"",Calculations!P110)</f>
        <v>548983123854.90753</v>
      </c>
      <c r="Q110">
        <f>IF(ISBLANK(Calculations!Q110),"",Calculations!Q110)</f>
        <v>548983123854.90753</v>
      </c>
      <c r="R110">
        <f>IF(ISBLANK(Calculations!R110),"",Calculations!R110)</f>
        <v>553445034506.2135</v>
      </c>
      <c r="S110">
        <f>IF(ISBLANK(Calculations!S110),"",Calculations!S110)</f>
        <v>557735014863.28296</v>
      </c>
      <c r="T110">
        <f>IF(ISBLANK(Calculations!T110),"",Calculations!T110)</f>
        <v>561990934258.55408</v>
      </c>
      <c r="U110">
        <f>IF(ISBLANK(Calculations!U110),"",Calculations!U110)</f>
        <v>566436465934.04187</v>
      </c>
      <c r="V110">
        <f>IF(ISBLANK(Calculations!V110),"",Calculations!V110)</f>
        <v>571192736653.61255</v>
      </c>
      <c r="W110">
        <f>IF(ISBLANK(Calculations!W110),"",Calculations!W110)</f>
        <v>576264318869.1958</v>
      </c>
      <c r="X110">
        <f>IF(ISBLANK(Calculations!X110),"",Calculations!X110)</f>
        <v>581537252924.67639</v>
      </c>
      <c r="Y110">
        <f>IF(ISBLANK(Calculations!Y110),"",Calculations!Y110)</f>
        <v>586924479121.20569</v>
      </c>
      <c r="Z110">
        <f>IF(ISBLANK(Calculations!Z110),"",Calculations!Z110)</f>
        <v>592501472973.0249</v>
      </c>
      <c r="AA110">
        <f>IF(ISBLANK(Calculations!AA110),"",Calculations!AA110)</f>
        <v>598223777898.80371</v>
      </c>
      <c r="AB110">
        <f>IF(ISBLANK(Calculations!AB110),"",Calculations!AB110)</f>
        <v>603925688740.66565</v>
      </c>
      <c r="AC110">
        <f>IF(ISBLANK(Calculations!AC110),"",Calculations!AC110)</f>
        <v>609562417159.6366</v>
      </c>
      <c r="AD110">
        <f>IF(ISBLANK(Calculations!AD110),"",Calculations!AD110)</f>
        <v>615235822064.94727</v>
      </c>
      <c r="AE110">
        <f>IF(ISBLANK(Calculations!AE110),"",Calculations!AE110)</f>
        <v>620948674693.93616</v>
      </c>
      <c r="AF110">
        <f>IF(ISBLANK(Calculations!AF110),"",Calculations!AF110)</f>
        <v>626655857354.30103</v>
      </c>
      <c r="AG110">
        <f>IF(ISBLANK(Calculations!AG110),"",Calculations!AG110)</f>
        <v>632349765612.17151</v>
      </c>
      <c r="AH110">
        <f>IF(ISBLANK(Calculations!AH110),"",Calculations!AH110)</f>
        <v>638063410699.31409</v>
      </c>
      <c r="AI110">
        <f>IF(ISBLANK(Calculations!AI110),"",Calculations!AI110)</f>
        <v>643776801498.81787</v>
      </c>
      <c r="AJ110">
        <f>IF(ISBLANK(Calculations!AJ110),"",Calculations!AJ110)</f>
        <v>649479163983.68994</v>
      </c>
      <c r="AK110">
        <f>IF(ISBLANK(Calculations!AK110),"",Calculations!AK110)</f>
        <v>649057955097.48499</v>
      </c>
      <c r="AL110">
        <f>IF(ISBLANK(Calculations!AL110),"",Calculations!AL110)</f>
        <v>648630705644.41626</v>
      </c>
      <c r="AM110">
        <f>IF(ISBLANK(Calculations!AM110),"",Calculations!AM110)</f>
        <v>648209647678.77026</v>
      </c>
      <c r="AN110">
        <f>IF(ISBLANK(Calculations!AN110),"",Calculations!AN110)</f>
        <v>647803894233.17322</v>
      </c>
      <c r="AO110">
        <f>IF(ISBLANK(Calculations!AO110),"",Calculations!AO110)</f>
        <v>647417806732.70447</v>
      </c>
      <c r="AP110">
        <f>IF(ISBLANK(Calculations!AP110),"",Calculations!AP110)</f>
        <v>647050033245.92065</v>
      </c>
      <c r="AQ110">
        <f>IF(ISBLANK(Calculations!AQ110),"",Calculations!AQ110)</f>
        <v>646707094442.96924</v>
      </c>
      <c r="AR110">
        <f>IF(ISBLANK(Calculations!AR110),"",Calculations!AR110)</f>
        <v>646387040759.07446</v>
      </c>
      <c r="AS110">
        <f>IF(ISBLANK(Calculations!AS110),"",Calculations!AS110)</f>
        <v>646093659122.3219</v>
      </c>
      <c r="AT110">
        <f>IF(ISBLANK(Calculations!AT110),"",Calculations!AT110)</f>
        <v>645828024755.80115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8.9374955616096721E-2</v>
      </c>
      <c r="K111">
        <f>IF(ISBLANK(Calculations!K111),"",Calculations!K111)</f>
        <v>8.9475012734889225E-2</v>
      </c>
      <c r="L111" t="str">
        <f>IF(ISBLANK(Calculations!L111),"",Calculations!L111)</f>
        <v>RESIDENTIAL</v>
      </c>
      <c r="M111" t="str">
        <f>IF(ISBLANK(Calculations!M111),"",Calculations!M111)</f>
        <v>appl</v>
      </c>
      <c r="N111" t="str">
        <f>IF(ISBLANK(Calculations!N111),"",Calculations!N111)</f>
        <v>petroleum diesel</v>
      </c>
      <c r="O111">
        <f t="shared" si="1"/>
        <v>109076696981.93085</v>
      </c>
      <c r="P111">
        <f>IF(ISBLANK(Calculations!P111),"",Calculations!P111)</f>
        <v>109076696981.93085</v>
      </c>
      <c r="Q111">
        <f>IF(ISBLANK(Calculations!Q111),"",Calculations!Q111)</f>
        <v>109076696981.93085</v>
      </c>
      <c r="R111">
        <f>IF(ISBLANK(Calculations!R111),"",Calculations!R111)</f>
        <v>105619709803.51785</v>
      </c>
      <c r="S111">
        <f>IF(ISBLANK(Calculations!S111),"",Calculations!S111)</f>
        <v>103089260534.60358</v>
      </c>
      <c r="T111">
        <f>IF(ISBLANK(Calculations!T111),"",Calculations!T111)</f>
        <v>101363492060.56105</v>
      </c>
      <c r="U111">
        <f>IF(ISBLANK(Calculations!U111),"",Calculations!U111)</f>
        <v>100322473856.21643</v>
      </c>
      <c r="V111">
        <f>IF(ISBLANK(Calculations!V111),"",Calculations!V111)</f>
        <v>99856016250.227356</v>
      </c>
      <c r="W111">
        <f>IF(ISBLANK(Calculations!W111),"",Calculations!W111)</f>
        <v>99827819064.571823</v>
      </c>
      <c r="X111">
        <f>IF(ISBLANK(Calculations!X111),"",Calculations!X111)</f>
        <v>100100624727.66071</v>
      </c>
      <c r="Y111">
        <f>IF(ISBLANK(Calculations!Y111),"",Calculations!Y111)</f>
        <v>100560973422.40997</v>
      </c>
      <c r="Z111">
        <f>IF(ISBLANK(Calculations!Z111),"",Calculations!Z111)</f>
        <v>101160319825.10585</v>
      </c>
      <c r="AA111">
        <f>IF(ISBLANK(Calculations!AA111),"",Calculations!AA111)</f>
        <v>101849543142.95985</v>
      </c>
      <c r="AB111">
        <f>IF(ISBLANK(Calculations!AB111),"",Calculations!AB111)</f>
        <v>102571224402.72079</v>
      </c>
      <c r="AC111">
        <f>IF(ISBLANK(Calculations!AC111),"",Calculations!AC111)</f>
        <v>103301176423.97986</v>
      </c>
      <c r="AD111">
        <f>IF(ISBLANK(Calculations!AD111),"",Calculations!AD111)</f>
        <v>104059176699.97523</v>
      </c>
      <c r="AE111">
        <f>IF(ISBLANK(Calculations!AE111),"",Calculations!AE111)</f>
        <v>104842101400.65445</v>
      </c>
      <c r="AF111">
        <f>IF(ISBLANK(Calculations!AF111),"",Calculations!AF111)</f>
        <v>105638333883.29788</v>
      </c>
      <c r="AG111">
        <f>IF(ISBLANK(Calculations!AG111),"",Calculations!AG111)</f>
        <v>106435300468.6407</v>
      </c>
      <c r="AH111">
        <f>IF(ISBLANK(Calculations!AH111),"",Calculations!AH111)</f>
        <v>107238380644.09987</v>
      </c>
      <c r="AI111">
        <f>IF(ISBLANK(Calculations!AI111),"",Calculations!AI111)</f>
        <v>108045371873.52472</v>
      </c>
      <c r="AJ111">
        <f>IF(ISBLANK(Calculations!AJ111),"",Calculations!AJ111)</f>
        <v>108855088908.22528</v>
      </c>
      <c r="AK111">
        <f>IF(ISBLANK(Calculations!AK111),"",Calculations!AK111)</f>
        <v>108761201628.10873</v>
      </c>
      <c r="AL111">
        <f>IF(ISBLANK(Calculations!AL111),"",Calculations!AL111)</f>
        <v>108670066306.12074</v>
      </c>
      <c r="AM111">
        <f>IF(ISBLANK(Calculations!AM111),"",Calculations!AM111)</f>
        <v>108583555522.12314</v>
      </c>
      <c r="AN111">
        <f>IF(ISBLANK(Calculations!AN111),"",Calculations!AN111)</f>
        <v>108502679900.11977</v>
      </c>
      <c r="AO111">
        <f>IF(ISBLANK(Calculations!AO111),"",Calculations!AO111)</f>
        <v>108427490817.78374</v>
      </c>
      <c r="AP111">
        <f>IF(ISBLANK(Calculations!AP111),"",Calculations!AP111)</f>
        <v>108356689141.04562</v>
      </c>
      <c r="AQ111">
        <f>IF(ISBLANK(Calculations!AQ111),"",Calculations!AQ111)</f>
        <v>108291003848.08089</v>
      </c>
      <c r="AR111">
        <f>IF(ISBLANK(Calculations!AR111),"",Calculations!AR111)</f>
        <v>108229689972.27689</v>
      </c>
      <c r="AS111">
        <f>IF(ISBLANK(Calculations!AS111),"",Calculations!AS111)</f>
        <v>108173434827.08424</v>
      </c>
      <c r="AT111">
        <f>IF(ISBLANK(Calculations!AT111),"",Calculations!AT111)</f>
        <v>108122797224.71637</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8.9475012734889225E-2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8.9475012734889225E-2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8.9475012734889225E-2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8.9475012734889225E-2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0.12085124581330044</v>
      </c>
      <c r="K116">
        <f>IF(ISBLANK(Calculations!K116),"",Calculations!K116)</f>
        <v>8.9475012734889225E-2</v>
      </c>
      <c r="L116" t="str">
        <f>IF(ISBLANK(Calculations!L116),"",Calculations!L116)</f>
        <v>RESIDENTIAL</v>
      </c>
      <c r="M116" t="str">
        <f>IF(ISBLANK(Calculations!M116),"",Calculations!M116)</f>
        <v>appl</v>
      </c>
      <c r="N116" t="str">
        <f>IF(ISBLANK(Calculations!N116),"",Calculations!N116)</f>
        <v>LPG propane or butane</v>
      </c>
      <c r="O116">
        <f t="shared" si="1"/>
        <v>17906604151.533306</v>
      </c>
      <c r="P116">
        <f>IF(ISBLANK(Calculations!P116),"",Calculations!P116)</f>
        <v>17906604151.533306</v>
      </c>
      <c r="Q116">
        <f>IF(ISBLANK(Calculations!Q116),"",Calculations!Q116)</f>
        <v>17906604151.533306</v>
      </c>
      <c r="R116">
        <f>IF(ISBLANK(Calculations!R116),"",Calculations!R116)</f>
        <v>17754474702.840572</v>
      </c>
      <c r="S116">
        <f>IF(ISBLANK(Calculations!S116),"",Calculations!S116)</f>
        <v>17630535390.441818</v>
      </c>
      <c r="T116">
        <f>IF(ISBLANK(Calculations!T116),"",Calculations!T116)</f>
        <v>17543147373.225826</v>
      </c>
      <c r="U116">
        <f>IF(ISBLANK(Calculations!U116),"",Calculations!U116)</f>
        <v>17498634517.564999</v>
      </c>
      <c r="V116">
        <f>IF(ISBLANK(Calculations!V116),"",Calculations!V116)</f>
        <v>17500958565.468983</v>
      </c>
      <c r="W116">
        <f>IF(ISBLANK(Calculations!W116),"",Calculations!W116)</f>
        <v>17545061320.115326</v>
      </c>
      <c r="X116">
        <f>IF(ISBLANK(Calculations!X116),"",Calculations!X116)</f>
        <v>17621868539.70433</v>
      </c>
      <c r="Y116">
        <f>IF(ISBLANK(Calculations!Y116),"",Calculations!Y116)</f>
        <v>17722067313.084293</v>
      </c>
      <c r="Z116">
        <f>IF(ISBLANK(Calculations!Z116),"",Calculations!Z116)</f>
        <v>17844191383.72718</v>
      </c>
      <c r="AA116">
        <f>IF(ISBLANK(Calculations!AA116),"",Calculations!AA116)</f>
        <v>17982773705.249016</v>
      </c>
      <c r="AB116">
        <f>IF(ISBLANK(Calculations!AB116),"",Calculations!AB116)</f>
        <v>18128004374.915302</v>
      </c>
      <c r="AC116">
        <f>IF(ISBLANK(Calculations!AC116),"",Calculations!AC116)</f>
        <v>18274111704.825638</v>
      </c>
      <c r="AD116">
        <f>IF(ISBLANK(Calculations!AD116),"",Calculations!AD116)</f>
        <v>18423132555.180531</v>
      </c>
      <c r="AE116">
        <f>IF(ISBLANK(Calculations!AE116),"",Calculations!AE116)</f>
        <v>18574423599.589355</v>
      </c>
      <c r="AF116">
        <f>IF(ISBLANK(Calculations!AF116),"",Calculations!AF116)</f>
        <v>18726624228.156498</v>
      </c>
      <c r="AG116">
        <f>IF(ISBLANK(Calculations!AG116),"",Calculations!AG116)</f>
        <v>18878063485.223602</v>
      </c>
      <c r="AH116">
        <f>IF(ISBLANK(Calculations!AH116),"",Calculations!AH116)</f>
        <v>19029925834.094402</v>
      </c>
      <c r="AI116">
        <f>IF(ISBLANK(Calculations!AI116),"",Calculations!AI116)</f>
        <v>19181774831.395237</v>
      </c>
      <c r="AJ116">
        <f>IF(ISBLANK(Calculations!AJ116),"",Calculations!AJ116)</f>
        <v>19333180141.373222</v>
      </c>
      <c r="AK116">
        <f>IF(ISBLANK(Calculations!AK116),"",Calculations!AK116)</f>
        <v>19330561457.156559</v>
      </c>
      <c r="AL116">
        <f>IF(ISBLANK(Calculations!AL116),"",Calculations!AL116)</f>
        <v>19326907877.282871</v>
      </c>
      <c r="AM116">
        <f>IF(ISBLANK(Calculations!AM116),"",Calculations!AM116)</f>
        <v>19322480132.993633</v>
      </c>
      <c r="AN116">
        <f>IF(ISBLANK(Calculations!AN116),"",Calculations!AN116)</f>
        <v>19317499324.122799</v>
      </c>
      <c r="AO116">
        <f>IF(ISBLANK(Calculations!AO116),"",Calculations!AO116)</f>
        <v>19312102887.271629</v>
      </c>
      <c r="AP116">
        <f>IF(ISBLANK(Calculations!AP116),"",Calculations!AP116)</f>
        <v>19306369691.680668</v>
      </c>
      <c r="AQ116">
        <f>IF(ISBLANK(Calculations!AQ116),"",Calculations!AQ116)</f>
        <v>19300476191.177162</v>
      </c>
      <c r="AR116">
        <f>IF(ISBLANK(Calculations!AR116),"",Calculations!AR116)</f>
        <v>19294480341.693787</v>
      </c>
      <c r="AS116">
        <f>IF(ISBLANK(Calculations!AS116),"",Calculations!AS116)</f>
        <v>19288581485.180809</v>
      </c>
      <c r="AT116">
        <f>IF(ISBLANK(Calculations!AT116),"",Calculations!AT116)</f>
        <v>19282919131.809429</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8.9475012734889225E-2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0.40020747816614777</v>
      </c>
      <c r="K121">
        <f>IF(ISBLANK(Calculations!K121),"",Calculations!K121)</f>
        <v>8.9475012734889225E-2</v>
      </c>
      <c r="L121" t="str">
        <f>IF(ISBLANK(Calculations!L121),"",Calculations!L121)</f>
        <v>RESIDENTIAL</v>
      </c>
      <c r="M121" t="str">
        <f>IF(ISBLANK(Calculations!M121),"",Calculations!M121)</f>
        <v>other</v>
      </c>
      <c r="N121" t="str">
        <f>IF(ISBLANK(Calculations!N121),"",Calculations!N121)</f>
        <v>electricity</v>
      </c>
      <c r="O121">
        <f t="shared" si="1"/>
        <v>381680993216.85736</v>
      </c>
      <c r="P121">
        <f>IF(ISBLANK(Calculations!P121),"",Calculations!P121)-(SUMIFS(BDEQ!B:B,BDEQ!$AG:$AG,About!$B$2,BDEQ!$AH:$AH,$I121)*BDEQ!$C$2*$J121*$K121)</f>
        <v>381680993216.85736</v>
      </c>
      <c r="Q121">
        <f>IF(ISBLANK(Calculations!Q121),"",Calculations!Q121)-(SUMIFS(BDEQ!C:C,BDEQ!$AG:$AG,About!$B$2,BDEQ!$AH:$AH,$I121)*BDEQ!$C$2*$J121*$K121)</f>
        <v>381680993216.85736</v>
      </c>
      <c r="R121">
        <f>IF(ISBLANK(Calculations!R121),"",Calculations!R121)-(SUMIFS(BDEQ!D:D,BDEQ!$AG:$AG,About!$B$2,BDEQ!$AH:$AH,$I121)*BDEQ!$C$2*$J121*$K121)</f>
        <v>378329214030.7149</v>
      </c>
      <c r="S121">
        <f>IF(ISBLANK(Calculations!S121),"",Calculations!S121)-(SUMIFS(BDEQ!E:E,BDEQ!$AG:$AG,About!$B$2,BDEQ!$AH:$AH,$I121)*BDEQ!$C$2*$J121*$K121)</f>
        <v>373968325631.04858</v>
      </c>
      <c r="T121">
        <f>IF(ISBLANK(Calculations!T121),"",Calculations!T121)-(SUMIFS(BDEQ!F:F,BDEQ!$AG:$AG,About!$B$2,BDEQ!$AH:$AH,$I121)*BDEQ!$C$2*$J121*$K121)</f>
        <v>369794010728.45581</v>
      </c>
      <c r="U121">
        <f>IF(ISBLANK(Calculations!U121),"",Calculations!U121)-(SUMIFS(BDEQ!G:G,BDEQ!$AG:$AG,About!$B$2,BDEQ!$AH:$AH,$I121)*BDEQ!$C$2*$J121*$K121)</f>
        <v>366146312774.54065</v>
      </c>
      <c r="V121">
        <f>IF(ISBLANK(Calculations!V121),"",Calculations!V121)-(SUMIFS(BDEQ!H:H,BDEQ!$AG:$AG,About!$B$2,BDEQ!$AH:$AH,$I121)*BDEQ!$C$2*$J121*$K121)</f>
        <v>362960750327.67841</v>
      </c>
      <c r="W121">
        <f>IF(ISBLANK(Calculations!W121),"",Calculations!W121)-(SUMIFS(BDEQ!I:I,BDEQ!$AG:$AG,About!$B$2,BDEQ!$AH:$AH,$I121)*BDEQ!$C$2*$J121*$K121)</f>
        <v>360387328608.38165</v>
      </c>
      <c r="X121">
        <f>IF(ISBLANK(Calculations!X121),"",Calculations!X121)-(SUMIFS(BDEQ!J:J,BDEQ!$AG:$AG,About!$B$2,BDEQ!$AH:$AH,$I121)*BDEQ!$C$2*$J121*$K121)</f>
        <v>357648596371.39844</v>
      </c>
      <c r="Y121">
        <f>IF(ISBLANK(Calculations!Y121),"",Calculations!Y121)-(SUMIFS(BDEQ!K:K,BDEQ!$AG:$AG,About!$B$2,BDEQ!$AH:$AH,$I121)*BDEQ!$C$2*$J121*$K121)</f>
        <v>354747483799.50684</v>
      </c>
      <c r="Z121">
        <f>IF(ISBLANK(Calculations!Z121),"",Calculations!Z121)-(SUMIFS(BDEQ!L:L,BDEQ!$AG:$AG,About!$B$2,BDEQ!$AH:$AH,$I121)*BDEQ!$C$2*$J121*$K121)</f>
        <v>352154948094.17889</v>
      </c>
      <c r="AA121">
        <f>IF(ISBLANK(Calculations!AA121),"",Calculations!AA121)-(SUMIFS(BDEQ!M:M,BDEQ!$AG:$AG,About!$B$2,BDEQ!$AH:$AH,$I121)*BDEQ!$C$2*$J121*$K121)</f>
        <v>350326633979.55402</v>
      </c>
      <c r="AB121">
        <f>IF(ISBLANK(Calculations!AB121),"",Calculations!AB121)-(SUMIFS(BDEQ!N:N,BDEQ!$AG:$AG,About!$B$2,BDEQ!$AH:$AH,$I121)*BDEQ!$C$2*$J121*$K121)</f>
        <v>348456897129.79309</v>
      </c>
      <c r="AC121">
        <f>IF(ISBLANK(Calculations!AC121),"",Calculations!AC121)-(SUMIFS(BDEQ!O:O,BDEQ!$AG:$AG,About!$B$2,BDEQ!$AH:$AH,$I121)*BDEQ!$C$2*$J121*$K121)</f>
        <v>346766283843.79297</v>
      </c>
      <c r="AD121">
        <f>IF(ISBLANK(Calculations!AD121),"",Calculations!AD121)-(SUMIFS(BDEQ!P:P,BDEQ!$AG:$AG,About!$B$2,BDEQ!$AH:$AH,$I121)*BDEQ!$C$2*$J121*$K121)</f>
        <v>345323699143.10114</v>
      </c>
      <c r="AE121">
        <f>IF(ISBLANK(Calculations!AE121),"",Calculations!AE121)-(SUMIFS(BDEQ!Q:Q,BDEQ!$AG:$AG,About!$B$2,BDEQ!$AH:$AH,$I121)*BDEQ!$C$2*$J121*$K121)</f>
        <v>343781076155.08344</v>
      </c>
      <c r="AF121">
        <f>IF(ISBLANK(Calculations!AF121),"",Calculations!AF121)-(SUMIFS(BDEQ!R:R,BDEQ!$AG:$AG,About!$B$2,BDEQ!$AH:$AH,$I121)*BDEQ!$C$2*$J121*$K121)</f>
        <v>341789565299.72351</v>
      </c>
      <c r="AG121">
        <f>IF(ISBLANK(Calculations!AG121),"",Calculations!AG121)-(SUMIFS(BDEQ!S:S,BDEQ!$AG:$AG,About!$B$2,BDEQ!$AH:$AH,$I121)*BDEQ!$C$2*$J121*$K121)</f>
        <v>339453711961.39978</v>
      </c>
      <c r="AH121">
        <f>IF(ISBLANK(Calculations!AH121),"",Calculations!AH121)-(SUMIFS(BDEQ!T:T,BDEQ!$AG:$AG,About!$B$2,BDEQ!$AH:$AH,$I121)*BDEQ!$C$2*$J121*$K121)</f>
        <v>336847911933.70599</v>
      </c>
      <c r="AI121">
        <f>IF(ISBLANK(Calculations!AI121),"",Calculations!AI121)-(SUMIFS(BDEQ!U:U,BDEQ!$AG:$AG,About!$B$2,BDEQ!$AH:$AH,$I121)*BDEQ!$C$2*$J121*$K121)</f>
        <v>333980616655.77399</v>
      </c>
      <c r="AJ121">
        <f>IF(ISBLANK(Calculations!AJ121),"",Calculations!AJ121)-(SUMIFS(BDEQ!V:V,BDEQ!$AG:$AG,About!$B$2,BDEQ!$AH:$AH,$I121)*BDEQ!$C$2*$J121*$K121)</f>
        <v>330956873081.99323</v>
      </c>
      <c r="AK121">
        <f>IF(ISBLANK(Calculations!AK121),"",Calculations!AK121)-(SUMIFS(BDEQ!W:W,BDEQ!$AG:$AG,About!$B$2,BDEQ!$AH:$AH,$I121)*BDEQ!$C$2*$J121*$K121)</f>
        <v>326196834094.7677</v>
      </c>
      <c r="AL121">
        <f>IF(ISBLANK(Calculations!AL121),"",Calculations!AL121)-(SUMIFS(BDEQ!X:X,BDEQ!$AG:$AG,About!$B$2,BDEQ!$AH:$AH,$I121)*BDEQ!$C$2*$J121*$K121)</f>
        <v>321199125563.72626</v>
      </c>
      <c r="AM121">
        <f>IF(ISBLANK(Calculations!AM121),"",Calculations!AM121)-(SUMIFS(BDEQ!Y:Y,BDEQ!$AG:$AG,About!$B$2,BDEQ!$AH:$AH,$I121)*BDEQ!$C$2*$J121*$K121)</f>
        <v>315853376134.5318</v>
      </c>
      <c r="AN121">
        <f>IF(ISBLANK(Calculations!AN121),"",Calculations!AN121)-(SUMIFS(BDEQ!Z:Z,BDEQ!$AG:$AG,About!$B$2,BDEQ!$AH:$AH,$I121)*BDEQ!$C$2*$J121*$K121)</f>
        <v>310438716086.13684</v>
      </c>
      <c r="AO121">
        <f>IF(ISBLANK(Calculations!AO121),"",Calculations!AO121)-(SUMIFS(BDEQ!AA:AA,BDEQ!$AG:$AG,About!$B$2,BDEQ!$AH:$AH,$I121)*BDEQ!$C$2*$J121*$K121)</f>
        <v>304846372396.20514</v>
      </c>
      <c r="AP121">
        <f>IF(ISBLANK(Calculations!AP121),"",Calculations!AP121)-(SUMIFS(BDEQ!AB:AB,BDEQ!$AG:$AG,About!$B$2,BDEQ!$AH:$AH,$I121)*BDEQ!$C$2*$J121*$K121)</f>
        <v>300736954633.48584</v>
      </c>
      <c r="AQ121">
        <f>IF(ISBLANK(Calculations!AQ121),"",Calculations!AQ121)-(SUMIFS(BDEQ!AC:AC,BDEQ!$AG:$AG,About!$B$2,BDEQ!$AH:$AH,$I121)*BDEQ!$C$2*$J121*$K121)</f>
        <v>295059038592.50317</v>
      </c>
      <c r="AR121">
        <f>IF(ISBLANK(Calculations!AR121),"",Calculations!AR121)-(SUMIFS(BDEQ!AD:AD,BDEQ!$AG:$AG,About!$B$2,BDEQ!$AH:$AH,$I121)*BDEQ!$C$2*$J121*$K121)</f>
        <v>289273039166.67792</v>
      </c>
      <c r="AS121">
        <f>IF(ISBLANK(Calculations!AS121),"",Calculations!AS121)-(SUMIFS(BDEQ!AE:AE,BDEQ!$AG:$AG,About!$B$2,BDEQ!$AH:$AH,$I121)*BDEQ!$C$2*$J121*$K121)</f>
        <v>282480912346.60748</v>
      </c>
      <c r="AT121">
        <f>IF(ISBLANK(Calculations!AT121),"",Calculations!AT121)-(SUMIFS(BDEQ!AF:AF,BDEQ!$AG:$AG,About!$B$2,BDEQ!$AH:$AH,$I121)*BDEQ!$C$2*$J121*$K121)</f>
        <v>276478985602.30829</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8.9475012734889225E-2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8.9475012734889225E-2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8.9475012734889225E-2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8.9475012734889225E-2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8.9475012734889225E-2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8.9475012734889225E-2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8.9475012734889225E-2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8.9475012734889225E-2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8.9475012734889225E-2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1.9776052808369509E-2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243225673490.1366</v>
      </c>
      <c r="P134">
        <f>IF(ISBLANK(Calculations!P134),"",Calculations!P134)</f>
        <v>243225673490.1366</v>
      </c>
      <c r="Q134">
        <f>IF(ISBLANK(Calculations!Q134),"",Calculations!Q134)</f>
        <v>243225673490.1366</v>
      </c>
      <c r="R134">
        <f>IF(ISBLANK(Calculations!R134),"",Calculations!R134)</f>
        <v>241409110962.91327</v>
      </c>
      <c r="S134">
        <f>IF(ISBLANK(Calculations!S134),"",Calculations!S134)</f>
        <v>239579150418.58099</v>
      </c>
      <c r="T134">
        <f>IF(ISBLANK(Calculations!T134),"",Calculations!T134)</f>
        <v>237763491858.27435</v>
      </c>
      <c r="U134">
        <f>IF(ISBLANK(Calculations!U134),"",Calculations!U134)</f>
        <v>236037038021.96027</v>
      </c>
      <c r="V134">
        <f>IF(ISBLANK(Calculations!V134),"",Calculations!V134)</f>
        <v>234435329343.08795</v>
      </c>
      <c r="W134">
        <f>IF(ISBLANK(Calculations!W134),"",Calculations!W134)</f>
        <v>232996493021.3573</v>
      </c>
      <c r="X134">
        <f>IF(ISBLANK(Calculations!X134),"",Calculations!X134)</f>
        <v>231701349052.19781</v>
      </c>
      <c r="Y134">
        <f>IF(ISBLANK(Calculations!Y134),"",Calculations!Y134)</f>
        <v>230633421830.59039</v>
      </c>
      <c r="Z134">
        <f>IF(ISBLANK(Calculations!Z134),"",Calculations!Z134)</f>
        <v>229733630023.25281</v>
      </c>
      <c r="AA134">
        <f>IF(ISBLANK(Calculations!AA134),"",Calculations!AA134)</f>
        <v>229024046375.84149</v>
      </c>
      <c r="AB134">
        <f>IF(ISBLANK(Calculations!AB134),"",Calculations!AB134)</f>
        <v>228402794602.3414</v>
      </c>
      <c r="AC134">
        <f>IF(ISBLANK(Calculations!AC134),"",Calculations!AC134)</f>
        <v>227963460373.64664</v>
      </c>
      <c r="AD134">
        <f>IF(ISBLANK(Calculations!AD134),"",Calculations!AD134)</f>
        <v>227561566748.33463</v>
      </c>
      <c r="AE134">
        <f>IF(ISBLANK(Calculations!AE134),"",Calculations!AE134)</f>
        <v>227197784505.30963</v>
      </c>
      <c r="AF134">
        <f>IF(ISBLANK(Calculations!AF134),"",Calculations!AF134)</f>
        <v>226864534339.24957</v>
      </c>
      <c r="AG134">
        <f>IF(ISBLANK(Calculations!AG134),"",Calculations!AG134)</f>
        <v>226560101216.52173</v>
      </c>
      <c r="AH134">
        <f>IF(ISBLANK(Calculations!AH134),"",Calculations!AH134)</f>
        <v>226298134241.11752</v>
      </c>
      <c r="AI134">
        <f>IF(ISBLANK(Calculations!AI134),"",Calculations!AI134)</f>
        <v>226076868133.68417</v>
      </c>
      <c r="AJ134">
        <f>IF(ISBLANK(Calculations!AJ134),"",Calculations!AJ134)</f>
        <v>225919282036.09326</v>
      </c>
      <c r="AK134">
        <f>IF(ISBLANK(Calculations!AK134),"",Calculations!AK134)</f>
        <v>225759432921.15964</v>
      </c>
      <c r="AL134">
        <f>IF(ISBLANK(Calculations!AL134),"",Calculations!AL134)</f>
        <v>225642653101.05872</v>
      </c>
      <c r="AM134">
        <f>IF(ISBLANK(Calculations!AM134),"",Calculations!AM134)</f>
        <v>225623117517.24182</v>
      </c>
      <c r="AN134">
        <f>IF(ISBLANK(Calculations!AN134),"",Calculations!AN134)</f>
        <v>225617359725.80969</v>
      </c>
      <c r="AO134">
        <f>IF(ISBLANK(Calculations!AO134),"",Calculations!AO134)</f>
        <v>225664140578.50333</v>
      </c>
      <c r="AP134">
        <f>IF(ISBLANK(Calculations!AP134),"",Calculations!AP134)</f>
        <v>225754790023.18555</v>
      </c>
      <c r="AQ134">
        <f>IF(ISBLANK(Calculations!AQ134),"",Calculations!AQ134)</f>
        <v>225816194419.5506</v>
      </c>
      <c r="AR134">
        <f>IF(ISBLANK(Calculations!AR134),"",Calculations!AR134)</f>
        <v>225897737052.91785</v>
      </c>
      <c r="AS134">
        <f>IF(ISBLANK(Calculations!AS134),"",Calculations!AS134)</f>
        <v>225972623202.56149</v>
      </c>
      <c r="AT134">
        <f>IF(ISBLANK(Calculations!AT134),"",Calculations!AT134)</f>
        <v>226053916340.32898</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0.45150690070395116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5222580320442.6035</v>
      </c>
      <c r="P136">
        <f>IF(ISBLANK(Calculations!P136),"",Calculations!P136)</f>
        <v>5222580320442.6035</v>
      </c>
      <c r="Q136">
        <f>IF(ISBLANK(Calculations!Q136),"",Calculations!Q136)</f>
        <v>5222580320442.6035</v>
      </c>
      <c r="R136">
        <f>IF(ISBLANK(Calculations!R136),"",Calculations!R136)</f>
        <v>5182381466642.291</v>
      </c>
      <c r="S136" s="99">
        <f>IF(ISBLANK(Calculations!S136),"",Calculations!S136 + ('IRA Buildings Changes'!$F$38/($AB$133-$R$133)*(S133-$R$133)))</f>
        <v>5134720974501.5703</v>
      </c>
      <c r="T136" s="99">
        <f>IF(ISBLANK(Calculations!T136),"",Calculations!T136 + ('IRA Buildings Changes'!$F$38/($AB$133-$R$133)*(T133-$R$133)))</f>
        <v>5086181197406.4102</v>
      </c>
      <c r="U136" s="99">
        <f>IF(ISBLANK(Calculations!U136),"",Calculations!U136 + ('IRA Buildings Changes'!$F$38/($AB$133-$R$133)*(U133-$R$133)))</f>
        <v>5038204009241.5898</v>
      </c>
      <c r="V136" s="99">
        <f>IF(ISBLANK(Calculations!V136),"",Calculations!V136 + ('IRA Buildings Changes'!$F$38/($AB$133-$R$133)*(V133-$R$133)))</f>
        <v>4991633255431.3926</v>
      </c>
      <c r="W136" s="99">
        <f>IF(ISBLANK(Calculations!W136),"",Calculations!W136 + ('IRA Buildings Changes'!$F$38/($AB$133-$R$133)*(W133-$R$133)))</f>
        <v>4947619839124.665</v>
      </c>
      <c r="X136" s="99">
        <f>IF(ISBLANK(Calculations!X136),"",Calculations!X136 + ('IRA Buildings Changes'!$F$38/($AB$133-$R$133)*(X133-$R$133)))</f>
        <v>4906317729820.5859</v>
      </c>
      <c r="Y136" s="99">
        <f>IF(ISBLANK(Calculations!Y136),"",Calculations!Y136 + ('IRA Buildings Changes'!$F$38/($AB$133-$R$133)*(Y133-$R$133)))</f>
        <v>4870217320977.0342</v>
      </c>
      <c r="Z136" s="99">
        <f>IF(ISBLANK(Calculations!Z136),"",Calculations!Z136 + ('IRA Buildings Changes'!$F$38/($AB$133-$R$133)*(Z133-$R$133)))</f>
        <v>4838834164137.5078</v>
      </c>
      <c r="AA136" s="99">
        <f>IF(ISBLANK(Calculations!AA136),"",Calculations!AA136 + ('IRA Buildings Changes'!$F$38/($AB$133-$R$133)*(AA133-$R$133)))</f>
        <v>4813223232893.168</v>
      </c>
      <c r="AB136" s="98">
        <f>IF(ISBLANK(Calculations!AB136),"",Calculations!AB136 + 'IRA Buildings Changes'!F38)</f>
        <v>4791849488447.6504</v>
      </c>
      <c r="AC136" s="99">
        <f>IF(ISBLANK(Calculations!AC136),"",Calculations!AC136 + 'IRA Buildings Changes'!$F$38)</f>
        <v>4783821043006.4014</v>
      </c>
      <c r="AD136" s="99">
        <f>IF(ISBLANK(Calculations!AD136),"",Calculations!AD136 + 'IRA Buildings Changes'!$F$38)</f>
        <v>4780037376757.4727</v>
      </c>
      <c r="AE136" s="99">
        <f>IF(ISBLANK(Calculations!AE136),"",Calculations!AE136 + 'IRA Buildings Changes'!$F$38)</f>
        <v>4780801295490.5049</v>
      </c>
      <c r="AF136" s="99">
        <f>IF(ISBLANK(Calculations!AF136),"",Calculations!AF136 + 'IRA Buildings Changes'!$F$38)</f>
        <v>4785848626260.6387</v>
      </c>
      <c r="AG136" s="99">
        <f>IF(ISBLANK(Calculations!AG136),"",Calculations!AG136 + 'IRA Buildings Changes'!$F$38)</f>
        <v>4794289100975.8213</v>
      </c>
      <c r="AH136" s="99">
        <f>IF(ISBLANK(Calculations!AH136),"",Calculations!AH136 + 'IRA Buildings Changes'!$F$38)</f>
        <v>4805949257122.126</v>
      </c>
      <c r="AI136" s="99">
        <f>IF(ISBLANK(Calculations!AI136),"",Calculations!AI136 + 'IRA Buildings Changes'!$F$38)</f>
        <v>4820187001417.8516</v>
      </c>
      <c r="AJ136" s="99">
        <f>IF(ISBLANK(Calculations!AJ136),"",Calculations!AJ136 + 'IRA Buildings Changes'!$F$38)</f>
        <v>4836779797734.415</v>
      </c>
      <c r="AK136" s="99">
        <f>IF(ISBLANK(Calculations!AK136),"",Calculations!AK136 + 'IRA Buildings Changes'!$F$38)</f>
        <v>4853369102642.7598</v>
      </c>
      <c r="AL136" s="99">
        <f>IF(ISBLANK(Calculations!AL136),"",Calculations!AL136 + 'IRA Buildings Changes'!$F$38)</f>
        <v>4870361224018.5439</v>
      </c>
      <c r="AM136" s="99">
        <f>IF(ISBLANK(Calculations!AM136),"",Calculations!AM136 + 'IRA Buildings Changes'!$F$38)</f>
        <v>4888407454033.4336</v>
      </c>
      <c r="AN136" s="99">
        <f>IF(ISBLANK(Calculations!AN136),"",Calculations!AN136 + 'IRA Buildings Changes'!$F$38)</f>
        <v>4905109109632.7354</v>
      </c>
      <c r="AO136" s="99">
        <f>IF(ISBLANK(Calculations!AO136),"",Calculations!AO136 + 'IRA Buildings Changes'!$F$38)</f>
        <v>4921120033421.6729</v>
      </c>
      <c r="AP136" s="99">
        <f>IF(ISBLANK(Calculations!AP136),"",Calculations!AP136 + 'IRA Buildings Changes'!$F$38)</f>
        <v>4936166191654.3125</v>
      </c>
      <c r="AQ136" s="99">
        <f>IF(ISBLANK(Calculations!AQ136),"",Calculations!AQ136 + 'IRA Buildings Changes'!$F$38)</f>
        <v>4948613374968.002</v>
      </c>
      <c r="AR136" s="99">
        <f>IF(ISBLANK(Calculations!AR136),"",Calculations!AR136 + 'IRA Buildings Changes'!$F$38)</f>
        <v>4959754201129.626</v>
      </c>
      <c r="AS136" s="99">
        <f>IF(ISBLANK(Calculations!AS136),"",Calculations!AS136 + 'IRA Buildings Changes'!$F$38)</f>
        <v>4969229399056.8799</v>
      </c>
      <c r="AT136" s="99">
        <f>IF(ISBLANK(Calculations!AT136),"",Calculations!AT136 + 'IRA Buildings Changes'!$F$38)</f>
        <v>4977556908696.2461</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0.87498236763083836</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3349432503290.8491</v>
      </c>
      <c r="P137">
        <f>IF(ISBLANK(Calculations!P137),"",Calculations!P137)</f>
        <v>3349432503290.8491</v>
      </c>
      <c r="Q137">
        <f>IF(ISBLANK(Calculations!Q137),"",Calculations!Q137)</f>
        <v>3349432503290.8491</v>
      </c>
      <c r="R137">
        <f>IF(ISBLANK(Calculations!R137),"",Calculations!R137)</f>
        <v>3367407924155.4238</v>
      </c>
      <c r="S137">
        <f>IF(ISBLANK(Calculations!S137),"",Calculations!S137)</f>
        <v>3384186278935.1382</v>
      </c>
      <c r="T137">
        <f>IF(ISBLANK(Calculations!T137),"",Calculations!T137)</f>
        <v>3399686980293.7383</v>
      </c>
      <c r="U137">
        <f>IF(ISBLANK(Calculations!U137),"",Calculations!U137)</f>
        <v>3414521367407.1299</v>
      </c>
      <c r="V137">
        <f>IF(ISBLANK(Calculations!V137),"",Calculations!V137)</f>
        <v>3428565342504.6431</v>
      </c>
      <c r="W137">
        <f>IF(ISBLANK(Calculations!W137),"",Calculations!W137)</f>
        <v>3441694042519.6523</v>
      </c>
      <c r="X137">
        <f>IF(ISBLANK(Calculations!X137),"",Calculations!X137)</f>
        <v>3452948711797.9336</v>
      </c>
      <c r="Y137">
        <f>IF(ISBLANK(Calculations!Y137),"",Calculations!Y137)</f>
        <v>3463312908356.3149</v>
      </c>
      <c r="Z137">
        <f>IF(ISBLANK(Calculations!Z137),"",Calculations!Z137)</f>
        <v>3471736019569.5869</v>
      </c>
      <c r="AA137">
        <f>IF(ISBLANK(Calculations!AA137),"",Calculations!AA137)</f>
        <v>3478762890912.7002</v>
      </c>
      <c r="AB137">
        <f>IF(ISBLANK(Calculations!AB137),"",Calculations!AB137)</f>
        <v>3483282726033.8555</v>
      </c>
      <c r="AC137">
        <f>IF(ISBLANK(Calculations!AC137),"",Calculations!AC137)</f>
        <v>3487365186135.7979</v>
      </c>
      <c r="AD137">
        <f>IF(ISBLANK(Calculations!AD137),"",Calculations!AD137)</f>
        <v>3489390088384.1509</v>
      </c>
      <c r="AE137">
        <f>IF(ISBLANK(Calculations!AE137),"",Calculations!AE137)</f>
        <v>3489830421309.0981</v>
      </c>
      <c r="AF137">
        <f>IF(ISBLANK(Calculations!AF137),"",Calculations!AF137)</f>
        <v>3488861621018.0713</v>
      </c>
      <c r="AG137">
        <f>IF(ISBLANK(Calculations!AG137),"",Calculations!AG137)</f>
        <v>3486844270348.9502</v>
      </c>
      <c r="AH137">
        <f>IF(ISBLANK(Calculations!AH137),"",Calculations!AH137)</f>
        <v>3483953487029.1147</v>
      </c>
      <c r="AI137">
        <f>IF(ISBLANK(Calculations!AI137),"",Calculations!AI137)</f>
        <v>3480129970544.3223</v>
      </c>
      <c r="AJ137">
        <f>IF(ISBLANK(Calculations!AJ137),"",Calculations!AJ137)</f>
        <v>3475849389947.5845</v>
      </c>
      <c r="AK137">
        <f>IF(ISBLANK(Calculations!AK137),"",Calculations!AK137)</f>
        <v>3470256127064.3662</v>
      </c>
      <c r="AL137">
        <f>IF(ISBLANK(Calculations!AL137),"",Calculations!AL137)</f>
        <v>3464214254725.4854</v>
      </c>
      <c r="AM137">
        <f>IF(ISBLANK(Calculations!AM137),"",Calculations!AM137)</f>
        <v>3458883535853.2363</v>
      </c>
      <c r="AN137">
        <f>IF(ISBLANK(Calculations!AN137),"",Calculations!AN137)</f>
        <v>3453261535100.3403</v>
      </c>
      <c r="AO137">
        <f>IF(ISBLANK(Calculations!AO137),"",Calculations!AO137)</f>
        <v>3448259374754.7944</v>
      </c>
      <c r="AP137">
        <f>IF(ISBLANK(Calculations!AP137),"",Calculations!AP137)</f>
        <v>3443989376738.3018</v>
      </c>
      <c r="AQ137">
        <f>IF(ISBLANK(Calculations!AQ137),"",Calculations!AQ137)</f>
        <v>3439479539251.4526</v>
      </c>
      <c r="AR137">
        <f>IF(ISBLANK(Calculations!AR137),"",Calculations!AR137)</f>
        <v>3435640506605.8276</v>
      </c>
      <c r="AS137">
        <f>IF(ISBLANK(Calculations!AS137),"",Calculations!AS137)</f>
        <v>3431984336456.25</v>
      </c>
      <c r="AT137">
        <f>IF(ISBLANK(Calculations!AT137),"",Calculations!AT137)</f>
        <v>3428708560608.7202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214000000000</v>
      </c>
      <c r="P139">
        <f>IF(ISBLANK(Calculations!P139),"",Calculations!P139)</f>
        <v>214000000000</v>
      </c>
      <c r="Q139">
        <f>IF(ISBLANK(Calculations!Q139),"",Calculations!Q139)</f>
        <v>214000000000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3000000000</v>
      </c>
      <c r="P140">
        <f>IF(ISBLANK(Calculations!P140),"",Calculations!P140)</f>
        <v>3000000000</v>
      </c>
      <c r="Q140">
        <f>IF(ISBLANK(Calculations!Q140),"",Calculations!Q140)</f>
        <v>3000000000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2000000000</v>
      </c>
      <c r="P141">
        <f>IF(ISBLANK(Calculations!P141),"",Calculations!P141)</f>
        <v>2000000000</v>
      </c>
      <c r="Q141">
        <f>IF(ISBLANK(Calculations!Q141),"",Calculations!Q141)</f>
        <v>2000000000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769000000000</v>
      </c>
      <c r="P142">
        <f>IF(ISBLANK(Calculations!P142),"",Calculations!P142)</f>
        <v>769000000000</v>
      </c>
      <c r="Q142">
        <f>IF(ISBLANK(Calculations!Q142),"",Calculations!Q142)</f>
        <v>769000000000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0.13500877387610716</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1660472909902.2419</v>
      </c>
      <c r="P147">
        <f>IF(ISBLANK(Calculations!P147),"",Calculations!P147)</f>
        <v>1660472909902.2419</v>
      </c>
      <c r="Q147">
        <f>IF(ISBLANK(Calculations!Q147),"",Calculations!Q147)</f>
        <v>1660472909902.2419</v>
      </c>
      <c r="R147">
        <f>IF(ISBLANK(Calculations!R147),"",Calculations!R147)</f>
        <v>1657980300310.1851</v>
      </c>
      <c r="S147" s="99">
        <f>IF(ISBLANK(Calculations!S147),"",Calculations!S147+('IRA Buildings Changes'!$E$38/($AB$146-$R$146)*(S146-$R$146)))</f>
        <v>1642711394445.168</v>
      </c>
      <c r="T147" s="99">
        <f>IF(ISBLANK(Calculations!T147),"",Calculations!T147+('IRA Buildings Changes'!$E$38/($AB$146-$R$146)*(T146-$R$146)))</f>
        <v>1627325601258.3618</v>
      </c>
      <c r="U147" s="99">
        <f>IF(ISBLANK(Calculations!U147),"",Calculations!U147+('IRA Buildings Changes'!$E$38/($AB$146-$R$146)*(U146-$R$146)))</f>
        <v>1610653939861.853</v>
      </c>
      <c r="V147" s="99">
        <f>IF(ISBLANK(Calculations!V147),"",Calculations!V147+('IRA Buildings Changes'!$E$38/($AB$146-$R$146)*(V146-$R$146)))</f>
        <v>1593051227032.6338</v>
      </c>
      <c r="W147" s="99">
        <f>IF(ISBLANK(Calculations!W147),"",Calculations!W147+('IRA Buildings Changes'!$E$38/($AB$146-$R$146)*(W146-$R$146)))</f>
        <v>1574460225041.1992</v>
      </c>
      <c r="X147" s="99">
        <f>IF(ISBLANK(Calculations!X147),"",Calculations!X147+('IRA Buildings Changes'!$E$38/($AB$146-$R$146)*(X146-$R$146)))</f>
        <v>1555009799374.0459</v>
      </c>
      <c r="Y147" s="99">
        <f>IF(ISBLANK(Calculations!Y147),"",Calculations!Y147+('IRA Buildings Changes'!$E$38/($AB$146-$R$146)*(Y146-$R$146)))</f>
        <v>1534307129539.3315</v>
      </c>
      <c r="Z147" s="99">
        <f>IF(ISBLANK(Calculations!Z147),"",Calculations!Z147+('IRA Buildings Changes'!$E$38/($AB$146-$R$146)*(Z146-$R$146)))</f>
        <v>1513457431607.3572</v>
      </c>
      <c r="AA147" s="99">
        <f>IF(ISBLANK(Calculations!AA147),"",Calculations!AA147+('IRA Buildings Changes'!$E$38/($AB$146-$R$146)*(AA146-$R$146)))</f>
        <v>1493137571599.5811</v>
      </c>
      <c r="AB147" s="98">
        <f>IF(ISBLANK(Calculations!AB147),"",Calculations!AB147 + 'IRA Buildings Changes'!E38)</f>
        <v>1473621259121.3687</v>
      </c>
      <c r="AC147" s="99">
        <f>IF(ISBLANK(Calculations!AC147),"",Calculations!AC147  + 'IRA Buildings Changes'!$E$38)</f>
        <v>1465077101956.5728</v>
      </c>
      <c r="AD147" s="99">
        <f>IF(ISBLANK(Calculations!AD147),"",Calculations!AD147  + 'IRA Buildings Changes'!$E$38)</f>
        <v>1458003147075.9585</v>
      </c>
      <c r="AE147" s="99">
        <f>IF(ISBLANK(Calculations!AE147),"",Calculations!AE147  + 'IRA Buildings Changes'!$E$38)</f>
        <v>1450818702790.9272</v>
      </c>
      <c r="AF147" s="99">
        <f>IF(ISBLANK(Calculations!AF147),"",Calculations!AF147  + 'IRA Buildings Changes'!$E$38)</f>
        <v>1445471666864.1831</v>
      </c>
      <c r="AG147" s="99">
        <f>IF(ISBLANK(Calculations!AG147),"",Calculations!AG147  + 'IRA Buildings Changes'!$E$38)</f>
        <v>1439640020071.354</v>
      </c>
      <c r="AH147" s="99">
        <f>IF(ISBLANK(Calculations!AH147),"",Calculations!AH147  + 'IRA Buildings Changes'!$E$38)</f>
        <v>1435518751397.5791</v>
      </c>
      <c r="AI147" s="99">
        <f>IF(ISBLANK(Calculations!AI147),"",Calculations!AI147  + 'IRA Buildings Changes'!$E$38)</f>
        <v>1433569655379.5093</v>
      </c>
      <c r="AJ147" s="99">
        <f>IF(ISBLANK(Calculations!AJ147),"",Calculations!AJ147  + 'IRA Buildings Changes'!$E$38)</f>
        <v>1431680528935.2842</v>
      </c>
      <c r="AK147" s="99">
        <f>IF(ISBLANK(Calculations!AK147),"",Calculations!AK147  + 'IRA Buildings Changes'!$E$38)</f>
        <v>1431917618463.3774</v>
      </c>
      <c r="AL147" s="99">
        <f>IF(ISBLANK(Calculations!AL147),"",Calculations!AL147  + 'IRA Buildings Changes'!$E$38)</f>
        <v>1432188559570.6538</v>
      </c>
      <c r="AM147" s="99">
        <f>IF(ISBLANK(Calculations!AM147),"",Calculations!AM147  + 'IRA Buildings Changes'!$E$38)</f>
        <v>1433446868963.7451</v>
      </c>
      <c r="AN147" s="99">
        <f>IF(ISBLANK(Calculations!AN147),"",Calculations!AN147  + 'IRA Buildings Changes'!$E$38)</f>
        <v>1437043081117.5342</v>
      </c>
      <c r="AO147" s="99">
        <f>IF(ISBLANK(Calculations!AO147),"",Calculations!AO147  + 'IRA Buildings Changes'!$E$38)</f>
        <v>1441197969939.749</v>
      </c>
      <c r="AP147" s="99">
        <f>IF(ISBLANK(Calculations!AP147),"",Calculations!AP147  + 'IRA Buildings Changes'!$E$38)</f>
        <v>1446502888481.7412</v>
      </c>
      <c r="AQ147" s="99">
        <f>IF(ISBLANK(Calculations!AQ147),"",Calculations!AQ147  + 'IRA Buildings Changes'!$E$38)</f>
        <v>1453940900531.8564</v>
      </c>
      <c r="AR147" s="99">
        <f>IF(ISBLANK(Calculations!AR147),"",Calculations!AR147  + 'IRA Buildings Changes'!$E$38)</f>
        <v>1459929344062.8765</v>
      </c>
      <c r="AS147" s="99">
        <f>IF(ISBLANK(Calculations!AS147),"",Calculations!AS147  + 'IRA Buildings Changes'!$E$38)</f>
        <v>1467898082869.9858</v>
      </c>
      <c r="AT147" s="99">
        <f>IF(ISBLANK(Calculations!AT147),"",Calculations!AT147  + 'IRA Buildings Changes'!$E$38)</f>
        <v>1476142305207.8594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4.310421473463835E-3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49858645183.556183</v>
      </c>
      <c r="P149">
        <f>IF(ISBLANK(Calculations!P149),"",Calculations!P149)</f>
        <v>49858645183.556183</v>
      </c>
      <c r="Q149">
        <f>IF(ISBLANK(Calculations!Q149),"",Calculations!Q149)</f>
        <v>49858645183.556183</v>
      </c>
      <c r="R149">
        <f>IF(ISBLANK(Calculations!R149),"",Calculations!R149)</f>
        <v>50399002664.048782</v>
      </c>
      <c r="S149">
        <f>IF(ISBLANK(Calculations!S149),"",Calculations!S149)</f>
        <v>50913406344.737747</v>
      </c>
      <c r="T149">
        <f>IF(ISBLANK(Calculations!T149),"",Calculations!T149)</f>
        <v>51409317474.478043</v>
      </c>
      <c r="U149">
        <f>IF(ISBLANK(Calculations!U149),"",Calculations!U149)</f>
        <v>51881170652.37204</v>
      </c>
      <c r="V149">
        <f>IF(ISBLANK(Calculations!V149),"",Calculations!V149)</f>
        <v>52306129045.508682</v>
      </c>
      <c r="W149">
        <f>IF(ISBLANK(Calculations!W149),"",Calculations!W149)</f>
        <v>52709917428.51825</v>
      </c>
      <c r="X149">
        <f>IF(ISBLANK(Calculations!X149),"",Calculations!X149)</f>
        <v>53061739275.405922</v>
      </c>
      <c r="Y149">
        <f>IF(ISBLANK(Calculations!Y149),"",Calculations!Y149)</f>
        <v>53381809539.027252</v>
      </c>
      <c r="Z149">
        <f>IF(ISBLANK(Calculations!Z149),"",Calculations!Z149)</f>
        <v>53694871766.130577</v>
      </c>
      <c r="AA149">
        <f>IF(ISBLANK(Calculations!AA149),"",Calculations!AA149)</f>
        <v>53953755968.502815</v>
      </c>
      <c r="AB149">
        <f>IF(ISBLANK(Calculations!AB149),"",Calculations!AB149)</f>
        <v>54224829325.110443</v>
      </c>
      <c r="AC149">
        <f>IF(ISBLANK(Calculations!AC149),"",Calculations!AC149)</f>
        <v>54448973935.274948</v>
      </c>
      <c r="AD149">
        <f>IF(ISBLANK(Calculations!AD149),"",Calculations!AD149)</f>
        <v>54678660485.442474</v>
      </c>
      <c r="AE149">
        <f>IF(ISBLANK(Calculations!AE149),"",Calculations!AE149)</f>
        <v>54897255051.584732</v>
      </c>
      <c r="AF149">
        <f>IF(ISBLANK(Calculations!AF149),"",Calculations!AF149)</f>
        <v>55097807537.774345</v>
      </c>
      <c r="AG149">
        <f>IF(ISBLANK(Calculations!AG149),"",Calculations!AG149)</f>
        <v>55260570851.098267</v>
      </c>
      <c r="AH149">
        <f>IF(ISBLANK(Calculations!AH149),"",Calculations!AH149)</f>
        <v>55435744467.080994</v>
      </c>
      <c r="AI149">
        <f>IF(ISBLANK(Calculations!AI149),"",Calculations!AI149)</f>
        <v>55577719091.982681</v>
      </c>
      <c r="AJ149">
        <f>IF(ISBLANK(Calculations!AJ149),"",Calculations!AJ149)</f>
        <v>55679326790.016037</v>
      </c>
      <c r="AK149">
        <f>IF(ISBLANK(Calculations!AK149),"",Calculations!AK149)</f>
        <v>55773282666.829269</v>
      </c>
      <c r="AL149">
        <f>IF(ISBLANK(Calculations!AL149),"",Calculations!AL149)</f>
        <v>55828398696.451172</v>
      </c>
      <c r="AM149">
        <f>IF(ISBLANK(Calculations!AM149),"",Calculations!AM149)</f>
        <v>55867430864.488358</v>
      </c>
      <c r="AN149">
        <f>IF(ISBLANK(Calculations!AN149),"",Calculations!AN149)</f>
        <v>55874677750.091919</v>
      </c>
      <c r="AO149">
        <f>IF(ISBLANK(Calculations!AO149),"",Calculations!AO149)</f>
        <v>55852040929.295029</v>
      </c>
      <c r="AP149">
        <f>IF(ISBLANK(Calculations!AP149),"",Calculations!AP149)</f>
        <v>55797571470.916069</v>
      </c>
      <c r="AQ149">
        <f>IF(ISBLANK(Calculations!AQ149),"",Calculations!AQ149)</f>
        <v>55737031077.177475</v>
      </c>
      <c r="AR149">
        <f>IF(ISBLANK(Calculations!AR149),"",Calculations!AR149)</f>
        <v>55640011602.29847</v>
      </c>
      <c r="AS149">
        <f>IF(ISBLANK(Calculations!AS149),"",Calculations!AS149)</f>
        <v>55527775241.114464</v>
      </c>
      <c r="AT149">
        <f>IF(ISBLANK(Calculations!AT149),"",Calculations!AT149)</f>
        <v>55409730043.402901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1126053.5134505699</v>
      </c>
      <c r="S158">
        <f>IF(ISBLANK(Calculations!S158),"",Calculations!S158)</f>
        <v>1145556.85601461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8.4659411976410026E-2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1041226107897.8669</v>
      </c>
      <c r="P160">
        <f>IF(ISBLANK(Calculations!P160),"",Calculations!P160)</f>
        <v>1041226107897.8669</v>
      </c>
      <c r="Q160">
        <f>IF(ISBLANK(Calculations!Q160),"",Calculations!Q160)</f>
        <v>1041226107897.8669</v>
      </c>
      <c r="R160">
        <f>IF(ISBLANK(Calculations!R160),"",Calculations!R160)</f>
        <v>1023499017913.3474</v>
      </c>
      <c r="S160">
        <f>IF(ISBLANK(Calculations!S160),"",Calculations!S160)</f>
        <v>997503375010.94995</v>
      </c>
      <c r="T160">
        <f>IF(ISBLANK(Calculations!T160),"",Calculations!T160)</f>
        <v>969037450962.35437</v>
      </c>
      <c r="U160">
        <f>IF(ISBLANK(Calculations!U160),"",Calculations!U160)</f>
        <v>940997699875.64868</v>
      </c>
      <c r="V160">
        <f>IF(ISBLANK(Calculations!V160),"",Calculations!V160)</f>
        <v>913703239651.57605</v>
      </c>
      <c r="W160">
        <f>IF(ISBLANK(Calculations!W160),"",Calculations!W160)</f>
        <v>886748525981.15759</v>
      </c>
      <c r="X160">
        <f>IF(ISBLANK(Calculations!X160),"",Calculations!X160)</f>
        <v>861670081784.39319</v>
      </c>
      <c r="Y160">
        <f>IF(ISBLANK(Calculations!Y160),"",Calculations!Y160)</f>
        <v>838496013241.07324</v>
      </c>
      <c r="Z160">
        <f>IF(ISBLANK(Calculations!Z160),"",Calculations!Z160)</f>
        <v>817637065013.37024</v>
      </c>
      <c r="AA160">
        <f>IF(ISBLANK(Calculations!AA160),"",Calculations!AA160)</f>
        <v>799555989922.14307</v>
      </c>
      <c r="AB160">
        <f>IF(ISBLANK(Calculations!AB160),"",Calculations!AB160)</f>
        <v>784048607626.88098</v>
      </c>
      <c r="AC160">
        <f>IF(ISBLANK(Calculations!AC160),"",Calculations!AC160)</f>
        <v>771000790799.3219</v>
      </c>
      <c r="AD160">
        <f>IF(ISBLANK(Calculations!AD160),"",Calculations!AD160)</f>
        <v>758877876976.2345</v>
      </c>
      <c r="AE160">
        <f>IF(ISBLANK(Calculations!AE160),"",Calculations!AE160)</f>
        <v>747889176824.42908</v>
      </c>
      <c r="AF160">
        <f>IF(ISBLANK(Calculations!AF160),"",Calculations!AF160)</f>
        <v>737528979454.67688</v>
      </c>
      <c r="AG160">
        <f>IF(ISBLANK(Calculations!AG160),"",Calculations!AG160)</f>
        <v>728299410887.57959</v>
      </c>
      <c r="AH160">
        <f>IF(ISBLANK(Calculations!AH160),"",Calculations!AH160)</f>
        <v>720104558109.6051</v>
      </c>
      <c r="AI160">
        <f>IF(ISBLANK(Calculations!AI160),"",Calculations!AI160)</f>
        <v>712597165843.96521</v>
      </c>
      <c r="AJ160">
        <f>IF(ISBLANK(Calculations!AJ160),"",Calculations!AJ160)</f>
        <v>705756521483.42188</v>
      </c>
      <c r="AK160">
        <f>IF(ISBLANK(Calculations!AK160),"",Calculations!AK160)</f>
        <v>699777125516.9895</v>
      </c>
      <c r="AL160">
        <f>IF(ISBLANK(Calculations!AL160),"",Calculations!AL160)</f>
        <v>694925562397.28491</v>
      </c>
      <c r="AM160">
        <f>IF(ISBLANK(Calculations!AM160),"",Calculations!AM160)</f>
        <v>691372473336.84546</v>
      </c>
      <c r="AN160">
        <f>IF(ISBLANK(Calculations!AN160),"",Calculations!AN160)</f>
        <v>688347019872.34668</v>
      </c>
      <c r="AO160">
        <f>IF(ISBLANK(Calculations!AO160),"",Calculations!AO160)</f>
        <v>686081681298.45154</v>
      </c>
      <c r="AP160">
        <f>IF(ISBLANK(Calculations!AP160),"",Calculations!AP160)</f>
        <v>684710867125.95984</v>
      </c>
      <c r="AQ160">
        <f>IF(ISBLANK(Calculations!AQ160),"",Calculations!AQ160)</f>
        <v>684201160440.83533</v>
      </c>
      <c r="AR160">
        <f>IF(ISBLANK(Calculations!AR160),"",Calculations!AR160)</f>
        <v>684368160008.53845</v>
      </c>
      <c r="AS160">
        <f>IF(ISBLANK(Calculations!AS160),"",Calculations!AS160)</f>
        <v>685366442689.1272</v>
      </c>
      <c r="AT160">
        <f>IF(ISBLANK(Calculations!AT160),"",Calculations!AT160)</f>
        <v>687110857391.01392</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0.18598804331872607</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2287466944777.0117</v>
      </c>
      <c r="P173">
        <f>IF(ISBLANK(Calculations!P173),"",Calculations!P173)</f>
        <v>2287466944777.0117</v>
      </c>
      <c r="Q173">
        <f>IF(ISBLANK(Calculations!Q173),"",Calculations!Q173)</f>
        <v>2287466944777.0117</v>
      </c>
      <c r="R173">
        <f>IF(ISBLANK(Calculations!R173),"",Calculations!R173)</f>
        <v>2305379482243.3223</v>
      </c>
      <c r="S173">
        <f>IF(ISBLANK(Calculations!S173),"",Calculations!S173)</f>
        <v>2320215193202.9805</v>
      </c>
      <c r="T173">
        <f>IF(ISBLANK(Calculations!T173),"",Calculations!T173)</f>
        <v>2329163078242.3315</v>
      </c>
      <c r="U173">
        <f>IF(ISBLANK(Calculations!U173),"",Calculations!U173)</f>
        <v>2331860916762.4253</v>
      </c>
      <c r="V173">
        <f>IF(ISBLANK(Calculations!V173),"",Calculations!V173)</f>
        <v>2327258582559.0752</v>
      </c>
      <c r="W173">
        <f>IF(ISBLANK(Calculations!W173),"",Calculations!W173)</f>
        <v>2317073609691.5112</v>
      </c>
      <c r="X173">
        <f>IF(ISBLANK(Calculations!X173),"",Calculations!X173)</f>
        <v>2303785424226.9805</v>
      </c>
      <c r="Y173">
        <f>IF(ISBLANK(Calculations!Y173),"",Calculations!Y173)</f>
        <v>2289408806862.9434</v>
      </c>
      <c r="Z173">
        <f>IF(ISBLANK(Calculations!Z173),"",Calculations!Z173)</f>
        <v>2275725784157.7339</v>
      </c>
      <c r="AA173">
        <f>IF(ISBLANK(Calculations!AA173),"",Calculations!AA173)</f>
        <v>2264111668466.6636</v>
      </c>
      <c r="AB173">
        <f>IF(ISBLANK(Calculations!AB173),"",Calculations!AB173)</f>
        <v>2255127962833.1196</v>
      </c>
      <c r="AC173">
        <f>IF(ISBLANK(Calculations!AC173),"",Calculations!AC173)</f>
        <v>2248837837756.043</v>
      </c>
      <c r="AD173">
        <f>IF(ISBLANK(Calculations!AD173),"",Calculations!AD173)</f>
        <v>2244822868593.5894</v>
      </c>
      <c r="AE173">
        <f>IF(ISBLANK(Calculations!AE173),"",Calculations!AE173)</f>
        <v>2242148392828.1045</v>
      </c>
      <c r="AF173">
        <f>IF(ISBLANK(Calculations!AF173),"",Calculations!AF173)</f>
        <v>2241021761054.6499</v>
      </c>
      <c r="AG173">
        <f>IF(ISBLANK(Calculations!AG173),"",Calculations!AG173)</f>
        <v>2241458309295.2026</v>
      </c>
      <c r="AH173">
        <f>IF(ISBLANK(Calculations!AH173),"",Calculations!AH173)</f>
        <v>2242578211097.6909</v>
      </c>
      <c r="AI173">
        <f>IF(ISBLANK(Calculations!AI173),"",Calculations!AI173)</f>
        <v>2244969598458.5449</v>
      </c>
      <c r="AJ173">
        <f>IF(ISBLANK(Calculations!AJ173),"",Calculations!AJ173)</f>
        <v>2247678513370.1743</v>
      </c>
      <c r="AK173">
        <f>IF(ISBLANK(Calculations!AK173),"",Calculations!AK173)</f>
        <v>2251570724620.7847</v>
      </c>
      <c r="AL173">
        <f>IF(ISBLANK(Calculations!AL173),"",Calculations!AL173)</f>
        <v>2256173365931.9624</v>
      </c>
      <c r="AM173">
        <f>IF(ISBLANK(Calculations!AM173),"",Calculations!AM173)</f>
        <v>2261287963411.4375</v>
      </c>
      <c r="AN173">
        <f>IF(ISBLANK(Calculations!AN173),"",Calculations!AN173)</f>
        <v>2267627215470.0723</v>
      </c>
      <c r="AO173">
        <f>IF(ISBLANK(Calculations!AO173),"",Calculations!AO173)</f>
        <v>2274819733180.1958</v>
      </c>
      <c r="AP173">
        <f>IF(ISBLANK(Calculations!AP173),"",Calculations!AP173)</f>
        <v>2282583450150.6982</v>
      </c>
      <c r="AQ173">
        <f>IF(ISBLANK(Calculations!AQ173),"",Calculations!AQ173)</f>
        <v>2291680980116.6138</v>
      </c>
      <c r="AR173">
        <f>IF(ISBLANK(Calculations!AR173),"",Calculations!AR173)</f>
        <v>2300911980976.0039</v>
      </c>
      <c r="AS173">
        <f>IF(ISBLANK(Calculations!AS173),"",Calculations!AS173)</f>
        <v>2311077183806.9849</v>
      </c>
      <c r="AT173">
        <f>IF(ISBLANK(Calculations!AT173),"",Calculations!AT173)</f>
        <v>2321963146500.6333</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0.16652348768057681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1926177182001.2319</v>
      </c>
      <c r="P175">
        <f>IF(ISBLANK(Calculations!P175),"",Calculations!P175)</f>
        <v>1926177182001.2319</v>
      </c>
      <c r="Q175">
        <f>IF(ISBLANK(Calculations!Q175),"",Calculations!Q175)</f>
        <v>1926177182001.2319</v>
      </c>
      <c r="R175">
        <f>IF(ISBLANK(Calculations!R175),"",Calculations!R175)</f>
        <v>1945637405497.1274</v>
      </c>
      <c r="S175">
        <f>IF(ISBLANK(Calculations!S175),"",Calculations!S175)</f>
        <v>1964251520987.0662</v>
      </c>
      <c r="T175">
        <f>IF(ISBLANK(Calculations!T175),"",Calculations!T175)</f>
        <v>1980930238492.7195</v>
      </c>
      <c r="U175">
        <f>IF(ISBLANK(Calculations!U175),"",Calculations!U175)</f>
        <v>1995964793828.9045</v>
      </c>
      <c r="V175">
        <f>IF(ISBLANK(Calculations!V175),"",Calculations!V175)</f>
        <v>2011926884339.7117</v>
      </c>
      <c r="W175">
        <f>IF(ISBLANK(Calculations!W175),"",Calculations!W175)</f>
        <v>2026858384856.3643</v>
      </c>
      <c r="X175">
        <f>IF(ISBLANK(Calculations!X175),"",Calculations!X175)</f>
        <v>2042587571199.3562</v>
      </c>
      <c r="Y175">
        <f>IF(ISBLANK(Calculations!Y175),"",Calculations!Y175)</f>
        <v>2060083534213.5623</v>
      </c>
      <c r="Z175">
        <f>IF(ISBLANK(Calculations!Z175),"",Calculations!Z175)</f>
        <v>2076988840654.363</v>
      </c>
      <c r="AA175">
        <f>IF(ISBLANK(Calculations!AA175),"",Calculations!AA175)</f>
        <v>2093929466306.1201</v>
      </c>
      <c r="AB175">
        <f>IF(ISBLANK(Calculations!AB175),"",Calculations!AB175)</f>
        <v>2109867963987.6953</v>
      </c>
      <c r="AC175">
        <f>IF(ISBLANK(Calculations!AC175),"",Calculations!AC175)</f>
        <v>2127628240448.0044</v>
      </c>
      <c r="AD175">
        <f>IF(ISBLANK(Calculations!AD175),"",Calculations!AD175)</f>
        <v>2145077435941.5925</v>
      </c>
      <c r="AE175">
        <f>IF(ISBLANK(Calculations!AE175),"",Calculations!AE175)</f>
        <v>2160569071223.3137</v>
      </c>
      <c r="AF175">
        <f>IF(ISBLANK(Calculations!AF175),"",Calculations!AF175)</f>
        <v>2176588807889.4631</v>
      </c>
      <c r="AG175">
        <f>IF(ISBLANK(Calculations!AG175),"",Calculations!AG175)</f>
        <v>2194747781042.6577</v>
      </c>
      <c r="AH175">
        <f>IF(ISBLANK(Calculations!AH175),"",Calculations!AH175)</f>
        <v>2212224268099.4849</v>
      </c>
      <c r="AI175">
        <f>IF(ISBLANK(Calculations!AI175),"",Calculations!AI175)</f>
        <v>2230266431465.5879</v>
      </c>
      <c r="AJ175">
        <f>IF(ISBLANK(Calculations!AJ175),"",Calculations!AJ175)</f>
        <v>2248200144200.8218</v>
      </c>
      <c r="AK175">
        <f>IF(ISBLANK(Calculations!AK175),"",Calculations!AK175)</f>
        <v>2265363829853.1924</v>
      </c>
      <c r="AL175">
        <f>IF(ISBLANK(Calculations!AL175),"",Calculations!AL175)</f>
        <v>2282095890358.3589</v>
      </c>
      <c r="AM175">
        <f>IF(ISBLANK(Calculations!AM175),"",Calculations!AM175)</f>
        <v>2300034577424.5679</v>
      </c>
      <c r="AN175">
        <f>IF(ISBLANK(Calculations!AN175),"",Calculations!AN175)</f>
        <v>2317463906602.3525</v>
      </c>
      <c r="AO175">
        <f>IF(ISBLANK(Calculations!AO175),"",Calculations!AO175)</f>
        <v>2335650103876.4326</v>
      </c>
      <c r="AP175">
        <f>IF(ISBLANK(Calculations!AP175),"",Calculations!AP175)</f>
        <v>2351514087855.354</v>
      </c>
      <c r="AQ175">
        <f>IF(ISBLANK(Calculations!AQ175),"",Calculations!AQ175)</f>
        <v>2369281934412.52</v>
      </c>
      <c r="AR175">
        <f>IF(ISBLANK(Calculations!AR175),"",Calculations!AR175)</f>
        <v>2387153249452.2012</v>
      </c>
      <c r="AS175">
        <f>IF(ISBLANK(Calculations!AS175),"",Calculations!AS175)</f>
        <v>2405911559968.3813</v>
      </c>
      <c r="AT175">
        <f>IF(ISBLANK(Calculations!AT175),"",Calculations!AT175)</f>
        <v>2423187530709.8745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3.3561678019571779E-3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12847410345.892076</v>
      </c>
      <c r="P176">
        <f>IF(ISBLANK(Calculations!P176),"",Calculations!P176)</f>
        <v>12847410345.892076</v>
      </c>
      <c r="Q176">
        <f>IF(ISBLANK(Calculations!Q176),"",Calculations!Q176)</f>
        <v>12847410345.892076</v>
      </c>
      <c r="R176">
        <f>IF(ISBLANK(Calculations!R176),"",Calculations!R176)</f>
        <v>12242982684.978123</v>
      </c>
      <c r="S176">
        <f>IF(ISBLANK(Calculations!S176),"",Calculations!S176)</f>
        <v>11631916284.701406</v>
      </c>
      <c r="T176">
        <f>IF(ISBLANK(Calculations!T176),"",Calculations!T176)</f>
        <v>11032519361.724529</v>
      </c>
      <c r="U176">
        <f>IF(ISBLANK(Calculations!U176),"",Calculations!U176)</f>
        <v>10459269072.804491</v>
      </c>
      <c r="V176">
        <f>IF(ISBLANK(Calculations!V176),"",Calculations!V176)</f>
        <v>9927063120.9045544</v>
      </c>
      <c r="W176">
        <f>IF(ISBLANK(Calculations!W176),"",Calculations!W176)</f>
        <v>9445378632.6385994</v>
      </c>
      <c r="X176">
        <f>IF(ISBLANK(Calculations!X176),"",Calculations!X176)</f>
        <v>9025653314.7377777</v>
      </c>
      <c r="Y176">
        <f>IF(ISBLANK(Calculations!Y176),"",Calculations!Y176)</f>
        <v>8681746169.5910683</v>
      </c>
      <c r="Z176">
        <f>IF(ISBLANK(Calculations!Z176),"",Calculations!Z176)</f>
        <v>8395920078.2346601</v>
      </c>
      <c r="AA176">
        <f>IF(ISBLANK(Calculations!AA176),"",Calculations!AA176)</f>
        <v>8170782250.8598785</v>
      </c>
      <c r="AB176">
        <f>IF(ISBLANK(Calculations!AB176),"",Calculations!AB176)</f>
        <v>7997872629.7342119</v>
      </c>
      <c r="AC176">
        <f>IF(ISBLANK(Calculations!AC176),"",Calculations!AC176)</f>
        <v>7862788934.8452139</v>
      </c>
      <c r="AD176">
        <f>IF(ISBLANK(Calculations!AD176),"",Calculations!AD176)</f>
        <v>7754989359.0341768</v>
      </c>
      <c r="AE176">
        <f>IF(ISBLANK(Calculations!AE176),"",Calculations!AE176)</f>
        <v>7659087550.2163134</v>
      </c>
      <c r="AF176">
        <f>IF(ISBLANK(Calculations!AF176),"",Calculations!AF176)</f>
        <v>7567261785.2684546</v>
      </c>
      <c r="AG176">
        <f>IF(ISBLANK(Calculations!AG176),"",Calculations!AG176)</f>
        <v>7488224048.9385548</v>
      </c>
      <c r="AH176">
        <f>IF(ISBLANK(Calculations!AH176),"",Calculations!AH176)</f>
        <v>7407731053.7426195</v>
      </c>
      <c r="AI176">
        <f>IF(ISBLANK(Calculations!AI176),"",Calculations!AI176)</f>
        <v>7330187292.7218981</v>
      </c>
      <c r="AJ176">
        <f>IF(ISBLANK(Calculations!AJ176),"",Calculations!AJ176)</f>
        <v>7251985810.1141243</v>
      </c>
      <c r="AK176">
        <f>IF(ISBLANK(Calculations!AK176),"",Calculations!AK176)</f>
        <v>7168296749.271162</v>
      </c>
      <c r="AL176">
        <f>IF(ISBLANK(Calculations!AL176),"",Calculations!AL176)</f>
        <v>7080941364.1093826</v>
      </c>
      <c r="AM176">
        <f>IF(ISBLANK(Calculations!AM176),"",Calculations!AM176)</f>
        <v>6995007039.892313</v>
      </c>
      <c r="AN176">
        <f>IF(ISBLANK(Calculations!AN176),"",Calculations!AN176)</f>
        <v>6906248170.8199987</v>
      </c>
      <c r="AO176">
        <f>IF(ISBLANK(Calculations!AO176),"",Calculations!AO176)</f>
        <v>6817434167.811471</v>
      </c>
      <c r="AP176">
        <f>IF(ISBLANK(Calculations!AP176),"",Calculations!AP176)</f>
        <v>6717274184.9622631</v>
      </c>
      <c r="AQ176">
        <f>IF(ISBLANK(Calculations!AQ176),"",Calculations!AQ176)</f>
        <v>6619036444.2988415</v>
      </c>
      <c r="AR176">
        <f>IF(ISBLANK(Calculations!AR176),"",Calculations!AR176)</f>
        <v>6521977866.0906496</v>
      </c>
      <c r="AS176">
        <f>IF(ISBLANK(Calculations!AS176),"",Calculations!AS176)</f>
        <v>6423849102.9073086</v>
      </c>
      <c r="AT176">
        <f>IF(ISBLANK(Calculations!AT176),"",Calculations!AT176)</f>
        <v>6325499273.2525959</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0.57456771802038731</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7066608363932.7432</v>
      </c>
      <c r="P186">
        <f>IF(ISBLANK(Calculations!P186),"",Calculations!P186)</f>
        <v>7066608363932.7432</v>
      </c>
      <c r="Q186">
        <f>IF(ISBLANK(Calculations!Q186),"",Calculations!Q186)</f>
        <v>7066608363932.7432</v>
      </c>
      <c r="R186">
        <f>IF(ISBLANK(Calculations!R186),"",Calculations!R186)</f>
        <v>7136478257202.7344</v>
      </c>
      <c r="S186">
        <f>IF(ISBLANK(Calculations!S186),"",Calculations!S186)</f>
        <v>7217571720746.2734</v>
      </c>
      <c r="T186">
        <f>IF(ISBLANK(Calculations!T186),"",Calculations!T186)</f>
        <v>7311829928380.9912</v>
      </c>
      <c r="U186">
        <f>IF(ISBLANK(Calculations!U186),"",Calculations!U186)</f>
        <v>7408604243479.9473</v>
      </c>
      <c r="V186">
        <f>IF(ISBLANK(Calculations!V186),"",Calculations!V186)</f>
        <v>7512107755077.2568</v>
      </c>
      <c r="W186">
        <f>IF(ISBLANK(Calculations!W186),"",Calculations!W186)</f>
        <v>7620133459819.7686</v>
      </c>
      <c r="X186">
        <f>IF(ISBLANK(Calculations!X186),"",Calculations!X186)</f>
        <v>7730962738849.8223</v>
      </c>
      <c r="Y186">
        <f>IF(ISBLANK(Calculations!Y186),"",Calculations!Y186)</f>
        <v>7846515128697.293</v>
      </c>
      <c r="Z186">
        <f>IF(ISBLANK(Calculations!Z186),"",Calculations!Z186)</f>
        <v>7965130740285.627</v>
      </c>
      <c r="AA186">
        <f>IF(ISBLANK(Calculations!AA186),"",Calculations!AA186)</f>
        <v>8086222275803.7598</v>
      </c>
      <c r="AB186">
        <f>IF(ISBLANK(Calculations!AB186),"",Calculations!AB186)</f>
        <v>8213026055294.7744</v>
      </c>
      <c r="AC186">
        <f>IF(ISBLANK(Calculations!AC186),"",Calculations!AC186)</f>
        <v>8342682865731.1064</v>
      </c>
      <c r="AD186">
        <f>IF(ISBLANK(Calculations!AD186),"",Calculations!AD186)</f>
        <v>8476957691587.083</v>
      </c>
      <c r="AE186">
        <f>IF(ISBLANK(Calculations!AE186),"",Calculations!AE186)</f>
        <v>8615142684448.2969</v>
      </c>
      <c r="AF186">
        <f>IF(ISBLANK(Calculations!AF186),"",Calculations!AF186)</f>
        <v>8754789739754.9492</v>
      </c>
      <c r="AG186">
        <f>IF(ISBLANK(Calculations!AG186),"",Calculations!AG186)</f>
        <v>8900578693748.8965</v>
      </c>
      <c r="AH186">
        <f>IF(ISBLANK(Calculations!AH186),"",Calculations!AH186)</f>
        <v>9047322779446.1016</v>
      </c>
      <c r="AI186">
        <f>IF(ISBLANK(Calculations!AI186),"",Calculations!AI186)</f>
        <v>9198613786617.3125</v>
      </c>
      <c r="AJ186">
        <f>IF(ISBLANK(Calculations!AJ186),"",Calculations!AJ186)</f>
        <v>9354083881370.4707</v>
      </c>
      <c r="AK186">
        <f>IF(ISBLANK(Calculations!AK186),"",Calculations!AK186)</f>
        <v>9514289451105.5449</v>
      </c>
      <c r="AL186">
        <f>IF(ISBLANK(Calculations!AL186),"",Calculations!AL186)</f>
        <v>9677790070664.7812</v>
      </c>
      <c r="AM186">
        <f>IF(ISBLANK(Calculations!AM186),"",Calculations!AM186)</f>
        <v>9846418727426.8711</v>
      </c>
      <c r="AN186">
        <f>IF(ISBLANK(Calculations!AN186),"",Calculations!AN186)</f>
        <v>10017884959928.768</v>
      </c>
      <c r="AO186">
        <f>IF(ISBLANK(Calculations!AO186),"",Calculations!AO186)</f>
        <v>10191079084411.621</v>
      </c>
      <c r="AP186">
        <f>IF(ISBLANK(Calculations!AP186),"",Calculations!AP186)</f>
        <v>10370671663994.025</v>
      </c>
      <c r="AQ186">
        <f>IF(ISBLANK(Calculations!AQ186),"",Calculations!AQ186)</f>
        <v>10550029324451.961</v>
      </c>
      <c r="AR186">
        <f>IF(ISBLANK(Calculations!AR186),"",Calculations!AR186)</f>
        <v>10735065227430.523</v>
      </c>
      <c r="AS186">
        <f>IF(ISBLANK(Calculations!AS186),"",Calculations!AS186)</f>
        <v>10924323492566.541</v>
      </c>
      <c r="AT186">
        <f>IF(ISBLANK(Calculations!AT186),"",Calculations!AT186)</f>
        <v>11118858164878.85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0.37765919014200816</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4368383852372.6084</v>
      </c>
      <c r="P188">
        <f>IF(ISBLANK(Calculations!P188),"",Calculations!P188)</f>
        <v>4368383852372.6084</v>
      </c>
      <c r="Q188">
        <f>IF(ISBLANK(Calculations!Q188),"",Calculations!Q188)</f>
        <v>4368383852372.6084</v>
      </c>
      <c r="R188">
        <f>IF(ISBLANK(Calculations!R188),"",Calculations!R188)</f>
        <v>4353320113485.3579</v>
      </c>
      <c r="S188">
        <f>IF(ISBLANK(Calculations!S188),"",Calculations!S188)</f>
        <v>4348493440483.5747</v>
      </c>
      <c r="T188">
        <f>IF(ISBLANK(Calculations!T188),"",Calculations!T188)</f>
        <v>4342066245225.0361</v>
      </c>
      <c r="U188">
        <f>IF(ISBLANK(Calculations!U188),"",Calculations!U188)</f>
        <v>4333266511091.7427</v>
      </c>
      <c r="V188">
        <f>IF(ISBLANK(Calculations!V188),"",Calculations!V188)</f>
        <v>4324347522358.9199</v>
      </c>
      <c r="W188">
        <f>IF(ISBLANK(Calculations!W188),"",Calculations!W188)</f>
        <v>4304369238659.7261</v>
      </c>
      <c r="X188">
        <f>IF(ISBLANK(Calculations!X188),"",Calculations!X188)</f>
        <v>4287466468316.6631</v>
      </c>
      <c r="Y188">
        <f>IF(ISBLANK(Calculations!Y188),"",Calculations!Y188)</f>
        <v>4275271116375.8726</v>
      </c>
      <c r="Z188">
        <f>IF(ISBLANK(Calculations!Z188),"",Calculations!Z188)</f>
        <v>4269810511029.2456</v>
      </c>
      <c r="AA188">
        <f>IF(ISBLANK(Calculations!AA188),"",Calculations!AA188)</f>
        <v>4266433722895.3594</v>
      </c>
      <c r="AB188">
        <f>IF(ISBLANK(Calculations!AB188),"",Calculations!AB188)</f>
        <v>4265404367404.729</v>
      </c>
      <c r="AC188">
        <f>IF(ISBLANK(Calculations!AC188),"",Calculations!AC188)</f>
        <v>4267193186397.6001</v>
      </c>
      <c r="AD188">
        <f>IF(ISBLANK(Calculations!AD188),"",Calculations!AD188)</f>
        <v>4266860528830.4941</v>
      </c>
      <c r="AE188">
        <f>IF(ISBLANK(Calculations!AE188),"",Calculations!AE188)</f>
        <v>4259378871849.8472</v>
      </c>
      <c r="AF188">
        <f>IF(ISBLANK(Calculations!AF188),"",Calculations!AF188)</f>
        <v>4253202738906.0684</v>
      </c>
      <c r="AG188">
        <f>IF(ISBLANK(Calculations!AG188),"",Calculations!AG188)</f>
        <v>4248777765607.9414</v>
      </c>
      <c r="AH188">
        <f>IF(ISBLANK(Calculations!AH188),"",Calculations!AH188)</f>
        <v>4247509900918.2729</v>
      </c>
      <c r="AI188">
        <f>IF(ISBLANK(Calculations!AI188),"",Calculations!AI188)</f>
        <v>4246392673617.4648</v>
      </c>
      <c r="AJ188">
        <f>IF(ISBLANK(Calculations!AJ188),"",Calculations!AJ188)</f>
        <v>4248790318723.6812</v>
      </c>
      <c r="AK188">
        <f>IF(ISBLANK(Calculations!AK188),"",Calculations!AK188)</f>
        <v>4250786264126.2417</v>
      </c>
      <c r="AL188">
        <f>IF(ISBLANK(Calculations!AL188),"",Calculations!AL188)</f>
        <v>4249894992908.7505</v>
      </c>
      <c r="AM188">
        <f>IF(ISBLANK(Calculations!AM188),"",Calculations!AM188)</f>
        <v>4245796400619.8413</v>
      </c>
      <c r="AN188">
        <f>IF(ISBLANK(Calculations!AN188),"",Calculations!AN188)</f>
        <v>4240455049872.7432</v>
      </c>
      <c r="AO188">
        <f>IF(ISBLANK(Calculations!AO188),"",Calculations!AO188)</f>
        <v>4234417001202.1216</v>
      </c>
      <c r="AP188">
        <f>IF(ISBLANK(Calculations!AP188),"",Calculations!AP188)</f>
        <v>4228931289624.0146</v>
      </c>
      <c r="AQ188">
        <f>IF(ISBLANK(Calculations!AQ188),"",Calculations!AQ188)</f>
        <v>4224832697335.1064</v>
      </c>
      <c r="AR188">
        <f>IF(ISBLANK(Calculations!AR188),"",Calculations!AR188)</f>
        <v>4219221454599.6201</v>
      </c>
      <c r="AS188">
        <f>IF(ISBLANK(Calculations!AS188),"",Calculations!AS188)</f>
        <v>4215323712162.5488</v>
      </c>
      <c r="AT188">
        <f>IF(ISBLANK(Calculations!AT188),"",Calculations!AT188)</f>
        <v>4210999163790.3228</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0.12166146456720454</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465720086363.25897</v>
      </c>
      <c r="P189">
        <f>IF(ISBLANK(Calculations!P189),"",Calculations!P189)</f>
        <v>465720086363.25897</v>
      </c>
      <c r="Q189">
        <f>IF(ISBLANK(Calculations!Q189),"",Calculations!Q189)</f>
        <v>465720086363.25897</v>
      </c>
      <c r="R189">
        <f>IF(ISBLANK(Calculations!R189),"",Calculations!R189)</f>
        <v>466238822341.72144</v>
      </c>
      <c r="S189">
        <f>IF(ISBLANK(Calculations!S189),"",Calculations!S189)</f>
        <v>466109810284.90161</v>
      </c>
      <c r="T189">
        <f>IF(ISBLANK(Calculations!T189),"",Calculations!T189)</f>
        <v>465572260048.15308</v>
      </c>
      <c r="U189">
        <f>IF(ISBLANK(Calculations!U189),"",Calculations!U189)</f>
        <v>464107435653.01251</v>
      </c>
      <c r="V189">
        <f>IF(ISBLANK(Calculations!V189),"",Calculations!V189)</f>
        <v>462720556042.20038</v>
      </c>
      <c r="W189">
        <f>IF(ISBLANK(Calculations!W189),"",Calculations!W189)</f>
        <v>461863163414.58612</v>
      </c>
      <c r="X189">
        <f>IF(ISBLANK(Calculations!X189),"",Calculations!X189)</f>
        <v>461970673461.93591</v>
      </c>
      <c r="Y189">
        <f>IF(ISBLANK(Calculations!Y189),"",Calculations!Y189)</f>
        <v>461957234706.01752</v>
      </c>
      <c r="Z189">
        <f>IF(ISBLANK(Calculations!Z189),"",Calculations!Z189)</f>
        <v>461185850116.28229</v>
      </c>
      <c r="AA189">
        <f>IF(ISBLANK(Calculations!AA189),"",Calculations!AA189)</f>
        <v>460121500647.51984</v>
      </c>
      <c r="AB189">
        <f>IF(ISBLANK(Calculations!AB189),"",Calculations!AB189)</f>
        <v>458925451370.75366</v>
      </c>
      <c r="AC189">
        <f>IF(ISBLANK(Calculations!AC189),"",Calculations!AC189)</f>
        <v>458898573858.91675</v>
      </c>
      <c r="AD189">
        <f>IF(ISBLANK(Calculations!AD189),"",Calculations!AD189)</f>
        <v>458860945342.34375</v>
      </c>
      <c r="AE189">
        <f>IF(ISBLANK(Calculations!AE189),"",Calculations!AE189)</f>
        <v>459000708403.89893</v>
      </c>
      <c r="AF189">
        <f>IF(ISBLANK(Calculations!AF189),"",Calculations!AF189)</f>
        <v>458301893096.12518</v>
      </c>
      <c r="AG189">
        <f>IF(ISBLANK(Calculations!AG189),"",Calculations!AG189)</f>
        <v>458261576828.36902</v>
      </c>
      <c r="AH189">
        <f>IF(ISBLANK(Calculations!AH189),"",Calculations!AH189)</f>
        <v>458570668214.49939</v>
      </c>
      <c r="AI189">
        <f>IF(ISBLANK(Calculations!AI189),"",Calculations!AI189)</f>
        <v>458664739505.93079</v>
      </c>
      <c r="AJ189">
        <f>IF(ISBLANK(Calculations!AJ189),"",Calculations!AJ189)</f>
        <v>458791063811.56671</v>
      </c>
      <c r="AK189">
        <f>IF(ISBLANK(Calculations!AK189),"",Calculations!AK189)</f>
        <v>459266795771.08917</v>
      </c>
      <c r="AL189">
        <f>IF(ISBLANK(Calculations!AL189),"",Calculations!AL189)</f>
        <v>460164504666.45953</v>
      </c>
      <c r="AM189">
        <f>IF(ISBLANK(Calculations!AM189),"",Calculations!AM189)</f>
        <v>461172411360.36371</v>
      </c>
      <c r="AN189">
        <f>IF(ISBLANK(Calculations!AN189),"",Calculations!AN189)</f>
        <v>462107748772.30634</v>
      </c>
      <c r="AO189">
        <f>IF(ISBLANK(Calculations!AO189),"",Calculations!AO189)</f>
        <v>462830753840.73395</v>
      </c>
      <c r="AP189">
        <f>IF(ISBLANK(Calculations!AP189),"",Calculations!AP189)</f>
        <v>463239292020.6626</v>
      </c>
      <c r="AQ189">
        <f>IF(ISBLANK(Calculations!AQ189),"",Calculations!AQ189)</f>
        <v>463341426565.64478</v>
      </c>
      <c r="AR189">
        <f>IF(ISBLANK(Calculations!AR189),"",Calculations!AR189)</f>
        <v>463650517951.776</v>
      </c>
      <c r="AS189">
        <f>IF(ISBLANK(Calculations!AS189),"",Calculations!AS189)</f>
        <v>464034866371.05164</v>
      </c>
      <c r="AT189">
        <f>IF(ISBLANK(Calculations!AT189),"",Calculations!AT189)</f>
        <v>464180004934.97296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10684999999999.996</v>
      </c>
      <c r="P199">
        <f>IF(ISBLANK(Calculations!P199),"",Calculations!P199)</f>
        <v>10684999999999.996</v>
      </c>
      <c r="Q199">
        <f>IF(ISBLANK(Calculations!Q199),"",Calculations!Q199)</f>
        <v>10684999999999.996</v>
      </c>
      <c r="R199">
        <f>IF(ISBLANK(Calculations!R199),"",Calculations!R199)</f>
        <v>10676154142533.898</v>
      </c>
      <c r="S199">
        <f>IF(ISBLANK(Calculations!S199),"",Calculations!S199)</f>
        <v>10652602559373.777</v>
      </c>
      <c r="T199">
        <f>IF(ISBLANK(Calculations!T199),"",Calculations!T199)</f>
        <v>10627348594745.227</v>
      </c>
      <c r="U199">
        <f>IF(ISBLANK(Calculations!U199),"",Calculations!U199)</f>
        <v>10609645781399.328</v>
      </c>
      <c r="V199">
        <f>IF(ISBLANK(Calculations!V199),"",Calculations!V199)</f>
        <v>10600374034911.361</v>
      </c>
      <c r="W199">
        <f>IF(ISBLANK(Calculations!W199),"",Calculations!W199)</f>
        <v>10602142981917.705</v>
      </c>
      <c r="X199">
        <f>IF(ISBLANK(Calculations!X199),"",Calculations!X199)</f>
        <v>10604853182552.945</v>
      </c>
      <c r="Y199">
        <f>IF(ISBLANK(Calculations!Y199),"",Calculations!Y199)</f>
        <v>10610344671667.49</v>
      </c>
      <c r="Z199">
        <f>IF(ISBLANK(Calculations!Z199),"",Calculations!Z199)</f>
        <v>10625482078350.984</v>
      </c>
      <c r="AA199">
        <f>IF(ISBLANK(Calculations!AA199),"",Calculations!AA199)</f>
        <v>10656773439450.512</v>
      </c>
      <c r="AB199">
        <f>IF(ISBLANK(Calculations!AB199),"",Calculations!AB199)</f>
        <v>10694325785305.369</v>
      </c>
      <c r="AC199">
        <f>IF(ISBLANK(Calculations!AC199),"",Calculations!AC199)</f>
        <v>10739393609307.523</v>
      </c>
      <c r="AD199">
        <f>IF(ISBLANK(Calculations!AD199),"",Calculations!AD199)</f>
        <v>10791331797586.117</v>
      </c>
      <c r="AE199">
        <f>IF(ISBLANK(Calculations!AE199),"",Calculations!AE199)</f>
        <v>10845760143132.449</v>
      </c>
      <c r="AF199">
        <f>IF(ISBLANK(Calculations!AF199),"",Calculations!AF199)</f>
        <v>10895625430290.537</v>
      </c>
      <c r="AG199">
        <f>IF(ISBLANK(Calculations!AG199),"",Calculations!AG199)</f>
        <v>10943273250132.965</v>
      </c>
      <c r="AH199">
        <f>IF(ISBLANK(Calculations!AH199),"",Calculations!AH199)</f>
        <v>10988847302533.055</v>
      </c>
      <c r="AI199">
        <f>IF(ISBLANK(Calculations!AI199),"",Calculations!AI199)</f>
        <v>11031315085106.416</v>
      </c>
      <c r="AJ199">
        <f>IF(ISBLANK(Calculations!AJ199),"",Calculations!AJ199)</f>
        <v>11072007460694.109</v>
      </c>
      <c r="AK199">
        <f>IF(ISBLANK(Calculations!AK199),"",Calculations!AK199)</f>
        <v>11031681967507.359</v>
      </c>
      <c r="AL199">
        <f>IF(ISBLANK(Calculations!AL199),"",Calculations!AL199)</f>
        <v>10989472731117.734</v>
      </c>
      <c r="AM199">
        <f>IF(ISBLANK(Calculations!AM199),"",Calculations!AM199)</f>
        <v>10943846227157.084</v>
      </c>
      <c r="AN199">
        <f>IF(ISBLANK(Calculations!AN199),"",Calculations!AN199)</f>
        <v>10898587611795.586</v>
      </c>
      <c r="AO199">
        <f>IF(ISBLANK(Calculations!AO199),"",Calculations!AO199)</f>
        <v>10852675294815.932</v>
      </c>
      <c r="AP199">
        <f>IF(ISBLANK(Calculations!AP199),"",Calculations!AP199)</f>
        <v>10824284296649.764</v>
      </c>
      <c r="AQ199">
        <f>IF(ISBLANK(Calculations!AQ199),"",Calculations!AQ199)</f>
        <v>10777929721429.461</v>
      </c>
      <c r="AR199">
        <f>IF(ISBLANK(Calculations!AR199),"",Calculations!AR199)</f>
        <v>10730600694947.352</v>
      </c>
      <c r="AS199">
        <f>IF(ISBLANK(Calculations!AS199),"",Calculations!AS199)</f>
        <v>10671735735254.953</v>
      </c>
      <c r="AT199">
        <f>IF(ISBLANK(Calculations!AT199),"",Calculations!AT199)</f>
        <v>10619989036767.598</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12299000000000</v>
      </c>
      <c r="P202">
        <f>IF(ISBLANK(Calculations!P202),"",Calculations!P202)</f>
        <v>12299000000000</v>
      </c>
      <c r="Q202">
        <f>IF(ISBLANK(Calculations!Q202),"",Calculations!Q202)</f>
        <v>12299000000000</v>
      </c>
      <c r="R202">
        <f>IF(ISBLANK(Calculations!R202),"",Calculations!R202)</f>
        <v>12364746168632.502</v>
      </c>
      <c r="S202">
        <f>IF(ISBLANK(Calculations!S202),"",Calculations!S202)</f>
        <v>12428636105096.762</v>
      </c>
      <c r="T202">
        <f>IF(ISBLANK(Calculations!T202),"",Calculations!T202)</f>
        <v>12497230093247.93</v>
      </c>
      <c r="U202">
        <f>IF(ISBLANK(Calculations!U202),"",Calculations!U202)</f>
        <v>12561319651820.26</v>
      </c>
      <c r="V202">
        <f>IF(ISBLANK(Calculations!V202),"",Calculations!V202)</f>
        <v>12624777218754.863</v>
      </c>
      <c r="W202">
        <f>IF(ISBLANK(Calculations!W202),"",Calculations!W202)</f>
        <v>12686688669919.035</v>
      </c>
      <c r="X202">
        <f>IF(ISBLANK(Calculations!X202),"",Calculations!X202)</f>
        <v>12749461020924.289</v>
      </c>
      <c r="Y202">
        <f>IF(ISBLANK(Calculations!Y202),"",Calculations!Y202)</f>
        <v>12816747399080.891</v>
      </c>
      <c r="Z202">
        <f>IF(ISBLANK(Calculations!Z202),"",Calculations!Z202)</f>
        <v>12890126821269.809</v>
      </c>
      <c r="AA202">
        <f>IF(ISBLANK(Calculations!AA202),"",Calculations!AA202)</f>
        <v>12971548993623.264</v>
      </c>
      <c r="AB202">
        <f>IF(ISBLANK(Calculations!AB202),"",Calculations!AB202)</f>
        <v>13064779392206.568</v>
      </c>
      <c r="AC202">
        <f>IF(ISBLANK(Calculations!AC202),"",Calculations!AC202)</f>
        <v>13166114769344.773</v>
      </c>
      <c r="AD202">
        <f>IF(ISBLANK(Calculations!AD202),"",Calculations!AD202)</f>
        <v>13276775863709.285</v>
      </c>
      <c r="AE202">
        <f>IF(ISBLANK(Calculations!AE202),"",Calculations!AE202)</f>
        <v>13393749454125.15</v>
      </c>
      <c r="AF202">
        <f>IF(ISBLANK(Calculations!AF202),"",Calculations!AF202)</f>
        <v>13516229394195.793</v>
      </c>
      <c r="AG202">
        <f>IF(ISBLANK(Calculations!AG202),"",Calculations!AG202)</f>
        <v>13647089247947.639</v>
      </c>
      <c r="AH202">
        <f>IF(ISBLANK(Calculations!AH202),"",Calculations!AH202)</f>
        <v>13782375147020.178</v>
      </c>
      <c r="AI202">
        <f>IF(ISBLANK(Calculations!AI202),"",Calculations!AI202)</f>
        <v>13926379787161.1</v>
      </c>
      <c r="AJ202">
        <f>IF(ISBLANK(Calculations!AJ202),"",Calculations!AJ202)</f>
        <v>14075671439923.527</v>
      </c>
      <c r="AK202">
        <f>IF(ISBLANK(Calculations!AK202),"",Calculations!AK202)</f>
        <v>14233867065355.939</v>
      </c>
      <c r="AL202">
        <f>IF(ISBLANK(Calculations!AL202),"",Calculations!AL202)</f>
        <v>14397272924393.824</v>
      </c>
      <c r="AM202">
        <f>IF(ISBLANK(Calculations!AM202),"",Calculations!AM202)</f>
        <v>14568701863384.225</v>
      </c>
      <c r="AN202">
        <f>IF(ISBLANK(Calculations!AN202),"",Calculations!AN202)</f>
        <v>14747072348842.613</v>
      </c>
      <c r="AO202">
        <f>IF(ISBLANK(Calculations!AO202),"",Calculations!AO202)</f>
        <v>14929395322136.605</v>
      </c>
      <c r="AP202">
        <f>IF(ISBLANK(Calculations!AP202),"",Calculations!AP202)</f>
        <v>15120776372503.693</v>
      </c>
      <c r="AQ202">
        <f>IF(ISBLANK(Calculations!AQ202),"",Calculations!AQ202)</f>
        <v>15316221272688.9</v>
      </c>
      <c r="AR202">
        <f>IF(ISBLANK(Calculations!AR202),"",Calculations!AR202)</f>
        <v>15516725162258.943</v>
      </c>
      <c r="AS202">
        <f>IF(ISBLANK(Calculations!AS202),"",Calculations!AS202)</f>
        <v>15725190537863.285</v>
      </c>
      <c r="AT202">
        <f>IF(ISBLANK(Calculations!AT202),"",Calculations!AT202)</f>
        <v>15940681103046.77</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1354970892269.9036</v>
      </c>
      <c r="C2" s="7">
        <f>'IRA Calculations'!Q4</f>
        <v>1354940082653.0938</v>
      </c>
      <c r="D2" s="7">
        <f>'IRA Calculations'!R4</f>
        <v>1390990213747.0681</v>
      </c>
      <c r="E2" s="7">
        <f>'IRA Calculations'!S4</f>
        <v>1427420221120.7014</v>
      </c>
      <c r="F2" s="7">
        <f>'IRA Calculations'!T4</f>
        <v>1462055174727.9709</v>
      </c>
      <c r="G2" s="7">
        <f>'IRA Calculations'!U4</f>
        <v>1495281246498.2202</v>
      </c>
      <c r="H2" s="7">
        <f>'IRA Calculations'!V4</f>
        <v>1527567666660.189</v>
      </c>
      <c r="I2" s="7">
        <f>'IRA Calculations'!W4</f>
        <v>1559645374310.7754</v>
      </c>
      <c r="J2" s="7">
        <f>'IRA Calculations'!X4</f>
        <v>1590908689137.7173</v>
      </c>
      <c r="K2" s="7">
        <f>'IRA Calculations'!Y4</f>
        <v>1622337186444.2046</v>
      </c>
      <c r="L2" s="7">
        <f>'IRA Calculations'!Z4</f>
        <v>1654543817669.2795</v>
      </c>
      <c r="M2" s="7">
        <f>'IRA Calculations'!AA4</f>
        <v>1687696067347.4849</v>
      </c>
      <c r="N2" s="7">
        <f>'IRA Calculations'!AB4</f>
        <v>1721701850267.0386</v>
      </c>
      <c r="O2" s="7">
        <f>'IRA Calculations'!AC4</f>
        <v>1754470550605.4993</v>
      </c>
      <c r="P2" s="7">
        <f>'IRA Calculations'!AD4</f>
        <v>1787676591825.5974</v>
      </c>
      <c r="Q2" s="7">
        <f>'IRA Calculations'!AE4</f>
        <v>1822068847984.5239</v>
      </c>
      <c r="R2" s="7">
        <f>'IRA Calculations'!AF4</f>
        <v>1856581801597.3801</v>
      </c>
      <c r="S2" s="7">
        <f>'IRA Calculations'!AG4</f>
        <v>1891466511158.4399</v>
      </c>
      <c r="T2" s="7">
        <f>'IRA Calculations'!AH4</f>
        <v>1926986572548.0276</v>
      </c>
      <c r="U2" s="7">
        <f>'IRA Calculations'!AI4</f>
        <v>1961867795427.7939</v>
      </c>
      <c r="V2" s="7">
        <f>'IRA Calculations'!AJ4</f>
        <v>1996992770629.7078</v>
      </c>
      <c r="W2" s="7">
        <f>'IRA Calculations'!AK4</f>
        <v>2012776458103.3047</v>
      </c>
      <c r="X2" s="7">
        <f>'IRA Calculations'!AL4</f>
        <v>2029051224334.4304</v>
      </c>
      <c r="Y2" s="7">
        <f>'IRA Calculations'!AM4</f>
        <v>2046199253070.3115</v>
      </c>
      <c r="Z2" s="7">
        <f>'IRA Calculations'!AN4</f>
        <v>2063936910326.0269</v>
      </c>
      <c r="AA2" s="7">
        <f>'IRA Calculations'!AO4</f>
        <v>2082134639395.2952</v>
      </c>
      <c r="AB2" s="7">
        <f>'IRA Calculations'!AP4</f>
        <v>2100587369049.022</v>
      </c>
      <c r="AC2" s="7">
        <f>'IRA Calculations'!AQ4</f>
        <v>2119059006628.2327</v>
      </c>
      <c r="AD2" s="7">
        <f>'IRA Calculations'!AR4</f>
        <v>2137107266634.5015</v>
      </c>
      <c r="AE2" s="7">
        <f>'IRA Calculations'!AS4</f>
        <v>2154975982722.6897</v>
      </c>
      <c r="AF2" s="7">
        <f>'IRA Calculations'!AT4</f>
        <v>2172211383291.5916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11830808133561.277</v>
      </c>
      <c r="C4" s="7">
        <f>'IRA Calculations'!Q6</f>
        <v>11830808133561.277</v>
      </c>
      <c r="D4" s="7">
        <f>'IRA Calculations'!R6</f>
        <v>11891725613799.908</v>
      </c>
      <c r="E4" s="7">
        <f>'IRA Calculations'!S6</f>
        <v>11600969419247.145</v>
      </c>
      <c r="F4" s="7">
        <f>'IRA Calculations'!T6</f>
        <v>11316005308992.453</v>
      </c>
      <c r="G4" s="7">
        <f>'IRA Calculations'!U6</f>
        <v>11035206878979.051</v>
      </c>
      <c r="H4" s="7">
        <f>'IRA Calculations'!V6</f>
        <v>10772764548825.736</v>
      </c>
      <c r="I4" s="7">
        <f>'IRA Calculations'!W6</f>
        <v>10547242741629.117</v>
      </c>
      <c r="J4" s="7">
        <f>'IRA Calculations'!X6</f>
        <v>10345237368460.162</v>
      </c>
      <c r="K4" s="7">
        <f>'IRA Calculations'!Y6</f>
        <v>10185191073322.178</v>
      </c>
      <c r="L4" s="7">
        <f>'IRA Calculations'!Z6</f>
        <v>10076745585046.301</v>
      </c>
      <c r="M4" s="7">
        <f>'IRA Calculations'!AA6</f>
        <v>10016366615866.037</v>
      </c>
      <c r="N4" s="7">
        <f>'IRA Calculations'!AB6</f>
        <v>10009677187491.025</v>
      </c>
      <c r="O4" s="7">
        <f>'IRA Calculations'!AC6</f>
        <v>10398123822442.582</v>
      </c>
      <c r="P4" s="7">
        <f>'IRA Calculations'!AD6</f>
        <v>10830421995077.383</v>
      </c>
      <c r="Q4" s="7">
        <f>'IRA Calculations'!AE6</f>
        <v>11306743973730.229</v>
      </c>
      <c r="R4" s="7">
        <f>'IRA Calculations'!AF6</f>
        <v>11795271775651.068</v>
      </c>
      <c r="S4" s="7">
        <f>'IRA Calculations'!AG6</f>
        <v>12300632968139.395</v>
      </c>
      <c r="T4" s="7">
        <f>'IRA Calculations'!AH6</f>
        <v>12831659230649.551</v>
      </c>
      <c r="U4" s="7">
        <f>'IRA Calculations'!AI6</f>
        <v>13365568524708.027</v>
      </c>
      <c r="V4" s="7">
        <f>'IRA Calculations'!AJ6</f>
        <v>13916542568881.348</v>
      </c>
      <c r="W4" s="7">
        <f>'IRA Calculations'!AK6</f>
        <v>14247047124493.396</v>
      </c>
      <c r="X4" s="7">
        <f>'IRA Calculations'!AL6</f>
        <v>14571397681928.162</v>
      </c>
      <c r="Y4" s="7">
        <f>'IRA Calculations'!AM6</f>
        <v>14895274924646.416</v>
      </c>
      <c r="Z4" s="7">
        <f>'IRA Calculations'!AN6</f>
        <v>15212367031525.49</v>
      </c>
      <c r="AA4" s="7">
        <f>'IRA Calculations'!AO6</f>
        <v>15516951842959.521</v>
      </c>
      <c r="AB4" s="7">
        <f>'IRA Calculations'!AP6</f>
        <v>15802241543085.252</v>
      </c>
      <c r="AC4" s="7">
        <f>'IRA Calculations'!AQ6</f>
        <v>16061961308633.58</v>
      </c>
      <c r="AD4" s="7">
        <f>'IRA Calculations'!AR6</f>
        <v>16288015978222.084</v>
      </c>
      <c r="AE4" s="7">
        <f>'IRA Calculations'!AS6</f>
        <v>16485038562995.447</v>
      </c>
      <c r="AF4" s="7">
        <f>'IRA Calculations'!AT6</f>
        <v>16648261310813.088</v>
      </c>
    </row>
    <row r="5" spans="1:34" x14ac:dyDescent="0.2">
      <c r="A5" s="1" t="s">
        <v>79</v>
      </c>
      <c r="B5" s="7">
        <f>'IRA Calculations'!P7</f>
        <v>11309563128674.482</v>
      </c>
      <c r="C5" s="7">
        <f>'IRA Calculations'!Q7</f>
        <v>11309563128674.482</v>
      </c>
      <c r="D5" s="7">
        <f>'IRA Calculations'!R7</f>
        <v>11329547610124.012</v>
      </c>
      <c r="E5" s="7">
        <f>'IRA Calculations'!S7</f>
        <v>11339047673658.834</v>
      </c>
      <c r="F5" s="7">
        <f>'IRA Calculations'!T7</f>
        <v>11329044317312.225</v>
      </c>
      <c r="G5" s="7">
        <f>'IRA Calculations'!U7</f>
        <v>11300307446025.002</v>
      </c>
      <c r="H5" s="7">
        <f>'IRA Calculations'!V7</f>
        <v>11248958555871.451</v>
      </c>
      <c r="I5" s="7">
        <f>'IRA Calculations'!W7</f>
        <v>11175321470157.662</v>
      </c>
      <c r="J5" s="7">
        <f>'IRA Calculations'!X7</f>
        <v>11058577415173.734</v>
      </c>
      <c r="K5" s="7">
        <f>'IRA Calculations'!Y7</f>
        <v>10899565498600.805</v>
      </c>
      <c r="L5" s="7">
        <f>'IRA Calculations'!Z7</f>
        <v>10690800211309.693</v>
      </c>
      <c r="M5" s="7">
        <f>'IRA Calculations'!AA7</f>
        <v>10438827523654.943</v>
      </c>
      <c r="N5" s="7">
        <f>'IRA Calculations'!AB7</f>
        <v>10142387016145.764</v>
      </c>
      <c r="O5" s="7">
        <f>'IRA Calculations'!AC7</f>
        <v>9808118063133.1934</v>
      </c>
      <c r="P5" s="7">
        <f>'IRA Calculations'!AD7</f>
        <v>9439170414851.3594</v>
      </c>
      <c r="Q5" s="7">
        <f>'IRA Calculations'!AE7</f>
        <v>9050992736138.5508</v>
      </c>
      <c r="R5" s="7">
        <f>'IRA Calculations'!AF7</f>
        <v>8643516295122.7568</v>
      </c>
      <c r="S5" s="7">
        <f>'IRA Calculations'!AG7</f>
        <v>8227688795617.752</v>
      </c>
      <c r="T5" s="7">
        <f>'IRA Calculations'!AH7</f>
        <v>7807796665745.0469</v>
      </c>
      <c r="U5" s="7">
        <f>'IRA Calculations'!AI7</f>
        <v>7378740030945.9512</v>
      </c>
      <c r="V5" s="7">
        <f>'IRA Calculations'!AJ7</f>
        <v>6945437108811.1006</v>
      </c>
      <c r="W5" s="7">
        <f>'IRA Calculations'!AK7</f>
        <v>6422739979400.9814</v>
      </c>
      <c r="X5" s="7">
        <f>'IRA Calculations'!AL7</f>
        <v>5906698571380.6201</v>
      </c>
      <c r="Y5" s="7">
        <f>'IRA Calculations'!AM7</f>
        <v>5400004881072.3545</v>
      </c>
      <c r="Z5" s="7">
        <f>'IRA Calculations'!AN7</f>
        <v>4904198772957.499</v>
      </c>
      <c r="AA5" s="7">
        <f>'IRA Calculations'!AO7</f>
        <v>4424143306558.7637</v>
      </c>
      <c r="AB5" s="7">
        <f>'IRA Calculations'!AP7</f>
        <v>3965596550206.313</v>
      </c>
      <c r="AC5" s="7">
        <f>'IRA Calculations'!AQ7</f>
        <v>3533693823274.2085</v>
      </c>
      <c r="AD5" s="7">
        <f>'IRA Calculations'!AR7</f>
        <v>3131565727844.1152</v>
      </c>
      <c r="AE5" s="7">
        <f>'IRA Calculations'!AS7</f>
        <v>2762530371252.7217</v>
      </c>
      <c r="AF5" s="7">
        <f>'IRA Calculations'!AT7</f>
        <v>2427522718024.1011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1087166834794.5422</v>
      </c>
      <c r="C7" s="7">
        <f>'IRA Calculations'!Q9</f>
        <v>1087166834794.5422</v>
      </c>
      <c r="D7" s="7">
        <f>'IRA Calculations'!R9</f>
        <v>1089915691735.7592</v>
      </c>
      <c r="E7" s="7">
        <f>'IRA Calculations'!S9</f>
        <v>1092304601772.7473</v>
      </c>
      <c r="F7" s="7">
        <f>'IRA Calculations'!T9</f>
        <v>1093972058952.3699</v>
      </c>
      <c r="G7" s="7">
        <f>'IRA Calculations'!U9</f>
        <v>1095679111040.1498</v>
      </c>
      <c r="H7" s="7">
        <f>'IRA Calculations'!V9</f>
        <v>1097741766732.9297</v>
      </c>
      <c r="I7" s="7">
        <f>'IRA Calculations'!W9</f>
        <v>1100816906692.8523</v>
      </c>
      <c r="J7" s="7">
        <f>'IRA Calculations'!X9</f>
        <v>1104415233522.3555</v>
      </c>
      <c r="K7" s="7">
        <f>'IRA Calculations'!Y9</f>
        <v>1109132792775.0171</v>
      </c>
      <c r="L7" s="7">
        <f>'IRA Calculations'!Z9</f>
        <v>1114905070357.9956</v>
      </c>
      <c r="M7" s="7">
        <f>'IRA Calculations'!AA9</f>
        <v>1122679467209.9993</v>
      </c>
      <c r="N7" s="7">
        <f>'IRA Calculations'!AB9</f>
        <v>1131698113585.8027</v>
      </c>
      <c r="O7" s="7">
        <f>'IRA Calculations'!AC9</f>
        <v>1142209152641.8713</v>
      </c>
      <c r="P7" s="7">
        <f>'IRA Calculations'!AD9</f>
        <v>1153819333901.8821</v>
      </c>
      <c r="Q7" s="7">
        <f>'IRA Calculations'!AE9</f>
        <v>1167031110198.1672</v>
      </c>
      <c r="R7" s="7">
        <f>'IRA Calculations'!AF9</f>
        <v>1181157260274.0281</v>
      </c>
      <c r="S7" s="7">
        <f>'IRA Calculations'!AG9</f>
        <v>1196376480631.6577</v>
      </c>
      <c r="T7" s="7">
        <f>'IRA Calculations'!AH9</f>
        <v>1212822173574.3333</v>
      </c>
      <c r="U7" s="7">
        <f>'IRA Calculations'!AI9</f>
        <v>1229970858391.0381</v>
      </c>
      <c r="V7" s="7">
        <f>'IRA Calculations'!AJ9</f>
        <v>1248336291844.7102</v>
      </c>
      <c r="W7" s="7">
        <f>'IRA Calculations'!AK9</f>
        <v>1254220190766.1487</v>
      </c>
      <c r="X7" s="7">
        <f>'IRA Calculations'!AL9</f>
        <v>1260373166747.582</v>
      </c>
      <c r="Y7" s="7">
        <f>'IRA Calculations'!AM9</f>
        <v>1267053037351.7502</v>
      </c>
      <c r="Z7" s="7">
        <f>'IRA Calculations'!AN9</f>
        <v>1273916937710.5088</v>
      </c>
      <c r="AA7" s="7">
        <f>'IRA Calculations'!AO9</f>
        <v>1280895030414.1646</v>
      </c>
      <c r="AB7" s="7">
        <f>'IRA Calculations'!AP9</f>
        <v>1287963732486.7661</v>
      </c>
      <c r="AC7" s="7">
        <f>'IRA Calculations'!AQ9</f>
        <v>1295082801322.7441</v>
      </c>
      <c r="AD7" s="7">
        <f>'IRA Calculations'!AR9</f>
        <v>1301928510567.9856</v>
      </c>
      <c r="AE7" s="7">
        <f>'IRA Calculations'!AS9</f>
        <v>1308792925085.0554</v>
      </c>
      <c r="AF7" s="7">
        <f>'IRA Calculations'!AT9</f>
        <v>1315289843008.9473</v>
      </c>
    </row>
    <row r="8" spans="1:34" x14ac:dyDescent="0.2">
      <c r="A8" s="1" t="s">
        <v>344</v>
      </c>
      <c r="B8" s="7">
        <f>'IRA Calculations'!P10</f>
        <v>18210499745.302216</v>
      </c>
      <c r="C8" s="7">
        <f>'IRA Calculations'!Q10</f>
        <v>18210499745.302216</v>
      </c>
      <c r="D8" s="7">
        <f>'IRA Calculations'!R10</f>
        <v>18203360480.388016</v>
      </c>
      <c r="E8" s="7">
        <f>'IRA Calculations'!S10</f>
        <v>18172042079.373421</v>
      </c>
      <c r="F8" s="7">
        <f>'IRA Calculations'!T10</f>
        <v>18095373498.818851</v>
      </c>
      <c r="G8" s="7">
        <f>'IRA Calculations'!U10</f>
        <v>17976169381.647991</v>
      </c>
      <c r="H8" s="7">
        <f>'IRA Calculations'!V10</f>
        <v>17795676304.509995</v>
      </c>
      <c r="I8" s="7">
        <f>'IRA Calculations'!W10</f>
        <v>17549916057.640533</v>
      </c>
      <c r="J8" s="7">
        <f>'IRA Calculations'!X10</f>
        <v>17208834360.820183</v>
      </c>
      <c r="K8" s="7">
        <f>'IRA Calculations'!Y10</f>
        <v>16781121344.295235</v>
      </c>
      <c r="L8" s="7">
        <f>'IRA Calculations'!Z10</f>
        <v>16257759576.527842</v>
      </c>
      <c r="M8" s="7">
        <f>'IRA Calculations'!AA10</f>
        <v>15650250316.648796</v>
      </c>
      <c r="N8" s="7">
        <f>'IRA Calculations'!AB10</f>
        <v>14971511657.511604</v>
      </c>
      <c r="O8" s="7">
        <f>'IRA Calculations'!AC10</f>
        <v>14229286810.192181</v>
      </c>
      <c r="P8" s="7">
        <f>'IRA Calculations'!AD10</f>
        <v>13428231012.45306</v>
      </c>
      <c r="Q8" s="7">
        <f>'IRA Calculations'!AE10</f>
        <v>12586478605.756063</v>
      </c>
      <c r="R8" s="7">
        <f>'IRA Calculations'!AF10</f>
        <v>11714719522.256998</v>
      </c>
      <c r="S8" s="7">
        <f>'IRA Calculations'!AG10</f>
        <v>10826852183.749773</v>
      </c>
      <c r="T8" s="7">
        <f>'IRA Calculations'!AH10</f>
        <v>9931598781.8147297</v>
      </c>
      <c r="U8" s="7">
        <f>'IRA Calculations'!AI10</f>
        <v>9032383114.8950882</v>
      </c>
      <c r="V8" s="7">
        <f>'IRA Calculations'!AJ10</f>
        <v>8149682306.1346502</v>
      </c>
      <c r="W8" s="7">
        <f>'IRA Calculations'!AK10</f>
        <v>7213229573.6470423</v>
      </c>
      <c r="X8" s="7">
        <f>'IRA Calculations'!AL10</f>
        <v>6325478594.6613245</v>
      </c>
      <c r="Y8" s="7">
        <f>'IRA Calculations'!AM10</f>
        <v>5497063897.9011374</v>
      </c>
      <c r="Z8" s="7">
        <f>'IRA Calculations'!AN10</f>
        <v>4734509421.1518526</v>
      </c>
      <c r="AA8" s="7">
        <f>'IRA Calculations'!AO10</f>
        <v>4044643283.7471118</v>
      </c>
      <c r="AB8" s="7">
        <f>'IRA Calculations'!AP10</f>
        <v>3431642742.3062453</v>
      </c>
      <c r="AC8" s="7">
        <f>'IRA Calculations'!AQ10</f>
        <v>2897922714.5359421</v>
      </c>
      <c r="AD8" s="7">
        <f>'IRA Calculations'!AR10</f>
        <v>2443087285.1414905</v>
      </c>
      <c r="AE8" s="7">
        <f>'IRA Calculations'!AS10</f>
        <v>2065090873.6420927</v>
      </c>
      <c r="AF8" s="7">
        <f>'IRA Calculations'!AT10</f>
        <v>1758197312.6074283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1325606319995.7312</v>
      </c>
      <c r="C10" s="7">
        <f>'IRA Calculations'!Q12</f>
        <v>1325606319995.7312</v>
      </c>
      <c r="D10" s="7">
        <f>'IRA Calculations'!R12</f>
        <v>1346436212424.0664</v>
      </c>
      <c r="E10" s="7">
        <f>'IRA Calculations'!S12</f>
        <v>1365755087788.0349</v>
      </c>
      <c r="F10" s="7">
        <f>'IRA Calculations'!T12</f>
        <v>1382492537409.2598</v>
      </c>
      <c r="G10" s="7">
        <f>'IRA Calculations'!U12</f>
        <v>1397151905891.7397</v>
      </c>
      <c r="H10" s="7">
        <f>'IRA Calculations'!V12</f>
        <v>1409890672731.8428</v>
      </c>
      <c r="I10" s="7">
        <f>'IRA Calculations'!W12</f>
        <v>1421788156082.5664</v>
      </c>
      <c r="J10" s="7">
        <f>'IRA Calculations'!X12</f>
        <v>1431713799921.1538</v>
      </c>
      <c r="K10" s="7">
        <f>'IRA Calculations'!Y12</f>
        <v>1441302235866.5002</v>
      </c>
      <c r="L10" s="7">
        <f>'IRA Calculations'!Z12</f>
        <v>1451059310052.2778</v>
      </c>
      <c r="M10" s="7">
        <f>'IRA Calculations'!AA12</f>
        <v>1463096886482.4485</v>
      </c>
      <c r="N10" s="7">
        <f>'IRA Calculations'!AB12</f>
        <v>1477454272364.4768</v>
      </c>
      <c r="O10" s="7">
        <f>'IRA Calculations'!AC12</f>
        <v>1495379112681.053</v>
      </c>
      <c r="P10" s="7">
        <f>'IRA Calculations'!AD12</f>
        <v>1517054941710.5632</v>
      </c>
      <c r="Q10" s="7">
        <f>'IRA Calculations'!AE12</f>
        <v>1543855412866.9998</v>
      </c>
      <c r="R10" s="7">
        <f>'IRA Calculations'!AF12</f>
        <v>1574002758107.3359</v>
      </c>
      <c r="S10" s="7">
        <f>'IRA Calculations'!AG12</f>
        <v>1607588306950.0073</v>
      </c>
      <c r="T10" s="7">
        <f>'IRA Calculations'!AH12</f>
        <v>1644289089687.9431</v>
      </c>
      <c r="U10" s="7">
        <f>'IRA Calculations'!AI12</f>
        <v>1682465672067.6365</v>
      </c>
      <c r="V10" s="7">
        <f>'IRA Calculations'!AJ12</f>
        <v>1722989832974.7915</v>
      </c>
      <c r="W10" s="7">
        <f>'IRA Calculations'!AK12</f>
        <v>1743210558438.6721</v>
      </c>
      <c r="X10" s="7">
        <f>'IRA Calculations'!AL12</f>
        <v>1763818562526.7717</v>
      </c>
      <c r="Y10" s="7">
        <f>'IRA Calculations'!AM12</f>
        <v>1785310941879.4001</v>
      </c>
      <c r="Z10" s="7">
        <f>'IRA Calculations'!AN12</f>
        <v>1807294045017.8196</v>
      </c>
      <c r="AA10" s="7">
        <f>'IRA Calculations'!AO12</f>
        <v>1829477427916.2915</v>
      </c>
      <c r="AB10" s="7">
        <f>'IRA Calculations'!AP12</f>
        <v>1851347219226.0796</v>
      </c>
      <c r="AC10" s="7">
        <f>'IRA Calculations'!AQ12</f>
        <v>1872325157965.5757</v>
      </c>
      <c r="AD10" s="7">
        <f>'IRA Calculations'!AR12</f>
        <v>1891585510157.6394</v>
      </c>
      <c r="AE10" s="7">
        <f>'IRA Calculations'!AS12</f>
        <v>1909371279718.1912</v>
      </c>
      <c r="AF10" s="7">
        <f>'IRA Calculations'!AT12</f>
        <v>1925072579859.5591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446906824272.02576</v>
      </c>
      <c r="C2" s="7">
        <f>'IRA Calculations'!P17</f>
        <v>446906824272.02576</v>
      </c>
      <c r="D2" s="7">
        <f>'IRA Calculations'!Q17</f>
        <v>446906824272.02576</v>
      </c>
      <c r="E2" s="7">
        <f>'IRA Calculations'!R17</f>
        <v>443980257609.72467</v>
      </c>
      <c r="F2" s="7">
        <f>'IRA Calculations'!S17</f>
        <v>498537989633.01135</v>
      </c>
      <c r="G2" s="7">
        <f>'IRA Calculations'!T17</f>
        <v>553507171153.24597</v>
      </c>
      <c r="H2" s="7">
        <f>'IRA Calculations'!U17</f>
        <v>608930017703.32092</v>
      </c>
      <c r="I2" s="7">
        <f>'IRA Calculations'!V17</f>
        <v>664097498430.7876</v>
      </c>
      <c r="J2" s="7">
        <f>'IRA Calculations'!W17</f>
        <v>720510824682.93726</v>
      </c>
      <c r="K2" s="7">
        <f>'IRA Calculations'!X17</f>
        <v>777452651627.02124</v>
      </c>
      <c r="L2" s="7">
        <f>'IRA Calculations'!Y17</f>
        <v>834943191073.19214</v>
      </c>
      <c r="M2" s="7">
        <f>'IRA Calculations'!Z17</f>
        <v>892977102568.45557</v>
      </c>
      <c r="N2" s="7">
        <f>'IRA Calculations'!AA17</f>
        <v>950902052114.21851</v>
      </c>
      <c r="O2" s="7">
        <f>'IRA Calculations'!AB17</f>
        <v>1010009581384.1781</v>
      </c>
      <c r="P2" s="7">
        <f>'IRA Calculations'!AC17</f>
        <v>1012319187582.8274</v>
      </c>
      <c r="Q2" s="7">
        <f>'IRA Calculations'!AD17</f>
        <v>1014836975600.1272</v>
      </c>
      <c r="R2" s="7">
        <f>'IRA Calculations'!AE17</f>
        <v>1017481458317.416</v>
      </c>
      <c r="S2" s="7">
        <f>'IRA Calculations'!AF17</f>
        <v>1019523493042.6934</v>
      </c>
      <c r="T2" s="7">
        <f>'IRA Calculations'!AG17</f>
        <v>1022319847899.5378</v>
      </c>
      <c r="U2" s="7">
        <f>'IRA Calculations'!AH17</f>
        <v>1025170578714.6716</v>
      </c>
      <c r="V2" s="7">
        <f>'IRA Calculations'!AI17</f>
        <v>1028063137568.1963</v>
      </c>
      <c r="W2" s="7">
        <f>'IRA Calculations'!AJ17</f>
        <v>1030981456969.9525</v>
      </c>
      <c r="X2" s="7">
        <f>'IRA Calculations'!AK17</f>
        <v>1033787194123.0569</v>
      </c>
      <c r="Y2" s="7">
        <f>'IRA Calculations'!AL17</f>
        <v>1036583221989.3682</v>
      </c>
      <c r="Z2" s="7">
        <f>'IRA Calculations'!AM17</f>
        <v>1038701463842.8417</v>
      </c>
      <c r="AA2" s="7">
        <f>'IRA Calculations'!AN17</f>
        <v>1041489255876.2428</v>
      </c>
      <c r="AB2" s="7">
        <f>'IRA Calculations'!AO17</f>
        <v>1044273796926.7517</v>
      </c>
      <c r="AC2" s="7">
        <f>'IRA Calculations'!AP17</f>
        <v>1047055673837.1829</v>
      </c>
      <c r="AD2" s="7">
        <f>'IRA Calculations'!AQ17</f>
        <v>1049834743324.4313</v>
      </c>
      <c r="AE2" s="7">
        <f>'IRA Calculations'!AR17</f>
        <v>1052611255676.5159</v>
      </c>
      <c r="AF2" s="7">
        <f>'IRA Calculations'!AS17</f>
        <v>1055385141606.0381</v>
      </c>
      <c r="AG2" s="7">
        <f>'IRA Calculations'!AT17</f>
        <v>1058158661788.7334</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760536822193.0509</v>
      </c>
      <c r="C2" s="7">
        <f>'IRA Calculations'!P30</f>
        <v>760536822193.0509</v>
      </c>
      <c r="D2" s="7">
        <f>'IRA Calculations'!Q30</f>
        <v>760536822193.0509</v>
      </c>
      <c r="E2" s="7">
        <f>'IRA Calculations'!R30</f>
        <v>753277021738.54993</v>
      </c>
      <c r="F2" s="7">
        <f>'IRA Calculations'!S30</f>
        <v>746667803079.61975</v>
      </c>
      <c r="G2" s="7">
        <f>'IRA Calculations'!T30</f>
        <v>739639127558.92798</v>
      </c>
      <c r="H2" s="7">
        <f>'IRA Calculations'!U30</f>
        <v>735513011880.35449</v>
      </c>
      <c r="I2" s="7">
        <f>'IRA Calculations'!V30</f>
        <v>733754888739.45813</v>
      </c>
      <c r="J2" s="7">
        <f>'IRA Calculations'!W30</f>
        <v>732336251262.36523</v>
      </c>
      <c r="K2" s="7">
        <f>'IRA Calculations'!X30</f>
        <v>731027427929.02783</v>
      </c>
      <c r="L2" s="7">
        <f>'IRA Calculations'!Y30</f>
        <v>729849707869.13843</v>
      </c>
      <c r="M2" s="7">
        <f>'IRA Calculations'!Z30</f>
        <v>729157759683.76343</v>
      </c>
      <c r="N2" s="7">
        <f>'IRA Calculations'!AA30</f>
        <v>729534707302.11682</v>
      </c>
      <c r="O2" s="7">
        <f>'IRA Calculations'!AB30</f>
        <v>730406333308.27002</v>
      </c>
      <c r="P2" s="7">
        <f>'IRA Calculations'!AC30</f>
        <v>731909979460.0304</v>
      </c>
      <c r="Q2" s="7">
        <f>'IRA Calculations'!AD30</f>
        <v>733481267400.55835</v>
      </c>
      <c r="R2" s="7">
        <f>'IRA Calculations'!AE30</f>
        <v>734928244495.55688</v>
      </c>
      <c r="S2" s="7">
        <f>'IRA Calculations'!AF30</f>
        <v>735111758322.9292</v>
      </c>
      <c r="T2" s="7">
        <f>'IRA Calculations'!AG30</f>
        <v>734785074543.16516</v>
      </c>
      <c r="U2" s="7">
        <f>'IRA Calculations'!AH30</f>
        <v>734130269948.052</v>
      </c>
      <c r="V2" s="7">
        <f>'IRA Calculations'!AI30</f>
        <v>733231484038.51794</v>
      </c>
      <c r="W2" s="7">
        <f>'IRA Calculations'!AJ30</f>
        <v>732134120633.88599</v>
      </c>
      <c r="X2" s="7">
        <f>'IRA Calculations'!AK30</f>
        <v>724983094191.71399</v>
      </c>
      <c r="Y2" s="7">
        <f>'IRA Calculations'!AL30</f>
        <v>718000636087.34741</v>
      </c>
      <c r="Z2" s="7">
        <f>'IRA Calculations'!AM30</f>
        <v>711251966264.51208</v>
      </c>
      <c r="AA2" s="7">
        <f>'IRA Calculations'!AN30</f>
        <v>704782039228.85461</v>
      </c>
      <c r="AB2" s="7">
        <f>'IRA Calculations'!AO30</f>
        <v>698580371498.97571</v>
      </c>
      <c r="AC2" s="7">
        <f>'IRA Calculations'!AP30</f>
        <v>692615581813.05151</v>
      </c>
      <c r="AD2" s="7">
        <f>'IRA Calculations'!AQ30</f>
        <v>686841171482.69324</v>
      </c>
      <c r="AE2" s="7">
        <f>'IRA Calculations'!AR30</f>
        <v>681211547016.61438</v>
      </c>
      <c r="AF2" s="7">
        <f>'IRA Calculations'!AS30</f>
        <v>675698122562.51208</v>
      </c>
      <c r="AG2" s="7">
        <f>'IRA Calculations'!AT30</f>
        <v>670285889353.64893</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3272942607948.356</v>
      </c>
      <c r="C2" s="7">
        <f>'IRA Calculations'!P43</f>
        <v>3272942607948.356</v>
      </c>
      <c r="D2" s="7">
        <f>'IRA Calculations'!Q43</f>
        <v>3272942607948.356</v>
      </c>
      <c r="E2" s="7">
        <f>'IRA Calculations'!R43</f>
        <v>3271787289867.2085</v>
      </c>
      <c r="F2" s="7">
        <f>'IRA Calculations'!S43</f>
        <v>3268066940934.292</v>
      </c>
      <c r="G2" s="7">
        <f>'IRA Calculations'!T43</f>
        <v>3262733910219.1099</v>
      </c>
      <c r="H2" s="7">
        <f>'IRA Calculations'!U43</f>
        <v>3257366126445.9761</v>
      </c>
      <c r="I2" s="7">
        <f>'IRA Calculations'!V43</f>
        <v>3253683948975.522</v>
      </c>
      <c r="J2" s="7">
        <f>'IRA Calculations'!W43</f>
        <v>3252606690325.0322</v>
      </c>
      <c r="K2" s="7">
        <f>'IRA Calculations'!X43</f>
        <v>3254478235988.2212</v>
      </c>
      <c r="L2" s="7">
        <f>'IRA Calculations'!Y43</f>
        <v>3259473486877.2686</v>
      </c>
      <c r="M2" s="7">
        <f>'IRA Calculations'!Z43</f>
        <v>3268660153363.2251</v>
      </c>
      <c r="N2" s="7">
        <f>'IRA Calculations'!AA43</f>
        <v>3282610195572.7344</v>
      </c>
      <c r="O2" s="7">
        <f>'IRA Calculations'!AB43</f>
        <v>3300400397253.1777</v>
      </c>
      <c r="P2" s="7">
        <f>'IRA Calculations'!AC43</f>
        <v>3321252507517.1372</v>
      </c>
      <c r="Q2" s="7">
        <f>'IRA Calculations'!AD43</f>
        <v>3345232400923.0312</v>
      </c>
      <c r="R2" s="7">
        <f>'IRA Calculations'!AE43</f>
        <v>3371713931741.2886</v>
      </c>
      <c r="S2" s="7">
        <f>'IRA Calculations'!AF43</f>
        <v>3399852974147.9663</v>
      </c>
      <c r="T2" s="7">
        <f>'IRA Calculations'!AG43</f>
        <v>3428864342688.4819</v>
      </c>
      <c r="U2" s="7">
        <f>'IRA Calculations'!AH43</f>
        <v>3458452637549.1455</v>
      </c>
      <c r="V2" s="7">
        <f>'IRA Calculations'!AI43</f>
        <v>3488294183561.4087</v>
      </c>
      <c r="W2" s="7">
        <f>'IRA Calculations'!AJ43</f>
        <v>3518152538212.0103</v>
      </c>
      <c r="X2" s="7">
        <f>'IRA Calculations'!AK43</f>
        <v>3517636975036.5176</v>
      </c>
      <c r="Y2" s="7">
        <f>'IRA Calculations'!AL43</f>
        <v>3516980569461.8335</v>
      </c>
      <c r="Z2" s="7">
        <f>'IRA Calculations'!AM43</f>
        <v>3516214757731.6348</v>
      </c>
      <c r="AA2" s="7">
        <f>'IRA Calculations'!AN43</f>
        <v>3515393008406.2822</v>
      </c>
      <c r="AB2" s="7">
        <f>'IRA Calculations'!AO43</f>
        <v>3514573249132.4565</v>
      </c>
      <c r="AC2" s="7">
        <f>'IRA Calculations'!AP43</f>
        <v>3513797072651.917</v>
      </c>
      <c r="AD2" s="7">
        <f>'IRA Calculations'!AQ43</f>
        <v>3513062695279.8438</v>
      </c>
      <c r="AE2" s="7">
        <f>'IRA Calculations'!AR43</f>
        <v>3512383524279.1445</v>
      </c>
      <c r="AF2" s="7">
        <f>'IRA Calculations'!AS43</f>
        <v>3511735950716.1069</v>
      </c>
      <c r="AG2" s="7">
        <f>'IRA Calculations'!AT43</f>
        <v>3511096560115.229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5586619510609.3301</v>
      </c>
      <c r="C4" s="7">
        <f>'IRA Calculations'!P45</f>
        <v>5586619510609.3301</v>
      </c>
      <c r="D4" s="7">
        <f>'IRA Calculations'!Q45</f>
        <v>5586619510609.3301</v>
      </c>
      <c r="E4" s="7">
        <f>'IRA Calculations'!R45</f>
        <v>5632025272673.8301</v>
      </c>
      <c r="F4" s="7">
        <f>'IRA Calculations'!S45</f>
        <v>5675681419687.3203</v>
      </c>
      <c r="G4" s="7">
        <f>'IRA Calculations'!T45</f>
        <v>5718990951977.2168</v>
      </c>
      <c r="H4" s="7">
        <f>'IRA Calculations'!U45</f>
        <v>5764230036594.0986</v>
      </c>
      <c r="I4" s="7">
        <f>'IRA Calculations'!V45</f>
        <v>5812631296387.1338</v>
      </c>
      <c r="J4" s="7">
        <f>'IRA Calculations'!W45</f>
        <v>5864241262020.1123</v>
      </c>
      <c r="K4" s="7">
        <f>'IRA Calculations'!X45</f>
        <v>5917900245315.7256</v>
      </c>
      <c r="L4" s="7">
        <f>'IRA Calculations'!Y45</f>
        <v>5972722300256.6182</v>
      </c>
      <c r="M4" s="7">
        <f>'IRA Calculations'!Z45</f>
        <v>6029475488668.5742</v>
      </c>
      <c r="N4" s="7">
        <f>'IRA Calculations'!AA45</f>
        <v>6087707406836.7197</v>
      </c>
      <c r="O4" s="7">
        <f>'IRA Calculations'!AB45</f>
        <v>6145731788594.0723</v>
      </c>
      <c r="P4" s="7">
        <f>'IRA Calculations'!AC45</f>
        <v>6203092854158.9072</v>
      </c>
      <c r="Q4" s="7">
        <f>'IRA Calculations'!AD45</f>
        <v>6260827150821.8623</v>
      </c>
      <c r="R4" s="7">
        <f>'IRA Calculations'!AE45</f>
        <v>6318962879538.3252</v>
      </c>
      <c r="S4" s="7">
        <f>'IRA Calculations'!AF45</f>
        <v>6377040908926.7705</v>
      </c>
      <c r="T4" s="7">
        <f>'IRA Calculations'!AG45</f>
        <v>6434983853951.5176</v>
      </c>
      <c r="U4" s="7">
        <f>'IRA Calculations'!AH45</f>
        <v>6493127646963.5674</v>
      </c>
      <c r="V4" s="7">
        <f>'IRA Calculations'!AI45</f>
        <v>6551268852267.1387</v>
      </c>
      <c r="W4" s="7">
        <f>'IRA Calculations'!AJ45</f>
        <v>6609297830081.3496</v>
      </c>
      <c r="X4" s="7">
        <f>'IRA Calculations'!AK45</f>
        <v>6605011480138.2197</v>
      </c>
      <c r="Y4" s="7">
        <f>'IRA Calculations'!AL45</f>
        <v>6600663659546.4854</v>
      </c>
      <c r="Z4" s="7">
        <f>'IRA Calculations'!AM45</f>
        <v>6596378845416.9404</v>
      </c>
      <c r="AA4" s="7">
        <f>'IRA Calculations'!AN45</f>
        <v>6592249774745.7832</v>
      </c>
      <c r="AB4" s="7">
        <f>'IRA Calculations'!AO45</f>
        <v>6588320830723.2871</v>
      </c>
      <c r="AC4" s="7">
        <f>'IRA Calculations'!AP45</f>
        <v>6584578255683.2314</v>
      </c>
      <c r="AD4" s="7">
        <f>'IRA Calculations'!AQ45</f>
        <v>6581088405951.4941</v>
      </c>
      <c r="AE4" s="7">
        <f>'IRA Calculations'!AR45</f>
        <v>6577831442163.001</v>
      </c>
      <c r="AF4" s="7">
        <f>'IRA Calculations'!AS45</f>
        <v>6574845901251.6025</v>
      </c>
      <c r="AG4" s="7">
        <f>'IRA Calculations'!AT45</f>
        <v>6572142725015.0137</v>
      </c>
    </row>
    <row r="5" spans="1:35" x14ac:dyDescent="0.2">
      <c r="A5" s="1" t="s">
        <v>79</v>
      </c>
      <c r="B5" s="7">
        <f>'IRA Calculations'!O46</f>
        <v>1109997697621.6284</v>
      </c>
      <c r="C5" s="7">
        <f>'IRA Calculations'!P46</f>
        <v>1109997697621.6284</v>
      </c>
      <c r="D5" s="7">
        <f>'IRA Calculations'!Q46</f>
        <v>1109997697621.6284</v>
      </c>
      <c r="E5" s="7">
        <f>'IRA Calculations'!R46</f>
        <v>1074818342957.2534</v>
      </c>
      <c r="F5" s="7">
        <f>'IRA Calculations'!S46</f>
        <v>1049067720320.5186</v>
      </c>
      <c r="G5" s="7">
        <f>'IRA Calculations'!T46</f>
        <v>1031505774590.4189</v>
      </c>
      <c r="H5" s="7">
        <f>'IRA Calculations'!U46</f>
        <v>1020912056207.1409</v>
      </c>
      <c r="I5" s="7">
        <f>'IRA Calculations'!V46</f>
        <v>1016165241506.9144</v>
      </c>
      <c r="J5" s="7">
        <f>'IRA Calculations'!W46</f>
        <v>1015878298355.6908</v>
      </c>
      <c r="K5" s="7">
        <f>'IRA Calculations'!X46</f>
        <v>1018654451890.8218</v>
      </c>
      <c r="L5" s="7">
        <f>'IRA Calculations'!Y46</f>
        <v>1023339100449.2527</v>
      </c>
      <c r="M5" s="7">
        <f>'IRA Calculations'!Z46</f>
        <v>1029438232028.021</v>
      </c>
      <c r="N5" s="7">
        <f>'IRA Calculations'!AA46</f>
        <v>1036451978475.5488</v>
      </c>
      <c r="O5" s="7">
        <f>'IRA Calculations'!AB46</f>
        <v>1043796026827.9115</v>
      </c>
      <c r="P5" s="7">
        <f>'IRA Calculations'!AC46</f>
        <v>1051224240968.8845</v>
      </c>
      <c r="Q5" s="7">
        <f>'IRA Calculations'!AD46</f>
        <v>1058937882694.6769</v>
      </c>
      <c r="R5" s="7">
        <f>'IRA Calculations'!AE46</f>
        <v>1066905162959.0306</v>
      </c>
      <c r="S5" s="7">
        <f>'IRA Calculations'!AF46</f>
        <v>1075007867266.736</v>
      </c>
      <c r="T5" s="7">
        <f>'IRA Calculations'!AG46</f>
        <v>1083118042027.1475</v>
      </c>
      <c r="U5" s="7">
        <f>'IRA Calculations'!AH46</f>
        <v>1091290430543.0275</v>
      </c>
      <c r="V5" s="7">
        <f>'IRA Calculations'!AI46</f>
        <v>1099502619135.526</v>
      </c>
      <c r="W5" s="7">
        <f>'IRA Calculations'!AJ46</f>
        <v>1107742546352.8997</v>
      </c>
      <c r="X5" s="7">
        <f>'IRA Calculations'!AK46</f>
        <v>1106787120788.6055</v>
      </c>
      <c r="Y5" s="7">
        <f>'IRA Calculations'!AL46</f>
        <v>1105859699988.584</v>
      </c>
      <c r="Z5" s="7">
        <f>'IRA Calculations'!AM46</f>
        <v>1104979339895.9724</v>
      </c>
      <c r="AA5" s="7">
        <f>'IRA Calculations'!AN46</f>
        <v>1104156324928.5103</v>
      </c>
      <c r="AB5" s="7">
        <f>'IRA Calculations'!AO46</f>
        <v>1103391177921.051</v>
      </c>
      <c r="AC5" s="7">
        <f>'IRA Calculations'!AP46</f>
        <v>1102670678489.5356</v>
      </c>
      <c r="AD5" s="7">
        <f>'IRA Calculations'!AQ46</f>
        <v>1102002244937.9536</v>
      </c>
      <c r="AE5" s="7">
        <f>'IRA Calculations'!AR46</f>
        <v>1101378296259.1082</v>
      </c>
      <c r="AF5" s="7">
        <f>'IRA Calculations'!AS46</f>
        <v>1100805826764.0562</v>
      </c>
      <c r="AG5" s="7">
        <f>'IRA Calculations'!AT46</f>
        <v>1100290523096.1174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182223058915.29224</v>
      </c>
      <c r="C10" s="7">
        <f>'IRA Calculations'!P51</f>
        <v>182223058915.29224</v>
      </c>
      <c r="D10" s="7">
        <f>'IRA Calculations'!Q51</f>
        <v>182223058915.29224</v>
      </c>
      <c r="E10" s="7">
        <f>'IRA Calculations'!R51</f>
        <v>180674943300.66785</v>
      </c>
      <c r="F10" s="7">
        <f>'IRA Calculations'!S51</f>
        <v>179413699100.81628</v>
      </c>
      <c r="G10" s="7">
        <f>'IRA Calculations'!T51</f>
        <v>178524412015.73395</v>
      </c>
      <c r="H10" s="7">
        <f>'IRA Calculations'!U51</f>
        <v>178071435636.12955</v>
      </c>
      <c r="I10" s="7">
        <f>'IRA Calculations'!V51</f>
        <v>178095085855.5986</v>
      </c>
      <c r="J10" s="7">
        <f>'IRA Calculations'!W51</f>
        <v>178543888922.34641</v>
      </c>
      <c r="K10" s="7">
        <f>'IRA Calculations'!X51</f>
        <v>179325502587.4415</v>
      </c>
      <c r="L10" s="7">
        <f>'IRA Calculations'!Y51</f>
        <v>180345155829.91815</v>
      </c>
      <c r="M10" s="7">
        <f>'IRA Calculations'!Z51</f>
        <v>181587927576.6666</v>
      </c>
      <c r="N10" s="7">
        <f>'IRA Calculations'!AA51</f>
        <v>182998183498.20209</v>
      </c>
      <c r="O10" s="7">
        <f>'IRA Calculations'!AB51</f>
        <v>184476095035.80878</v>
      </c>
      <c r="P10" s="7">
        <f>'IRA Calculations'!AC51</f>
        <v>185962927735.12479</v>
      </c>
      <c r="Q10" s="7">
        <f>'IRA Calculations'!AD51</f>
        <v>187479409306.05969</v>
      </c>
      <c r="R10" s="7">
        <f>'IRA Calculations'!AE51</f>
        <v>189018993063.27948</v>
      </c>
      <c r="S10" s="7">
        <f>'IRA Calculations'!AF51</f>
        <v>190567833025.99011</v>
      </c>
      <c r="T10" s="7">
        <f>'IRA Calculations'!AG51</f>
        <v>192108925040.3721</v>
      </c>
      <c r="U10" s="7">
        <f>'IRA Calculations'!AH51</f>
        <v>193654322565.8392</v>
      </c>
      <c r="V10" s="7">
        <f>'IRA Calculations'!AI51</f>
        <v>195199584221.66293</v>
      </c>
      <c r="W10" s="7">
        <f>'IRA Calculations'!AJ51</f>
        <v>196740330780.12439</v>
      </c>
      <c r="X10" s="7">
        <f>'IRA Calculations'!AK51</f>
        <v>196713682251.77948</v>
      </c>
      <c r="Y10" s="7">
        <f>'IRA Calculations'!AL51</f>
        <v>196676502309.95798</v>
      </c>
      <c r="Z10" s="7">
        <f>'IRA Calculations'!AM51</f>
        <v>196631444235.20233</v>
      </c>
      <c r="AA10" s="7">
        <f>'IRA Calculations'!AN51</f>
        <v>196580758006.77875</v>
      </c>
      <c r="AB10" s="7">
        <f>'IRA Calculations'!AO51</f>
        <v>196525842221.41028</v>
      </c>
      <c r="AC10" s="7">
        <f>'IRA Calculations'!AP51</f>
        <v>196467499476.51547</v>
      </c>
      <c r="AD10" s="7">
        <f>'IRA Calculations'!AQ51</f>
        <v>196407525419.99536</v>
      </c>
      <c r="AE10" s="7">
        <f>'IRA Calculations'!AR51</f>
        <v>196346509829.07651</v>
      </c>
      <c r="AF10" s="7">
        <f>'IRA Calculations'!AS51</f>
        <v>196286481268.17233</v>
      </c>
      <c r="AG10" s="7">
        <f>'IRA Calculations'!AT51</f>
        <v>196228859435.28537</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3893602342244.3721</v>
      </c>
      <c r="C2" s="7">
        <f>'IRA Calculations'!P56</f>
        <v>3893602342244.3721</v>
      </c>
      <c r="D2" s="7">
        <f>'IRA Calculations'!Q56</f>
        <v>3893602342244.3721</v>
      </c>
      <c r="E2" s="7">
        <f>'IRA Calculations'!R56</f>
        <v>3860821450137.0903</v>
      </c>
      <c r="F2" s="7">
        <f>'IRA Calculations'!S56</f>
        <v>3817798560887.6382</v>
      </c>
      <c r="G2" s="7">
        <f>'IRA Calculations'!T56</f>
        <v>3776650872655.6318</v>
      </c>
      <c r="H2" s="7">
        <f>'IRA Calculations'!U56</f>
        <v>3740452278522.3032</v>
      </c>
      <c r="I2" s="7">
        <f>'IRA Calculations'!V56</f>
        <v>3709073132155.228</v>
      </c>
      <c r="J2" s="7">
        <f>'IRA Calculations'!W56</f>
        <v>3683764893064.0796</v>
      </c>
      <c r="K2" s="7">
        <f>'IRA Calculations'!X56</f>
        <v>3656541498657.3203</v>
      </c>
      <c r="L2" s="7">
        <f>'IRA Calculations'!Y56</f>
        <v>3627861508138.957</v>
      </c>
      <c r="M2" s="7">
        <f>'IRA Calculations'!Z56</f>
        <v>3601984062316.6699</v>
      </c>
      <c r="N2" s="7">
        <f>'IRA Calculations'!AA56</f>
        <v>3584172461444.3442</v>
      </c>
      <c r="O2" s="7">
        <f>'IRA Calculations'!AB56</f>
        <v>3565679680815.7046</v>
      </c>
      <c r="P2" s="7">
        <f>'IRA Calculations'!AC56</f>
        <v>3549280997738.5049</v>
      </c>
      <c r="Q2" s="7">
        <f>'IRA Calculations'!AD56</f>
        <v>3535306524344.4849</v>
      </c>
      <c r="R2" s="7">
        <f>'IRA Calculations'!AE56</f>
        <v>3519895337309.502</v>
      </c>
      <c r="S2" s="7">
        <f>'IRA Calculations'!AF56</f>
        <v>3500418405943.2363</v>
      </c>
      <c r="T2" s="7">
        <f>'IRA Calculations'!AG56</f>
        <v>3477433828040.833</v>
      </c>
      <c r="U2" s="7">
        <f>'IRA Calculations'!AH56</f>
        <v>3451623035834.4355</v>
      </c>
      <c r="V2" s="7">
        <f>'IRA Calculations'!AI56</f>
        <v>3423551322680.0063</v>
      </c>
      <c r="W2" s="7">
        <f>'IRA Calculations'!AJ56</f>
        <v>3393793702252.4893</v>
      </c>
      <c r="X2" s="7">
        <f>'IRA Calculations'!AK56</f>
        <v>3346174932573.4111</v>
      </c>
      <c r="Y2" s="7">
        <f>'IRA Calculations'!AL56</f>
        <v>3296307865737.1826</v>
      </c>
      <c r="Z2" s="7">
        <f>'IRA Calculations'!AM56</f>
        <v>3243010220608.1958</v>
      </c>
      <c r="AA2" s="7">
        <f>'IRA Calculations'!AN56</f>
        <v>3188564820411.6719</v>
      </c>
      <c r="AB2" s="7">
        <f>'IRA Calculations'!AO56</f>
        <v>3132797456833.3662</v>
      </c>
      <c r="AC2" s="7">
        <f>'IRA Calculations'!AP56</f>
        <v>3092452136750.1992</v>
      </c>
      <c r="AD2" s="7">
        <f>'IRA Calculations'!AQ56</f>
        <v>3035500661586.6069</v>
      </c>
      <c r="AE2" s="7">
        <f>'IRA Calculations'!AR56</f>
        <v>2977887889137.3423</v>
      </c>
      <c r="AF2" s="7">
        <f>'IRA Calculations'!AS56</f>
        <v>2909805954428.8652</v>
      </c>
      <c r="AG2" s="7">
        <f>'IRA Calculations'!AT56</f>
        <v>2848728519451.4438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132824718726.51488</v>
      </c>
      <c r="C2" s="7">
        <f>'IRA Calculations'!P69</f>
        <v>132824718726.51488</v>
      </c>
      <c r="D2" s="7">
        <f>'IRA Calculations'!Q69</f>
        <v>132824718726.51488</v>
      </c>
      <c r="E2" s="7">
        <f>'IRA Calculations'!R69</f>
        <v>136323642846.06595</v>
      </c>
      <c r="F2" s="7">
        <f>'IRA Calculations'!S69</f>
        <v>139857197059.47391</v>
      </c>
      <c r="G2" s="7">
        <f>'IRA Calculations'!T69</f>
        <v>143214221582.94913</v>
      </c>
      <c r="H2" s="7">
        <f>'IRA Calculations'!U69</f>
        <v>146448175697.36392</v>
      </c>
      <c r="I2" s="7">
        <f>'IRA Calculations'!V69</f>
        <v>149585673771.68185</v>
      </c>
      <c r="J2" s="7">
        <f>'IRA Calculations'!W69</f>
        <v>152708117383.09348</v>
      </c>
      <c r="K2" s="7">
        <f>'IRA Calculations'!X69</f>
        <v>155758444633.03827</v>
      </c>
      <c r="L2" s="7">
        <f>'IRA Calculations'!Y69</f>
        <v>158820304271.64511</v>
      </c>
      <c r="M2" s="7">
        <f>'IRA Calculations'!Z69</f>
        <v>161968367981.47281</v>
      </c>
      <c r="N2" s="7">
        <f>'IRA Calculations'!AA69</f>
        <v>165196901960.02707</v>
      </c>
      <c r="O2" s="7">
        <f>'IRA Calculations'!AB69</f>
        <v>168519271871.76291</v>
      </c>
      <c r="P2" s="7">
        <f>'IRA Calculations'!AC69</f>
        <v>171711823943.84955</v>
      </c>
      <c r="Q2" s="7">
        <f>'IRA Calculations'!AD69</f>
        <v>174949830030.5267</v>
      </c>
      <c r="R2" s="7">
        <f>'IRA Calculations'!AE69</f>
        <v>178320079392.14941</v>
      </c>
      <c r="S2" s="7">
        <f>'IRA Calculations'!AF69</f>
        <v>181684882164.56741</v>
      </c>
      <c r="T2" s="7">
        <f>'IRA Calculations'!AG69</f>
        <v>185086374172.35587</v>
      </c>
      <c r="U2" s="7">
        <f>'IRA Calculations'!AH69</f>
        <v>188552954787.50977</v>
      </c>
      <c r="V2" s="7">
        <f>'IRA Calculations'!AI69</f>
        <v>191945072251.91345</v>
      </c>
      <c r="W2" s="7">
        <f>'IRA Calculations'!AJ69</f>
        <v>195362544698.5556</v>
      </c>
      <c r="X2" s="7">
        <f>'IRA Calculations'!AK69</f>
        <v>196883391682.33521</v>
      </c>
      <c r="Y2" s="7">
        <f>'IRA Calculations'!AL69</f>
        <v>198449031034.48953</v>
      </c>
      <c r="Z2" s="7">
        <f>'IRA Calculations'!AM69</f>
        <v>200096603857.5</v>
      </c>
      <c r="AA2" s="7">
        <f>'IRA Calculations'!AN69</f>
        <v>201817459963.32474</v>
      </c>
      <c r="AB2" s="7">
        <f>'IRA Calculations'!AO69</f>
        <v>203566868306.88718</v>
      </c>
      <c r="AC2" s="7">
        <f>'IRA Calculations'!AP69</f>
        <v>205329882097.94922</v>
      </c>
      <c r="AD2" s="7">
        <f>'IRA Calculations'!AQ69</f>
        <v>207116954928.33044</v>
      </c>
      <c r="AE2" s="7">
        <f>'IRA Calculations'!AR69</f>
        <v>208847422750.83765</v>
      </c>
      <c r="AF2" s="7">
        <f>'IRA Calculations'!AS69</f>
        <v>210568108123.55414</v>
      </c>
      <c r="AG2" s="7">
        <f>'IRA Calculations'!AT69</f>
        <v>212262129404.65479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1162583919408.9165</v>
      </c>
      <c r="C4" s="7">
        <f>'IRA Calculations'!P71</f>
        <v>1162583919408.9165</v>
      </c>
      <c r="D4" s="7">
        <f>'IRA Calculations'!Q71</f>
        <v>1162583919408.9165</v>
      </c>
      <c r="E4" s="7">
        <f>'IRA Calculations'!R71</f>
        <v>1168570127801.1765</v>
      </c>
      <c r="F4" s="7">
        <f>'IRA Calculations'!S71</f>
        <v>1139998243916.3672</v>
      </c>
      <c r="G4" s="7">
        <f>'IRA Calculations'!T71</f>
        <v>1111995533666.0869</v>
      </c>
      <c r="H4" s="7">
        <f>'IRA Calculations'!U71</f>
        <v>1084402174392.2786</v>
      </c>
      <c r="I4" s="7">
        <f>'IRA Calculations'!V71</f>
        <v>1058612623132.2155</v>
      </c>
      <c r="J4" s="7">
        <f>'IRA Calculations'!W71</f>
        <v>1036451159302.9562</v>
      </c>
      <c r="K4" s="7">
        <f>'IRA Calculations'!X71</f>
        <v>1016600596617.0299</v>
      </c>
      <c r="L4" s="7">
        <f>'IRA Calculations'!Y71</f>
        <v>1000873247564.6383</v>
      </c>
      <c r="M4" s="7">
        <f>'IRA Calculations'!Z71</f>
        <v>990216580718.32788</v>
      </c>
      <c r="N4" s="7">
        <f>'IRA Calculations'!AA71</f>
        <v>984283290460.6377</v>
      </c>
      <c r="O4" s="7">
        <f>'IRA Calculations'!AB71</f>
        <v>983625937068.45776</v>
      </c>
      <c r="P4" s="7">
        <f>'IRA Calculations'!AC71</f>
        <v>1021797616149.4578</v>
      </c>
      <c r="Q4" s="7">
        <f>'IRA Calculations'!AD71</f>
        <v>1064278476139.8557</v>
      </c>
      <c r="R4" s="7">
        <f>'IRA Calculations'!AE71</f>
        <v>1111085445417.9675</v>
      </c>
      <c r="S4" s="7">
        <f>'IRA Calculations'!AF71</f>
        <v>1159091850414.6133</v>
      </c>
      <c r="T4" s="7">
        <f>'IRA Calculations'!AG71</f>
        <v>1208752430592.0205</v>
      </c>
      <c r="U4" s="7">
        <f>'IRA Calculations'!AH71</f>
        <v>1260935052996.8933</v>
      </c>
      <c r="V4" s="7">
        <f>'IRA Calculations'!AI71</f>
        <v>1313400983699.8457</v>
      </c>
      <c r="W4" s="7">
        <f>'IRA Calculations'!AJ71</f>
        <v>1367543824707.511</v>
      </c>
      <c r="X4" s="7">
        <f>'IRA Calculations'!AK71</f>
        <v>1400021680599.3633</v>
      </c>
      <c r="Y4" s="7">
        <f>'IRA Calculations'!AL71</f>
        <v>1431894798485.1377</v>
      </c>
      <c r="Z4" s="7">
        <f>'IRA Calculations'!AM71</f>
        <v>1463721404917.7617</v>
      </c>
      <c r="AA4" s="7">
        <f>'IRA Calculations'!AN71</f>
        <v>1494881253025.123</v>
      </c>
      <c r="AB4" s="7">
        <f>'IRA Calculations'!AO71</f>
        <v>1524812040497.2727</v>
      </c>
      <c r="AC4" s="7">
        <f>'IRA Calculations'!AP71</f>
        <v>1552846745649.686</v>
      </c>
      <c r="AD4" s="7">
        <f>'IRA Calculations'!AQ71</f>
        <v>1578368757296.7676</v>
      </c>
      <c r="AE4" s="7">
        <f>'IRA Calculations'!AR71</f>
        <v>1600582584180.2722</v>
      </c>
      <c r="AF4" s="7">
        <f>'IRA Calculations'!AS71</f>
        <v>1619943500715.4761</v>
      </c>
      <c r="AG4" s="7">
        <f>'IRA Calculations'!AT71</f>
        <v>1635982991826.5037</v>
      </c>
    </row>
    <row r="5" spans="1:35" x14ac:dyDescent="0.2">
      <c r="A5" s="1" t="s">
        <v>79</v>
      </c>
      <c r="B5" s="7">
        <f>'IRA Calculations'!O72</f>
        <v>1111362476721.9583</v>
      </c>
      <c r="C5" s="7">
        <f>'IRA Calculations'!P72</f>
        <v>1111362476721.9583</v>
      </c>
      <c r="D5" s="7">
        <f>'IRA Calculations'!Q72</f>
        <v>1111362476721.9583</v>
      </c>
      <c r="E5" s="7">
        <f>'IRA Calculations'!R72</f>
        <v>1113326301720.949</v>
      </c>
      <c r="F5" s="7">
        <f>'IRA Calculations'!S72</f>
        <v>1114259849199.2161</v>
      </c>
      <c r="G5" s="7">
        <f>'IRA Calculations'!T72</f>
        <v>1113276844395.3689</v>
      </c>
      <c r="H5" s="7">
        <f>'IRA Calculations'!U72</f>
        <v>1110452943941.9521</v>
      </c>
      <c r="I5" s="7">
        <f>'IRA Calculations'!V72</f>
        <v>1105407016960.6274</v>
      </c>
      <c r="J5" s="7">
        <f>'IRA Calculations'!W72</f>
        <v>1098170884757.6097</v>
      </c>
      <c r="K5" s="7">
        <f>'IRA Calculations'!X72</f>
        <v>1086698738520.542</v>
      </c>
      <c r="L5" s="7">
        <f>'IRA Calculations'!Y72</f>
        <v>1071073035262.1431</v>
      </c>
      <c r="M5" s="7">
        <f>'IRA Calculations'!Z72</f>
        <v>1050558192725.9917</v>
      </c>
      <c r="N5" s="7">
        <f>'IRA Calculations'!AA72</f>
        <v>1025797467043.4698</v>
      </c>
      <c r="O5" s="7">
        <f>'IRA Calculations'!AB72</f>
        <v>996666999944.27527</v>
      </c>
      <c r="P5" s="7">
        <f>'IRA Calculations'!AC72</f>
        <v>963819226136.86682</v>
      </c>
      <c r="Q5" s="7">
        <f>'IRA Calculations'!AD72</f>
        <v>927563663697.35657</v>
      </c>
      <c r="R5" s="7">
        <f>'IRA Calculations'!AE72</f>
        <v>889418414273.11902</v>
      </c>
      <c r="S5" s="7">
        <f>'IRA Calculations'!AF72</f>
        <v>849376723755.03113</v>
      </c>
      <c r="T5" s="7">
        <f>'IRA Calculations'!AG72</f>
        <v>808514395610.16455</v>
      </c>
      <c r="U5" s="7">
        <f>'IRA Calculations'!AH72</f>
        <v>767252646407.11804</v>
      </c>
      <c r="V5" s="7">
        <f>'IRA Calculations'!AI72</f>
        <v>725090324230.82385</v>
      </c>
      <c r="W5" s="7">
        <f>'IRA Calculations'!AJ72</f>
        <v>682510730020.53101</v>
      </c>
      <c r="X5" s="7">
        <f>'IRA Calculations'!AK72</f>
        <v>631146590689.29126</v>
      </c>
      <c r="Y5" s="7">
        <f>'IRA Calculations'!AL72</f>
        <v>580436492449.11169</v>
      </c>
      <c r="Z5" s="7">
        <f>'IRA Calculations'!AM72</f>
        <v>530644971044.30719</v>
      </c>
      <c r="AA5" s="7">
        <f>'IRA Calculations'!AN72</f>
        <v>481923345105.34106</v>
      </c>
      <c r="AB5" s="7">
        <f>'IRA Calculations'!AO72</f>
        <v>434749495326.11066</v>
      </c>
      <c r="AC5" s="7">
        <f>'IRA Calculations'!AP72</f>
        <v>389689252677.07318</v>
      </c>
      <c r="AD5" s="7">
        <f>'IRA Calculations'!AQ72</f>
        <v>347247252146.63458</v>
      </c>
      <c r="AE5" s="7">
        <f>'IRA Calculations'!AR72</f>
        <v>307731130169.86542</v>
      </c>
      <c r="AF5" s="7">
        <f>'IRA Calculations'!AS72</f>
        <v>271466948854.18527</v>
      </c>
      <c r="AG5" s="7">
        <f>'IRA Calculations'!AT72</f>
        <v>238546584824.47342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106833165205.45773</v>
      </c>
      <c r="C7" s="7">
        <f>'IRA Calculations'!P74</f>
        <v>106833165205.45773</v>
      </c>
      <c r="D7" s="7">
        <f>'IRA Calculations'!Q74</f>
        <v>106833165205.45773</v>
      </c>
      <c r="E7" s="7">
        <f>'IRA Calculations'!R74</f>
        <v>107103288500.54767</v>
      </c>
      <c r="F7" s="7">
        <f>'IRA Calculations'!S74</f>
        <v>107338040713.79997</v>
      </c>
      <c r="G7" s="7">
        <f>'IRA Calculations'!T74</f>
        <v>107501897559.54095</v>
      </c>
      <c r="H7" s="7">
        <f>'IRA Calculations'!U74</f>
        <v>107669645297.85619</v>
      </c>
      <c r="I7" s="7">
        <f>'IRA Calculations'!V74</f>
        <v>107872337312.85899</v>
      </c>
      <c r="J7" s="7">
        <f>'IRA Calculations'!W74</f>
        <v>108174523623.96956</v>
      </c>
      <c r="K7" s="7">
        <f>'IRA Calculations'!X74</f>
        <v>108528122199.95277</v>
      </c>
      <c r="L7" s="7">
        <f>'IRA Calculations'!Y74</f>
        <v>108991704946.29489</v>
      </c>
      <c r="M7" s="7">
        <f>'IRA Calculations'!Z74</f>
        <v>109558932224.48044</v>
      </c>
      <c r="N7" s="7">
        <f>'IRA Calculations'!AA74</f>
        <v>110322902754.74396</v>
      </c>
      <c r="O7" s="7">
        <f>'IRA Calculations'!AB74</f>
        <v>111209142573.1044</v>
      </c>
      <c r="P7" s="7">
        <f>'IRA Calculations'!AC74</f>
        <v>112242036086.79425</v>
      </c>
      <c r="Q7" s="7">
        <f>'IRA Calculations'!AD74</f>
        <v>113382939555.25818</v>
      </c>
      <c r="R7" s="7">
        <f>'IRA Calculations'!AE74</f>
        <v>114681227761.39661</v>
      </c>
      <c r="S7" s="7">
        <f>'IRA Calculations'!AF74</f>
        <v>116069369191.46216</v>
      </c>
      <c r="T7" s="7">
        <f>'IRA Calculations'!AG74</f>
        <v>117564923903.69931</v>
      </c>
      <c r="U7" s="7">
        <f>'IRA Calculations'!AH74</f>
        <v>119181001008.73271</v>
      </c>
      <c r="V7" s="7">
        <f>'IRA Calculations'!AI74</f>
        <v>120866159366.62686</v>
      </c>
      <c r="W7" s="7">
        <f>'IRA Calculations'!AJ74</f>
        <v>122670884569.26495</v>
      </c>
      <c r="X7" s="7">
        <f>'IRA Calculations'!AK74</f>
        <v>123249080597.1497</v>
      </c>
      <c r="Y7" s="7">
        <f>'IRA Calculations'!AL74</f>
        <v>123853718154.59865</v>
      </c>
      <c r="Z7" s="7">
        <f>'IRA Calculations'!AM74</f>
        <v>124510132328.54745</v>
      </c>
      <c r="AA7" s="7">
        <f>'IRA Calculations'!AN74</f>
        <v>125184630646.11215</v>
      </c>
      <c r="AB7" s="7">
        <f>'IRA Calculations'!AO74</f>
        <v>125870350359.74704</v>
      </c>
      <c r="AC7" s="7">
        <f>'IRA Calculations'!AP74</f>
        <v>126564974029.40039</v>
      </c>
      <c r="AD7" s="7">
        <f>'IRA Calculations'!AQ74</f>
        <v>127264547114.89355</v>
      </c>
      <c r="AE7" s="7">
        <f>'IRA Calculations'!AR74</f>
        <v>127937257837.23969</v>
      </c>
      <c r="AF7" s="7">
        <f>'IRA Calculations'!AS74</f>
        <v>128611806679.85541</v>
      </c>
      <c r="AG7" s="7">
        <f>'IRA Calculations'!AT74</f>
        <v>129250242551.58672</v>
      </c>
    </row>
    <row r="8" spans="1:35" x14ac:dyDescent="0.2">
      <c r="A8" s="1" t="s">
        <v>344</v>
      </c>
      <c r="B8" s="7">
        <f>'IRA Calculations'!O75</f>
        <v>1789500254.6977844</v>
      </c>
      <c r="C8" s="7">
        <f>'IRA Calculations'!P75</f>
        <v>1789500254.6977844</v>
      </c>
      <c r="D8" s="7">
        <f>'IRA Calculations'!Q75</f>
        <v>1789500254.6977844</v>
      </c>
      <c r="E8" s="7">
        <f>'IRA Calculations'!R75</f>
        <v>1788798696.9942067</v>
      </c>
      <c r="F8" s="7">
        <f>'IRA Calculations'!S75</f>
        <v>1785721116.0724199</v>
      </c>
      <c r="G8" s="7">
        <f>'IRA Calculations'!T75</f>
        <v>1778187086.4549675</v>
      </c>
      <c r="H8" s="7">
        <f>'IRA Calculations'!U75</f>
        <v>1766473196.0608664</v>
      </c>
      <c r="I8" s="7">
        <f>'IRA Calculations'!V75</f>
        <v>1748736592.8908763</v>
      </c>
      <c r="J8" s="7">
        <f>'IRA Calculations'!W75</f>
        <v>1724586348.2233217</v>
      </c>
      <c r="K8" s="7">
        <f>'IRA Calculations'!X75</f>
        <v>1691069103.1246405</v>
      </c>
      <c r="L8" s="7">
        <f>'IRA Calculations'!Y75</f>
        <v>1649038814.9549596</v>
      </c>
      <c r="M8" s="7">
        <f>'IRA Calculations'!Z75</f>
        <v>1597609363.2750058</v>
      </c>
      <c r="N8" s="7">
        <f>'IRA Calculations'!AA75</f>
        <v>1537910948.0480835</v>
      </c>
      <c r="O8" s="7">
        <f>'IRA Calculations'!AB75</f>
        <v>1471212997.9430859</v>
      </c>
      <c r="P8" s="7">
        <f>'IRA Calculations'!AC75</f>
        <v>1398276418.9420743</v>
      </c>
      <c r="Q8" s="7">
        <f>'IRA Calculations'!AD75</f>
        <v>1319558669.6144595</v>
      </c>
      <c r="R8" s="7">
        <f>'IRA Calculations'!AE75</f>
        <v>1236841766.3309386</v>
      </c>
      <c r="S8" s="7">
        <f>'IRA Calculations'!AF75</f>
        <v>1151176181.9825945</v>
      </c>
      <c r="T8" s="7">
        <f>'IRA Calculations'!AG75</f>
        <v>1063927679.7109094</v>
      </c>
      <c r="U8" s="7">
        <f>'IRA Calculations'!AH75</f>
        <v>975953367.46310294</v>
      </c>
      <c r="V8" s="7">
        <f>'IRA Calculations'!AI75</f>
        <v>887589693.34723747</v>
      </c>
      <c r="W8" s="7">
        <f>'IRA Calculations'!AJ75</f>
        <v>800848893.02921021</v>
      </c>
      <c r="X8" s="7">
        <f>'IRA Calculations'!AK75</f>
        <v>708826025.63199258</v>
      </c>
      <c r="Y8" s="7">
        <f>'IRA Calculations'!AL75</f>
        <v>621588957.7194016</v>
      </c>
      <c r="Z8" s="7">
        <f>'IRA Calculations'!AM75</f>
        <v>540182717.82583833</v>
      </c>
      <c r="AA8" s="7">
        <f>'IRA Calculations'!AN75</f>
        <v>465248396.99722922</v>
      </c>
      <c r="AB8" s="7">
        <f>'IRA Calculations'!AO75</f>
        <v>397456977.43931013</v>
      </c>
      <c r="AC8" s="7">
        <f>'IRA Calculations'!AP75</f>
        <v>337218947.71026349</v>
      </c>
      <c r="AD8" s="7">
        <f>'IRA Calculations'!AQ75</f>
        <v>284771615.73198247</v>
      </c>
      <c r="AE8" s="7">
        <f>'IRA Calculations'!AR75</f>
        <v>240076075.89887503</v>
      </c>
      <c r="AF8" s="7">
        <f>'IRA Calculations'!AS75</f>
        <v>202931314.13430458</v>
      </c>
      <c r="AG8" s="7">
        <f>'IRA Calculations'!AT75</f>
        <v>172773651.61445439</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130264016937.44327</v>
      </c>
      <c r="C10" s="7">
        <f>'IRA Calculations'!P77</f>
        <v>130264016937.44327</v>
      </c>
      <c r="D10" s="7">
        <f>'IRA Calculations'!Q77</f>
        <v>130264016937.44327</v>
      </c>
      <c r="E10" s="7">
        <f>'IRA Calculations'!R77</f>
        <v>132310918358.44624</v>
      </c>
      <c r="F10" s="7">
        <f>'IRA Calculations'!S77</f>
        <v>134209335912.4848</v>
      </c>
      <c r="G10" s="7">
        <f>'IRA Calculations'!T77</f>
        <v>135854083216.46254</v>
      </c>
      <c r="H10" s="7">
        <f>'IRA Calculations'!U77</f>
        <v>137294622685.4507</v>
      </c>
      <c r="I10" s="7">
        <f>'IRA Calculations'!V77</f>
        <v>138546429435.6076</v>
      </c>
      <c r="J10" s="7">
        <f>'IRA Calculations'!W77</f>
        <v>139715565361.81274</v>
      </c>
      <c r="K10" s="7">
        <f>'IRA Calculations'!X77</f>
        <v>140690933551.90173</v>
      </c>
      <c r="L10" s="7">
        <f>'IRA Calculations'!Y77</f>
        <v>141633165165.87912</v>
      </c>
      <c r="M10" s="7">
        <f>'IRA Calculations'!Z77</f>
        <v>142591968437.8793</v>
      </c>
      <c r="N10" s="7">
        <f>'IRA Calculations'!AA77</f>
        <v>143774870960.54572</v>
      </c>
      <c r="O10" s="7">
        <f>'IRA Calculations'!AB77</f>
        <v>145185735354.82529</v>
      </c>
      <c r="P10" s="7">
        <f>'IRA Calculations'!AC77</f>
        <v>146947164572.06601</v>
      </c>
      <c r="Q10" s="7">
        <f>'IRA Calculations'!AD77</f>
        <v>149077194066.67673</v>
      </c>
      <c r="R10" s="7">
        <f>'IRA Calculations'!AE77</f>
        <v>151710809323.32755</v>
      </c>
      <c r="S10" s="7">
        <f>'IRA Calculations'!AF77</f>
        <v>154673313523.68378</v>
      </c>
      <c r="T10" s="7">
        <f>'IRA Calculations'!AG77</f>
        <v>157973681391.0527</v>
      </c>
      <c r="U10" s="7">
        <f>'IRA Calculations'!AH77</f>
        <v>161580175500.25949</v>
      </c>
      <c r="V10" s="7">
        <f>'IRA Calculations'!AI77</f>
        <v>165331692748.41058</v>
      </c>
      <c r="W10" s="7">
        <f>'IRA Calculations'!AJ77</f>
        <v>169313900665.76749</v>
      </c>
      <c r="X10" s="7">
        <f>'IRA Calculations'!AK77</f>
        <v>171300940773.0618</v>
      </c>
      <c r="Y10" s="7">
        <f>'IRA Calculations'!AL77</f>
        <v>173326037781.94431</v>
      </c>
      <c r="Z10" s="7">
        <f>'IRA Calculations'!AM77</f>
        <v>175438040135.7244</v>
      </c>
      <c r="AA10" s="7">
        <f>'IRA Calculations'!AN77</f>
        <v>177598264688.34259</v>
      </c>
      <c r="AB10" s="7">
        <f>'IRA Calculations'!AO77</f>
        <v>179778170231.96252</v>
      </c>
      <c r="AC10" s="7">
        <f>'IRA Calculations'!AP77</f>
        <v>181927259914.6413</v>
      </c>
      <c r="AD10" s="7">
        <f>'IRA Calculations'!AQ77</f>
        <v>183988709476.29031</v>
      </c>
      <c r="AE10" s="7">
        <f>'IRA Calculations'!AR77</f>
        <v>185881376104.62701</v>
      </c>
      <c r="AF10" s="7">
        <f>'IRA Calculations'!AS77</f>
        <v>187629139186.57175</v>
      </c>
      <c r="AG10" s="7">
        <f>'IRA Calculations'!AT77</f>
        <v>189172066673.18906</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43809260825.853638</v>
      </c>
      <c r="C2" s="7">
        <f>'IRA Calculations'!P82</f>
        <v>43809260825.853638</v>
      </c>
      <c r="D2" s="7">
        <f>'IRA Calculations'!Q82</f>
        <v>43809260825.853638</v>
      </c>
      <c r="E2" s="7">
        <f>'IRA Calculations'!R82</f>
        <v>43506697639.672737</v>
      </c>
      <c r="F2" s="7">
        <f>'IRA Calculations'!S82</f>
        <v>48852668083.168594</v>
      </c>
      <c r="G2" s="7">
        <f>'IRA Calculations'!T82</f>
        <v>54239334883.634659</v>
      </c>
      <c r="H2" s="7">
        <f>'IRA Calculations'!U82</f>
        <v>59675205753.875343</v>
      </c>
      <c r="I2" s="7">
        <f>'IRA Calculations'!V82</f>
        <v>65084667136.77108</v>
      </c>
      <c r="J2" s="7">
        <f>'IRA Calculations'!W82</f>
        <v>70618341517.938675</v>
      </c>
      <c r="K2" s="7">
        <f>'IRA Calculations'!X82</f>
        <v>76206577305.343521</v>
      </c>
      <c r="L2" s="7">
        <f>'IRA Calculations'!Y82</f>
        <v>81846524843.562103</v>
      </c>
      <c r="M2" s="7">
        <f>'IRA Calculations'!Z82</f>
        <v>87543676335.528305</v>
      </c>
      <c r="N2" s="7">
        <f>'IRA Calculations'!AA82</f>
        <v>93226861947.319</v>
      </c>
      <c r="O2" s="7">
        <f>'IRA Calculations'!AB82</f>
        <v>99029185327.344864</v>
      </c>
      <c r="P2" s="7">
        <f>'IRA Calculations'!AC82</f>
        <v>99247059074.253677</v>
      </c>
      <c r="Q2" s="7">
        <f>'IRA Calculations'!AD82</f>
        <v>99486516037.75824</v>
      </c>
      <c r="R2" s="7">
        <f>'IRA Calculations'!AE82</f>
        <v>99743145468.141129</v>
      </c>
      <c r="S2" s="7">
        <f>'IRA Calculations'!AF82</f>
        <v>99934908616.436249</v>
      </c>
      <c r="T2" s="7">
        <f>'IRA Calculations'!AG82</f>
        <v>100200836535.30058</v>
      </c>
      <c r="U2" s="7">
        <f>'IRA Calculations'!AH82</f>
        <v>100473000637.45377</v>
      </c>
      <c r="V2" s="7">
        <f>'IRA Calculations'!AI82</f>
        <v>100744761911.83095</v>
      </c>
      <c r="W2" s="7">
        <f>'IRA Calculations'!AJ82</f>
        <v>101020113063.42896</v>
      </c>
      <c r="X2" s="7">
        <f>'IRA Calculations'!AK82</f>
        <v>101286567512.29381</v>
      </c>
      <c r="Y2" s="7">
        <f>'IRA Calculations'!AL82</f>
        <v>101550147013.45154</v>
      </c>
      <c r="Z2" s="7">
        <f>'IRA Calculations'!AM82</f>
        <v>101745868031.51453</v>
      </c>
      <c r="AA2" s="7">
        <f>'IRA Calculations'!AN82</f>
        <v>102012420194.40894</v>
      </c>
      <c r="AB2" s="7">
        <f>'IRA Calculations'!AO82</f>
        <v>102273168988.0746</v>
      </c>
      <c r="AC2" s="7">
        <f>'IRA Calculations'!AP82</f>
        <v>102529918787.27739</v>
      </c>
      <c r="AD2" s="7">
        <f>'IRA Calculations'!AQ82</f>
        <v>102793663667.36551</v>
      </c>
      <c r="AE2" s="7">
        <f>'IRA Calculations'!AR82</f>
        <v>103052210329.66258</v>
      </c>
      <c r="AF2" s="7">
        <f>'IRA Calculations'!AS82</f>
        <v>103313098775.81505</v>
      </c>
      <c r="AG2" s="7">
        <f>'IRA Calculations'!AT82</f>
        <v>103585645665.94765</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74553697105.418808</v>
      </c>
      <c r="C2" s="7">
        <f>'IRA Calculations'!P95</f>
        <v>74553697105.418808</v>
      </c>
      <c r="D2" s="7">
        <f>'IRA Calculations'!Q95</f>
        <v>74553697105.418808</v>
      </c>
      <c r="E2" s="7">
        <f>'IRA Calculations'!R95</f>
        <v>73814807463.968536</v>
      </c>
      <c r="F2" s="7">
        <f>'IRA Calculations'!S95</f>
        <v>73139330506.430862</v>
      </c>
      <c r="G2" s="7">
        <f>'IRA Calculations'!T95</f>
        <v>72423084257.705551</v>
      </c>
      <c r="H2" s="7">
        <f>'IRA Calculations'!U95</f>
        <v>71999933552.420334</v>
      </c>
      <c r="I2" s="7">
        <f>'IRA Calculations'!V95</f>
        <v>71807241154.055725</v>
      </c>
      <c r="J2" s="7">
        <f>'IRA Calculations'!W95</f>
        <v>71650950029.936386</v>
      </c>
      <c r="K2" s="7">
        <f>'IRA Calculations'!X95</f>
        <v>71509920582.47522</v>
      </c>
      <c r="L2" s="7">
        <f>'IRA Calculations'!Y95</f>
        <v>71378015343.330765</v>
      </c>
      <c r="M2" s="7">
        <f>'IRA Calculations'!Z95</f>
        <v>71300326308.280197</v>
      </c>
      <c r="N2" s="7">
        <f>'IRA Calculations'!AA95</f>
        <v>71322129806.488449</v>
      </c>
      <c r="O2" s="7">
        <f>'IRA Calculations'!AB95</f>
        <v>71397527972.552521</v>
      </c>
      <c r="P2" s="7">
        <f>'IRA Calculations'!AC95</f>
        <v>71529826041.669235</v>
      </c>
      <c r="Q2" s="7">
        <f>'IRA Calculations'!AD95</f>
        <v>71670686810.339203</v>
      </c>
      <c r="R2" s="7">
        <f>'IRA Calculations'!AE95</f>
        <v>71807368508.95282</v>
      </c>
      <c r="S2" s="7">
        <f>'IRA Calculations'!AF95</f>
        <v>71810251869.803574</v>
      </c>
      <c r="T2" s="7">
        <f>'IRA Calculations'!AG95</f>
        <v>71763066809.61702</v>
      </c>
      <c r="U2" s="7">
        <f>'IRA Calculations'!AH95</f>
        <v>71685157475.97879</v>
      </c>
      <c r="V2" s="7">
        <f>'IRA Calculations'!AI95</f>
        <v>71575592298.63858</v>
      </c>
      <c r="W2" s="7">
        <f>'IRA Calculations'!AJ95</f>
        <v>71448314660.414429</v>
      </c>
      <c r="X2" s="7">
        <f>'IRA Calculations'!AK95</f>
        <v>70729845558.746475</v>
      </c>
      <c r="Y2" s="7">
        <f>'IRA Calculations'!AL95</f>
        <v>70024672399.373047</v>
      </c>
      <c r="Z2" s="7">
        <f>'IRA Calculations'!AM95</f>
        <v>69340338747.797806</v>
      </c>
      <c r="AA2" s="7">
        <f>'IRA Calculations'!AN95</f>
        <v>68691966823.945694</v>
      </c>
      <c r="AB2" s="7">
        <f>'IRA Calculations'!AO95</f>
        <v>68060623677.438057</v>
      </c>
      <c r="AC2" s="7">
        <f>'IRA Calculations'!AP95</f>
        <v>67446198060.47348</v>
      </c>
      <c r="AD2" s="7">
        <f>'IRA Calculations'!AQ95</f>
        <v>66862854115.266434</v>
      </c>
      <c r="AE2" s="7">
        <f>'IRA Calculations'!AR95</f>
        <v>66285319323.551384</v>
      </c>
      <c r="AF2" s="7">
        <f>'IRA Calculations'!AS95</f>
        <v>65723627631.429192</v>
      </c>
      <c r="AG2" s="7">
        <f>'IRA Calculations'!AT95</f>
        <v>65191781013.203194</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320839129304.46246</v>
      </c>
      <c r="C2" s="7">
        <f>'IRA Calculations'!P108</f>
        <v>320839129304.46246</v>
      </c>
      <c r="D2" s="7">
        <f>'IRA Calculations'!Q108</f>
        <v>320839129304.46246</v>
      </c>
      <c r="E2" s="7">
        <f>'IRA Calculations'!R108</f>
        <v>320615915795.68097</v>
      </c>
      <c r="F2" s="7">
        <f>'IRA Calculations'!S108</f>
        <v>320138412371.23022</v>
      </c>
      <c r="G2" s="7">
        <f>'IRA Calculations'!T108</f>
        <v>319504369946.70679</v>
      </c>
      <c r="H2" s="7">
        <f>'IRA Calculations'!U108</f>
        <v>318900773149.13885</v>
      </c>
      <c r="I2" s="7">
        <f>'IRA Calculations'!V108</f>
        <v>318453183810.29095</v>
      </c>
      <c r="J2" s="7">
        <f>'IRA Calculations'!W108</f>
        <v>318274659589.55865</v>
      </c>
      <c r="K2" s="7">
        <f>'IRA Calculations'!X108</f>
        <v>318405145693.03729</v>
      </c>
      <c r="L2" s="7">
        <f>'IRA Calculations'!Y108</f>
        <v>318826413850.51556</v>
      </c>
      <c r="M2" s="7">
        <f>'IRA Calculations'!Z108</f>
        <v>319687451034.32007</v>
      </c>
      <c r="N2" s="7">
        <f>'IRA Calculations'!AA108</f>
        <v>320992709738.83594</v>
      </c>
      <c r="O2" s="7">
        <f>'IRA Calculations'!AB108</f>
        <v>322696779169.38104</v>
      </c>
      <c r="P2" s="7">
        <f>'IRA Calculations'!AC108</f>
        <v>324679325977.73993</v>
      </c>
      <c r="Q2" s="7">
        <f>'IRA Calculations'!AD108</f>
        <v>326977476400.25043</v>
      </c>
      <c r="R2" s="7">
        <f>'IRA Calculations'!AE108</f>
        <v>329556041886.49701</v>
      </c>
      <c r="S2" s="7">
        <f>'IRA Calculations'!AF108</f>
        <v>332255997355.26086</v>
      </c>
      <c r="T2" s="7">
        <f>'IRA Calculations'!AG108</f>
        <v>335041964277.00708</v>
      </c>
      <c r="U2" s="7">
        <f>'IRA Calculations'!AH108</f>
        <v>337891162721.99817</v>
      </c>
      <c r="V2" s="7">
        <f>'IRA Calculations'!AI108</f>
        <v>340732195157.29028</v>
      </c>
      <c r="W2" s="7">
        <f>'IRA Calculations'!AJ108</f>
        <v>343582630961.46161</v>
      </c>
      <c r="X2" s="7">
        <f>'IRA Calculations'!AK108</f>
        <v>343464164109.87994</v>
      </c>
      <c r="Y2" s="7">
        <f>'IRA Calculations'!AL108</f>
        <v>343317789665.49127</v>
      </c>
      <c r="Z2" s="7">
        <f>'IRA Calculations'!AM108</f>
        <v>343151479347.70148</v>
      </c>
      <c r="AA2" s="7">
        <f>'IRA Calculations'!AN108</f>
        <v>343016554464.28888</v>
      </c>
      <c r="AB2" s="7">
        <f>'IRA Calculations'!AO108</f>
        <v>342841663521.33429</v>
      </c>
      <c r="AC2" s="7">
        <f>'IRA Calculations'!AP108</f>
        <v>342643685823.67834</v>
      </c>
      <c r="AD2" s="7">
        <f>'IRA Calculations'!AQ108</f>
        <v>342503064823.76831</v>
      </c>
      <c r="AE2" s="7">
        <f>'IRA Calculations'!AR108</f>
        <v>342331639714.24255</v>
      </c>
      <c r="AF2" s="7">
        <f>'IRA Calculations'!AS108</f>
        <v>342182359915.65991</v>
      </c>
      <c r="AG2" s="7">
        <f>'IRA Calculations'!AT108</f>
        <v>342119528600.80719</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548983123854.90753</v>
      </c>
      <c r="C4" s="7">
        <f>'IRA Calculations'!P110</f>
        <v>548983123854.90753</v>
      </c>
      <c r="D4" s="7">
        <f>'IRA Calculations'!Q110</f>
        <v>548983123854.90753</v>
      </c>
      <c r="E4" s="7">
        <f>'IRA Calculations'!R110</f>
        <v>553445034506.2135</v>
      </c>
      <c r="F4" s="7">
        <f>'IRA Calculations'!S110</f>
        <v>557735014863.28296</v>
      </c>
      <c r="G4" s="7">
        <f>'IRA Calculations'!T110</f>
        <v>561990934258.55408</v>
      </c>
      <c r="H4" s="7">
        <f>'IRA Calculations'!U110</f>
        <v>566436465934.04187</v>
      </c>
      <c r="I4" s="7">
        <f>'IRA Calculations'!V110</f>
        <v>571192736653.61255</v>
      </c>
      <c r="J4" s="7">
        <f>'IRA Calculations'!W110</f>
        <v>576264318869.1958</v>
      </c>
      <c r="K4" s="7">
        <f>'IRA Calculations'!X110</f>
        <v>581537252924.67639</v>
      </c>
      <c r="L4" s="7">
        <f>'IRA Calculations'!Y110</f>
        <v>586924479121.20569</v>
      </c>
      <c r="M4" s="7">
        <f>'IRA Calculations'!Z110</f>
        <v>592501472973.0249</v>
      </c>
      <c r="N4" s="7">
        <f>'IRA Calculations'!AA110</f>
        <v>598223777898.80371</v>
      </c>
      <c r="O4" s="7">
        <f>'IRA Calculations'!AB110</f>
        <v>603925688740.66565</v>
      </c>
      <c r="P4" s="7">
        <f>'IRA Calculations'!AC110</f>
        <v>609562417159.6366</v>
      </c>
      <c r="Q4" s="7">
        <f>'IRA Calculations'!AD110</f>
        <v>615235822064.94727</v>
      </c>
      <c r="R4" s="7">
        <f>'IRA Calculations'!AE110</f>
        <v>620948674693.93616</v>
      </c>
      <c r="S4" s="7">
        <f>'IRA Calculations'!AF110</f>
        <v>626655857354.30103</v>
      </c>
      <c r="T4" s="7">
        <f>'IRA Calculations'!AG110</f>
        <v>632349765612.17151</v>
      </c>
      <c r="U4" s="7">
        <f>'IRA Calculations'!AH110</f>
        <v>638063410699.31409</v>
      </c>
      <c r="V4" s="7">
        <f>'IRA Calculations'!AI110</f>
        <v>643776801498.81787</v>
      </c>
      <c r="W4" s="7">
        <f>'IRA Calculations'!AJ110</f>
        <v>649479163983.68994</v>
      </c>
      <c r="X4" s="7">
        <f>'IRA Calculations'!AK110</f>
        <v>649057955097.48499</v>
      </c>
      <c r="Y4" s="7">
        <f>'IRA Calculations'!AL110</f>
        <v>648630705644.41626</v>
      </c>
      <c r="Z4" s="7">
        <f>'IRA Calculations'!AM110</f>
        <v>648209647678.77026</v>
      </c>
      <c r="AA4" s="7">
        <f>'IRA Calculations'!AN110</f>
        <v>647803894233.17322</v>
      </c>
      <c r="AB4" s="7">
        <f>'IRA Calculations'!AO110</f>
        <v>647417806732.70447</v>
      </c>
      <c r="AC4" s="7">
        <f>'IRA Calculations'!AP110</f>
        <v>647050033245.92065</v>
      </c>
      <c r="AD4" s="7">
        <f>'IRA Calculations'!AQ110</f>
        <v>646707094442.96924</v>
      </c>
      <c r="AE4" s="7">
        <f>'IRA Calculations'!AR110</f>
        <v>646387040759.07446</v>
      </c>
      <c r="AF4" s="7">
        <f>'IRA Calculations'!AS110</f>
        <v>646093659122.3219</v>
      </c>
      <c r="AG4" s="7">
        <f>'IRA Calculations'!AT110</f>
        <v>645828024755.80115</v>
      </c>
    </row>
    <row r="5" spans="1:35" x14ac:dyDescent="0.2">
      <c r="A5" s="1" t="s">
        <v>79</v>
      </c>
      <c r="B5" s="7">
        <f>'IRA Calculations'!O111</f>
        <v>109076696981.93085</v>
      </c>
      <c r="C5" s="7">
        <f>'IRA Calculations'!P111</f>
        <v>109076696981.93085</v>
      </c>
      <c r="D5" s="7">
        <f>'IRA Calculations'!Q111</f>
        <v>109076696981.93085</v>
      </c>
      <c r="E5" s="7">
        <f>'IRA Calculations'!R111</f>
        <v>105619709803.51785</v>
      </c>
      <c r="F5" s="7">
        <f>'IRA Calculations'!S111</f>
        <v>103089260534.60358</v>
      </c>
      <c r="G5" s="7">
        <f>'IRA Calculations'!T111</f>
        <v>101363492060.56105</v>
      </c>
      <c r="H5" s="7">
        <f>'IRA Calculations'!U111</f>
        <v>100322473856.21643</v>
      </c>
      <c r="I5" s="7">
        <f>'IRA Calculations'!V111</f>
        <v>99856016250.227356</v>
      </c>
      <c r="J5" s="7">
        <f>'IRA Calculations'!W111</f>
        <v>99827819064.571823</v>
      </c>
      <c r="K5" s="7">
        <f>'IRA Calculations'!X111</f>
        <v>100100624727.66071</v>
      </c>
      <c r="L5" s="7">
        <f>'IRA Calculations'!Y111</f>
        <v>100560973422.40997</v>
      </c>
      <c r="M5" s="7">
        <f>'IRA Calculations'!Z111</f>
        <v>101160319825.10585</v>
      </c>
      <c r="N5" s="7">
        <f>'IRA Calculations'!AA111</f>
        <v>101849543142.95985</v>
      </c>
      <c r="O5" s="7">
        <f>'IRA Calculations'!AB111</f>
        <v>102571224402.72079</v>
      </c>
      <c r="P5" s="7">
        <f>'IRA Calculations'!AC111</f>
        <v>103301176423.97986</v>
      </c>
      <c r="Q5" s="7">
        <f>'IRA Calculations'!AD111</f>
        <v>104059176699.97523</v>
      </c>
      <c r="R5" s="7">
        <f>'IRA Calculations'!AE111</f>
        <v>104842101400.65445</v>
      </c>
      <c r="S5" s="7">
        <f>'IRA Calculations'!AF111</f>
        <v>105638333883.29788</v>
      </c>
      <c r="T5" s="7">
        <f>'IRA Calculations'!AG111</f>
        <v>106435300468.6407</v>
      </c>
      <c r="U5" s="7">
        <f>'IRA Calculations'!AH111</f>
        <v>107238380644.09987</v>
      </c>
      <c r="V5" s="7">
        <f>'IRA Calculations'!AI111</f>
        <v>108045371873.52472</v>
      </c>
      <c r="W5" s="7">
        <f>'IRA Calculations'!AJ111</f>
        <v>108855088908.22528</v>
      </c>
      <c r="X5" s="7">
        <f>'IRA Calculations'!AK111</f>
        <v>108761201628.10873</v>
      </c>
      <c r="Y5" s="7">
        <f>'IRA Calculations'!AL111</f>
        <v>108670066306.12074</v>
      </c>
      <c r="Z5" s="7">
        <f>'IRA Calculations'!AM111</f>
        <v>108583555522.12314</v>
      </c>
      <c r="AA5" s="7">
        <f>'IRA Calculations'!AN111</f>
        <v>108502679900.11977</v>
      </c>
      <c r="AB5" s="7">
        <f>'IRA Calculations'!AO111</f>
        <v>108427490817.78374</v>
      </c>
      <c r="AC5" s="7">
        <f>'IRA Calculations'!AP111</f>
        <v>108356689141.04562</v>
      </c>
      <c r="AD5" s="7">
        <f>'IRA Calculations'!AQ111</f>
        <v>108291003848.08089</v>
      </c>
      <c r="AE5" s="7">
        <f>'IRA Calculations'!AR111</f>
        <v>108229689972.27689</v>
      </c>
      <c r="AF5" s="7">
        <f>'IRA Calculations'!AS111</f>
        <v>108173434827.08424</v>
      </c>
      <c r="AG5" s="7">
        <f>'IRA Calculations'!AT111</f>
        <v>108122797224.71637</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17906604151.533306</v>
      </c>
      <c r="C10" s="7">
        <f>'IRA Calculations'!P116</f>
        <v>17906604151.533306</v>
      </c>
      <c r="D10" s="7">
        <f>'IRA Calculations'!Q116</f>
        <v>17906604151.533306</v>
      </c>
      <c r="E10" s="7">
        <f>'IRA Calculations'!R116</f>
        <v>17754474702.840572</v>
      </c>
      <c r="F10" s="7">
        <f>'IRA Calculations'!S116</f>
        <v>17630535390.441818</v>
      </c>
      <c r="G10" s="7">
        <f>'IRA Calculations'!T116</f>
        <v>17543147373.225826</v>
      </c>
      <c r="H10" s="7">
        <f>'IRA Calculations'!U116</f>
        <v>17498634517.564999</v>
      </c>
      <c r="I10" s="7">
        <f>'IRA Calculations'!V116</f>
        <v>17500958565.468983</v>
      </c>
      <c r="J10" s="7">
        <f>'IRA Calculations'!W116</f>
        <v>17545061320.115326</v>
      </c>
      <c r="K10" s="7">
        <f>'IRA Calculations'!X116</f>
        <v>17621868539.70433</v>
      </c>
      <c r="L10" s="7">
        <f>'IRA Calculations'!Y116</f>
        <v>17722067313.084293</v>
      </c>
      <c r="M10" s="7">
        <f>'IRA Calculations'!Z116</f>
        <v>17844191383.72718</v>
      </c>
      <c r="N10" s="7">
        <f>'IRA Calculations'!AA116</f>
        <v>17982773705.249016</v>
      </c>
      <c r="O10" s="7">
        <f>'IRA Calculations'!AB116</f>
        <v>18128004374.915302</v>
      </c>
      <c r="P10" s="7">
        <f>'IRA Calculations'!AC116</f>
        <v>18274111704.825638</v>
      </c>
      <c r="Q10" s="7">
        <f>'IRA Calculations'!AD116</f>
        <v>18423132555.180531</v>
      </c>
      <c r="R10" s="7">
        <f>'IRA Calculations'!AE116</f>
        <v>18574423599.589355</v>
      </c>
      <c r="S10" s="7">
        <f>'IRA Calculations'!AF116</f>
        <v>18726624228.156498</v>
      </c>
      <c r="T10" s="7">
        <f>'IRA Calculations'!AG116</f>
        <v>18878063485.223602</v>
      </c>
      <c r="U10" s="7">
        <f>'IRA Calculations'!AH116</f>
        <v>19029925834.094402</v>
      </c>
      <c r="V10" s="7">
        <f>'IRA Calculations'!AI116</f>
        <v>19181774831.395237</v>
      </c>
      <c r="W10" s="7">
        <f>'IRA Calculations'!AJ116</f>
        <v>19333180141.373222</v>
      </c>
      <c r="X10" s="7">
        <f>'IRA Calculations'!AK116</f>
        <v>19330561457.156559</v>
      </c>
      <c r="Y10" s="7">
        <f>'IRA Calculations'!AL116</f>
        <v>19326907877.282871</v>
      </c>
      <c r="Z10" s="7">
        <f>'IRA Calculations'!AM116</f>
        <v>19322480132.993633</v>
      </c>
      <c r="AA10" s="7">
        <f>'IRA Calculations'!AN116</f>
        <v>19317499324.122799</v>
      </c>
      <c r="AB10" s="7">
        <f>'IRA Calculations'!AO116</f>
        <v>19312102887.271629</v>
      </c>
      <c r="AC10" s="7">
        <f>'IRA Calculations'!AP116</f>
        <v>19306369691.680668</v>
      </c>
      <c r="AD10" s="7">
        <f>'IRA Calculations'!AQ116</f>
        <v>19300476191.177162</v>
      </c>
      <c r="AE10" s="7">
        <f>'IRA Calculations'!AR116</f>
        <v>19294480341.693787</v>
      </c>
      <c r="AF10" s="7">
        <f>'IRA Calculations'!AS116</f>
        <v>19288581485.180809</v>
      </c>
      <c r="AG10" s="7">
        <f>'IRA Calculations'!AT116</f>
        <v>19282919131.809429</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381680993216.85736</v>
      </c>
      <c r="C2" s="7">
        <f>'IRA Calculations'!P121</f>
        <v>381680993216.85736</v>
      </c>
      <c r="D2" s="7">
        <f>'IRA Calculations'!Q121</f>
        <v>381680993216.85736</v>
      </c>
      <c r="E2" s="7">
        <f>'IRA Calculations'!R121</f>
        <v>378329214030.7149</v>
      </c>
      <c r="F2" s="7">
        <f>'IRA Calculations'!S121</f>
        <v>373968325631.04858</v>
      </c>
      <c r="G2" s="7">
        <f>'IRA Calculations'!T121</f>
        <v>369794010728.45581</v>
      </c>
      <c r="H2" s="7">
        <f>'IRA Calculations'!U121</f>
        <v>366146312774.54065</v>
      </c>
      <c r="I2" s="7">
        <f>'IRA Calculations'!V121</f>
        <v>362960750327.67841</v>
      </c>
      <c r="J2" s="7">
        <f>'IRA Calculations'!W121</f>
        <v>360387328608.38165</v>
      </c>
      <c r="K2" s="7">
        <f>'IRA Calculations'!X121</f>
        <v>357648596371.39844</v>
      </c>
      <c r="L2" s="7">
        <f>'IRA Calculations'!Y121</f>
        <v>354747483799.50684</v>
      </c>
      <c r="M2" s="7">
        <f>'IRA Calculations'!Z121</f>
        <v>352154948094.17889</v>
      </c>
      <c r="N2" s="7">
        <f>'IRA Calculations'!AA121</f>
        <v>350326633979.55402</v>
      </c>
      <c r="O2" s="7">
        <f>'IRA Calculations'!AB121</f>
        <v>348456897129.79309</v>
      </c>
      <c r="P2" s="7">
        <f>'IRA Calculations'!AC121</f>
        <v>346766283843.79297</v>
      </c>
      <c r="Q2" s="7">
        <f>'IRA Calculations'!AD121</f>
        <v>345323699143.10114</v>
      </c>
      <c r="R2" s="7">
        <f>'IRA Calculations'!AE121</f>
        <v>343781076155.08344</v>
      </c>
      <c r="S2" s="7">
        <f>'IRA Calculations'!AF121</f>
        <v>341789565299.72351</v>
      </c>
      <c r="T2" s="7">
        <f>'IRA Calculations'!AG121</f>
        <v>339453711961.39978</v>
      </c>
      <c r="U2" s="7">
        <f>'IRA Calculations'!AH121</f>
        <v>336847911933.70599</v>
      </c>
      <c r="V2" s="7">
        <f>'IRA Calculations'!AI121</f>
        <v>333980616655.77399</v>
      </c>
      <c r="W2" s="7">
        <f>'IRA Calculations'!AJ121</f>
        <v>330956873081.99323</v>
      </c>
      <c r="X2" s="7">
        <f>'IRA Calculations'!AK121</f>
        <v>326196834094.7677</v>
      </c>
      <c r="Y2" s="7">
        <f>'IRA Calculations'!AL121</f>
        <v>321199125563.72626</v>
      </c>
      <c r="Z2" s="7">
        <f>'IRA Calculations'!AM121</f>
        <v>315853376134.5318</v>
      </c>
      <c r="AA2" s="7">
        <f>'IRA Calculations'!AN121</f>
        <v>310438716086.13684</v>
      </c>
      <c r="AB2" s="7">
        <f>'IRA Calculations'!AO121</f>
        <v>304846372396.20514</v>
      </c>
      <c r="AC2" s="7">
        <f>'IRA Calculations'!AP121</f>
        <v>300736954633.48584</v>
      </c>
      <c r="AD2" s="7">
        <f>'IRA Calculations'!AQ121</f>
        <v>295059038592.50317</v>
      </c>
      <c r="AE2" s="7">
        <f>'IRA Calculations'!AR121</f>
        <v>289273039166.67792</v>
      </c>
      <c r="AF2" s="7">
        <f>'IRA Calculations'!AS121</f>
        <v>282480912346.60748</v>
      </c>
      <c r="AG2" s="7">
        <f>'IRA Calculations'!AT121</f>
        <v>276478985602.30829</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243225673490.1366</v>
      </c>
      <c r="C2" s="7">
        <f>'IRA Calculations'!P134</f>
        <v>243225673490.1366</v>
      </c>
      <c r="D2" s="7">
        <f>'IRA Calculations'!Q134</f>
        <v>243225673490.1366</v>
      </c>
      <c r="E2" s="7">
        <f>'IRA Calculations'!R134</f>
        <v>241409110962.91327</v>
      </c>
      <c r="F2" s="7">
        <f>'IRA Calculations'!S134</f>
        <v>239579150418.58099</v>
      </c>
      <c r="G2" s="7">
        <f>'IRA Calculations'!T134</f>
        <v>237763491858.27435</v>
      </c>
      <c r="H2" s="7">
        <f>'IRA Calculations'!U134</f>
        <v>236037038021.96027</v>
      </c>
      <c r="I2" s="7">
        <f>'IRA Calculations'!V134</f>
        <v>234435329343.08795</v>
      </c>
      <c r="J2" s="7">
        <f>'IRA Calculations'!W134</f>
        <v>232996493021.3573</v>
      </c>
      <c r="K2" s="7">
        <f>'IRA Calculations'!X134</f>
        <v>231701349052.19781</v>
      </c>
      <c r="L2" s="7">
        <f>'IRA Calculations'!Y134</f>
        <v>230633421830.59039</v>
      </c>
      <c r="M2" s="7">
        <f>'IRA Calculations'!Z134</f>
        <v>229733630023.25281</v>
      </c>
      <c r="N2" s="7">
        <f>'IRA Calculations'!AA134</f>
        <v>229024046375.84149</v>
      </c>
      <c r="O2" s="7">
        <f>'IRA Calculations'!AB134</f>
        <v>228402794602.3414</v>
      </c>
      <c r="P2" s="7">
        <f>'IRA Calculations'!AC134</f>
        <v>227963460373.64664</v>
      </c>
      <c r="Q2" s="7">
        <f>'IRA Calculations'!AD134</f>
        <v>227561566748.33463</v>
      </c>
      <c r="R2" s="7">
        <f>'IRA Calculations'!AE134</f>
        <v>227197784505.30963</v>
      </c>
      <c r="S2" s="7">
        <f>'IRA Calculations'!AF134</f>
        <v>226864534339.24957</v>
      </c>
      <c r="T2" s="7">
        <f>'IRA Calculations'!AG134</f>
        <v>226560101216.52173</v>
      </c>
      <c r="U2" s="7">
        <f>'IRA Calculations'!AH134</f>
        <v>226298134241.11752</v>
      </c>
      <c r="V2" s="7">
        <f>'IRA Calculations'!AI134</f>
        <v>226076868133.68417</v>
      </c>
      <c r="W2" s="7">
        <f>'IRA Calculations'!AJ134</f>
        <v>225919282036.09326</v>
      </c>
      <c r="X2" s="7">
        <f>'IRA Calculations'!AK134</f>
        <v>225759432921.15964</v>
      </c>
      <c r="Y2" s="7">
        <f>'IRA Calculations'!AL134</f>
        <v>225642653101.05872</v>
      </c>
      <c r="Z2" s="7">
        <f>'IRA Calculations'!AM134</f>
        <v>225623117517.24182</v>
      </c>
      <c r="AA2" s="7">
        <f>'IRA Calculations'!AN134</f>
        <v>225617359725.80969</v>
      </c>
      <c r="AB2" s="7">
        <f>'IRA Calculations'!AO134</f>
        <v>225664140578.50333</v>
      </c>
      <c r="AC2" s="7">
        <f>'IRA Calculations'!AP134</f>
        <v>225754790023.18555</v>
      </c>
      <c r="AD2" s="7">
        <f>'IRA Calculations'!AQ134</f>
        <v>225816194419.5506</v>
      </c>
      <c r="AE2" s="7">
        <f>'IRA Calculations'!AR134</f>
        <v>225897737052.91785</v>
      </c>
      <c r="AF2" s="7">
        <f>'IRA Calculations'!AS134</f>
        <v>225972623202.56149</v>
      </c>
      <c r="AG2" s="7">
        <f>'IRA Calculations'!AT134</f>
        <v>226053916340.32898</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5222580320442.6035</v>
      </c>
      <c r="C4" s="7">
        <f>'IRA Calculations'!P136</f>
        <v>5222580320442.6035</v>
      </c>
      <c r="D4" s="7">
        <f>'IRA Calculations'!Q136</f>
        <v>5222580320442.6035</v>
      </c>
      <c r="E4" s="7">
        <f>'IRA Calculations'!R136</f>
        <v>5182381466642.291</v>
      </c>
      <c r="F4" s="7">
        <f>'IRA Calculations'!S136</f>
        <v>5134720974501.5703</v>
      </c>
      <c r="G4" s="7">
        <f>'IRA Calculations'!T136</f>
        <v>5086181197406.4102</v>
      </c>
      <c r="H4" s="7">
        <f>'IRA Calculations'!U136</f>
        <v>5038204009241.5898</v>
      </c>
      <c r="I4" s="7">
        <f>'IRA Calculations'!V136</f>
        <v>4991633255431.3926</v>
      </c>
      <c r="J4" s="7">
        <f>'IRA Calculations'!W136</f>
        <v>4947619839124.665</v>
      </c>
      <c r="K4" s="7">
        <f>'IRA Calculations'!X136</f>
        <v>4906317729820.5859</v>
      </c>
      <c r="L4" s="7">
        <f>'IRA Calculations'!Y136</f>
        <v>4870217320977.0342</v>
      </c>
      <c r="M4" s="7">
        <f>'IRA Calculations'!Z136</f>
        <v>4838834164137.5078</v>
      </c>
      <c r="N4" s="7">
        <f>'IRA Calculations'!AA136</f>
        <v>4813223232893.168</v>
      </c>
      <c r="O4" s="7">
        <f>'IRA Calculations'!AB136</f>
        <v>4791849488447.6504</v>
      </c>
      <c r="P4" s="7">
        <f>'IRA Calculations'!AC136</f>
        <v>4783821043006.4014</v>
      </c>
      <c r="Q4" s="7">
        <f>'IRA Calculations'!AD136</f>
        <v>4780037376757.4727</v>
      </c>
      <c r="R4" s="7">
        <f>'IRA Calculations'!AE136</f>
        <v>4780801295490.5049</v>
      </c>
      <c r="S4" s="7">
        <f>'IRA Calculations'!AF136</f>
        <v>4785848626260.6387</v>
      </c>
      <c r="T4" s="7">
        <f>'IRA Calculations'!AG136</f>
        <v>4794289100975.8213</v>
      </c>
      <c r="U4" s="7">
        <f>'IRA Calculations'!AH136</f>
        <v>4805949257122.126</v>
      </c>
      <c r="V4" s="7">
        <f>'IRA Calculations'!AI136</f>
        <v>4820187001417.8516</v>
      </c>
      <c r="W4" s="7">
        <f>'IRA Calculations'!AJ136</f>
        <v>4836779797734.415</v>
      </c>
      <c r="X4" s="7">
        <f>'IRA Calculations'!AK136</f>
        <v>4853369102642.7598</v>
      </c>
      <c r="Y4" s="7">
        <f>'IRA Calculations'!AL136</f>
        <v>4870361224018.5439</v>
      </c>
      <c r="Z4" s="7">
        <f>'IRA Calculations'!AM136</f>
        <v>4888407454033.4336</v>
      </c>
      <c r="AA4" s="7">
        <f>'IRA Calculations'!AN136</f>
        <v>4905109109632.7354</v>
      </c>
      <c r="AB4" s="7">
        <f>'IRA Calculations'!AO136</f>
        <v>4921120033421.6729</v>
      </c>
      <c r="AC4" s="7">
        <f>'IRA Calculations'!AP136</f>
        <v>4936166191654.3125</v>
      </c>
      <c r="AD4" s="7">
        <f>'IRA Calculations'!AQ136</f>
        <v>4948613374968.002</v>
      </c>
      <c r="AE4" s="7">
        <f>'IRA Calculations'!AR136</f>
        <v>4959754201129.626</v>
      </c>
      <c r="AF4" s="7">
        <f>'IRA Calculations'!AS136</f>
        <v>4969229399056.8799</v>
      </c>
      <c r="AG4" s="7">
        <f>'IRA Calculations'!AT136</f>
        <v>4977556908696.2461</v>
      </c>
    </row>
    <row r="5" spans="1:35" x14ac:dyDescent="0.2">
      <c r="A5" s="1" t="s">
        <v>79</v>
      </c>
      <c r="B5" s="7">
        <f>'IRA Calculations'!O137</f>
        <v>3349432503290.8491</v>
      </c>
      <c r="C5" s="7">
        <f>'IRA Calculations'!P137</f>
        <v>3349432503290.8491</v>
      </c>
      <c r="D5" s="7">
        <f>'IRA Calculations'!Q137</f>
        <v>3349432503290.8491</v>
      </c>
      <c r="E5" s="7">
        <f>'IRA Calculations'!R137</f>
        <v>3367407924155.4238</v>
      </c>
      <c r="F5" s="7">
        <f>'IRA Calculations'!S137</f>
        <v>3384186278935.1382</v>
      </c>
      <c r="G5" s="7">
        <f>'IRA Calculations'!T137</f>
        <v>3399686980293.7383</v>
      </c>
      <c r="H5" s="7">
        <f>'IRA Calculations'!U137</f>
        <v>3414521367407.1299</v>
      </c>
      <c r="I5" s="7">
        <f>'IRA Calculations'!V137</f>
        <v>3428565342504.6431</v>
      </c>
      <c r="J5" s="7">
        <f>'IRA Calculations'!W137</f>
        <v>3441694042519.6523</v>
      </c>
      <c r="K5" s="7">
        <f>'IRA Calculations'!X137</f>
        <v>3452948711797.9336</v>
      </c>
      <c r="L5" s="7">
        <f>'IRA Calculations'!Y137</f>
        <v>3463312908356.3149</v>
      </c>
      <c r="M5" s="7">
        <f>'IRA Calculations'!Z137</f>
        <v>3471736019569.5869</v>
      </c>
      <c r="N5" s="7">
        <f>'IRA Calculations'!AA137</f>
        <v>3478762890912.7002</v>
      </c>
      <c r="O5" s="7">
        <f>'IRA Calculations'!AB137</f>
        <v>3483282726033.8555</v>
      </c>
      <c r="P5" s="7">
        <f>'IRA Calculations'!AC137</f>
        <v>3487365186135.7979</v>
      </c>
      <c r="Q5" s="7">
        <f>'IRA Calculations'!AD137</f>
        <v>3489390088384.1509</v>
      </c>
      <c r="R5" s="7">
        <f>'IRA Calculations'!AE137</f>
        <v>3489830421309.0981</v>
      </c>
      <c r="S5" s="7">
        <f>'IRA Calculations'!AF137</f>
        <v>3488861621018.0713</v>
      </c>
      <c r="T5" s="7">
        <f>'IRA Calculations'!AG137</f>
        <v>3486844270348.9502</v>
      </c>
      <c r="U5" s="7">
        <f>'IRA Calculations'!AH137</f>
        <v>3483953487029.1147</v>
      </c>
      <c r="V5" s="7">
        <f>'IRA Calculations'!AI137</f>
        <v>3480129970544.3223</v>
      </c>
      <c r="W5" s="7">
        <f>'IRA Calculations'!AJ137</f>
        <v>3475849389947.5845</v>
      </c>
      <c r="X5" s="7">
        <f>'IRA Calculations'!AK137</f>
        <v>3470256127064.3662</v>
      </c>
      <c r="Y5" s="7">
        <f>'IRA Calculations'!AL137</f>
        <v>3464214254725.4854</v>
      </c>
      <c r="Z5" s="7">
        <f>'IRA Calculations'!AM137</f>
        <v>3458883535853.2363</v>
      </c>
      <c r="AA5" s="7">
        <f>'IRA Calculations'!AN137</f>
        <v>3453261535100.3403</v>
      </c>
      <c r="AB5" s="7">
        <f>'IRA Calculations'!AO137</f>
        <v>3448259374754.7944</v>
      </c>
      <c r="AC5" s="7">
        <f>'IRA Calculations'!AP137</f>
        <v>3443989376738.3018</v>
      </c>
      <c r="AD5" s="7">
        <f>'IRA Calculations'!AQ137</f>
        <v>3439479539251.4526</v>
      </c>
      <c r="AE5" s="7">
        <f>'IRA Calculations'!AR137</f>
        <v>3435640506605.8276</v>
      </c>
      <c r="AF5" s="7">
        <f>'IRA Calculations'!AS137</f>
        <v>3431984336456.25</v>
      </c>
      <c r="AG5" s="7">
        <f>'IRA Calculations'!AT137</f>
        <v>3428708560608.7202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214000000000</v>
      </c>
      <c r="C7" s="7">
        <f>'IRA Calculations'!P139</f>
        <v>214000000000</v>
      </c>
      <c r="D7" s="7">
        <f>'IRA Calculations'!Q139</f>
        <v>214000000000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3000000000</v>
      </c>
      <c r="C8" s="7">
        <f>'IRA Calculations'!P140</f>
        <v>3000000000</v>
      </c>
      <c r="D8" s="7">
        <f>'IRA Calculations'!Q140</f>
        <v>3000000000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2000000000</v>
      </c>
      <c r="C9" s="7">
        <f>'IRA Calculations'!P141</f>
        <v>2000000000</v>
      </c>
      <c r="D9" s="7">
        <f>'IRA Calculations'!Q141</f>
        <v>2000000000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769000000000</v>
      </c>
      <c r="C10" s="7">
        <f>'IRA Calculations'!P142</f>
        <v>769000000000</v>
      </c>
      <c r="D10" s="7">
        <f>'IRA Calculations'!Q142</f>
        <v>769000000000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1660472909902.2419</v>
      </c>
      <c r="C2" s="7">
        <f>'IRA Calculations'!P147</f>
        <v>1660472909902.2419</v>
      </c>
      <c r="D2" s="7">
        <f>'IRA Calculations'!Q147</f>
        <v>1660472909902.2419</v>
      </c>
      <c r="E2" s="7">
        <f>'IRA Calculations'!R147</f>
        <v>1657980300310.1851</v>
      </c>
      <c r="F2" s="7">
        <f>'IRA Calculations'!S147</f>
        <v>1642711394445.168</v>
      </c>
      <c r="G2" s="7">
        <f>'IRA Calculations'!T147</f>
        <v>1627325601258.3618</v>
      </c>
      <c r="H2" s="7">
        <f>'IRA Calculations'!U147</f>
        <v>1610653939861.853</v>
      </c>
      <c r="I2" s="7">
        <f>'IRA Calculations'!V147</f>
        <v>1593051227032.6338</v>
      </c>
      <c r="J2" s="7">
        <f>'IRA Calculations'!W147</f>
        <v>1574460225041.1992</v>
      </c>
      <c r="K2" s="7">
        <f>'IRA Calculations'!X147</f>
        <v>1555009799374.0459</v>
      </c>
      <c r="L2" s="7">
        <f>'IRA Calculations'!Y147</f>
        <v>1534307129539.3315</v>
      </c>
      <c r="M2" s="7">
        <f>'IRA Calculations'!Z147</f>
        <v>1513457431607.3572</v>
      </c>
      <c r="N2" s="7">
        <f>'IRA Calculations'!AA147</f>
        <v>1493137571599.5811</v>
      </c>
      <c r="O2" s="7">
        <f>'IRA Calculations'!AB147</f>
        <v>1473621259121.3687</v>
      </c>
      <c r="P2" s="7">
        <f>'IRA Calculations'!AC147</f>
        <v>1465077101956.5728</v>
      </c>
      <c r="Q2" s="7">
        <f>'IRA Calculations'!AD147</f>
        <v>1458003147075.9585</v>
      </c>
      <c r="R2" s="7">
        <f>'IRA Calculations'!AE147</f>
        <v>1450818702790.9272</v>
      </c>
      <c r="S2" s="7">
        <f>'IRA Calculations'!AF147</f>
        <v>1445471666864.1831</v>
      </c>
      <c r="T2" s="7">
        <f>'IRA Calculations'!AG147</f>
        <v>1439640020071.354</v>
      </c>
      <c r="U2" s="7">
        <f>'IRA Calculations'!AH147</f>
        <v>1435518751397.5791</v>
      </c>
      <c r="V2" s="7">
        <f>'IRA Calculations'!AI147</f>
        <v>1433569655379.5093</v>
      </c>
      <c r="W2" s="7">
        <f>'IRA Calculations'!AJ147</f>
        <v>1431680528935.2842</v>
      </c>
      <c r="X2" s="7">
        <f>'IRA Calculations'!AK147</f>
        <v>1431917618463.3774</v>
      </c>
      <c r="Y2" s="7">
        <f>'IRA Calculations'!AL147</f>
        <v>1432188559570.6538</v>
      </c>
      <c r="Z2" s="7">
        <f>'IRA Calculations'!AM147</f>
        <v>1433446868963.7451</v>
      </c>
      <c r="AA2" s="7">
        <f>'IRA Calculations'!AN147</f>
        <v>1437043081117.5342</v>
      </c>
      <c r="AB2" s="7">
        <f>'IRA Calculations'!AO147</f>
        <v>1441197969939.749</v>
      </c>
      <c r="AC2" s="7">
        <f>'IRA Calculations'!AP147</f>
        <v>1446502888481.7412</v>
      </c>
      <c r="AD2" s="7">
        <f>'IRA Calculations'!AQ147</f>
        <v>1453940900531.8564</v>
      </c>
      <c r="AE2" s="7">
        <f>'IRA Calculations'!AR147</f>
        <v>1459929344062.8765</v>
      </c>
      <c r="AF2" s="7">
        <f>'IRA Calculations'!AS147</f>
        <v>1467898082869.9858</v>
      </c>
      <c r="AG2" s="7">
        <f>'IRA Calculations'!AT147</f>
        <v>1476142305207.8594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49858645183.556183</v>
      </c>
      <c r="C4" s="7">
        <f>'IRA Calculations'!P149</f>
        <v>49858645183.556183</v>
      </c>
      <c r="D4" s="7">
        <f>'IRA Calculations'!Q149</f>
        <v>49858645183.556183</v>
      </c>
      <c r="E4" s="7">
        <f>'IRA Calculations'!R149</f>
        <v>50399002664.048782</v>
      </c>
      <c r="F4" s="7">
        <f>'IRA Calculations'!S149</f>
        <v>50913406344.737747</v>
      </c>
      <c r="G4" s="7">
        <f>'IRA Calculations'!T149</f>
        <v>51409317474.478043</v>
      </c>
      <c r="H4" s="7">
        <f>'IRA Calculations'!U149</f>
        <v>51881170652.37204</v>
      </c>
      <c r="I4" s="7">
        <f>'IRA Calculations'!V149</f>
        <v>52306129045.508682</v>
      </c>
      <c r="J4" s="7">
        <f>'IRA Calculations'!W149</f>
        <v>52709917428.51825</v>
      </c>
      <c r="K4" s="7">
        <f>'IRA Calculations'!X149</f>
        <v>53061739275.405922</v>
      </c>
      <c r="L4" s="7">
        <f>'IRA Calculations'!Y149</f>
        <v>53381809539.027252</v>
      </c>
      <c r="M4" s="7">
        <f>'IRA Calculations'!Z149</f>
        <v>53694871766.130577</v>
      </c>
      <c r="N4" s="7">
        <f>'IRA Calculations'!AA149</f>
        <v>53953755968.502815</v>
      </c>
      <c r="O4" s="7">
        <f>'IRA Calculations'!AB149</f>
        <v>54224829325.110443</v>
      </c>
      <c r="P4" s="7">
        <f>'IRA Calculations'!AC149</f>
        <v>54448973935.274948</v>
      </c>
      <c r="Q4" s="7">
        <f>'IRA Calculations'!AD149</f>
        <v>54678660485.442474</v>
      </c>
      <c r="R4" s="7">
        <f>'IRA Calculations'!AE149</f>
        <v>54897255051.584732</v>
      </c>
      <c r="S4" s="7">
        <f>'IRA Calculations'!AF149</f>
        <v>55097807537.774345</v>
      </c>
      <c r="T4" s="7">
        <f>'IRA Calculations'!AG149</f>
        <v>55260570851.098267</v>
      </c>
      <c r="U4" s="7">
        <f>'IRA Calculations'!AH149</f>
        <v>55435744467.080994</v>
      </c>
      <c r="V4" s="7">
        <f>'IRA Calculations'!AI149</f>
        <v>55577719091.982681</v>
      </c>
      <c r="W4" s="7">
        <f>'IRA Calculations'!AJ149</f>
        <v>55679326790.016037</v>
      </c>
      <c r="X4" s="7">
        <f>'IRA Calculations'!AK149</f>
        <v>55773282666.829269</v>
      </c>
      <c r="Y4" s="7">
        <f>'IRA Calculations'!AL149</f>
        <v>55828398696.451172</v>
      </c>
      <c r="Z4" s="7">
        <f>'IRA Calculations'!AM149</f>
        <v>55867430864.488358</v>
      </c>
      <c r="AA4" s="7">
        <f>'IRA Calculations'!AN149</f>
        <v>55874677750.091919</v>
      </c>
      <c r="AB4" s="7">
        <f>'IRA Calculations'!AO149</f>
        <v>55852040929.295029</v>
      </c>
      <c r="AC4" s="7">
        <f>'IRA Calculations'!AP149</f>
        <v>55797571470.916069</v>
      </c>
      <c r="AD4" s="7">
        <f>'IRA Calculations'!AQ149</f>
        <v>55737031077.177475</v>
      </c>
      <c r="AE4" s="7">
        <f>'IRA Calculations'!AR149</f>
        <v>55640011602.29847</v>
      </c>
      <c r="AF4" s="7">
        <f>'IRA Calculations'!AS149</f>
        <v>55527775241.114464</v>
      </c>
      <c r="AG4" s="7">
        <f>'IRA Calculations'!AT149</f>
        <v>55409730043.402901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1041226107897.8669</v>
      </c>
      <c r="C2" s="7">
        <f>'IRA Calculations'!P160</f>
        <v>1041226107897.8669</v>
      </c>
      <c r="D2" s="7">
        <f>'IRA Calculations'!Q160</f>
        <v>1041226107897.8669</v>
      </c>
      <c r="E2" s="7">
        <f>'IRA Calculations'!R160</f>
        <v>1023499017913.3474</v>
      </c>
      <c r="F2" s="7">
        <f>'IRA Calculations'!S160</f>
        <v>997503375010.94995</v>
      </c>
      <c r="G2" s="7">
        <f>'IRA Calculations'!T160</f>
        <v>969037450962.35437</v>
      </c>
      <c r="H2" s="7">
        <f>'IRA Calculations'!U160</f>
        <v>940997699875.64868</v>
      </c>
      <c r="I2" s="7">
        <f>'IRA Calculations'!V160</f>
        <v>913703239651.57605</v>
      </c>
      <c r="J2" s="7">
        <f>'IRA Calculations'!W160</f>
        <v>886748525981.15759</v>
      </c>
      <c r="K2" s="7">
        <f>'IRA Calculations'!X160</f>
        <v>861670081784.39319</v>
      </c>
      <c r="L2" s="7">
        <f>'IRA Calculations'!Y160</f>
        <v>838496013241.07324</v>
      </c>
      <c r="M2" s="7">
        <f>'IRA Calculations'!Z160</f>
        <v>817637065013.37024</v>
      </c>
      <c r="N2" s="7">
        <f>'IRA Calculations'!AA160</f>
        <v>799555989922.14307</v>
      </c>
      <c r="O2" s="7">
        <f>'IRA Calculations'!AB160</f>
        <v>784048607626.88098</v>
      </c>
      <c r="P2" s="7">
        <f>'IRA Calculations'!AC160</f>
        <v>771000790799.3219</v>
      </c>
      <c r="Q2" s="7">
        <f>'IRA Calculations'!AD160</f>
        <v>758877876976.2345</v>
      </c>
      <c r="R2" s="7">
        <f>'IRA Calculations'!AE160</f>
        <v>747889176824.42908</v>
      </c>
      <c r="S2" s="7">
        <f>'IRA Calculations'!AF160</f>
        <v>737528979454.67688</v>
      </c>
      <c r="T2" s="7">
        <f>'IRA Calculations'!AG160</f>
        <v>728299410887.57959</v>
      </c>
      <c r="U2" s="7">
        <f>'IRA Calculations'!AH160</f>
        <v>720104558109.6051</v>
      </c>
      <c r="V2" s="7">
        <f>'IRA Calculations'!AI160</f>
        <v>712597165843.96521</v>
      </c>
      <c r="W2" s="7">
        <f>'IRA Calculations'!AJ160</f>
        <v>705756521483.42188</v>
      </c>
      <c r="X2" s="7">
        <f>'IRA Calculations'!AK160</f>
        <v>699777125516.9895</v>
      </c>
      <c r="Y2" s="7">
        <f>'IRA Calculations'!AL160</f>
        <v>694925562397.28491</v>
      </c>
      <c r="Z2" s="7">
        <f>'IRA Calculations'!AM160</f>
        <v>691372473336.84546</v>
      </c>
      <c r="AA2" s="7">
        <f>'IRA Calculations'!AN160</f>
        <v>688347019872.34668</v>
      </c>
      <c r="AB2" s="7">
        <f>'IRA Calculations'!AO160</f>
        <v>686081681298.45154</v>
      </c>
      <c r="AC2" s="7">
        <f>'IRA Calculations'!AP160</f>
        <v>684710867125.95984</v>
      </c>
      <c r="AD2" s="7">
        <f>'IRA Calculations'!AQ160</f>
        <v>684201160440.83533</v>
      </c>
      <c r="AE2" s="7">
        <f>'IRA Calculations'!AR160</f>
        <v>684368160008.53845</v>
      </c>
      <c r="AF2" s="7">
        <f>'IRA Calculations'!AS160</f>
        <v>685366442689.1272</v>
      </c>
      <c r="AG2" s="7">
        <f>'IRA Calculations'!AT160</f>
        <v>687110857391.01392</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2287466944777.0117</v>
      </c>
      <c r="C2" s="7">
        <f>'IRA Calculations'!P173</f>
        <v>2287466944777.0117</v>
      </c>
      <c r="D2" s="7">
        <f>'IRA Calculations'!Q173</f>
        <v>2287466944777.0117</v>
      </c>
      <c r="E2" s="7">
        <f>'IRA Calculations'!R173</f>
        <v>2305379482243.3223</v>
      </c>
      <c r="F2" s="7">
        <f>'IRA Calculations'!S173</f>
        <v>2320215193202.9805</v>
      </c>
      <c r="G2" s="7">
        <f>'IRA Calculations'!T173</f>
        <v>2329163078242.3315</v>
      </c>
      <c r="H2" s="7">
        <f>'IRA Calculations'!U173</f>
        <v>2331860916762.4253</v>
      </c>
      <c r="I2" s="7">
        <f>'IRA Calculations'!V173</f>
        <v>2327258582559.0752</v>
      </c>
      <c r="J2" s="7">
        <f>'IRA Calculations'!W173</f>
        <v>2317073609691.5112</v>
      </c>
      <c r="K2" s="7">
        <f>'IRA Calculations'!X173</f>
        <v>2303785424226.9805</v>
      </c>
      <c r="L2" s="7">
        <f>'IRA Calculations'!Y173</f>
        <v>2289408806862.9434</v>
      </c>
      <c r="M2" s="7">
        <f>'IRA Calculations'!Z173</f>
        <v>2275725784157.7339</v>
      </c>
      <c r="N2" s="7">
        <f>'IRA Calculations'!AA173</f>
        <v>2264111668466.6636</v>
      </c>
      <c r="O2" s="7">
        <f>'IRA Calculations'!AB173</f>
        <v>2255127962833.1196</v>
      </c>
      <c r="P2" s="7">
        <f>'IRA Calculations'!AC173</f>
        <v>2248837837756.043</v>
      </c>
      <c r="Q2" s="7">
        <f>'IRA Calculations'!AD173</f>
        <v>2244822868593.5894</v>
      </c>
      <c r="R2" s="7">
        <f>'IRA Calculations'!AE173</f>
        <v>2242148392828.1045</v>
      </c>
      <c r="S2" s="7">
        <f>'IRA Calculations'!AF173</f>
        <v>2241021761054.6499</v>
      </c>
      <c r="T2" s="7">
        <f>'IRA Calculations'!AG173</f>
        <v>2241458309295.2026</v>
      </c>
      <c r="U2" s="7">
        <f>'IRA Calculations'!AH173</f>
        <v>2242578211097.6909</v>
      </c>
      <c r="V2" s="7">
        <f>'IRA Calculations'!AI173</f>
        <v>2244969598458.5449</v>
      </c>
      <c r="W2" s="7">
        <f>'IRA Calculations'!AJ173</f>
        <v>2247678513370.1743</v>
      </c>
      <c r="X2" s="7">
        <f>'IRA Calculations'!AK173</f>
        <v>2251570724620.7847</v>
      </c>
      <c r="Y2" s="7">
        <f>'IRA Calculations'!AL173</f>
        <v>2256173365931.9624</v>
      </c>
      <c r="Z2" s="7">
        <f>'IRA Calculations'!AM173</f>
        <v>2261287963411.4375</v>
      </c>
      <c r="AA2" s="7">
        <f>'IRA Calculations'!AN173</f>
        <v>2267627215470.0723</v>
      </c>
      <c r="AB2" s="7">
        <f>'IRA Calculations'!AO173</f>
        <v>2274819733180.1958</v>
      </c>
      <c r="AC2" s="7">
        <f>'IRA Calculations'!AP173</f>
        <v>2282583450150.6982</v>
      </c>
      <c r="AD2" s="7">
        <f>'IRA Calculations'!AQ173</f>
        <v>2291680980116.6138</v>
      </c>
      <c r="AE2" s="7">
        <f>'IRA Calculations'!AR173</f>
        <v>2300911980976.0039</v>
      </c>
      <c r="AF2" s="7">
        <f>'IRA Calculations'!AS173</f>
        <v>2311077183806.9849</v>
      </c>
      <c r="AG2" s="7">
        <f>'IRA Calculations'!AT173</f>
        <v>2321963146500.6333</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1926177182001.2319</v>
      </c>
      <c r="C4" s="7">
        <f>'IRA Calculations'!P175</f>
        <v>1926177182001.2319</v>
      </c>
      <c r="D4" s="7">
        <f>'IRA Calculations'!Q175</f>
        <v>1926177182001.2319</v>
      </c>
      <c r="E4" s="7">
        <f>'IRA Calculations'!R175</f>
        <v>1945637405497.1274</v>
      </c>
      <c r="F4" s="7">
        <f>'IRA Calculations'!S175</f>
        <v>1964251520987.0662</v>
      </c>
      <c r="G4" s="7">
        <f>'IRA Calculations'!T175</f>
        <v>1980930238492.7195</v>
      </c>
      <c r="H4" s="7">
        <f>'IRA Calculations'!U175</f>
        <v>1995964793828.9045</v>
      </c>
      <c r="I4" s="7">
        <f>'IRA Calculations'!V175</f>
        <v>2011926884339.7117</v>
      </c>
      <c r="J4" s="7">
        <f>'IRA Calculations'!W175</f>
        <v>2026858384856.3643</v>
      </c>
      <c r="K4" s="7">
        <f>'IRA Calculations'!X175</f>
        <v>2042587571199.3562</v>
      </c>
      <c r="L4" s="7">
        <f>'IRA Calculations'!Y175</f>
        <v>2060083534213.5623</v>
      </c>
      <c r="M4" s="7">
        <f>'IRA Calculations'!Z175</f>
        <v>2076988840654.363</v>
      </c>
      <c r="N4" s="7">
        <f>'IRA Calculations'!AA175</f>
        <v>2093929466306.1201</v>
      </c>
      <c r="O4" s="7">
        <f>'IRA Calculations'!AB175</f>
        <v>2109867963987.6953</v>
      </c>
      <c r="P4" s="7">
        <f>'IRA Calculations'!AC175</f>
        <v>2127628240448.0044</v>
      </c>
      <c r="Q4" s="7">
        <f>'IRA Calculations'!AD175</f>
        <v>2145077435941.5925</v>
      </c>
      <c r="R4" s="7">
        <f>'IRA Calculations'!AE175</f>
        <v>2160569071223.3137</v>
      </c>
      <c r="S4" s="7">
        <f>'IRA Calculations'!AF175</f>
        <v>2176588807889.4631</v>
      </c>
      <c r="T4" s="7">
        <f>'IRA Calculations'!AG175</f>
        <v>2194747781042.6577</v>
      </c>
      <c r="U4" s="7">
        <f>'IRA Calculations'!AH175</f>
        <v>2212224268099.4849</v>
      </c>
      <c r="V4" s="7">
        <f>'IRA Calculations'!AI175</f>
        <v>2230266431465.5879</v>
      </c>
      <c r="W4" s="7">
        <f>'IRA Calculations'!AJ175</f>
        <v>2248200144200.8218</v>
      </c>
      <c r="X4" s="7">
        <f>'IRA Calculations'!AK175</f>
        <v>2265363829853.1924</v>
      </c>
      <c r="Y4" s="7">
        <f>'IRA Calculations'!AL175</f>
        <v>2282095890358.3589</v>
      </c>
      <c r="Z4" s="7">
        <f>'IRA Calculations'!AM175</f>
        <v>2300034577424.5679</v>
      </c>
      <c r="AA4" s="7">
        <f>'IRA Calculations'!AN175</f>
        <v>2317463906602.3525</v>
      </c>
      <c r="AB4" s="7">
        <f>'IRA Calculations'!AO175</f>
        <v>2335650103876.4326</v>
      </c>
      <c r="AC4" s="7">
        <f>'IRA Calculations'!AP175</f>
        <v>2351514087855.354</v>
      </c>
      <c r="AD4" s="7">
        <f>'IRA Calculations'!AQ175</f>
        <v>2369281934412.52</v>
      </c>
      <c r="AE4" s="7">
        <f>'IRA Calculations'!AR175</f>
        <v>2387153249452.2012</v>
      </c>
      <c r="AF4" s="7">
        <f>'IRA Calculations'!AS175</f>
        <v>2405911559968.3813</v>
      </c>
      <c r="AG4" s="7">
        <f>'IRA Calculations'!AT175</f>
        <v>2423187530709.8745</v>
      </c>
    </row>
    <row r="5" spans="1:35" x14ac:dyDescent="0.2">
      <c r="A5" s="1" t="s">
        <v>79</v>
      </c>
      <c r="B5" s="7">
        <f>'IRA Calculations'!O176</f>
        <v>12847410345.892076</v>
      </c>
      <c r="C5" s="7">
        <f>'IRA Calculations'!P176</f>
        <v>12847410345.892076</v>
      </c>
      <c r="D5" s="7">
        <f>'IRA Calculations'!Q176</f>
        <v>12847410345.892076</v>
      </c>
      <c r="E5" s="7">
        <f>'IRA Calculations'!R176</f>
        <v>12242982684.978123</v>
      </c>
      <c r="F5" s="7">
        <f>'IRA Calculations'!S176</f>
        <v>11631916284.701406</v>
      </c>
      <c r="G5" s="7">
        <f>'IRA Calculations'!T176</f>
        <v>11032519361.724529</v>
      </c>
      <c r="H5" s="7">
        <f>'IRA Calculations'!U176</f>
        <v>10459269072.804491</v>
      </c>
      <c r="I5" s="7">
        <f>'IRA Calculations'!V176</f>
        <v>9927063120.9045544</v>
      </c>
      <c r="J5" s="7">
        <f>'IRA Calculations'!W176</f>
        <v>9445378632.6385994</v>
      </c>
      <c r="K5" s="7">
        <f>'IRA Calculations'!X176</f>
        <v>9025653314.7377777</v>
      </c>
      <c r="L5" s="7">
        <f>'IRA Calculations'!Y176</f>
        <v>8681746169.5910683</v>
      </c>
      <c r="M5" s="7">
        <f>'IRA Calculations'!Z176</f>
        <v>8395920078.2346601</v>
      </c>
      <c r="N5" s="7">
        <f>'IRA Calculations'!AA176</f>
        <v>8170782250.8598785</v>
      </c>
      <c r="O5" s="7">
        <f>'IRA Calculations'!AB176</f>
        <v>7997872629.7342119</v>
      </c>
      <c r="P5" s="7">
        <f>'IRA Calculations'!AC176</f>
        <v>7862788934.8452139</v>
      </c>
      <c r="Q5" s="7">
        <f>'IRA Calculations'!AD176</f>
        <v>7754989359.0341768</v>
      </c>
      <c r="R5" s="7">
        <f>'IRA Calculations'!AE176</f>
        <v>7659087550.2163134</v>
      </c>
      <c r="S5" s="7">
        <f>'IRA Calculations'!AF176</f>
        <v>7567261785.2684546</v>
      </c>
      <c r="T5" s="7">
        <f>'IRA Calculations'!AG176</f>
        <v>7488224048.9385548</v>
      </c>
      <c r="U5" s="7">
        <f>'IRA Calculations'!AH176</f>
        <v>7407731053.7426195</v>
      </c>
      <c r="V5" s="7">
        <f>'IRA Calculations'!AI176</f>
        <v>7330187292.7218981</v>
      </c>
      <c r="W5" s="7">
        <f>'IRA Calculations'!AJ176</f>
        <v>7251985810.1141243</v>
      </c>
      <c r="X5" s="7">
        <f>'IRA Calculations'!AK176</f>
        <v>7168296749.271162</v>
      </c>
      <c r="Y5" s="7">
        <f>'IRA Calculations'!AL176</f>
        <v>7080941364.1093826</v>
      </c>
      <c r="Z5" s="7">
        <f>'IRA Calculations'!AM176</f>
        <v>6995007039.892313</v>
      </c>
      <c r="AA5" s="7">
        <f>'IRA Calculations'!AN176</f>
        <v>6906248170.8199987</v>
      </c>
      <c r="AB5" s="7">
        <f>'IRA Calculations'!AO176</f>
        <v>6817434167.811471</v>
      </c>
      <c r="AC5" s="7">
        <f>'IRA Calculations'!AP176</f>
        <v>6717274184.9622631</v>
      </c>
      <c r="AD5" s="7">
        <f>'IRA Calculations'!AQ176</f>
        <v>6619036444.2988415</v>
      </c>
      <c r="AE5" s="7">
        <f>'IRA Calculations'!AR176</f>
        <v>6521977866.0906496</v>
      </c>
      <c r="AF5" s="7">
        <f>'IRA Calculations'!AS176</f>
        <v>6423849102.9073086</v>
      </c>
      <c r="AG5" s="7">
        <f>'IRA Calculations'!AT176</f>
        <v>6325499273.2525959</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7066608363932.7432</v>
      </c>
      <c r="C2" s="7">
        <f>'IRA Calculations'!P186</f>
        <v>7066608363932.7432</v>
      </c>
      <c r="D2" s="7">
        <f>'IRA Calculations'!Q186</f>
        <v>7066608363932.7432</v>
      </c>
      <c r="E2" s="7">
        <f>'IRA Calculations'!R186</f>
        <v>7136478257202.7344</v>
      </c>
      <c r="F2" s="7">
        <f>'IRA Calculations'!S186</f>
        <v>7217571720746.2734</v>
      </c>
      <c r="G2" s="7">
        <f>'IRA Calculations'!T186</f>
        <v>7311829928380.9912</v>
      </c>
      <c r="H2" s="7">
        <f>'IRA Calculations'!U186</f>
        <v>7408604243479.9473</v>
      </c>
      <c r="I2" s="7">
        <f>'IRA Calculations'!V186</f>
        <v>7512107755077.2568</v>
      </c>
      <c r="J2" s="7">
        <f>'IRA Calculations'!W186</f>
        <v>7620133459819.7686</v>
      </c>
      <c r="K2" s="7">
        <f>'IRA Calculations'!X186</f>
        <v>7730962738849.8223</v>
      </c>
      <c r="L2" s="7">
        <f>'IRA Calculations'!Y186</f>
        <v>7846515128697.293</v>
      </c>
      <c r="M2" s="7">
        <f>'IRA Calculations'!Z186</f>
        <v>7965130740285.627</v>
      </c>
      <c r="N2" s="7">
        <f>'IRA Calculations'!AA186</f>
        <v>8086222275803.7598</v>
      </c>
      <c r="O2" s="7">
        <f>'IRA Calculations'!AB186</f>
        <v>8213026055294.7744</v>
      </c>
      <c r="P2" s="7">
        <f>'IRA Calculations'!AC186</f>
        <v>8342682865731.1064</v>
      </c>
      <c r="Q2" s="7">
        <f>'IRA Calculations'!AD186</f>
        <v>8476957691587.083</v>
      </c>
      <c r="R2" s="7">
        <f>'IRA Calculations'!AE186</f>
        <v>8615142684448.2969</v>
      </c>
      <c r="S2" s="7">
        <f>'IRA Calculations'!AF186</f>
        <v>8754789739754.9492</v>
      </c>
      <c r="T2" s="7">
        <f>'IRA Calculations'!AG186</f>
        <v>8900578693748.8965</v>
      </c>
      <c r="U2" s="7">
        <f>'IRA Calculations'!AH186</f>
        <v>9047322779446.1016</v>
      </c>
      <c r="V2" s="7">
        <f>'IRA Calculations'!AI186</f>
        <v>9198613786617.3125</v>
      </c>
      <c r="W2" s="7">
        <f>'IRA Calculations'!AJ186</f>
        <v>9354083881370.4707</v>
      </c>
      <c r="X2" s="7">
        <f>'IRA Calculations'!AK186</f>
        <v>9514289451105.5449</v>
      </c>
      <c r="Y2" s="7">
        <f>'IRA Calculations'!AL186</f>
        <v>9677790070664.7812</v>
      </c>
      <c r="Z2" s="7">
        <f>'IRA Calculations'!AM186</f>
        <v>9846418727426.8711</v>
      </c>
      <c r="AA2" s="7">
        <f>'IRA Calculations'!AN186</f>
        <v>10017884959928.768</v>
      </c>
      <c r="AB2" s="7">
        <f>'IRA Calculations'!AO186</f>
        <v>10191079084411.621</v>
      </c>
      <c r="AC2" s="7">
        <f>'IRA Calculations'!AP186</f>
        <v>10370671663994.025</v>
      </c>
      <c r="AD2" s="7">
        <f>'IRA Calculations'!AQ186</f>
        <v>10550029324451.961</v>
      </c>
      <c r="AE2" s="7">
        <f>'IRA Calculations'!AR186</f>
        <v>10735065227430.523</v>
      </c>
      <c r="AF2" s="7">
        <f>'IRA Calculations'!AS186</f>
        <v>10924323492566.541</v>
      </c>
      <c r="AG2" s="7">
        <f>'IRA Calculations'!AT186</f>
        <v>11118858164878.85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4368383852372.6084</v>
      </c>
      <c r="C4" s="7">
        <f>'IRA Calculations'!P188</f>
        <v>4368383852372.6084</v>
      </c>
      <c r="D4" s="7">
        <f>'IRA Calculations'!Q188</f>
        <v>4368383852372.6084</v>
      </c>
      <c r="E4" s="7">
        <f>'IRA Calculations'!R188</f>
        <v>4353320113485.3579</v>
      </c>
      <c r="F4" s="7">
        <f>'IRA Calculations'!S188</f>
        <v>4348493440483.5747</v>
      </c>
      <c r="G4" s="7">
        <f>'IRA Calculations'!T188</f>
        <v>4342066245225.0361</v>
      </c>
      <c r="H4" s="7">
        <f>'IRA Calculations'!U188</f>
        <v>4333266511091.7427</v>
      </c>
      <c r="I4" s="7">
        <f>'IRA Calculations'!V188</f>
        <v>4324347522358.9199</v>
      </c>
      <c r="J4" s="7">
        <f>'IRA Calculations'!W188</f>
        <v>4304369238659.7261</v>
      </c>
      <c r="K4" s="7">
        <f>'IRA Calculations'!X188</f>
        <v>4287466468316.6631</v>
      </c>
      <c r="L4" s="7">
        <f>'IRA Calculations'!Y188</f>
        <v>4275271116375.8726</v>
      </c>
      <c r="M4" s="7">
        <f>'IRA Calculations'!Z188</f>
        <v>4269810511029.2456</v>
      </c>
      <c r="N4" s="7">
        <f>'IRA Calculations'!AA188</f>
        <v>4266433722895.3594</v>
      </c>
      <c r="O4" s="7">
        <f>'IRA Calculations'!AB188</f>
        <v>4265404367404.729</v>
      </c>
      <c r="P4" s="7">
        <f>'IRA Calculations'!AC188</f>
        <v>4267193186397.6001</v>
      </c>
      <c r="Q4" s="7">
        <f>'IRA Calculations'!AD188</f>
        <v>4266860528830.4941</v>
      </c>
      <c r="R4" s="7">
        <f>'IRA Calculations'!AE188</f>
        <v>4259378871849.8472</v>
      </c>
      <c r="S4" s="7">
        <f>'IRA Calculations'!AF188</f>
        <v>4253202738906.0684</v>
      </c>
      <c r="T4" s="7">
        <f>'IRA Calculations'!AG188</f>
        <v>4248777765607.9414</v>
      </c>
      <c r="U4" s="7">
        <f>'IRA Calculations'!AH188</f>
        <v>4247509900918.2729</v>
      </c>
      <c r="V4" s="7">
        <f>'IRA Calculations'!AI188</f>
        <v>4246392673617.4648</v>
      </c>
      <c r="W4" s="7">
        <f>'IRA Calculations'!AJ188</f>
        <v>4248790318723.6812</v>
      </c>
      <c r="X4" s="7">
        <f>'IRA Calculations'!AK188</f>
        <v>4250786264126.2417</v>
      </c>
      <c r="Y4" s="7">
        <f>'IRA Calculations'!AL188</f>
        <v>4249894992908.7505</v>
      </c>
      <c r="Z4" s="7">
        <f>'IRA Calculations'!AM188</f>
        <v>4245796400619.8413</v>
      </c>
      <c r="AA4" s="7">
        <f>'IRA Calculations'!AN188</f>
        <v>4240455049872.7432</v>
      </c>
      <c r="AB4" s="7">
        <f>'IRA Calculations'!AO188</f>
        <v>4234417001202.1216</v>
      </c>
      <c r="AC4" s="7">
        <f>'IRA Calculations'!AP188</f>
        <v>4228931289624.0146</v>
      </c>
      <c r="AD4" s="7">
        <f>'IRA Calculations'!AQ188</f>
        <v>4224832697335.1064</v>
      </c>
      <c r="AE4" s="7">
        <f>'IRA Calculations'!AR188</f>
        <v>4219221454599.6201</v>
      </c>
      <c r="AF4" s="7">
        <f>'IRA Calculations'!AS188</f>
        <v>4215323712162.5488</v>
      </c>
      <c r="AG4" s="7">
        <f>'IRA Calculations'!AT188</f>
        <v>4210999163790.3228</v>
      </c>
    </row>
    <row r="5" spans="1:35" x14ac:dyDescent="0.2">
      <c r="A5" s="1" t="s">
        <v>79</v>
      </c>
      <c r="B5" s="7">
        <f>'IRA Calculations'!O189</f>
        <v>465720086363.25897</v>
      </c>
      <c r="C5" s="7">
        <f>'IRA Calculations'!P189</f>
        <v>465720086363.25897</v>
      </c>
      <c r="D5" s="7">
        <f>'IRA Calculations'!Q189</f>
        <v>465720086363.25897</v>
      </c>
      <c r="E5" s="7">
        <f>'IRA Calculations'!R189</f>
        <v>466238822341.72144</v>
      </c>
      <c r="F5" s="7">
        <f>'IRA Calculations'!S189</f>
        <v>466109810284.90161</v>
      </c>
      <c r="G5" s="7">
        <f>'IRA Calculations'!T189</f>
        <v>465572260048.15308</v>
      </c>
      <c r="H5" s="7">
        <f>'IRA Calculations'!U189</f>
        <v>464107435653.01251</v>
      </c>
      <c r="I5" s="7">
        <f>'IRA Calculations'!V189</f>
        <v>462720556042.20038</v>
      </c>
      <c r="J5" s="7">
        <f>'IRA Calculations'!W189</f>
        <v>461863163414.58612</v>
      </c>
      <c r="K5" s="7">
        <f>'IRA Calculations'!X189</f>
        <v>461970673461.93591</v>
      </c>
      <c r="L5" s="7">
        <f>'IRA Calculations'!Y189</f>
        <v>461957234706.01752</v>
      </c>
      <c r="M5" s="7">
        <f>'IRA Calculations'!Z189</f>
        <v>461185850116.28229</v>
      </c>
      <c r="N5" s="7">
        <f>'IRA Calculations'!AA189</f>
        <v>460121500647.51984</v>
      </c>
      <c r="O5" s="7">
        <f>'IRA Calculations'!AB189</f>
        <v>458925451370.75366</v>
      </c>
      <c r="P5" s="7">
        <f>'IRA Calculations'!AC189</f>
        <v>458898573858.91675</v>
      </c>
      <c r="Q5" s="7">
        <f>'IRA Calculations'!AD189</f>
        <v>458860945342.34375</v>
      </c>
      <c r="R5" s="7">
        <f>'IRA Calculations'!AE189</f>
        <v>459000708403.89893</v>
      </c>
      <c r="S5" s="7">
        <f>'IRA Calculations'!AF189</f>
        <v>458301893096.12518</v>
      </c>
      <c r="T5" s="7">
        <f>'IRA Calculations'!AG189</f>
        <v>458261576828.36902</v>
      </c>
      <c r="U5" s="7">
        <f>'IRA Calculations'!AH189</f>
        <v>458570668214.49939</v>
      </c>
      <c r="V5" s="7">
        <f>'IRA Calculations'!AI189</f>
        <v>458664739505.93079</v>
      </c>
      <c r="W5" s="7">
        <f>'IRA Calculations'!AJ189</f>
        <v>458791063811.56671</v>
      </c>
      <c r="X5" s="7">
        <f>'IRA Calculations'!AK189</f>
        <v>459266795771.08917</v>
      </c>
      <c r="Y5" s="7">
        <f>'IRA Calculations'!AL189</f>
        <v>460164504666.45953</v>
      </c>
      <c r="Z5" s="7">
        <f>'IRA Calculations'!AM189</f>
        <v>461172411360.36371</v>
      </c>
      <c r="AA5" s="7">
        <f>'IRA Calculations'!AN189</f>
        <v>462107748772.30634</v>
      </c>
      <c r="AB5" s="7">
        <f>'IRA Calculations'!AO189</f>
        <v>462830753840.73395</v>
      </c>
      <c r="AC5" s="7">
        <f>'IRA Calculations'!AP189</f>
        <v>463239292020.6626</v>
      </c>
      <c r="AD5" s="7">
        <f>'IRA Calculations'!AQ189</f>
        <v>463341426565.64478</v>
      </c>
      <c r="AE5" s="7">
        <f>'IRA Calculations'!AR189</f>
        <v>463650517951.776</v>
      </c>
      <c r="AF5" s="7">
        <f>'IRA Calculations'!AS189</f>
        <v>464034866371.05164</v>
      </c>
      <c r="AG5" s="7">
        <f>'IRA Calculations'!AT189</f>
        <v>464180004934.97296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2023-12-15T19:17:00Z</dcterms:modified>
</cp:coreProperties>
</file>