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889BA642-D440-4CEF-AAAC-DFA484848C53}"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1" i="23" s="1"/>
  <c r="N1" i="25"/>
  <c r="G8" i="23" s="1"/>
  <c r="AC1" i="25"/>
  <c r="W1" i="25"/>
  <c r="J1" i="25"/>
  <c r="I1" i="25"/>
  <c r="AB1" i="25"/>
  <c r="AF1" i="25"/>
  <c r="Y1" i="25"/>
  <c r="AH1" i="25"/>
  <c r="V1" i="25"/>
  <c r="D1" i="25"/>
  <c r="AE1" i="25"/>
  <c r="K1" i="25"/>
  <c r="U1" i="25"/>
  <c r="P1" i="25"/>
  <c r="Z1" i="25"/>
  <c r="G1" i="25"/>
  <c r="Q1" i="25"/>
  <c r="AA1" i="25"/>
  <c r="M1" i="25"/>
  <c r="N41" i="23" l="1"/>
  <c r="O41" i="23" s="1"/>
  <c r="J41" i="23"/>
  <c r="K41"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<sst xmlns="http://schemas.openxmlformats.org/spreadsheetml/2006/main" count="42870" uniqueCount="4487">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</sst>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4062</v>
      </c>
      <c r="C1" s="380">
        <v>46293</v>
      </c>
      <c r="G1" s="381" t="s">
        <v>3985</v>
      </c>
      <c r="H1" s="381" t="s">
        <v>3986</v>
      </c>
    </row>
    <row r="2" spans="1:8" x14ac:dyDescent="0.45">
      <c r="B2" t="str">
        <f>_xlfn.XLOOKUP(B1,H:H,G:G,0,0,1)</f>
        <v>RI</v>
      </c>
      <c r="C2" t="str">
        <f>_xlfn.XLOOKUP(B2,G:G, H:H, 0,0,1)</f>
        <v>Rhode Island</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12.000759999999998</v>
      </c>
      <c r="E2" s="436">
        <f>SUMIFS('frozen policy trendline'!E:E,'frozen policy trendline'!$A:$A,About!$B$2)-SUMIFS('frozen policy trendline'!E:E,'frozen policy trendline'!$A:$A,About!$B$2,'frozen policy trendline'!$B:$B,"Output Total CO2e Emissions by Sector[LULUCF sector]")</f>
        <v>10.468108000000001</v>
      </c>
      <c r="F2" s="436">
        <f>SUMIFS('frozen policy trendline'!F:F,'frozen policy trendline'!$A:$A,About!$B$2)-SUMIFS('frozen policy trendline'!F:F,'frozen policy trendline'!$A:$A,About!$B$2,'frozen policy trendline'!$B:$B,"Output Total CO2e Emissions by Sector[LULUCF sector]")</f>
        <v>9.8967190000000009</v>
      </c>
      <c r="G2" s="436">
        <f>SUMIFS('frozen policy trendline'!G:G,'frozen policy trendline'!$A:$A,About!$B$2)-SUMIFS('frozen policy trendline'!G:G,'frozen policy trendline'!$A:$A,About!$B$2,'frozen policy trendline'!$B:$B,"Output Total CO2e Emissions by Sector[LULUCF sector]")</f>
        <v>9.2459030000000002</v>
      </c>
      <c r="H2" s="436">
        <f>SUMIFS('frozen policy trendline'!H:H,'frozen policy trendline'!$A:$A,About!$B$2)-SUMIFS('frozen policy trendline'!H:H,'frozen policy trendline'!$A:$A,About!$B$2,'frozen policy trendline'!$B:$B,"Output Total CO2e Emissions by Sector[LULUCF sector]")</f>
        <v>8.7737739999999995</v>
      </c>
      <c r="I2" s="436">
        <f>SUMIFS('frozen policy trendline'!I:I,'frozen policy trendline'!$A:$A,About!$B$2)-SUMIFS('frozen policy trendline'!I:I,'frozen policy trendline'!$A:$A,About!$B$2,'frozen policy trendline'!$B:$B,"Output Total CO2e Emissions by Sector[LULUCF sector]")</f>
        <v>8.4174499999999988</v>
      </c>
      <c r="J2" s="436">
        <f>SUMIFS('frozen policy trendline'!J:J,'frozen policy trendline'!$A:$A,About!$B$2)-SUMIFS('frozen policy trendline'!J:J,'frozen policy trendline'!$A:$A,About!$B$2,'frozen policy trendline'!$B:$B,"Output Total CO2e Emissions by Sector[LULUCF sector]")</f>
        <v>8.2653940000000006</v>
      </c>
      <c r="K2" s="436">
        <f>SUMIFS('frozen policy trendline'!K:K,'frozen policy trendline'!$A:$A,About!$B$2)-SUMIFS('frozen policy trendline'!K:K,'frozen policy trendline'!$A:$A,About!$B$2,'frozen policy trendline'!$B:$B,"Output Total CO2e Emissions by Sector[LULUCF sector]")</f>
        <v>8.1232070000000007</v>
      </c>
      <c r="L2" s="436">
        <f>SUMIFS('frozen policy trendline'!L:L,'frozen policy trendline'!$A:$A,About!$B$2)-SUMIFS('frozen policy trendline'!L:L,'frozen policy trendline'!$A:$A,About!$B$2,'frozen policy trendline'!$B:$B,"Output Total CO2e Emissions by Sector[LULUCF sector]")</f>
        <v>7.9770540000000008</v>
      </c>
      <c r="M2" s="436">
        <f>SUMIFS('frozen policy trendline'!M:M,'frozen policy trendline'!$A:$A,About!$B$2)-SUMIFS('frozen policy trendline'!M:M,'frozen policy trendline'!$A:$A,About!$B$2,'frozen policy trendline'!$B:$B,"Output Total CO2e Emissions by Sector[LULUCF sector]")</f>
        <v>7.8312500000000007</v>
      </c>
      <c r="N2" s="436">
        <f>SUMIFS('frozen policy trendline'!N:N,'frozen policy trendline'!$A:$A,About!$B$2)-SUMIFS('frozen policy trendline'!N:N,'frozen policy trendline'!$A:$A,About!$B$2,'frozen policy trendline'!$B:$B,"Output Total CO2e Emissions by Sector[LULUCF sector]")</f>
        <v>7.635765000000001</v>
      </c>
      <c r="O2" s="436">
        <f>SUMIFS('frozen policy trendline'!O:O,'frozen policy trendline'!$A:$A,About!$B$2)-SUMIFS('frozen policy trendline'!O:O,'frozen policy trendline'!$A:$A,About!$B$2,'frozen policy trendline'!$B:$B,"Output Total CO2e Emissions by Sector[LULUCF sector]")</f>
        <v>7.4285910000000008</v>
      </c>
      <c r="P2" s="436">
        <f>SUMIFS('frozen policy trendline'!P:P,'frozen policy trendline'!$A:$A,About!$B$2)-SUMIFS('frozen policy trendline'!P:P,'frozen policy trendline'!$A:$A,About!$B$2,'frozen policy trendline'!$B:$B,"Output Total CO2e Emissions by Sector[LULUCF sector]")</f>
        <v>7.1955600000000004</v>
      </c>
      <c r="Q2" s="436">
        <f>SUMIFS('frozen policy trendline'!Q:Q,'frozen policy trendline'!$A:$A,About!$B$2)-SUMIFS('frozen policy trendline'!Q:Q,'frozen policy trendline'!$A:$A,About!$B$2,'frozen policy trendline'!$B:$B,"Output Total CO2e Emissions by Sector[LULUCF sector]")</f>
        <v>7.0372790000000016</v>
      </c>
      <c r="R2" s="436">
        <f>SUMIFS('frozen policy trendline'!R:R,'frozen policy trendline'!$A:$A,About!$B$2)-SUMIFS('frozen policy trendline'!R:R,'frozen policy trendline'!$A:$A,About!$B$2,'frozen policy trendline'!$B:$B,"Output Total CO2e Emissions by Sector[LULUCF sector]")</f>
        <v>6.8604440000000011</v>
      </c>
      <c r="S2" s="436">
        <f>SUMIFS('frozen policy trendline'!S:S,'frozen policy trendline'!$A:$A,About!$B$2)-SUMIFS('frozen policy trendline'!S:S,'frozen policy trendline'!$A:$A,About!$B$2,'frozen policy trendline'!$B:$B,"Output Total CO2e Emissions by Sector[LULUCF sector]")</f>
        <v>6.668965</v>
      </c>
      <c r="T2" s="436">
        <f>SUMIFS('frozen policy trendline'!T:T,'frozen policy trendline'!$A:$A,About!$B$2)-SUMIFS('frozen policy trendline'!T:T,'frozen policy trendline'!$A:$A,About!$B$2,'frozen policy trendline'!$B:$B,"Output Total CO2e Emissions by Sector[LULUCF sector]")</f>
        <v>6.5245559999999987</v>
      </c>
      <c r="U2" s="436">
        <f>SUMIFS('frozen policy trendline'!U:U,'frozen policy trendline'!$A:$A,About!$B$2)-SUMIFS('frozen policy trendline'!U:U,'frozen policy trendline'!$A:$A,About!$B$2,'frozen policy trendline'!$B:$B,"Output Total CO2e Emissions by Sector[LULUCF sector]")</f>
        <v>6.4009210000000003</v>
      </c>
      <c r="V2" s="436">
        <f>SUMIFS('frozen policy trendline'!V:V,'frozen policy trendline'!$A:$A,About!$B$2)-SUMIFS('frozen policy trendline'!V:V,'frozen policy trendline'!$A:$A,About!$B$2,'frozen policy trendline'!$B:$B,"Output Total CO2e Emissions by Sector[LULUCF sector]")</f>
        <v>6.3358160000000012</v>
      </c>
      <c r="W2" s="436">
        <f>SUMIFS('frozen policy trendline'!W:W,'frozen policy trendline'!$A:$A,About!$B$2)-SUMIFS('frozen policy trendline'!W:W,'frozen policy trendline'!$A:$A,About!$B$2,'frozen policy trendline'!$B:$B,"Output Total CO2e Emissions by Sector[LULUCF sector]")</f>
        <v>6.2937280000000015</v>
      </c>
      <c r="X2" s="436">
        <f>SUMIFS('frozen policy trendline'!X:X,'frozen policy trendline'!$A:$A,About!$B$2)-SUMIFS('frozen policy trendline'!X:X,'frozen policy trendline'!$A:$A,About!$B$2,'frozen policy trendline'!$B:$B,"Output Total CO2e Emissions by Sector[LULUCF sector]")</f>
        <v>6.2247370000000011</v>
      </c>
      <c r="Y2" s="436">
        <f>SUMIFS('frozen policy trendline'!Y:Y,'frozen policy trendline'!$A:$A,About!$B$2)-SUMIFS('frozen policy trendline'!Y:Y,'frozen policy trendline'!$A:$A,About!$B$2,'frozen policy trendline'!$B:$B,"Output Total CO2e Emissions by Sector[LULUCF sector]")</f>
        <v>6.1567760000000007</v>
      </c>
      <c r="Z2" s="436">
        <f>SUMIFS('frozen policy trendline'!Z:Z,'frozen policy trendline'!$A:$A,About!$B$2)-SUMIFS('frozen policy trendline'!Z:Z,'frozen policy trendline'!$A:$A,About!$B$2,'frozen policy trendline'!$B:$B,"Output Total CO2e Emissions by Sector[LULUCF sector]")</f>
        <v>6.075800000000001</v>
      </c>
      <c r="AA2" s="436">
        <f>SUMIFS('frozen policy trendline'!AA:AA,'frozen policy trendline'!$A:$A,About!$B$2)-SUMIFS('frozen policy trendline'!AA:AA,'frozen policy trendline'!$A:$A,About!$B$2,'frozen policy trendline'!$B:$B,"Output Total CO2e Emissions by Sector[LULUCF sector]")</f>
        <v>6.0440830000000005</v>
      </c>
      <c r="AB2" s="436">
        <f>SUMIFS('frozen policy trendline'!AB:AB,'frozen policy trendline'!$A:$A,About!$B$2)-SUMIFS('frozen policy trendline'!AB:AB,'frozen policy trendline'!$A:$A,About!$B$2,'frozen policy trendline'!$B:$B,"Output Total CO2e Emissions by Sector[LULUCF sector]")</f>
        <v>5.9939470000000004</v>
      </c>
      <c r="AC2" s="436">
        <f>SUMIFS('frozen policy trendline'!AC:AC,'frozen policy trendline'!$A:$A,About!$B$2)-SUMIFS('frozen policy trendline'!AC:AC,'frozen policy trendline'!$A:$A,About!$B$2,'frozen policy trendline'!$B:$B,"Output Total CO2e Emissions by Sector[LULUCF sector]")</f>
        <v>5.9520510000000009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ht="71.25" x14ac:dyDescent="0.45">
      <c r="A3" s="1" t="s">
        <v>3518</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9</v>
      </c>
      <c r="H41" t="s">
        <v>4157</v>
      </c>
      <c r="I41" s="402">
        <v>2040</v>
      </c>
      <c r="J41" s="402">
        <f t="shared" si="0"/>
        <v>1.7999999999999996</v>
      </c>
      <c r="K41" s="402">
        <f t="shared" si="1"/>
        <v>1.7999999999999996</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RI</v>
      </c>
      <c r="C1" s="409">
        <f>SUM(C4:C87)</f>
        <v>8.7686451843405013</v>
      </c>
      <c r="D1" s="409">
        <f t="shared" ref="D1:AG1" si="0">SUM(D4:D87)</f>
        <v>10.5225086363046</v>
      </c>
      <c r="E1" s="409">
        <f t="shared" si="0"/>
        <v>12.876762825642798</v>
      </c>
      <c r="F1" s="409">
        <f t="shared" si="0"/>
        <v>10.5439563470119</v>
      </c>
      <c r="G1" s="409">
        <f t="shared" si="0"/>
        <v>12.5711324295875</v>
      </c>
      <c r="H1" s="409">
        <f t="shared" si="0"/>
        <v>11.866339406801</v>
      </c>
      <c r="I1" s="409">
        <f t="shared" si="0"/>
        <v>13.4112944030691</v>
      </c>
      <c r="J1" s="409">
        <f t="shared" si="0"/>
        <v>13.152515638247799</v>
      </c>
      <c r="K1" s="409">
        <f t="shared" si="0"/>
        <v>13.692759099262299</v>
      </c>
      <c r="L1" s="409">
        <f t="shared" si="0"/>
        <v>13.097846003497301</v>
      </c>
      <c r="M1" s="409">
        <f t="shared" si="0"/>
        <v>11.706974842927799</v>
      </c>
      <c r="N1" s="409">
        <f t="shared" si="0"/>
        <v>12.3558625170469</v>
      </c>
      <c r="O1" s="409">
        <f t="shared" si="0"/>
        <v>11.670751291838002</v>
      </c>
      <c r="P1" s="409">
        <f t="shared" si="0"/>
        <v>11.5796853809467</v>
      </c>
      <c r="Q1" s="409">
        <f t="shared" si="0"/>
        <v>11.125325551017198</v>
      </c>
      <c r="R1" s="409">
        <f t="shared" si="0"/>
        <v>11.298678246001399</v>
      </c>
      <c r="S1" s="409">
        <f t="shared" si="0"/>
        <v>10.8055661577151</v>
      </c>
      <c r="T1" s="409">
        <f t="shared" si="0"/>
        <v>11.3387883013362</v>
      </c>
      <c r="U1" s="409">
        <f t="shared" si="0"/>
        <v>10.917407908785998</v>
      </c>
      <c r="V1" s="409">
        <f t="shared" si="0"/>
        <v>11.491374788120501</v>
      </c>
      <c r="W1" s="409">
        <f t="shared" si="0"/>
        <v>11.299719572772601</v>
      </c>
      <c r="X1" s="409">
        <f t="shared" si="0"/>
        <v>11.353278797244499</v>
      </c>
      <c r="Y1" s="409">
        <f t="shared" si="0"/>
        <v>10.740564638627299</v>
      </c>
      <c r="Z1" s="409">
        <f t="shared" si="0"/>
        <v>10.427080488171301</v>
      </c>
      <c r="AA1" s="409">
        <f t="shared" si="0"/>
        <v>11.017106682190898</v>
      </c>
      <c r="AB1" s="409">
        <f t="shared" si="0"/>
        <v>11.2279305716728</v>
      </c>
      <c r="AC1" s="409">
        <f t="shared" si="0"/>
        <v>10.004218403095798</v>
      </c>
      <c r="AD1" s="409">
        <f t="shared" si="0"/>
        <v>10.256351778813302</v>
      </c>
      <c r="AE1" s="409">
        <f t="shared" si="0"/>
        <v>11.419644345851999</v>
      </c>
      <c r="AF1" s="409">
        <f t="shared" si="0"/>
        <v>10.771239773722801</v>
      </c>
      <c r="AG1" s="409">
        <f t="shared" si="0"/>
        <v>10.218615373226401</v>
      </c>
      <c r="AH1" s="409">
        <f>SUM(AH4:AH87)</f>
        <v>10.874852894121499</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45">
      <c r="A5" s="413" t="s">
        <v>2215</v>
      </c>
      <c r="B5" s="414" t="s">
        <v>4198</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45">
      <c r="A6" s="413" t="s">
        <v>2215</v>
      </c>
      <c r="B6" s="414" t="s">
        <v>4202</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45">
      <c r="A7" s="413" t="s">
        <v>2215</v>
      </c>
      <c r="B7" s="414" t="s">
        <v>4204</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45">
      <c r="A8" s="413" t="s">
        <v>2215</v>
      </c>
      <c r="B8" s="414" t="s">
        <v>4206</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45">
      <c r="A9" s="413" t="s">
        <v>2215</v>
      </c>
      <c r="B9" s="414" t="s">
        <v>4216</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45">
      <c r="A10" s="413" t="s">
        <v>2215</v>
      </c>
      <c r="B10" s="414" t="s">
        <v>4225</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45">
      <c r="A11" s="413" t="s">
        <v>2215</v>
      </c>
      <c r="B11" s="414" t="s">
        <v>4220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45">
      <c r="A17" s="413" t="s">
        <v>2215</v>
      </c>
      <c r="B17" s="414" t="s">
        <v>4233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2026-09-28T17:27:33Z</dcterms:modified>
</cp:coreProperties>
</file>