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RI\elec\EIaE\"/>
    </mc:Choice>
  </mc:AlternateContent>
  <xr:revisionPtr revIDLastSave="0" documentId="8_{6FAA195E-FF68-48DD-A3EE-74DD2708A23C}"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4"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P14" i="26" l="1"/>
  <c r="J15" i="26"/>
  <c r="G14" i="26"/>
  <c r="E14" i="26"/>
  <c r="M14" i="26"/>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I32" i="28" s="1"/>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23" i="28" l="1"/>
  <c r="I15" i="3" s="1"/>
  <c r="J5" i="28"/>
  <c r="I25" i="28"/>
  <c r="I17" i="3" s="1"/>
  <c r="I19" i="28"/>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P893" i="22" s="1"/>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G922" i="22" s="1"/>
  <c r="E13" i="23"/>
  <c r="E47" i="23"/>
  <c r="H1357" i="22" s="1"/>
  <c r="E9" i="23"/>
  <c r="P817"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L978" i="22" s="1"/>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F750" i="22" s="1"/>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N1092" i="22" s="1"/>
  <c r="E36" i="23"/>
  <c r="E17" i="23"/>
  <c r="E19" i="23"/>
  <c r="E38" i="23"/>
  <c r="E53" i="23"/>
  <c r="Q1443" i="22" s="1"/>
  <c r="E46" i="23"/>
  <c r="E32" i="23"/>
  <c r="E15" i="23"/>
  <c r="J878" i="22" s="1"/>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O922" i="22"/>
  <c r="N919" i="22"/>
  <c r="F919" i="22"/>
  <c r="P917" i="22"/>
  <c r="O914" i="22"/>
  <c r="G914" i="22"/>
  <c r="Q912" i="22"/>
  <c r="P909" i="22"/>
  <c r="H909" i="22"/>
  <c r="I923" i="22"/>
  <c r="H920" i="22"/>
  <c r="M919" i="22"/>
  <c r="J918" i="22"/>
  <c r="I915" i="22"/>
  <c r="N914" i="22"/>
  <c r="K913" i="22"/>
  <c r="J910" i="22"/>
  <c r="O909" i="22"/>
  <c r="P923" i="22"/>
  <c r="O920" i="22"/>
  <c r="G920" i="22"/>
  <c r="Q918" i="22"/>
  <c r="P915" i="22"/>
  <c r="H915" i="22"/>
  <c r="R913" i="22"/>
  <c r="Q910" i="22"/>
  <c r="I910" i="22"/>
  <c r="F909" i="22"/>
  <c r="I921" i="22"/>
  <c r="N920" i="22"/>
  <c r="K919" i="22"/>
  <c r="J916" i="22"/>
  <c r="O915" i="22"/>
  <c r="L914" i="22"/>
  <c r="K911" i="22"/>
  <c r="P910" i="22"/>
  <c r="M909" i="22"/>
  <c r="H921" i="22"/>
  <c r="M920" i="22"/>
  <c r="J919" i="22"/>
  <c r="I916" i="22"/>
  <c r="N915" i="22"/>
  <c r="K914" i="22"/>
  <c r="J911" i="22"/>
  <c r="O910" i="22"/>
  <c r="L909" i="22"/>
  <c r="G921" i="22"/>
  <c r="L920" i="22"/>
  <c r="I919" i="22"/>
  <c r="H916" i="22"/>
  <c r="M915" i="22"/>
  <c r="J914" i="22"/>
  <c r="I911" i="22"/>
  <c r="N910" i="22"/>
  <c r="K909" i="22"/>
  <c r="F921" i="22"/>
  <c r="K920" i="22"/>
  <c r="H919" i="22"/>
  <c r="G916" i="22"/>
  <c r="L915" i="22"/>
  <c r="I914" i="22"/>
  <c r="H911" i="22"/>
  <c r="M910" i="22"/>
  <c r="J909" i="22"/>
  <c r="R920" i="22"/>
  <c r="J920" i="22"/>
  <c r="G919" i="22"/>
  <c r="F916" i="22"/>
  <c r="K915" i="22"/>
  <c r="H914" i="22"/>
  <c r="G911" i="22"/>
  <c r="L910" i="22"/>
  <c r="I909" i="22"/>
  <c r="H893" i="22"/>
  <c r="J891" i="22"/>
  <c r="O890" i="22"/>
  <c r="L889" i="22"/>
  <c r="I888" i="22"/>
  <c r="K886" i="22"/>
  <c r="P885" i="22"/>
  <c r="M884" i="22"/>
  <c r="J883" i="22"/>
  <c r="L881" i="22"/>
  <c r="Q880" i="22"/>
  <c r="N879" i="22"/>
  <c r="O893" i="22"/>
  <c r="Q891" i="22"/>
  <c r="I891" i="22"/>
  <c r="F890" i="22"/>
  <c r="P888" i="22"/>
  <c r="R886" i="22"/>
  <c r="J886" i="22"/>
  <c r="G885" i="22"/>
  <c r="Q883" i="22"/>
  <c r="F882" i="22"/>
  <c r="K881" i="22"/>
  <c r="H880" i="22"/>
  <c r="N893" i="22"/>
  <c r="P891" i="22"/>
  <c r="H891" i="22"/>
  <c r="R889" i="22"/>
  <c r="O888" i="22"/>
  <c r="Q886" i="22"/>
  <c r="I886" i="22"/>
  <c r="F885" i="22"/>
  <c r="P883" i="22"/>
  <c r="R881" i="22"/>
  <c r="J881" i="22"/>
  <c r="G880" i="22"/>
  <c r="M893" i="22"/>
  <c r="O891" i="22"/>
  <c r="G891" i="22"/>
  <c r="Q889" i="22"/>
  <c r="N888" i="22"/>
  <c r="P886" i="22"/>
  <c r="H886" i="22"/>
  <c r="R884" i="22"/>
  <c r="O883" i="22"/>
  <c r="Q881" i="22"/>
  <c r="I881" i="22"/>
  <c r="F880" i="22"/>
  <c r="L893" i="22"/>
  <c r="N891" i="22"/>
  <c r="F891" i="22"/>
  <c r="P889" i="22"/>
  <c r="M888" i="22"/>
  <c r="O886" i="22"/>
  <c r="G886" i="22"/>
  <c r="Q884" i="22"/>
  <c r="N883" i="22"/>
  <c r="P881" i="22"/>
  <c r="H881" i="22"/>
  <c r="R879" i="22"/>
  <c r="K893" i="22"/>
  <c r="M891" i="22"/>
  <c r="R890" i="22"/>
  <c r="O889" i="22"/>
  <c r="L888" i="22"/>
  <c r="N886" i="22"/>
  <c r="F886" i="22"/>
  <c r="P884" i="22"/>
  <c r="M883" i="22"/>
  <c r="O881" i="22"/>
  <c r="G881" i="22"/>
  <c r="Q879" i="22"/>
  <c r="R893" i="22"/>
  <c r="G892" i="22"/>
  <c r="L891" i="22"/>
  <c r="I890" i="22"/>
  <c r="F889" i="22"/>
  <c r="H887" i="22"/>
  <c r="M886" i="22"/>
  <c r="J885" i="22"/>
  <c r="G884" i="22"/>
  <c r="I882" i="22"/>
  <c r="N881" i="22"/>
  <c r="K880" i="22"/>
  <c r="H879" i="22"/>
  <c r="N892" i="22"/>
  <c r="F892" i="22"/>
  <c r="P890" i="22"/>
  <c r="M889" i="22"/>
  <c r="O887" i="22"/>
  <c r="G887" i="22"/>
  <c r="Q885" i="22"/>
  <c r="N884" i="22"/>
  <c r="P882" i="22"/>
  <c r="H882" i="22"/>
  <c r="R880" i="22"/>
  <c r="O879"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H817" i="22"/>
  <c r="J815" i="22"/>
  <c r="O814" i="22"/>
  <c r="L813" i="22"/>
  <c r="I812" i="22"/>
  <c r="K810" i="22"/>
  <c r="P809" i="22"/>
  <c r="M808" i="22"/>
  <c r="J807" i="22"/>
  <c r="L805" i="22"/>
  <c r="Q804" i="22"/>
  <c r="R818" i="22"/>
  <c r="O817" i="22"/>
  <c r="Q815" i="22"/>
  <c r="I815" i="22"/>
  <c r="F814" i="22"/>
  <c r="P812" i="22"/>
  <c r="R810" i="22"/>
  <c r="J810" i="22"/>
  <c r="G809" i="22"/>
  <c r="Q807" i="22"/>
  <c r="F806" i="22"/>
  <c r="K805" i="22"/>
  <c r="H804" i="22"/>
  <c r="I818" i="22"/>
  <c r="K816" i="22"/>
  <c r="P815" i="22"/>
  <c r="M814" i="22"/>
  <c r="J813" i="22"/>
  <c r="L811" i="22"/>
  <c r="Q810" i="22"/>
  <c r="N809" i="22"/>
  <c r="K808" i="22"/>
  <c r="M806" i="22"/>
  <c r="R805" i="22"/>
  <c r="O804" i="22"/>
  <c r="P818" i="22"/>
  <c r="R816" i="22"/>
  <c r="J816" i="22"/>
  <c r="G815" i="22"/>
  <c r="Q813" i="22"/>
  <c r="F812" i="22"/>
  <c r="K811" i="22"/>
  <c r="H810" i="22"/>
  <c r="R808" i="22"/>
  <c r="G807" i="22"/>
  <c r="L806" i="22"/>
  <c r="I805" i="22"/>
  <c r="F804" i="22"/>
  <c r="L817" i="22"/>
  <c r="Q816" i="22"/>
  <c r="N815" i="22"/>
  <c r="K814" i="22"/>
  <c r="M812" i="22"/>
  <c r="R811" i="22"/>
  <c r="O810" i="22"/>
  <c r="L809" i="22"/>
  <c r="N807" i="22"/>
  <c r="F807" i="22"/>
  <c r="P805" i="22"/>
  <c r="M804" i="22"/>
  <c r="J817" i="22"/>
  <c r="O816" i="22"/>
  <c r="L815" i="22"/>
  <c r="I814" i="22"/>
  <c r="K812" i="22"/>
  <c r="P811" i="22"/>
  <c r="H811" i="22"/>
  <c r="M810" i="22"/>
  <c r="J809" i="22"/>
  <c r="O808" i="22"/>
  <c r="L807" i="22"/>
  <c r="Q806" i="22"/>
  <c r="I806" i="22"/>
  <c r="N805" i="22"/>
  <c r="K804" i="22"/>
  <c r="L818"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K791"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J1102"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R754" i="22"/>
  <c r="G755" i="22"/>
  <c r="H752" i="22"/>
  <c r="G744"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I872" i="22"/>
  <c r="N871" i="22"/>
  <c r="O877" i="22"/>
  <c r="H878" i="22"/>
  <c r="M877" i="22"/>
  <c r="N872" i="22"/>
  <c r="I868" i="22"/>
  <c r="N867" i="22"/>
  <c r="M875" i="22"/>
  <c r="N873" i="22"/>
  <c r="F873" i="22"/>
  <c r="N876" i="22"/>
  <c r="H867" i="22"/>
  <c r="J866" i="22"/>
  <c r="I866" i="22"/>
  <c r="O867" i="22"/>
  <c r="K868" i="22"/>
  <c r="L867" i="22"/>
  <c r="I869" i="22"/>
  <c r="J868" i="22"/>
  <c r="H872" i="22"/>
  <c r="G869"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H1279" i="22"/>
  <c r="M1278" i="22"/>
  <c r="I1274" i="22"/>
  <c r="N1273" i="22"/>
  <c r="O1279" i="22"/>
  <c r="G1279" i="22"/>
  <c r="R1283" i="22"/>
  <c r="J1283" i="22"/>
  <c r="N1282" i="22"/>
  <c r="F1282" i="22"/>
  <c r="O1277" i="22"/>
  <c r="G1277" i="22"/>
  <c r="R1281" i="22"/>
  <c r="J1281" i="22"/>
  <c r="F1277" i="22"/>
  <c r="K1276" i="22"/>
  <c r="H1281" i="22"/>
  <c r="M1280" i="22"/>
  <c r="M1283" i="22"/>
  <c r="R1282" i="22"/>
  <c r="N1278" i="22"/>
  <c r="F1278" i="22"/>
  <c r="H1274" i="22"/>
  <c r="L1273" i="22"/>
  <c r="H1269" i="22"/>
  <c r="I1280" i="22"/>
  <c r="H1272" i="22"/>
  <c r="M1271" i="22"/>
  <c r="O1275" i="22"/>
  <c r="O1274" i="22"/>
  <c r="I1270" i="22"/>
  <c r="N1269" i="22"/>
  <c r="R1273" i="22"/>
  <c r="I1273" i="22"/>
  <c r="G1283" i="22"/>
  <c r="K1279" i="22"/>
  <c r="R1271" i="22"/>
  <c r="J1271" i="22"/>
  <c r="J1275" i="22"/>
  <c r="L1274" i="22"/>
  <c r="F1270" i="22"/>
  <c r="K1269" i="22"/>
  <c r="F1273" i="22"/>
  <c r="K1272" i="22"/>
  <c r="K1278" i="22"/>
  <c r="I1276" i="22"/>
  <c r="G1271" i="22"/>
  <c r="L1270"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P1387" i="22"/>
  <c r="M1386" i="22"/>
  <c r="R1385" i="22"/>
  <c r="J1385" i="22"/>
  <c r="O1384" i="22"/>
  <c r="G1384" i="22"/>
  <c r="Q1382" i="22"/>
  <c r="N1381" i="22"/>
  <c r="F1381" i="22"/>
  <c r="K1380" i="22"/>
  <c r="P1379" i="22"/>
  <c r="H1379" i="22"/>
  <c r="R1377" i="22"/>
  <c r="O1376" i="22"/>
  <c r="G1376" i="22"/>
  <c r="L1375" i="22"/>
  <c r="Q1374" i="22"/>
  <c r="I1374" i="22"/>
  <c r="J1388" i="22"/>
  <c r="G1387" i="22"/>
  <c r="L1386" i="22"/>
  <c r="Q1385" i="22"/>
  <c r="I1385" i="22"/>
  <c r="N1384" i="22"/>
  <c r="K1383" i="22"/>
  <c r="H1382" i="22"/>
  <c r="M1381" i="22"/>
  <c r="R1380" i="22"/>
  <c r="J1380" i="22"/>
  <c r="O1379" i="22"/>
  <c r="L1378" i="22"/>
  <c r="I1377" i="22"/>
  <c r="N1376" i="22"/>
  <c r="F1376" i="22"/>
  <c r="K1375" i="22"/>
  <c r="P1374" i="22"/>
  <c r="Q1388" i="22"/>
  <c r="N1387" i="22"/>
  <c r="F1387" i="22"/>
  <c r="K1386" i="22"/>
  <c r="P1385" i="22"/>
  <c r="H1385" i="22"/>
  <c r="R1383" i="22"/>
  <c r="O1382" i="22"/>
  <c r="G1382" i="22"/>
  <c r="L1381" i="22"/>
  <c r="Q1380" i="22"/>
  <c r="I1380" i="22"/>
  <c r="F1379" i="22"/>
  <c r="P1377" i="22"/>
  <c r="H1377" i="22"/>
  <c r="M1376" i="22"/>
  <c r="R1375" i="22"/>
  <c r="J1375" i="22"/>
  <c r="O1374" i="22"/>
  <c r="G1374"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973" i="22" l="1"/>
  <c r="G867" i="22"/>
  <c r="I877" i="22"/>
  <c r="H876" i="22"/>
  <c r="I873" i="22"/>
  <c r="K745" i="22"/>
  <c r="H1387" i="22"/>
  <c r="I1382" i="22"/>
  <c r="J1377" i="22"/>
  <c r="O1387" i="22"/>
  <c r="P1382" i="22"/>
  <c r="Q1377" i="22"/>
  <c r="I1388" i="22"/>
  <c r="J1383" i="22"/>
  <c r="K1378" i="22"/>
  <c r="P1388" i="22"/>
  <c r="K1388" i="22"/>
  <c r="L1383" i="22"/>
  <c r="M1378" i="22"/>
  <c r="R1388" i="22"/>
  <c r="F1384" i="22"/>
  <c r="G1379" i="22"/>
  <c r="H1374" i="22"/>
  <c r="M1384" i="22"/>
  <c r="N1379" i="22"/>
  <c r="O874" i="22"/>
  <c r="P869" i="22"/>
  <c r="Q875" i="22"/>
  <c r="P875" i="22"/>
  <c r="Q870" i="22"/>
  <c r="O875" i="22"/>
  <c r="P870" i="22"/>
  <c r="N875" i="22"/>
  <c r="O870" i="22"/>
  <c r="N878" i="22"/>
  <c r="O873" i="22"/>
  <c r="P868" i="22"/>
  <c r="G876" i="22"/>
  <c r="H871" i="22"/>
  <c r="P874" i="22"/>
  <c r="Q869" i="22"/>
  <c r="M864" i="22"/>
  <c r="L864" i="22"/>
  <c r="K864" i="22"/>
  <c r="J864" i="22"/>
  <c r="Q864" i="22"/>
  <c r="K865" i="22"/>
  <c r="R865" i="22"/>
  <c r="M866" i="22"/>
  <c r="G874" i="22"/>
  <c r="H869" i="22"/>
  <c r="I875" i="22"/>
  <c r="H875" i="22"/>
  <c r="I870" i="22"/>
  <c r="G875" i="22"/>
  <c r="H870" i="22"/>
  <c r="F875" i="22"/>
  <c r="G870" i="22"/>
  <c r="F878" i="22"/>
  <c r="G873" i="22"/>
  <c r="H868" i="22"/>
  <c r="L875" i="22"/>
  <c r="M870" i="22"/>
  <c r="H874" i="22"/>
  <c r="M871" i="22"/>
  <c r="R870" i="22"/>
  <c r="J870" i="22"/>
  <c r="R869" i="22"/>
  <c r="F874" i="22"/>
  <c r="I864" i="22"/>
  <c r="P864" i="22"/>
  <c r="J865" i="22"/>
  <c r="Q865" i="22"/>
  <c r="K878" i="22"/>
  <c r="L873" i="22"/>
  <c r="M868" i="22"/>
  <c r="N874" i="22"/>
  <c r="M874" i="22"/>
  <c r="N869" i="22"/>
  <c r="L874" i="22"/>
  <c r="M869" i="22"/>
  <c r="K874" i="22"/>
  <c r="L869" i="22"/>
  <c r="K877" i="22"/>
  <c r="L872" i="22"/>
  <c r="M867" i="22"/>
  <c r="Q874" i="22"/>
  <c r="L878" i="22"/>
  <c r="M873" i="22"/>
  <c r="F869" i="22"/>
  <c r="R868" i="22"/>
  <c r="O868" i="22"/>
  <c r="N868" i="22"/>
  <c r="O869" i="22"/>
  <c r="K873" i="22"/>
  <c r="H864" i="22"/>
  <c r="O864" i="22"/>
  <c r="I865" i="22"/>
  <c r="P877" i="22"/>
  <c r="Q872" i="22"/>
  <c r="R878" i="22"/>
  <c r="Q878" i="22"/>
  <c r="R873" i="22"/>
  <c r="P878" i="22"/>
  <c r="Q873" i="22"/>
  <c r="O878" i="22"/>
  <c r="P873" i="22"/>
  <c r="Q868" i="22"/>
  <c r="P876" i="22"/>
  <c r="Q871" i="22"/>
  <c r="R866" i="22"/>
  <c r="I874" i="22"/>
  <c r="Q877" i="22"/>
  <c r="R872" i="22"/>
  <c r="F868" i="22"/>
  <c r="R867" i="22"/>
  <c r="Q867" i="22"/>
  <c r="P867" i="22"/>
  <c r="L868" i="22"/>
  <c r="J869" i="22"/>
  <c r="P872" i="22"/>
  <c r="G864" i="22"/>
  <c r="N864" i="22"/>
  <c r="R875" i="22"/>
  <c r="F871" i="22"/>
  <c r="G877" i="22"/>
  <c r="F877" i="22"/>
  <c r="G872" i="22"/>
  <c r="R876" i="22"/>
  <c r="F872" i="22"/>
  <c r="Q876" i="22"/>
  <c r="R871" i="22"/>
  <c r="F867" i="22"/>
  <c r="R874" i="22"/>
  <c r="F870" i="22"/>
  <c r="J877" i="22"/>
  <c r="K872" i="22"/>
  <c r="F876" i="22"/>
  <c r="G871" i="22"/>
  <c r="P865" i="22"/>
  <c r="O865" i="22"/>
  <c r="N865" i="22"/>
  <c r="M865" i="22"/>
  <c r="G866" i="22"/>
  <c r="O866" i="22"/>
  <c r="K867" i="22"/>
  <c r="G868" i="22"/>
  <c r="J875" i="22"/>
  <c r="K870" i="22"/>
  <c r="L876" i="22"/>
  <c r="K876" i="22"/>
  <c r="L871" i="22"/>
  <c r="J876" i="22"/>
  <c r="K871" i="22"/>
  <c r="I876" i="22"/>
  <c r="J871" i="22"/>
  <c r="K866" i="22"/>
  <c r="J874" i="22"/>
  <c r="K869" i="22"/>
  <c r="O876" i="22"/>
  <c r="P871" i="22"/>
  <c r="K875" i="22"/>
  <c r="L870" i="22"/>
  <c r="H865" i="22"/>
  <c r="G865" i="22"/>
  <c r="F865" i="22"/>
  <c r="R864" i="22"/>
  <c r="L865" i="22"/>
  <c r="F866" i="22"/>
  <c r="N866" i="22"/>
  <c r="J867" i="22"/>
  <c r="F1100" i="22"/>
  <c r="G1095" i="22"/>
  <c r="H1090" i="22"/>
  <c r="R1099" i="22"/>
  <c r="F1095" i="22"/>
  <c r="G1090" i="22"/>
  <c r="Q1099" i="22"/>
  <c r="R1094" i="22"/>
  <c r="F1090" i="22"/>
  <c r="P1099" i="22"/>
  <c r="Q1094" i="22"/>
  <c r="R1089" i="22"/>
  <c r="O1099" i="22"/>
  <c r="P1094" i="22"/>
  <c r="Q1089" i="22"/>
  <c r="I1100" i="22"/>
  <c r="J1095" i="22"/>
  <c r="K1090" i="22"/>
  <c r="P1100" i="22"/>
  <c r="Q1095" i="22"/>
  <c r="R1090" i="22"/>
  <c r="J1101" i="22"/>
  <c r="K1096" i="22"/>
  <c r="L1091" i="22"/>
  <c r="K1099" i="22"/>
  <c r="L1094" i="22"/>
  <c r="M1089" i="22"/>
  <c r="J1099" i="22"/>
  <c r="K1094" i="22"/>
  <c r="L1089" i="22"/>
  <c r="I1099" i="22"/>
  <c r="J1094" i="22"/>
  <c r="K1089" i="22"/>
  <c r="H1099" i="22"/>
  <c r="I1094" i="22"/>
  <c r="J1089" i="22"/>
  <c r="G1099" i="22"/>
  <c r="H1094" i="22"/>
  <c r="I1089" i="22"/>
  <c r="N1099" i="22"/>
  <c r="O1094" i="22"/>
  <c r="P1089" i="22"/>
  <c r="H1100" i="22"/>
  <c r="I1095" i="22"/>
  <c r="J1090" i="22"/>
  <c r="O1100" i="22"/>
  <c r="P1095" i="22"/>
  <c r="Q1090" i="22"/>
  <c r="O1103" i="22"/>
  <c r="P1098" i="22"/>
  <c r="Q1093" i="22"/>
  <c r="N1103" i="22"/>
  <c r="O1098" i="22"/>
  <c r="P1093" i="22"/>
  <c r="M1103" i="22"/>
  <c r="N1098" i="22"/>
  <c r="O1093" i="22"/>
  <c r="L1103" i="22"/>
  <c r="M1098" i="22"/>
  <c r="N1093" i="22"/>
  <c r="K1103" i="22"/>
  <c r="L1098" i="22"/>
  <c r="M1093" i="22"/>
  <c r="R1103" i="22"/>
  <c r="F1099" i="22"/>
  <c r="G1094" i="22"/>
  <c r="H1089" i="22"/>
  <c r="M1099" i="22"/>
  <c r="N1094" i="22"/>
  <c r="O1089" i="22"/>
  <c r="G1100" i="22"/>
  <c r="H1095" i="22"/>
  <c r="I1090" i="22"/>
  <c r="G1103" i="22"/>
  <c r="H1098" i="22"/>
  <c r="I1093" i="22"/>
  <c r="F1103" i="22"/>
  <c r="G1098" i="22"/>
  <c r="H1093" i="22"/>
  <c r="R1102" i="22"/>
  <c r="F1098" i="22"/>
  <c r="G1093" i="22"/>
  <c r="Q1102" i="22"/>
  <c r="R1097" i="22"/>
  <c r="F1093" i="22"/>
  <c r="P1102" i="22"/>
  <c r="Q1097" i="22"/>
  <c r="R1092" i="22"/>
  <c r="J1103" i="22"/>
  <c r="K1098" i="22"/>
  <c r="L1093" i="22"/>
  <c r="Q1103" i="22"/>
  <c r="R1098" i="22"/>
  <c r="F1094" i="22"/>
  <c r="G1089" i="22"/>
  <c r="L1099" i="22"/>
  <c r="M1094" i="22"/>
  <c r="N1089" i="22"/>
  <c r="I1101" i="22"/>
  <c r="J1096" i="22"/>
  <c r="K1091" i="22"/>
  <c r="H1101" i="22"/>
  <c r="I1096" i="22"/>
  <c r="J1091" i="22"/>
  <c r="G1101" i="22"/>
  <c r="H1096" i="22"/>
  <c r="I1091" i="22"/>
  <c r="F1101" i="22"/>
  <c r="G1096" i="22"/>
  <c r="H1091" i="22"/>
  <c r="R1100" i="22"/>
  <c r="F1096" i="22"/>
  <c r="G1091" i="22"/>
  <c r="L1101" i="22"/>
  <c r="M1096" i="22"/>
  <c r="N1091" i="22"/>
  <c r="F1102" i="22"/>
  <c r="G1097" i="22"/>
  <c r="H1092" i="22"/>
  <c r="M1102" i="22"/>
  <c r="N1097" i="22"/>
  <c r="O1092" i="22"/>
  <c r="N1100" i="22"/>
  <c r="O1095" i="22"/>
  <c r="P1090" i="22"/>
  <c r="M1100" i="22"/>
  <c r="N1095" i="22"/>
  <c r="O1090" i="22"/>
  <c r="L1100" i="22"/>
  <c r="M1095" i="22"/>
  <c r="N1090" i="22"/>
  <c r="K1100" i="22"/>
  <c r="L1095" i="22"/>
  <c r="M1090" i="22"/>
  <c r="J1100" i="22"/>
  <c r="K1095" i="22"/>
  <c r="L1090" i="22"/>
  <c r="Q1100" i="22"/>
  <c r="R1095" i="22"/>
  <c r="F1091" i="22"/>
  <c r="K1101" i="22"/>
  <c r="L1096" i="22"/>
  <c r="M1091" i="22"/>
  <c r="R1101" i="22"/>
  <c r="F1097" i="22"/>
  <c r="G1092" i="22"/>
  <c r="P1101" i="22"/>
  <c r="P1096" i="22"/>
  <c r="P1091" i="22"/>
  <c r="G1102" i="22"/>
  <c r="O1097" i="22"/>
  <c r="J1093" i="22"/>
  <c r="L1102" i="22"/>
  <c r="L1097" i="22"/>
  <c r="L1092" i="22"/>
  <c r="H1102" i="22"/>
  <c r="P1097" i="22"/>
  <c r="K1093" i="22"/>
  <c r="F1089" i="22"/>
  <c r="Q1101" i="22"/>
  <c r="Q1096" i="22"/>
  <c r="Q1091" i="22"/>
  <c r="M1101" i="22"/>
  <c r="H1097" i="22"/>
  <c r="P1092" i="22"/>
  <c r="M1097" i="22"/>
  <c r="M1092" i="22"/>
  <c r="I1102" i="22"/>
  <c r="I1097" i="22"/>
  <c r="Q1092" i="22"/>
  <c r="P1103" i="22"/>
  <c r="R1096" i="22"/>
  <c r="R1091" i="22"/>
  <c r="N1101" i="22"/>
  <c r="N1096" i="22"/>
  <c r="I1092" i="22"/>
  <c r="H1103" i="22"/>
  <c r="F1092" i="22"/>
  <c r="O1101" i="22"/>
  <c r="O1096" i="22"/>
  <c r="O1091" i="22"/>
  <c r="N1102" i="22"/>
  <c r="I1098" i="22"/>
  <c r="K1102" i="22"/>
  <c r="K1097" i="22"/>
  <c r="K1092" i="22"/>
  <c r="O1102" i="22"/>
  <c r="J1098" i="22"/>
  <c r="R1093" i="22"/>
  <c r="N1281" i="22"/>
  <c r="O1276" i="22"/>
  <c r="H1282" i="22"/>
  <c r="I1277" i="22"/>
  <c r="L1281" i="22"/>
  <c r="H1280" i="22"/>
  <c r="I1275" i="22"/>
  <c r="L1279" i="22"/>
  <c r="N1283" i="22"/>
  <c r="O1278" i="22"/>
  <c r="G1281" i="22"/>
  <c r="N1280" i="22"/>
  <c r="N1271" i="22"/>
  <c r="P1274" i="22"/>
  <c r="O1269" i="22"/>
  <c r="O1272" i="22"/>
  <c r="N1279" i="22"/>
  <c r="K1271" i="22"/>
  <c r="M1274" i="22"/>
  <c r="L1269" i="22"/>
  <c r="L1272" i="22"/>
  <c r="J1276" i="22"/>
  <c r="M1270" i="22"/>
  <c r="M1273" i="22"/>
  <c r="F1281" i="22"/>
  <c r="G1276" i="22"/>
  <c r="M1281" i="22"/>
  <c r="N1276" i="22"/>
  <c r="Q1280" i="22"/>
  <c r="M1279" i="22"/>
  <c r="P1283" i="22"/>
  <c r="Q1278" i="22"/>
  <c r="F1283" i="22"/>
  <c r="G1278" i="22"/>
  <c r="L1280" i="22"/>
  <c r="H1278" i="22"/>
  <c r="F1271" i="22"/>
  <c r="G1274" i="22"/>
  <c r="G1269" i="22"/>
  <c r="G1272" i="22"/>
  <c r="H1277" i="22"/>
  <c r="P1270" i="22"/>
  <c r="Q1273" i="22"/>
  <c r="L1282" i="22"/>
  <c r="Q1271" i="22"/>
  <c r="G1275" i="22"/>
  <c r="R1269" i="22"/>
  <c r="R1272" i="22"/>
  <c r="K1280" i="22"/>
  <c r="L1275" i="22"/>
  <c r="R1280" i="22"/>
  <c r="F1276" i="22"/>
  <c r="Q1283" i="22"/>
  <c r="R1278" i="22"/>
  <c r="H1283" i="22"/>
  <c r="I1278" i="22"/>
  <c r="K1282" i="22"/>
  <c r="L1277" i="22"/>
  <c r="Q1279" i="22"/>
  <c r="H1276" i="22"/>
  <c r="K1270" i="22"/>
  <c r="K1273" i="22"/>
  <c r="F1280" i="22"/>
  <c r="L1271" i="22"/>
  <c r="N1275" i="22"/>
  <c r="H1270" i="22"/>
  <c r="H1273" i="22"/>
  <c r="F1279" i="22"/>
  <c r="I1271" i="22"/>
  <c r="K1274" i="22"/>
  <c r="J1269" i="22"/>
  <c r="J1272" i="22"/>
  <c r="P1279" i="22"/>
  <c r="Q1274" i="22"/>
  <c r="J1280" i="22"/>
  <c r="K1275" i="22"/>
  <c r="I1283" i="22"/>
  <c r="J1278" i="22"/>
  <c r="M1282" i="22"/>
  <c r="N1277" i="22"/>
  <c r="P1281" i="22"/>
  <c r="Q1276" i="22"/>
  <c r="I1279" i="22"/>
  <c r="R1274" i="22"/>
  <c r="P1269" i="22"/>
  <c r="P1272" i="22"/>
  <c r="M1277" i="22"/>
  <c r="Q1270" i="22"/>
  <c r="N1274" i="22"/>
  <c r="M1269" i="22"/>
  <c r="M1272" i="22"/>
  <c r="M1276" i="22"/>
  <c r="N1270" i="22"/>
  <c r="O1273" i="22"/>
  <c r="I1281" i="22"/>
  <c r="O1271" i="22"/>
  <c r="Q1282" i="22"/>
  <c r="R1277" i="22"/>
  <c r="K1283" i="22"/>
  <c r="L1278" i="22"/>
  <c r="O1282" i="22"/>
  <c r="K1281" i="22"/>
  <c r="L1276" i="22"/>
  <c r="O1280" i="22"/>
  <c r="P1275" i="22"/>
  <c r="R1279" i="22"/>
  <c r="J1282" i="22"/>
  <c r="K1277" i="22"/>
  <c r="Q1272" i="22"/>
  <c r="P1277" i="22"/>
  <c r="R1270" i="22"/>
  <c r="F1274" i="22"/>
  <c r="F1269" i="22"/>
  <c r="N1272" i="22"/>
  <c r="R1276" i="22"/>
  <c r="O1270" i="22"/>
  <c r="P1273" i="22"/>
  <c r="Q1281" i="22"/>
  <c r="P1271" i="22"/>
  <c r="F1275" i="22"/>
  <c r="Q1269" i="22"/>
  <c r="I1282" i="22"/>
  <c r="J1277" i="22"/>
  <c r="P1282" i="22"/>
  <c r="Q1277" i="22"/>
  <c r="G1282" i="22"/>
  <c r="P1280" i="22"/>
  <c r="Q1275" i="22"/>
  <c r="G1280" i="22"/>
  <c r="H1275" i="22"/>
  <c r="J1279" i="22"/>
  <c r="O1281" i="22"/>
  <c r="P1276" i="22"/>
  <c r="I1272" i="22"/>
  <c r="R1275" i="22"/>
  <c r="J1270" i="22"/>
  <c r="J1273" i="22"/>
  <c r="O1283" i="22"/>
  <c r="F1272" i="22"/>
  <c r="M1275" i="22"/>
  <c r="G1270" i="22"/>
  <c r="G1273" i="22"/>
  <c r="P1278" i="22"/>
  <c r="H1271" i="22"/>
  <c r="J1274" i="22"/>
  <c r="I1269" i="22"/>
  <c r="F803" i="22"/>
  <c r="G798" i="22"/>
  <c r="H793" i="22"/>
  <c r="R802" i="22"/>
  <c r="F798" i="22"/>
  <c r="G793" i="22"/>
  <c r="Q802" i="22"/>
  <c r="R797" i="22"/>
  <c r="F793" i="22"/>
  <c r="P802" i="22"/>
  <c r="Q797" i="22"/>
  <c r="R792" i="22"/>
  <c r="J803" i="22"/>
  <c r="K798" i="22"/>
  <c r="L793" i="22"/>
  <c r="P803" i="22"/>
  <c r="Q798" i="22"/>
  <c r="R793" i="22"/>
  <c r="F789" i="22"/>
  <c r="K799" i="22"/>
  <c r="L794" i="22"/>
  <c r="M789" i="22"/>
  <c r="N802" i="22"/>
  <c r="K801" i="22"/>
  <c r="N794" i="22"/>
  <c r="K802" i="22"/>
  <c r="L797" i="22"/>
  <c r="M792" i="22"/>
  <c r="J802" i="22"/>
  <c r="K797" i="22"/>
  <c r="L792" i="22"/>
  <c r="I802" i="22"/>
  <c r="J797" i="22"/>
  <c r="K792" i="22"/>
  <c r="H802" i="22"/>
  <c r="I797" i="22"/>
  <c r="J792" i="22"/>
  <c r="O802" i="22"/>
  <c r="P797" i="22"/>
  <c r="Q792" i="22"/>
  <c r="H803" i="22"/>
  <c r="I798" i="22"/>
  <c r="J793" i="22"/>
  <c r="O803" i="22"/>
  <c r="P798" i="22"/>
  <c r="Q793" i="22"/>
  <c r="Q803" i="22"/>
  <c r="O797" i="22"/>
  <c r="L796" i="22"/>
  <c r="O789" i="22"/>
  <c r="P801" i="22"/>
  <c r="Q796" i="22"/>
  <c r="R791" i="22"/>
  <c r="O801" i="22"/>
  <c r="P796" i="22"/>
  <c r="Q791" i="22"/>
  <c r="N801" i="22"/>
  <c r="O796" i="22"/>
  <c r="P791" i="22"/>
  <c r="M801" i="22"/>
  <c r="N796" i="22"/>
  <c r="O791" i="22"/>
  <c r="G802" i="22"/>
  <c r="H797" i="22"/>
  <c r="I792" i="22"/>
  <c r="M802" i="22"/>
  <c r="N797" i="22"/>
  <c r="O792" i="22"/>
  <c r="G803" i="22"/>
  <c r="H798" i="22"/>
  <c r="I793" i="22"/>
  <c r="R798" i="22"/>
  <c r="P792" i="22"/>
  <c r="M791" i="22"/>
  <c r="H801" i="22"/>
  <c r="I796" i="22"/>
  <c r="J791" i="22"/>
  <c r="G801" i="22"/>
  <c r="H796" i="22"/>
  <c r="I791" i="22"/>
  <c r="F801" i="22"/>
  <c r="G796" i="22"/>
  <c r="H791" i="22"/>
  <c r="R800" i="22"/>
  <c r="F796" i="22"/>
  <c r="G791" i="22"/>
  <c r="L801" i="22"/>
  <c r="M796" i="22"/>
  <c r="N791" i="22"/>
  <c r="R801" i="22"/>
  <c r="F797" i="22"/>
  <c r="G792" i="22"/>
  <c r="L802" i="22"/>
  <c r="M797" i="22"/>
  <c r="N792" i="22"/>
  <c r="F794" i="22"/>
  <c r="R790" i="22"/>
  <c r="Q795" i="22"/>
  <c r="M800" i="22"/>
  <c r="N795" i="22"/>
  <c r="O790" i="22"/>
  <c r="L800" i="22"/>
  <c r="M795" i="22"/>
  <c r="N790" i="22"/>
  <c r="K800" i="22"/>
  <c r="L795" i="22"/>
  <c r="M790" i="22"/>
  <c r="J800" i="22"/>
  <c r="K795" i="22"/>
  <c r="L790" i="22"/>
  <c r="Q800" i="22"/>
  <c r="R795" i="22"/>
  <c r="F791" i="22"/>
  <c r="J801" i="22"/>
  <c r="K796" i="22"/>
  <c r="L791" i="22"/>
  <c r="Q801" i="22"/>
  <c r="R796" i="22"/>
  <c r="F792" i="22"/>
  <c r="G789" i="22"/>
  <c r="F802" i="22"/>
  <c r="H800" i="22"/>
  <c r="J799" i="22"/>
  <c r="K794" i="22"/>
  <c r="L789" i="22"/>
  <c r="I799" i="22"/>
  <c r="J794" i="22"/>
  <c r="K789" i="22"/>
  <c r="H799" i="22"/>
  <c r="I794" i="22"/>
  <c r="J789" i="22"/>
  <c r="G799" i="22"/>
  <c r="H794" i="22"/>
  <c r="I789" i="22"/>
  <c r="N799" i="22"/>
  <c r="O794" i="22"/>
  <c r="P789" i="22"/>
  <c r="G800" i="22"/>
  <c r="H795" i="22"/>
  <c r="I790" i="22"/>
  <c r="N800" i="22"/>
  <c r="O795" i="22"/>
  <c r="P790" i="22"/>
  <c r="J798" i="22"/>
  <c r="H792" i="22"/>
  <c r="J790" i="22"/>
  <c r="N803" i="22"/>
  <c r="O798" i="22"/>
  <c r="P793" i="22"/>
  <c r="M803" i="22"/>
  <c r="N798" i="22"/>
  <c r="O793" i="22"/>
  <c r="L803" i="22"/>
  <c r="M798" i="22"/>
  <c r="N793" i="22"/>
  <c r="K803" i="22"/>
  <c r="L798" i="22"/>
  <c r="M793" i="22"/>
  <c r="R803" i="22"/>
  <c r="F799" i="22"/>
  <c r="G794" i="22"/>
  <c r="H789" i="22"/>
  <c r="L799" i="22"/>
  <c r="M794" i="22"/>
  <c r="N789" i="22"/>
  <c r="F800" i="22"/>
  <c r="G795" i="22"/>
  <c r="H790" i="22"/>
  <c r="K793" i="22"/>
  <c r="P800" i="22"/>
  <c r="M799" i="22"/>
  <c r="Q794" i="22"/>
  <c r="O800" i="22"/>
  <c r="I795" i="22"/>
  <c r="R799" i="22"/>
  <c r="R789" i="22"/>
  <c r="P795" i="22"/>
  <c r="F795" i="22"/>
  <c r="O799" i="22"/>
  <c r="Q790" i="22"/>
  <c r="G790" i="22"/>
  <c r="P794" i="22"/>
  <c r="I801" i="22"/>
  <c r="Q799" i="22"/>
  <c r="Q789" i="22"/>
  <c r="J796" i="22"/>
  <c r="F790" i="22"/>
  <c r="J795" i="22"/>
  <c r="I803" i="22"/>
  <c r="P799" i="22"/>
  <c r="K790" i="22"/>
  <c r="G797" i="22"/>
  <c r="P756" i="22"/>
  <c r="I757" i="22"/>
  <c r="Q751" i="22"/>
  <c r="R746" i="22"/>
  <c r="H757" i="22"/>
  <c r="P751" i="22"/>
  <c r="Q746" i="22"/>
  <c r="K756" i="22"/>
  <c r="G751" i="22"/>
  <c r="H746" i="22"/>
  <c r="F749" i="22"/>
  <c r="H754" i="22"/>
  <c r="H749" i="22"/>
  <c r="I744" i="22"/>
  <c r="J758" i="22"/>
  <c r="P752" i="22"/>
  <c r="Q747" i="22"/>
  <c r="G756" i="22"/>
  <c r="M755" i="22"/>
  <c r="Q755" i="22"/>
  <c r="N750" i="22"/>
  <c r="O745" i="22"/>
  <c r="P755" i="22"/>
  <c r="M750" i="22"/>
  <c r="N745" i="22"/>
  <c r="F755" i="22"/>
  <c r="Q749" i="22"/>
  <c r="R744" i="22"/>
  <c r="K758" i="22"/>
  <c r="Q752" i="22"/>
  <c r="R747" i="22"/>
  <c r="Q756" i="22"/>
  <c r="R756" i="22"/>
  <c r="M751" i="22"/>
  <c r="N746" i="22"/>
  <c r="O752" i="22"/>
  <c r="O756" i="22"/>
  <c r="K751" i="22"/>
  <c r="N758" i="22"/>
  <c r="O753" i="22"/>
  <c r="P753" i="22"/>
  <c r="P748" i="22"/>
  <c r="K748" i="22"/>
  <c r="N753" i="22"/>
  <c r="O748" i="22"/>
  <c r="L758" i="22"/>
  <c r="R752" i="22"/>
  <c r="F748" i="22"/>
  <c r="K755" i="22"/>
  <c r="J756" i="22"/>
  <c r="F758" i="22"/>
  <c r="O758" i="22"/>
  <c r="G753" i="22"/>
  <c r="H748" i="22"/>
  <c r="M758" i="22"/>
  <c r="F753" i="22"/>
  <c r="G748" i="22"/>
  <c r="P757" i="22"/>
  <c r="J752" i="22"/>
  <c r="K747" i="22"/>
  <c r="J753" i="22"/>
  <c r="N755" i="22"/>
  <c r="K750" i="22"/>
  <c r="L745" i="22"/>
  <c r="M746" i="22"/>
  <c r="M756" i="22"/>
  <c r="J746" i="22"/>
  <c r="H751" i="22"/>
  <c r="O755" i="22"/>
  <c r="M745" i="22"/>
  <c r="L753" i="22"/>
  <c r="G746" i="22"/>
  <c r="I756" i="22"/>
  <c r="O749" i="22"/>
  <c r="I758" i="22"/>
  <c r="L757" i="22"/>
  <c r="P750" i="22"/>
  <c r="Q745" i="22"/>
  <c r="N756" i="22"/>
  <c r="J751" i="22"/>
  <c r="K746" i="22"/>
  <c r="H755" i="22"/>
  <c r="G745" i="22"/>
  <c r="R749" i="22"/>
  <c r="I754" i="22"/>
  <c r="J744" i="22"/>
  <c r="I752" i="22"/>
  <c r="Q744" i="22"/>
  <c r="L755" i="22"/>
  <c r="G749" i="22"/>
  <c r="O754" i="22"/>
  <c r="F756" i="22"/>
  <c r="H750" i="22"/>
  <c r="I745" i="22"/>
  <c r="R755" i="22"/>
  <c r="O750" i="22"/>
  <c r="P745" i="22"/>
  <c r="L754" i="22"/>
  <c r="L744" i="22"/>
  <c r="J749" i="22"/>
  <c r="M753" i="22"/>
  <c r="M757" i="22"/>
  <c r="N751" i="22"/>
  <c r="R758" i="22"/>
  <c r="P754" i="22"/>
  <c r="L748" i="22"/>
  <c r="Q750" i="22"/>
  <c r="J755" i="22"/>
  <c r="M749" i="22"/>
  <c r="N744" i="22"/>
  <c r="I755" i="22"/>
  <c r="G750" i="22"/>
  <c r="H745" i="22"/>
  <c r="K757" i="22"/>
  <c r="L752" i="22"/>
  <c r="Q757" i="22"/>
  <c r="L747" i="22"/>
  <c r="O751" i="22"/>
  <c r="L751" i="22"/>
  <c r="F751" i="22"/>
  <c r="F754" i="22"/>
  <c r="G754" i="22"/>
  <c r="I747" i="22"/>
  <c r="N749" i="22"/>
  <c r="N754" i="22"/>
  <c r="R748" i="22"/>
  <c r="F744" i="22"/>
  <c r="M754" i="22"/>
  <c r="L749" i="22"/>
  <c r="M744" i="22"/>
  <c r="H756" i="22"/>
  <c r="I751" i="22"/>
  <c r="L756" i="22"/>
  <c r="I746" i="22"/>
  <c r="L750" i="22"/>
  <c r="J745" i="22"/>
  <c r="P749" i="22"/>
  <c r="G752" i="22"/>
  <c r="K753" i="22"/>
  <c r="F746" i="22"/>
  <c r="R745" i="22"/>
  <c r="R753" i="22"/>
  <c r="J748" i="22"/>
  <c r="P747" i="22"/>
  <c r="Q753" i="22"/>
  <c r="Q748" i="22"/>
  <c r="H747" i="22"/>
  <c r="J754" i="22"/>
  <c r="K749" i="22"/>
  <c r="K754" i="22"/>
  <c r="K744" i="22"/>
  <c r="N748" i="22"/>
  <c r="F757" i="22"/>
  <c r="J747" i="22"/>
  <c r="O744" i="22"/>
  <c r="R750" i="22"/>
  <c r="P744" i="22"/>
  <c r="Q758" i="22"/>
  <c r="N752" i="22"/>
  <c r="G747" i="22"/>
  <c r="G758" i="22"/>
  <c r="M752" i="22"/>
  <c r="N747" i="22"/>
  <c r="R757" i="22"/>
  <c r="M747" i="22"/>
  <c r="K752" i="22"/>
  <c r="G757" i="22"/>
  <c r="P746" i="22"/>
  <c r="Q754" i="22"/>
  <c r="O746" i="22"/>
  <c r="N757" i="22"/>
  <c r="J750" i="22"/>
  <c r="H744" i="22"/>
  <c r="H758" i="22"/>
  <c r="F752" i="22"/>
  <c r="L746" i="22"/>
  <c r="J757" i="22"/>
  <c r="R751" i="22"/>
  <c r="F747" i="22"/>
  <c r="Q980" i="22"/>
  <c r="R975" i="22"/>
  <c r="K981" i="22"/>
  <c r="L976" i="22"/>
  <c r="R981" i="22"/>
  <c r="F977" i="22"/>
  <c r="I981" i="22"/>
  <c r="J976" i="22"/>
  <c r="H981" i="22"/>
  <c r="I976" i="22"/>
  <c r="O981" i="22"/>
  <c r="P976" i="22"/>
  <c r="N981" i="22"/>
  <c r="O976" i="22"/>
  <c r="R980" i="22"/>
  <c r="F976" i="22"/>
  <c r="O970" i="22"/>
  <c r="N979" i="22"/>
  <c r="O974" i="22"/>
  <c r="H980" i="22"/>
  <c r="I975" i="22"/>
  <c r="O980" i="22"/>
  <c r="P975" i="22"/>
  <c r="F980" i="22"/>
  <c r="G975" i="22"/>
  <c r="R979" i="22"/>
  <c r="F975" i="22"/>
  <c r="L980" i="22"/>
  <c r="M975" i="22"/>
  <c r="K980" i="22"/>
  <c r="L975" i="22"/>
  <c r="O979" i="22"/>
  <c r="R983" i="22"/>
  <c r="F979" i="22"/>
  <c r="G974" i="22"/>
  <c r="M979" i="22"/>
  <c r="N974" i="22"/>
  <c r="G980" i="22"/>
  <c r="H975" i="22"/>
  <c r="K979" i="22"/>
  <c r="L974" i="22"/>
  <c r="J979" i="22"/>
  <c r="K974" i="22"/>
  <c r="Q979" i="22"/>
  <c r="R974" i="22"/>
  <c r="P979" i="22"/>
  <c r="Q974" i="22"/>
  <c r="G979" i="22"/>
  <c r="Q973" i="22"/>
  <c r="G982" i="22"/>
  <c r="H977" i="22"/>
  <c r="N982" i="22"/>
  <c r="O977" i="22"/>
  <c r="H983" i="22"/>
  <c r="I978" i="22"/>
  <c r="L982" i="22"/>
  <c r="M977" i="22"/>
  <c r="K982" i="22"/>
  <c r="L977" i="22"/>
  <c r="R982" i="22"/>
  <c r="F978" i="22"/>
  <c r="Q982" i="22"/>
  <c r="R977" i="22"/>
  <c r="J983" i="22"/>
  <c r="Q983" i="22"/>
  <c r="F974" i="22"/>
  <c r="O983" i="22"/>
  <c r="N983" i="22"/>
  <c r="P973" i="22"/>
  <c r="J974" i="22"/>
  <c r="K983" i="22"/>
  <c r="N976" i="22"/>
  <c r="L969" i="22"/>
  <c r="K969" i="22"/>
  <c r="J969" i="22"/>
  <c r="I969" i="22"/>
  <c r="P969" i="22"/>
  <c r="J970" i="22"/>
  <c r="Q970" i="22"/>
  <c r="K971" i="22"/>
  <c r="O982" i="22"/>
  <c r="I983" i="22"/>
  <c r="P983" i="22"/>
  <c r="G983" i="22"/>
  <c r="F983" i="22"/>
  <c r="M983" i="22"/>
  <c r="L983" i="22"/>
  <c r="P982" i="22"/>
  <c r="K975" i="22"/>
  <c r="O973" i="22"/>
  <c r="N973" i="22"/>
  <c r="M973" i="22"/>
  <c r="M974" i="22"/>
  <c r="H969" i="22"/>
  <c r="O969" i="22"/>
  <c r="I970" i="22"/>
  <c r="P970" i="22"/>
  <c r="L981" i="22"/>
  <c r="F982" i="22"/>
  <c r="M982" i="22"/>
  <c r="Q981" i="22"/>
  <c r="P981" i="22"/>
  <c r="J982" i="22"/>
  <c r="I982" i="22"/>
  <c r="H982" i="22"/>
  <c r="P974" i="22"/>
  <c r="G973" i="22"/>
  <c r="F973" i="22"/>
  <c r="R972" i="22"/>
  <c r="L973" i="22"/>
  <c r="I974" i="22"/>
  <c r="G969" i="22"/>
  <c r="N969" i="22"/>
  <c r="H970" i="22"/>
  <c r="I980" i="22"/>
  <c r="P980" i="22"/>
  <c r="J981" i="22"/>
  <c r="N980" i="22"/>
  <c r="M980" i="22"/>
  <c r="G981" i="22"/>
  <c r="F981" i="22"/>
  <c r="M981" i="22"/>
  <c r="H973" i="22"/>
  <c r="L972" i="22"/>
  <c r="K972" i="22"/>
  <c r="J972" i="22"/>
  <c r="Q972" i="22"/>
  <c r="K973" i="22"/>
  <c r="H974" i="22"/>
  <c r="F969" i="22"/>
  <c r="M969" i="22"/>
  <c r="K978" i="22"/>
  <c r="R978" i="22"/>
  <c r="L979" i="22"/>
  <c r="P978" i="22"/>
  <c r="O978" i="22"/>
  <c r="I979" i="22"/>
  <c r="H979" i="22"/>
  <c r="J980" i="22"/>
  <c r="M972" i="22"/>
  <c r="Q971" i="22"/>
  <c r="P971" i="22"/>
  <c r="O971" i="22"/>
  <c r="I972" i="22"/>
  <c r="P972" i="22"/>
  <c r="J973" i="22"/>
  <c r="R973" i="22"/>
  <c r="M976" i="22"/>
  <c r="G977" i="22"/>
  <c r="N977" i="22"/>
  <c r="R976" i="22"/>
  <c r="Q976" i="22"/>
  <c r="K977" i="22"/>
  <c r="J977" i="22"/>
  <c r="Q977" i="22"/>
  <c r="J971" i="22"/>
  <c r="N970" i="22"/>
  <c r="M970" i="22"/>
  <c r="L970" i="22"/>
  <c r="F971" i="22"/>
  <c r="M971" i="22"/>
  <c r="G972" i="22"/>
  <c r="N972" i="22"/>
  <c r="J975" i="22"/>
  <c r="Q975" i="22"/>
  <c r="K976" i="22"/>
  <c r="O975" i="22"/>
  <c r="N975" i="22"/>
  <c r="H976" i="22"/>
  <c r="G976" i="22"/>
  <c r="I977" i="22"/>
  <c r="G970" i="22"/>
  <c r="F970" i="22"/>
  <c r="R969" i="22"/>
  <c r="Q969" i="22"/>
  <c r="K970" i="22"/>
  <c r="R970" i="22"/>
  <c r="L971" i="22"/>
  <c r="F972" i="22"/>
  <c r="Q978" i="22"/>
  <c r="H971" i="22"/>
  <c r="H978" i="22"/>
  <c r="G971" i="22"/>
  <c r="G978" i="22"/>
  <c r="N971" i="22"/>
  <c r="N978" i="22"/>
  <c r="H972" i="22"/>
  <c r="M978" i="22"/>
  <c r="O972" i="22"/>
  <c r="P977" i="22"/>
  <c r="R971" i="22"/>
  <c r="J978" i="22"/>
  <c r="I971" i="22"/>
  <c r="G857" i="22"/>
  <c r="F863" i="22"/>
  <c r="F853" i="22"/>
  <c r="I748" i="22"/>
  <c r="I750" i="22"/>
  <c r="I800" i="22"/>
  <c r="P866" i="22"/>
  <c r="L866" i="22"/>
  <c r="R877" i="22"/>
  <c r="M872" i="22"/>
  <c r="O872" i="22"/>
  <c r="M876" i="22"/>
  <c r="H753" i="22"/>
  <c r="M748" i="22"/>
  <c r="Q1098" i="22"/>
  <c r="R794" i="22"/>
  <c r="I867" i="22"/>
  <c r="M878" i="22"/>
  <c r="H873" i="22"/>
  <c r="J873" i="22"/>
  <c r="H877" i="22"/>
  <c r="P758" i="22"/>
  <c r="O757" i="22"/>
  <c r="I1103" i="22"/>
  <c r="H866" i="22"/>
  <c r="O871" i="22"/>
  <c r="N870" i="22"/>
  <c r="L877" i="22"/>
  <c r="N877" i="22"/>
  <c r="O747" i="22"/>
  <c r="I749" i="22"/>
  <c r="J1092" i="22"/>
  <c r="Q866" i="22"/>
  <c r="J872" i="22"/>
  <c r="I871" i="22"/>
  <c r="G878" i="22"/>
  <c r="I878" i="22"/>
  <c r="I753" i="22"/>
  <c r="F745" i="22"/>
  <c r="J1097" i="22"/>
  <c r="G816" i="22"/>
  <c r="K806" i="22"/>
  <c r="J811" i="22"/>
  <c r="I816" i="22"/>
  <c r="Q805" i="22"/>
  <c r="P810" i="22"/>
  <c r="O815" i="22"/>
  <c r="J805" i="22"/>
  <c r="I810" i="22"/>
  <c r="H815" i="22"/>
  <c r="P804" i="22"/>
  <c r="O809" i="22"/>
  <c r="N814" i="22"/>
  <c r="I804" i="22"/>
  <c r="H809" i="22"/>
  <c r="G814" i="22"/>
  <c r="M881" i="22"/>
  <c r="L886" i="22"/>
  <c r="K891" i="22"/>
  <c r="F881" i="22"/>
  <c r="R885" i="22"/>
  <c r="Q890" i="22"/>
  <c r="L880" i="22"/>
  <c r="K885" i="22"/>
  <c r="J890" i="22"/>
  <c r="M880" i="22"/>
  <c r="L885" i="22"/>
  <c r="K890" i="22"/>
  <c r="N880" i="22"/>
  <c r="M885" i="22"/>
  <c r="L890" i="22"/>
  <c r="O880" i="22"/>
  <c r="N885" i="22"/>
  <c r="M890" i="22"/>
  <c r="P880" i="22"/>
  <c r="O885" i="22"/>
  <c r="N890" i="22"/>
  <c r="I880" i="22"/>
  <c r="H885" i="22"/>
  <c r="G890" i="22"/>
  <c r="Q909" i="22"/>
  <c r="P914" i="22"/>
  <c r="O919" i="22"/>
  <c r="R909" i="22"/>
  <c r="Q914" i="22"/>
  <c r="P919" i="22"/>
  <c r="F910" i="22"/>
  <c r="R914" i="22"/>
  <c r="Q919" i="22"/>
  <c r="G910" i="22"/>
  <c r="F915" i="22"/>
  <c r="R919" i="22"/>
  <c r="H910" i="22"/>
  <c r="G915" i="22"/>
  <c r="F920" i="22"/>
  <c r="N909" i="22"/>
  <c r="M914" i="22"/>
  <c r="L919" i="22"/>
  <c r="G909" i="22"/>
  <c r="F914" i="22"/>
  <c r="R918" i="22"/>
  <c r="Q923" i="22"/>
  <c r="L913" i="22"/>
  <c r="K918" i="22"/>
  <c r="J923" i="22"/>
  <c r="Q817" i="22"/>
  <c r="G808" i="22"/>
  <c r="F813" i="22"/>
  <c r="R817" i="22"/>
  <c r="I808" i="22"/>
  <c r="H813" i="22"/>
  <c r="G818" i="22"/>
  <c r="O807" i="22"/>
  <c r="N812" i="22"/>
  <c r="M817" i="22"/>
  <c r="H807" i="22"/>
  <c r="G812" i="22"/>
  <c r="F817" i="22"/>
  <c r="N806" i="22"/>
  <c r="M811" i="22"/>
  <c r="L816" i="22"/>
  <c r="G806" i="22"/>
  <c r="F811" i="22"/>
  <c r="R815" i="22"/>
  <c r="K883" i="22"/>
  <c r="J888" i="22"/>
  <c r="I893" i="22"/>
  <c r="Q882" i="22"/>
  <c r="P887" i="22"/>
  <c r="O892" i="22"/>
  <c r="J882" i="22"/>
  <c r="I887" i="22"/>
  <c r="H892" i="22"/>
  <c r="K882" i="22"/>
  <c r="J887" i="22"/>
  <c r="I892" i="22"/>
  <c r="L882" i="22"/>
  <c r="K887" i="22"/>
  <c r="J892" i="22"/>
  <c r="M882" i="22"/>
  <c r="L887" i="22"/>
  <c r="K892" i="22"/>
  <c r="N882" i="22"/>
  <c r="M887" i="22"/>
  <c r="L892" i="22"/>
  <c r="G882" i="22"/>
  <c r="F887" i="22"/>
  <c r="R891" i="22"/>
  <c r="O911" i="22"/>
  <c r="N916" i="22"/>
  <c r="M921" i="22"/>
  <c r="P911" i="22"/>
  <c r="O916" i="22"/>
  <c r="N921" i="22"/>
  <c r="Q911" i="22"/>
  <c r="P916" i="22"/>
  <c r="O921" i="22"/>
  <c r="R911" i="22"/>
  <c r="Q916" i="22"/>
  <c r="P921" i="22"/>
  <c r="F912" i="22"/>
  <c r="R916" i="22"/>
  <c r="Q921" i="22"/>
  <c r="L911" i="22"/>
  <c r="K916" i="22"/>
  <c r="J921" i="22"/>
  <c r="R910" i="22"/>
  <c r="Q915" i="22"/>
  <c r="P920" i="22"/>
  <c r="K910" i="22"/>
  <c r="J915" i="22"/>
  <c r="I920" i="22"/>
  <c r="N813" i="22"/>
  <c r="M818" i="22"/>
  <c r="Q808" i="22"/>
  <c r="P813" i="22"/>
  <c r="O818" i="22"/>
  <c r="J808" i="22"/>
  <c r="I813" i="22"/>
  <c r="H818" i="22"/>
  <c r="P807" i="22"/>
  <c r="O812" i="22"/>
  <c r="N817" i="22"/>
  <c r="I807" i="22"/>
  <c r="H812" i="22"/>
  <c r="G817" i="22"/>
  <c r="O806" i="22"/>
  <c r="N811" i="22"/>
  <c r="M816" i="22"/>
  <c r="G879" i="22"/>
  <c r="F884" i="22"/>
  <c r="R888" i="22"/>
  <c r="Q893" i="22"/>
  <c r="L883" i="22"/>
  <c r="K888" i="22"/>
  <c r="J893" i="22"/>
  <c r="R882" i="22"/>
  <c r="Q887" i="22"/>
  <c r="P892" i="22"/>
  <c r="F883" i="22"/>
  <c r="R887" i="22"/>
  <c r="Q892" i="22"/>
  <c r="G883" i="22"/>
  <c r="F888" i="22"/>
  <c r="R892" i="22"/>
  <c r="H883" i="22"/>
  <c r="G888" i="22"/>
  <c r="F893" i="22"/>
  <c r="I883" i="22"/>
  <c r="H888" i="22"/>
  <c r="G893" i="22"/>
  <c r="O882" i="22"/>
  <c r="N887" i="22"/>
  <c r="M892" i="22"/>
  <c r="J912" i="22"/>
  <c r="I917" i="22"/>
  <c r="H922" i="22"/>
  <c r="K912" i="22"/>
  <c r="J917" i="22"/>
  <c r="I922" i="22"/>
  <c r="L912" i="22"/>
  <c r="K917" i="22"/>
  <c r="J922" i="22"/>
  <c r="M912" i="22"/>
  <c r="L917" i="22"/>
  <c r="K922" i="22"/>
  <c r="N912" i="22"/>
  <c r="M917" i="22"/>
  <c r="L922" i="22"/>
  <c r="G912" i="22"/>
  <c r="F917" i="22"/>
  <c r="R921" i="22"/>
  <c r="M911" i="22"/>
  <c r="L916" i="22"/>
  <c r="K921" i="22"/>
  <c r="F911" i="22"/>
  <c r="R915" i="22"/>
  <c r="Q920" i="22"/>
  <c r="R912" i="22"/>
  <c r="Q917" i="22"/>
  <c r="P922" i="22"/>
  <c r="F913" i="22"/>
  <c r="R917" i="22"/>
  <c r="Q922" i="22"/>
  <c r="G913" i="22"/>
  <c r="F918" i="22"/>
  <c r="R922" i="22"/>
  <c r="H913" i="22"/>
  <c r="G918" i="22"/>
  <c r="F923" i="22"/>
  <c r="I913" i="22"/>
  <c r="H918" i="22"/>
  <c r="G923" i="22"/>
  <c r="O912" i="22"/>
  <c r="N917" i="22"/>
  <c r="M922" i="22"/>
  <c r="H912" i="22"/>
  <c r="G917" i="22"/>
  <c r="F922" i="22"/>
  <c r="N911" i="22"/>
  <c r="M916" i="22"/>
  <c r="L921" i="22"/>
  <c r="F805" i="22"/>
  <c r="R809" i="22"/>
  <c r="Q814" i="22"/>
  <c r="H805" i="22"/>
  <c r="G810" i="22"/>
  <c r="F815" i="22"/>
  <c r="N804" i="22"/>
  <c r="M809" i="22"/>
  <c r="L814" i="22"/>
  <c r="G804" i="22"/>
  <c r="F809" i="22"/>
  <c r="R813" i="22"/>
  <c r="Q818" i="22"/>
  <c r="L808" i="22"/>
  <c r="K813" i="22"/>
  <c r="J818" i="22"/>
  <c r="R807" i="22"/>
  <c r="Q812" i="22"/>
  <c r="J880" i="22"/>
  <c r="I885" i="22"/>
  <c r="H890" i="22"/>
  <c r="P879" i="22"/>
  <c r="O884" i="22"/>
  <c r="N889" i="22"/>
  <c r="I879" i="22"/>
  <c r="H884" i="22"/>
  <c r="G889" i="22"/>
  <c r="J879" i="22"/>
  <c r="I884" i="22"/>
  <c r="H889" i="22"/>
  <c r="K879" i="22"/>
  <c r="J884" i="22"/>
  <c r="I889" i="22"/>
  <c r="L879" i="22"/>
  <c r="K884" i="22"/>
  <c r="J889" i="22"/>
  <c r="M879" i="22"/>
  <c r="L884" i="22"/>
  <c r="K889" i="22"/>
  <c r="F879" i="22"/>
  <c r="R883" i="22"/>
  <c r="Q888" i="22"/>
  <c r="M913" i="22"/>
  <c r="L918" i="22"/>
  <c r="K923" i="22"/>
  <c r="N913" i="22"/>
  <c r="M918" i="22"/>
  <c r="L923" i="22"/>
  <c r="O913" i="22"/>
  <c r="N918" i="22"/>
  <c r="M923" i="22"/>
  <c r="P913" i="22"/>
  <c r="O918" i="22"/>
  <c r="N923" i="22"/>
  <c r="Q913" i="22"/>
  <c r="P918" i="22"/>
  <c r="O923" i="22"/>
  <c r="J913" i="22"/>
  <c r="I918" i="22"/>
  <c r="H923" i="22"/>
  <c r="P912" i="22"/>
  <c r="O917" i="22"/>
  <c r="N922" i="22"/>
  <c r="I912" i="22"/>
  <c r="H91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K70" i="23" s="1"/>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C64" i="23" s="1"/>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AM10" i="26"/>
  <c r="AL14" i="26"/>
  <c r="AL15" i="26"/>
  <c r="AM11" i="26"/>
  <c r="AF93" i="23"/>
  <c r="AG87" i="23"/>
  <c r="AG93" i="23" s="1"/>
  <c r="AF101" i="23"/>
  <c r="AG88" i="23"/>
  <c r="AG101" i="23" s="1"/>
  <c r="AF96" i="23"/>
  <c r="AG82" i="23"/>
  <c r="AG96" i="23" s="1"/>
  <c r="AF100" i="23"/>
  <c r="AF99" i="23"/>
  <c r="AG83" i="23"/>
  <c r="AF92" i="23"/>
  <c r="AG86" i="23"/>
  <c r="AG92" i="23" s="1"/>
  <c r="M68" i="23" l="1"/>
  <c r="M67" i="23"/>
  <c r="K65" i="23"/>
  <c r="D66"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<sst xmlns="http://schemas.openxmlformats.org/spreadsheetml/2006/main" count="15218" uniqueCount="1083">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</sst>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495</v>
      </c>
      <c r="C1" s="86">
        <v>45460</v>
      </c>
      <c r="D1" s="87"/>
      <c r="E1" s="87"/>
      <c r="F1" s="87"/>
      <c r="G1" s="87"/>
      <c r="H1" s="87"/>
      <c r="I1" s="87"/>
      <c r="J1" s="87"/>
      <c r="K1" s="85" t="s">
        <v>533</v>
      </c>
      <c r="L1" s="85" t="s">
        <v>535</v>
      </c>
      <c r="M1" s="163" t="s">
        <v>1053</v>
      </c>
    </row>
    <row r="2" spans="1:13">
      <c r="A2" s="1" t="s">
        <v>1</v>
      </c>
      <c r="B2" s="87" t="str">
        <f>LOOKUP(B1,K1:L50,L1:L50)</f>
        <v>RI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RI</v>
      </c>
      <c r="C6" s="91">
        <f t="shared" ref="C6:AE6" si="1">SUMIFS(C$20:C$119,$B$20:$B$119,$B$6,$A$20:$A$119,$A$6)</f>
        <v>6047030</v>
      </c>
      <c r="D6" s="91">
        <f t="shared" si="1"/>
        <v>3708699</v>
      </c>
      <c r="E6" s="91">
        <f t="shared" si="1"/>
        <v>1506170</v>
      </c>
      <c r="F6" s="91">
        <f t="shared" si="1"/>
        <v>1637013</v>
      </c>
      <c r="G6" s="91">
        <f t="shared" si="1"/>
        <v>1458500</v>
      </c>
      <c r="H6" s="91">
        <f t="shared" si="1"/>
        <v>1704929</v>
      </c>
      <c r="I6" s="91">
        <f t="shared" si="1"/>
        <v>0</v>
      </c>
      <c r="J6" s="91">
        <f t="shared" si="1"/>
        <v>0</v>
      </c>
      <c r="K6" s="91">
        <f t="shared" si="1"/>
        <v>0</v>
      </c>
      <c r="L6" s="91">
        <f t="shared" si="1"/>
        <v>0</v>
      </c>
      <c r="M6" s="91">
        <f t="shared" si="1"/>
        <v>628975</v>
      </c>
      <c r="N6" s="91">
        <f t="shared" si="1"/>
        <v>0</v>
      </c>
      <c r="O6" s="91">
        <f t="shared" si="1"/>
        <v>1033293</v>
      </c>
      <c r="P6" s="91">
        <f t="shared" si="1"/>
        <v>2953885</v>
      </c>
      <c r="Q6" s="91">
        <f t="shared" si="1"/>
        <v>3613858</v>
      </c>
      <c r="R6" s="91">
        <f t="shared" si="1"/>
        <v>2563578</v>
      </c>
      <c r="S6" s="91">
        <f t="shared" si="1"/>
        <v>2390504</v>
      </c>
      <c r="T6" s="91">
        <f t="shared" si="1"/>
        <v>1237631</v>
      </c>
      <c r="U6" s="91">
        <f t="shared" si="1"/>
        <v>488422</v>
      </c>
      <c r="V6" s="91">
        <f t="shared" si="1"/>
        <v>0</v>
      </c>
      <c r="W6" s="91">
        <f t="shared" si="1"/>
        <v>207115</v>
      </c>
      <c r="X6" s="91">
        <f t="shared" si="1"/>
        <v>0</v>
      </c>
      <c r="Y6" s="91">
        <f t="shared" si="1"/>
        <v>5744</v>
      </c>
      <c r="Z6" s="91">
        <f t="shared" si="1"/>
        <v>1935555</v>
      </c>
      <c r="AA6" s="91">
        <f t="shared" si="1"/>
        <v>1711876</v>
      </c>
      <c r="AB6" s="91">
        <f t="shared" si="1"/>
        <v>1097908</v>
      </c>
      <c r="AC6" s="91">
        <f t="shared" si="1"/>
        <v>1353417</v>
      </c>
      <c r="AD6" s="91">
        <f t="shared" si="1"/>
        <v>235601</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RI</v>
      </c>
      <c r="C7" s="91">
        <f t="shared" ref="C7:AE7" si="3">SUMIFS(C$20:C$119,$B$20:$B$119,$B$7,$A$20:$A$119,$A$7)</f>
        <v>0</v>
      </c>
      <c r="D7" s="91">
        <f t="shared" si="3"/>
        <v>0</v>
      </c>
      <c r="E7" s="91">
        <f t="shared" si="3"/>
        <v>0</v>
      </c>
      <c r="F7" s="91">
        <f t="shared" si="3"/>
        <v>0</v>
      </c>
      <c r="G7" s="91">
        <f t="shared" si="3"/>
        <v>0</v>
      </c>
      <c r="H7" s="91">
        <f t="shared" si="3"/>
        <v>0</v>
      </c>
      <c r="I7" s="91">
        <f t="shared" si="3"/>
        <v>1626994</v>
      </c>
      <c r="J7" s="91">
        <f t="shared" si="3"/>
        <v>1849752</v>
      </c>
      <c r="K7" s="91">
        <f t="shared" si="3"/>
        <v>1740659</v>
      </c>
      <c r="L7" s="91">
        <f t="shared" si="3"/>
        <v>272035</v>
      </c>
      <c r="M7" s="91">
        <f t="shared" si="3"/>
        <v>0</v>
      </c>
      <c r="N7" s="91">
        <f t="shared" si="3"/>
        <v>85770</v>
      </c>
      <c r="O7" s="91">
        <f t="shared" si="3"/>
        <v>0</v>
      </c>
      <c r="P7" s="91">
        <f t="shared" si="3"/>
        <v>0</v>
      </c>
      <c r="Q7" s="91">
        <f t="shared" si="3"/>
        <v>0</v>
      </c>
      <c r="R7" s="91">
        <f t="shared" si="3"/>
        <v>0</v>
      </c>
      <c r="S7" s="91">
        <f t="shared" si="3"/>
        <v>0</v>
      </c>
      <c r="T7" s="91">
        <f t="shared" si="3"/>
        <v>0</v>
      </c>
      <c r="U7" s="91">
        <f t="shared" si="3"/>
        <v>0</v>
      </c>
      <c r="V7" s="91">
        <f t="shared" si="3"/>
        <v>204758</v>
      </c>
      <c r="W7" s="91">
        <f t="shared" si="3"/>
        <v>0</v>
      </c>
      <c r="X7" s="91">
        <f t="shared" si="3"/>
        <v>1052712</v>
      </c>
      <c r="Y7" s="91">
        <f t="shared" si="3"/>
        <v>0</v>
      </c>
      <c r="Z7" s="91">
        <f t="shared" si="3"/>
        <v>0</v>
      </c>
      <c r="AA7" s="91">
        <f t="shared" si="3"/>
        <v>0</v>
      </c>
      <c r="AB7" s="91">
        <f t="shared" si="3"/>
        <v>0</v>
      </c>
      <c r="AC7" s="91">
        <f t="shared" si="3"/>
        <v>0</v>
      </c>
      <c r="AD7" s="91">
        <f t="shared" si="3"/>
        <v>0</v>
      </c>
      <c r="AE7" s="91">
        <f t="shared" si="3"/>
        <v>285085</v>
      </c>
      <c r="AF7" s="119">
        <f>AVERAGE(U7:AE7)</f>
        <v>140232.27272727274</v>
      </c>
      <c r="AG7" s="119">
        <f t="shared" si="2"/>
        <v>140232.27272727274</v>
      </c>
      <c r="AH7" s="119">
        <f t="shared" si="2"/>
        <v>140232.27272727274</v>
      </c>
      <c r="AI7" s="119">
        <f t="shared" si="2"/>
        <v>140232.27272727274</v>
      </c>
      <c r="AJ7" s="119">
        <f t="shared" si="2"/>
        <v>140232.27272727274</v>
      </c>
      <c r="AK7" s="119">
        <f t="shared" si="2"/>
        <v>140232.27272727274</v>
      </c>
      <c r="AL7" s="119">
        <f t="shared" si="2"/>
        <v>140232.27272727274</v>
      </c>
      <c r="AM7" s="119">
        <f t="shared" si="2"/>
        <v>140232.27272727274</v>
      </c>
      <c r="AN7" s="119">
        <f t="shared" si="2"/>
        <v>140232.27272727274</v>
      </c>
      <c r="AO7" s="119">
        <f t="shared" si="2"/>
        <v>140232.27272727274</v>
      </c>
      <c r="AP7" s="119">
        <f t="shared" si="2"/>
        <v>140232.27272727274</v>
      </c>
      <c r="AQ7" s="119">
        <f t="shared" si="2"/>
        <v>140232.27272727274</v>
      </c>
      <c r="AR7" s="119">
        <f t="shared" si="2"/>
        <v>140232.27272727274</v>
      </c>
      <c r="AS7" s="119">
        <f t="shared" si="2"/>
        <v>140232.27272727274</v>
      </c>
      <c r="AT7" s="119">
        <f t="shared" si="2"/>
        <v>140232.27272727274</v>
      </c>
      <c r="AU7" s="119">
        <f t="shared" si="2"/>
        <v>140232.27272727274</v>
      </c>
      <c r="AV7" s="119">
        <f t="shared" si="2"/>
        <v>140232.27272727274</v>
      </c>
      <c r="AW7" s="119">
        <f t="shared" si="2"/>
        <v>140232.27272727274</v>
      </c>
      <c r="AX7" s="119">
        <f t="shared" si="2"/>
        <v>140232.27272727274</v>
      </c>
      <c r="AY7" s="119">
        <f t="shared" si="2"/>
        <v>140232.27272727274</v>
      </c>
      <c r="AZ7" s="119">
        <f t="shared" si="2"/>
        <v>140232.27272727274</v>
      </c>
      <c r="BA7" s="119">
        <f t="shared" si="2"/>
        <v>140232.27272727274</v>
      </c>
      <c r="BB7" s="119">
        <f t="shared" si="2"/>
        <v>140232.27272727274</v>
      </c>
      <c r="BC7" s="119">
        <f t="shared" si="2"/>
        <v>140232.27272727274</v>
      </c>
      <c r="BD7" s="119">
        <f t="shared" si="2"/>
        <v>140232.27272727274</v>
      </c>
      <c r="BE7" s="119">
        <f t="shared" si="2"/>
        <v>140232.27272727274</v>
      </c>
      <c r="BF7" s="119">
        <f t="shared" si="2"/>
        <v>140232.27272727274</v>
      </c>
      <c r="BG7" s="119">
        <f t="shared" si="2"/>
        <v>140232.27272727274</v>
      </c>
      <c r="BH7" s="119">
        <f t="shared" si="2"/>
        <v>140232.27272727274</v>
      </c>
      <c r="BI7" s="119">
        <f t="shared" si="2"/>
        <v>140232.27272727274</v>
      </c>
      <c r="BJ7" s="119">
        <f t="shared" si="2"/>
        <v>140232.27272727274</v>
      </c>
      <c r="BK7" s="119">
        <f t="shared" si="2"/>
        <v>140232.27272727274</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RI</v>
      </c>
      <c r="C10" s="91">
        <f t="shared" ref="C10:AE10" si="5">SUMIFS(C$122:C$219,$B$122:$B$219,$B$6,$A$122:$A$219,$A$6)</f>
        <v>36686</v>
      </c>
      <c r="D10" s="91">
        <f t="shared" si="5"/>
        <v>537158</v>
      </c>
      <c r="E10" s="91">
        <f t="shared" si="5"/>
        <v>902319</v>
      </c>
      <c r="F10" s="91">
        <f t="shared" si="5"/>
        <v>1075758</v>
      </c>
      <c r="G10" s="91">
        <f t="shared" si="5"/>
        <v>1179296</v>
      </c>
      <c r="H10" s="91">
        <f t="shared" si="5"/>
        <v>1276159</v>
      </c>
      <c r="I10" s="91">
        <f t="shared" si="5"/>
        <v>1325287</v>
      </c>
      <c r="J10" s="91">
        <f t="shared" si="5"/>
        <v>1699344</v>
      </c>
      <c r="K10" s="91">
        <f t="shared" si="5"/>
        <v>1765571</v>
      </c>
      <c r="L10" s="91">
        <f t="shared" si="5"/>
        <v>1934370</v>
      </c>
      <c r="M10" s="91">
        <f t="shared" si="5"/>
        <v>1947179</v>
      </c>
      <c r="N10" s="91">
        <f t="shared" si="5"/>
        <v>765675</v>
      </c>
      <c r="O10" s="91">
        <f t="shared" si="5"/>
        <v>325649</v>
      </c>
      <c r="P10" s="91">
        <f t="shared" si="5"/>
        <v>144186</v>
      </c>
      <c r="Q10" s="91">
        <f t="shared" si="5"/>
        <v>321929</v>
      </c>
      <c r="R10" s="91">
        <f t="shared" si="5"/>
        <v>407347</v>
      </c>
      <c r="S10" s="91">
        <f t="shared" si="5"/>
        <v>408691</v>
      </c>
      <c r="T10" s="91">
        <f t="shared" si="5"/>
        <v>556271</v>
      </c>
      <c r="U10" s="91">
        <f t="shared" si="5"/>
        <v>654095</v>
      </c>
      <c r="V10" s="91">
        <f t="shared" si="5"/>
        <v>786718</v>
      </c>
      <c r="W10" s="91">
        <f t="shared" si="5"/>
        <v>500124</v>
      </c>
      <c r="X10" s="91">
        <f t="shared" si="5"/>
        <v>608045</v>
      </c>
      <c r="Y10" s="91">
        <f t="shared" si="5"/>
        <v>0</v>
      </c>
      <c r="Z10" s="91">
        <f t="shared" si="5"/>
        <v>152551</v>
      </c>
      <c r="AA10" s="91">
        <f t="shared" si="5"/>
        <v>174739</v>
      </c>
      <c r="AB10" s="91">
        <f t="shared" si="5"/>
        <v>162651</v>
      </c>
      <c r="AC10" s="91">
        <f t="shared" si="5"/>
        <v>142067</v>
      </c>
      <c r="AD10" s="91">
        <f t="shared" si="5"/>
        <v>196271</v>
      </c>
      <c r="AE10" s="91">
        <f t="shared" si="5"/>
        <v>139484</v>
      </c>
      <c r="AF10" s="119">
        <f t="shared" ref="AF10:BK11" si="6">AE10</f>
        <v>139484</v>
      </c>
      <c r="AG10" s="119">
        <f t="shared" si="6"/>
        <v>139484</v>
      </c>
      <c r="AH10" s="119">
        <f t="shared" si="6"/>
        <v>139484</v>
      </c>
      <c r="AI10" s="119">
        <f t="shared" si="6"/>
        <v>139484</v>
      </c>
      <c r="AJ10" s="119">
        <f t="shared" si="6"/>
        <v>139484</v>
      </c>
      <c r="AK10" s="119">
        <f t="shared" si="6"/>
        <v>139484</v>
      </c>
      <c r="AL10" s="119">
        <f t="shared" si="6"/>
        <v>139484</v>
      </c>
      <c r="AM10" s="119">
        <f t="shared" si="6"/>
        <v>139484</v>
      </c>
      <c r="AN10" s="119">
        <f t="shared" si="6"/>
        <v>139484</v>
      </c>
      <c r="AO10" s="119">
        <f t="shared" si="6"/>
        <v>139484</v>
      </c>
      <c r="AP10" s="119">
        <f t="shared" si="6"/>
        <v>139484</v>
      </c>
      <c r="AQ10" s="119">
        <f t="shared" si="6"/>
        <v>139484</v>
      </c>
      <c r="AR10" s="119">
        <f t="shared" si="6"/>
        <v>139484</v>
      </c>
      <c r="AS10" s="119">
        <f t="shared" si="6"/>
        <v>139484</v>
      </c>
      <c r="AT10" s="119">
        <f t="shared" si="6"/>
        <v>139484</v>
      </c>
      <c r="AU10" s="119">
        <f t="shared" si="6"/>
        <v>139484</v>
      </c>
      <c r="AV10" s="119">
        <f t="shared" si="6"/>
        <v>139484</v>
      </c>
      <c r="AW10" s="119">
        <f t="shared" si="6"/>
        <v>139484</v>
      </c>
      <c r="AX10" s="119">
        <f t="shared" si="6"/>
        <v>139484</v>
      </c>
      <c r="AY10" s="119">
        <f t="shared" si="6"/>
        <v>139484</v>
      </c>
      <c r="AZ10" s="119">
        <f t="shared" si="6"/>
        <v>139484</v>
      </c>
      <c r="BA10" s="119">
        <f t="shared" si="6"/>
        <v>139484</v>
      </c>
      <c r="BB10" s="119">
        <f t="shared" si="6"/>
        <v>139484</v>
      </c>
      <c r="BC10" s="119">
        <f t="shared" si="6"/>
        <v>139484</v>
      </c>
      <c r="BD10" s="119">
        <f t="shared" si="6"/>
        <v>139484</v>
      </c>
      <c r="BE10" s="119">
        <f t="shared" si="6"/>
        <v>139484</v>
      </c>
      <c r="BF10" s="119">
        <f t="shared" si="6"/>
        <v>139484</v>
      </c>
      <c r="BG10" s="119">
        <f t="shared" si="6"/>
        <v>139484</v>
      </c>
      <c r="BH10" s="119">
        <f t="shared" si="6"/>
        <v>139484</v>
      </c>
      <c r="BI10" s="119">
        <f t="shared" si="6"/>
        <v>139484</v>
      </c>
      <c r="BJ10" s="119">
        <f t="shared" si="6"/>
        <v>139484</v>
      </c>
      <c r="BK10" s="119">
        <f t="shared" si="6"/>
        <v>139484</v>
      </c>
    </row>
    <row r="11" spans="1:63" ht="14.75">
      <c r="A11" s="91" t="s">
        <v>848</v>
      </c>
      <c r="B11" s="91" t="str">
        <f>About!B2</f>
        <v>RI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362070</v>
      </c>
      <c r="N11" s="91">
        <f t="shared" si="7"/>
        <v>0</v>
      </c>
      <c r="O11" s="91">
        <f t="shared" si="7"/>
        <v>0</v>
      </c>
      <c r="P11" s="91">
        <f t="shared" si="7"/>
        <v>38473</v>
      </c>
      <c r="Q11" s="91">
        <f t="shared" si="7"/>
        <v>20087</v>
      </c>
      <c r="R11" s="91">
        <f t="shared" si="7"/>
        <v>53112</v>
      </c>
      <c r="S11" s="91">
        <f t="shared" si="7"/>
        <v>89064</v>
      </c>
      <c r="T11" s="91">
        <f t="shared" si="7"/>
        <v>138146</v>
      </c>
      <c r="U11" s="91">
        <f t="shared" si="7"/>
        <v>51858</v>
      </c>
      <c r="V11" s="91">
        <f t="shared" si="7"/>
        <v>50790</v>
      </c>
      <c r="W11" s="91">
        <f t="shared" si="7"/>
        <v>43030</v>
      </c>
      <c r="X11" s="91">
        <f t="shared" si="7"/>
        <v>621</v>
      </c>
      <c r="Y11" s="91">
        <f t="shared" si="7"/>
        <v>0</v>
      </c>
      <c r="Z11" s="91">
        <f t="shared" si="7"/>
        <v>128</v>
      </c>
      <c r="AA11" s="91">
        <f t="shared" si="7"/>
        <v>65</v>
      </c>
      <c r="AB11" s="91">
        <f t="shared" si="7"/>
        <v>0</v>
      </c>
      <c r="AC11" s="91">
        <f t="shared" si="7"/>
        <v>1</v>
      </c>
      <c r="AD11" s="91">
        <f t="shared" si="7"/>
        <v>0</v>
      </c>
      <c r="AE11" s="91">
        <f t="shared" si="7"/>
        <v>1</v>
      </c>
      <c r="AF11" s="119">
        <f>AVERAGE(W11:AE11)</f>
        <v>4871.7777777777774</v>
      </c>
      <c r="AG11" s="119">
        <f t="shared" si="6"/>
        <v>4871.7777777777774</v>
      </c>
      <c r="AH11" s="119">
        <f t="shared" si="6"/>
        <v>4871.7777777777774</v>
      </c>
      <c r="AI11" s="119">
        <f t="shared" si="6"/>
        <v>4871.7777777777774</v>
      </c>
      <c r="AJ11" s="119">
        <f t="shared" si="6"/>
        <v>4871.7777777777774</v>
      </c>
      <c r="AK11" s="119">
        <f t="shared" si="6"/>
        <v>4871.7777777777774</v>
      </c>
      <c r="AL11" s="119">
        <f t="shared" si="6"/>
        <v>4871.7777777777774</v>
      </c>
      <c r="AM11" s="119">
        <f t="shared" si="6"/>
        <v>4871.7777777777774</v>
      </c>
      <c r="AN11" s="119">
        <f t="shared" si="6"/>
        <v>4871.7777777777774</v>
      </c>
      <c r="AO11" s="119">
        <f t="shared" si="6"/>
        <v>4871.7777777777774</v>
      </c>
      <c r="AP11" s="119">
        <f t="shared" si="6"/>
        <v>4871.7777777777774</v>
      </c>
      <c r="AQ11" s="119">
        <f t="shared" si="6"/>
        <v>4871.7777777777774</v>
      </c>
      <c r="AR11" s="119">
        <f t="shared" si="6"/>
        <v>4871.7777777777774</v>
      </c>
      <c r="AS11" s="119">
        <f t="shared" si="6"/>
        <v>4871.7777777777774</v>
      </c>
      <c r="AT11" s="119">
        <f t="shared" si="6"/>
        <v>4871.7777777777774</v>
      </c>
      <c r="AU11" s="119">
        <f t="shared" si="6"/>
        <v>4871.7777777777774</v>
      </c>
      <c r="AV11" s="119">
        <f t="shared" si="6"/>
        <v>4871.7777777777774</v>
      </c>
      <c r="AW11" s="119">
        <f t="shared" si="6"/>
        <v>4871.7777777777774</v>
      </c>
      <c r="AX11" s="119">
        <f t="shared" si="6"/>
        <v>4871.7777777777774</v>
      </c>
      <c r="AY11" s="119">
        <f t="shared" si="6"/>
        <v>4871.7777777777774</v>
      </c>
      <c r="AZ11" s="119">
        <f t="shared" si="6"/>
        <v>4871.7777777777774</v>
      </c>
      <c r="BA11" s="119">
        <f t="shared" si="6"/>
        <v>4871.7777777777774</v>
      </c>
      <c r="BB11" s="119">
        <f t="shared" si="6"/>
        <v>4871.7777777777774</v>
      </c>
      <c r="BC11" s="119">
        <f t="shared" si="6"/>
        <v>4871.7777777777774</v>
      </c>
      <c r="BD11" s="119">
        <f t="shared" si="6"/>
        <v>4871.7777777777774</v>
      </c>
      <c r="BE11" s="119">
        <f t="shared" si="6"/>
        <v>4871.7777777777774</v>
      </c>
      <c r="BF11" s="119">
        <f t="shared" si="6"/>
        <v>4871.7777777777774</v>
      </c>
      <c r="BG11" s="119">
        <f t="shared" si="6"/>
        <v>4871.7777777777774</v>
      </c>
      <c r="BH11" s="119">
        <f t="shared" si="6"/>
        <v>4871.7777777777774</v>
      </c>
      <c r="BI11" s="119">
        <f t="shared" si="6"/>
        <v>4871.7777777777774</v>
      </c>
      <c r="BJ11" s="119">
        <f t="shared" si="6"/>
        <v>4871.7777777777774</v>
      </c>
      <c r="BK11" s="119">
        <f t="shared" si="6"/>
        <v>4871.7777777777774</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RI</v>
      </c>
      <c r="C14" s="91">
        <f t="shared" ref="C14:BK14" si="9">IF(C10&gt;C11,C10-C11,0)</f>
        <v>36686</v>
      </c>
      <c r="D14" s="91">
        <f t="shared" si="9"/>
        <v>537158</v>
      </c>
      <c r="E14" s="91">
        <f t="shared" si="9"/>
        <v>902319</v>
      </c>
      <c r="F14" s="91">
        <f t="shared" si="9"/>
        <v>1075758</v>
      </c>
      <c r="G14" s="91">
        <f t="shared" si="9"/>
        <v>1179296</v>
      </c>
      <c r="H14" s="91">
        <f t="shared" si="9"/>
        <v>1276159</v>
      </c>
      <c r="I14" s="91">
        <f t="shared" si="9"/>
        <v>1325287</v>
      </c>
      <c r="J14" s="91">
        <f t="shared" si="9"/>
        <v>1699344</v>
      </c>
      <c r="K14" s="91">
        <f t="shared" si="9"/>
        <v>1759332</v>
      </c>
      <c r="L14" s="91">
        <f t="shared" si="9"/>
        <v>1934349</v>
      </c>
      <c r="M14" s="91">
        <f t="shared" si="9"/>
        <v>1585109</v>
      </c>
      <c r="N14" s="91">
        <f t="shared" si="9"/>
        <v>765675</v>
      </c>
      <c r="O14" s="91">
        <f t="shared" si="9"/>
        <v>325649</v>
      </c>
      <c r="P14" s="91">
        <f t="shared" si="9"/>
        <v>105713</v>
      </c>
      <c r="Q14" s="91">
        <f t="shared" si="9"/>
        <v>301842</v>
      </c>
      <c r="R14" s="91">
        <f t="shared" si="9"/>
        <v>354235</v>
      </c>
      <c r="S14" s="91">
        <f t="shared" si="9"/>
        <v>319627</v>
      </c>
      <c r="T14" s="91">
        <f t="shared" si="9"/>
        <v>418125</v>
      </c>
      <c r="U14" s="91">
        <f t="shared" si="9"/>
        <v>602237</v>
      </c>
      <c r="V14" s="91">
        <f t="shared" si="9"/>
        <v>735928</v>
      </c>
      <c r="W14" s="91">
        <f t="shared" si="9"/>
        <v>457094</v>
      </c>
      <c r="X14" s="91">
        <f t="shared" si="9"/>
        <v>607424</v>
      </c>
      <c r="Y14" s="91">
        <f t="shared" si="9"/>
        <v>0</v>
      </c>
      <c r="Z14" s="91">
        <f t="shared" si="9"/>
        <v>152423</v>
      </c>
      <c r="AA14" s="91">
        <f t="shared" si="9"/>
        <v>174674</v>
      </c>
      <c r="AB14" s="91">
        <f t="shared" si="9"/>
        <v>162651</v>
      </c>
      <c r="AC14" s="91">
        <f t="shared" si="9"/>
        <v>142066</v>
      </c>
      <c r="AD14" s="91">
        <f t="shared" si="9"/>
        <v>196271</v>
      </c>
      <c r="AE14" s="91">
        <f t="shared" si="9"/>
        <v>139483</v>
      </c>
      <c r="AF14" s="91">
        <f t="shared" si="9"/>
        <v>134612.22222222222</v>
      </c>
      <c r="AG14" s="91">
        <f t="shared" si="9"/>
        <v>134612.22222222222</v>
      </c>
      <c r="AH14" s="91">
        <f t="shared" si="9"/>
        <v>134612.22222222222</v>
      </c>
      <c r="AI14" s="91">
        <f t="shared" si="9"/>
        <v>134612.22222222222</v>
      </c>
      <c r="AJ14" s="91">
        <f t="shared" si="9"/>
        <v>134612.22222222222</v>
      </c>
      <c r="AK14" s="91">
        <f t="shared" si="9"/>
        <v>134612.22222222222</v>
      </c>
      <c r="AL14" s="91">
        <f t="shared" si="9"/>
        <v>134612.22222222222</v>
      </c>
      <c r="AM14" s="91">
        <f t="shared" si="9"/>
        <v>134612.22222222222</v>
      </c>
      <c r="AN14" s="91">
        <f t="shared" si="9"/>
        <v>134612.22222222222</v>
      </c>
      <c r="AO14" s="91">
        <f t="shared" si="9"/>
        <v>134612.22222222222</v>
      </c>
      <c r="AP14" s="91">
        <f t="shared" si="9"/>
        <v>134612.22222222222</v>
      </c>
      <c r="AQ14" s="91">
        <f t="shared" si="9"/>
        <v>134612.22222222222</v>
      </c>
      <c r="AR14" s="91">
        <f t="shared" si="9"/>
        <v>134612.22222222222</v>
      </c>
      <c r="AS14" s="91">
        <f t="shared" si="9"/>
        <v>134612.22222222222</v>
      </c>
      <c r="AT14" s="91">
        <f t="shared" si="9"/>
        <v>134612.22222222222</v>
      </c>
      <c r="AU14" s="91">
        <f t="shared" si="9"/>
        <v>134612.22222222222</v>
      </c>
      <c r="AV14" s="91">
        <f t="shared" si="9"/>
        <v>134612.22222222222</v>
      </c>
      <c r="AW14" s="91">
        <f t="shared" si="9"/>
        <v>134612.22222222222</v>
      </c>
      <c r="AX14" s="91">
        <f t="shared" si="9"/>
        <v>134612.22222222222</v>
      </c>
      <c r="AY14" s="91">
        <f t="shared" si="9"/>
        <v>134612.22222222222</v>
      </c>
      <c r="AZ14" s="91">
        <f t="shared" si="9"/>
        <v>134612.22222222222</v>
      </c>
      <c r="BA14" s="91">
        <f t="shared" si="9"/>
        <v>134612.22222222222</v>
      </c>
      <c r="BB14" s="91">
        <f t="shared" si="9"/>
        <v>134612.22222222222</v>
      </c>
      <c r="BC14" s="91">
        <f t="shared" si="9"/>
        <v>134612.22222222222</v>
      </c>
      <c r="BD14" s="91">
        <f t="shared" si="9"/>
        <v>134612.22222222222</v>
      </c>
      <c r="BE14" s="91">
        <f t="shared" si="9"/>
        <v>134612.22222222222</v>
      </c>
      <c r="BF14" s="91">
        <f t="shared" si="9"/>
        <v>134612.22222222222</v>
      </c>
      <c r="BG14" s="91">
        <f t="shared" si="9"/>
        <v>134612.22222222222</v>
      </c>
      <c r="BH14" s="91">
        <f t="shared" si="9"/>
        <v>134612.22222222222</v>
      </c>
      <c r="BI14" s="91">
        <f t="shared" si="9"/>
        <v>134612.22222222222</v>
      </c>
      <c r="BJ14" s="91">
        <f t="shared" si="9"/>
        <v>134612.22222222222</v>
      </c>
      <c r="BK14" s="91">
        <f t="shared" si="9"/>
        <v>134612.22222222222</v>
      </c>
    </row>
    <row r="15" spans="1:63" ht="14.75">
      <c r="A15" s="91" t="s">
        <v>848</v>
      </c>
      <c r="B15" s="91" t="str">
        <f>About!B2</f>
        <v>RI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1.1283214135854521E-4</v>
      </c>
      <c r="G804" s="107">
        <f>G78/SUMIFS(G$3:G$722,$B$3:$B$722,$B804)*SUMIFS(Calculations!$E$3:$E$53,Calculations!$A$3:$A$53,$B804)</f>
        <v>5.7777996376038795E-4</v>
      </c>
      <c r="H804" s="107">
        <f>H78/SUMIFS(H$3:H$722,$B$3:$B$722,$B804)*SUMIFS(Calculations!$E$3:$E$53,Calculations!$A$3:$A$53,$B804)</f>
        <v>9.8127947850848679E-4</v>
      </c>
      <c r="I804" s="107">
        <f>I78/SUMIFS(I$3:I$722,$B$3:$B$722,$B804)*SUMIFS(Calculations!$E$3:$E$53,Calculations!$A$3:$A$53,$B804)</f>
        <v>5.3787370851204983E-4</v>
      </c>
      <c r="J804" s="107">
        <f>J78/SUMIFS(J$3:J$722,$B$3:$B$722,$B804)*SUMIFS(Calculations!$E$3:$E$53,Calculations!$A$3:$A$53,$B804)</f>
        <v>9.7295600432666324E-5</v>
      </c>
      <c r="K804" s="107">
        <f>K78/SUMIFS(K$3:K$722,$B$3:$B$722,$B804)*SUMIFS(Calculations!$E$3:$E$53,Calculations!$A$3:$A$53,$B804)</f>
        <v>9.6711499281308791E-5</v>
      </c>
      <c r="L804" s="107">
        <f>L78/SUMIFS(L$3:L$722,$B$3:$B$722,$B804)*SUMIFS(Calculations!$E$3:$E$53,Calculations!$A$3:$A$53,$B804)</f>
        <v>9.6134369425316874E-5</v>
      </c>
      <c r="M804" s="107">
        <f>M78/SUMIFS(M$3:M$722,$B$3:$B$722,$B804)*SUMIFS(Calculations!$E$3:$E$53,Calculations!$A$3:$A$53,$B804)</f>
        <v>9.751930416663498E-5</v>
      </c>
      <c r="N804" s="107">
        <f>N78/SUMIFS(N$3:N$722,$B$3:$B$722,$B804)*SUMIFS(Calculations!$E$3:$E$53,Calculations!$A$3:$A$53,$B804)</f>
        <v>9.8944725571416649E-5</v>
      </c>
      <c r="O804" s="107">
        <f>O78/SUMIFS(O$3:O$722,$B$3:$B$722,$B804)*SUMIFS(Calculations!$E$3:$E$53,Calculations!$A$3:$A$53,$B804)</f>
        <v>1.0066699167351342E-4</v>
      </c>
      <c r="P804" s="107">
        <f>P78/SUMIFS(P$3:P$722,$B$3:$B$722,$B804)*SUMIFS(Calculations!$E$3:$E$53,Calculations!$A$3:$A$53,$B804)</f>
        <v>1.0245027660896664E-4</v>
      </c>
      <c r="Q804" s="107">
        <f>Q78/SUMIFS(Q$3:Q$722,$B$3:$B$722,$B804)*SUMIFS(Calculations!$E$3:$E$53,Calculations!$A$3:$A$53,$B804)</f>
        <v>9.9999900471851356E-5</v>
      </c>
      <c r="R804" s="107">
        <f>R78/SUMIFS(R$3:R$722,$B$3:$B$722,$B804)*SUMIFS(Calculations!$E$3:$E$53,Calculations!$A$3:$A$53,$B804)</f>
        <v>9.7664001090717352E-5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1.0030650143284704E-2</v>
      </c>
      <c r="G808" s="107">
        <f>G82/SUMIFS(G$3:G$722,$B$3:$B$722,$B808)*SUMIFS(Calculations!$E$3:$E$53,Calculations!$A$3:$A$53,$B808)</f>
        <v>9.5055030162973005E-3</v>
      </c>
      <c r="H808" s="107">
        <f>H82/SUMIFS(H$3:H$722,$B$3:$B$722,$B808)*SUMIFS(Calculations!$E$3:$E$53,Calculations!$A$3:$A$53,$B808)</f>
        <v>9.0497602410840473E-3</v>
      </c>
      <c r="I808" s="107">
        <f>I82/SUMIFS(I$3:I$722,$B$3:$B$722,$B808)*SUMIFS(Calculations!$E$3:$E$53,Calculations!$A$3:$A$53,$B808)</f>
        <v>9.0208121312521355E-3</v>
      </c>
      <c r="J808" s="107">
        <f>J82/SUMIFS(J$3:J$722,$B$3:$B$722,$B808)*SUMIFS(Calculations!$E$3:$E$53,Calculations!$A$3:$A$53,$B808)</f>
        <v>8.9920486276506371E-3</v>
      </c>
      <c r="K808" s="107">
        <f>K82/SUMIFS(K$3:K$722,$B$3:$B$722,$B808)*SUMIFS(Calculations!$E$3:$E$53,Calculations!$A$3:$A$53,$B808)</f>
        <v>8.9380660638644308E-3</v>
      </c>
      <c r="L808" s="107">
        <f>L82/SUMIFS(L$3:L$722,$B$3:$B$722,$B808)*SUMIFS(Calculations!$E$3:$E$53,Calculations!$A$3:$A$53,$B808)</f>
        <v>8.8847277864246427E-3</v>
      </c>
      <c r="M808" s="107">
        <f>M82/SUMIFS(M$3:M$722,$B$3:$B$722,$B808)*SUMIFS(Calculations!$E$3:$E$53,Calculations!$A$3:$A$53,$B808)</f>
        <v>9.0127233019944714E-3</v>
      </c>
      <c r="N808" s="107">
        <f>N82/SUMIFS(N$3:N$722,$B$3:$B$722,$B808)*SUMIFS(Calculations!$E$3:$E$53,Calculations!$A$3:$A$53,$B808)</f>
        <v>9.1444605905223464E-3</v>
      </c>
      <c r="O808" s="107">
        <f>O82/SUMIFS(O$3:O$722,$B$3:$B$722,$B808)*SUMIFS(Calculations!$E$3:$E$53,Calculations!$A$3:$A$53,$B808)</f>
        <v>9.3036322331345525E-3</v>
      </c>
      <c r="P808" s="107">
        <f>P82/SUMIFS(P$3:P$722,$B$3:$B$722,$B808)*SUMIFS(Calculations!$E$3:$E$53,Calculations!$A$3:$A$53,$B808)</f>
        <v>9.4684432295747203E-3</v>
      </c>
      <c r="Q808" s="107">
        <f>Q82/SUMIFS(Q$3:Q$722,$B$3:$B$722,$B808)*SUMIFS(Calculations!$E$3:$E$53,Calculations!$A$3:$A$53,$B808)</f>
        <v>9.2419797380808369E-3</v>
      </c>
      <c r="R808" s="107">
        <f>R82/SUMIFS(R$3:R$722,$B$3:$B$722,$B808)*SUMIFS(Calculations!$E$3:$E$53,Calculations!$A$3:$A$53,$B808)</f>
        <v>9.026096175709564E-3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7.8729995465574376E-5</v>
      </c>
      <c r="G810" s="107">
        <f>G84/SUMIFS(G$3:G$722,$B$3:$B$722,$B810)*SUMIFS(Calculations!$E$3:$E$53,Calculations!$A$3:$A$53,$B810)</f>
        <v>7.3159335304621859E-5</v>
      </c>
      <c r="H810" s="107">
        <f>H84/SUMIFS(H$3:H$722,$B$3:$B$722,$B810)*SUMIFS(Calculations!$E$3:$E$53,Calculations!$A$3:$A$53,$B810)</f>
        <v>6.8324903216824661E-5</v>
      </c>
      <c r="I810" s="107">
        <f>I84/SUMIFS(I$3:I$722,$B$3:$B$722,$B810)*SUMIFS(Calculations!$E$3:$E$53,Calculations!$A$3:$A$53,$B810)</f>
        <v>2.8523355710290531E-3</v>
      </c>
      <c r="J810" s="107">
        <f>J84/SUMIFS(J$3:J$722,$B$3:$B$722,$B810)*SUMIFS(Calculations!$E$3:$E$53,Calculations!$A$3:$A$53,$B810)</f>
        <v>5.6185922052343074E-3</v>
      </c>
      <c r="K810" s="107">
        <f>K84/SUMIFS(K$3:K$722,$B$3:$B$722,$B810)*SUMIFS(Calculations!$E$3:$E$53,Calculations!$A$3:$A$53,$B810)</f>
        <v>5.5848617368319158E-3</v>
      </c>
      <c r="L810" s="107">
        <f>L84/SUMIFS(L$3:L$722,$B$3:$B$722,$B810)*SUMIFS(Calculations!$E$3:$E$53,Calculations!$A$3:$A$53,$B810)</f>
        <v>5.5515338443489631E-3</v>
      </c>
      <c r="M810" s="107">
        <f>M84/SUMIFS(M$3:M$722,$B$3:$B$722,$B810)*SUMIFS(Calculations!$E$3:$E$53,Calculations!$A$3:$A$53,$B810)</f>
        <v>5.6315105699945717E-3</v>
      </c>
      <c r="N810" s="107">
        <f>N84/SUMIFS(N$3:N$722,$B$3:$B$722,$B810)*SUMIFS(Calculations!$E$3:$E$53,Calculations!$A$3:$A$53,$B810)</f>
        <v>5.7138253052802946E-3</v>
      </c>
      <c r="O810" s="107">
        <f>O84/SUMIFS(O$3:O$722,$B$3:$B$722,$B810)*SUMIFS(Calculations!$E$3:$E$53,Calculations!$A$3:$A$53,$B810)</f>
        <v>9.5411787621298792E-3</v>
      </c>
      <c r="P810" s="107">
        <f>P84/SUMIFS(P$3:P$722,$B$3:$B$722,$B810)*SUMIFS(Calculations!$E$3:$E$53,Calculations!$A$3:$A$53,$B810)</f>
        <v>1.3504133008250898E-2</v>
      </c>
      <c r="Q810" s="107">
        <f>Q84/SUMIFS(Q$3:Q$722,$B$3:$B$722,$B810)*SUMIFS(Calculations!$E$3:$E$53,Calculations!$A$3:$A$53,$B810)</f>
        <v>1.3181079914435741E-2</v>
      </c>
      <c r="R810" s="107">
        <f>R84/SUMIFS(R$3:R$722,$B$3:$B$722,$B810)*SUMIFS(Calculations!$E$3:$E$53,Calculations!$A$3:$A$53,$B810)</f>
        <v>1.2873119226080101E-2</v>
      </c>
    </row>
    <row r="811" spans="2:18" ht="15.75" customHeight="1">
      <c r="B811" s="107" t="s">
        <v>541</v>
      </c>
      <c r="C811" s="107" t="s">
        <v>448</v>
      </c>
      <c r="D811" s="107" t="s">
        <v>644</v>
      </c>
      <c r="E811" s="107" t="str">
        <f t="shared" si="301"/>
        <v>natural gas nonpeaker</v>
      </c>
      <c r="F811" s="107">
        <f>F85/SUMIFS(F$3:F$722,$B$3:$B$722,$B811)*SUMIFS(Calculations!$E$3:$E$53,Calculations!$A$3:$A$53,$B811)</f>
        <v>0.57733764599063686</v>
      </c>
      <c r="G811" s="107">
        <f>G85/SUMIFS(G$3:G$722,$B$3:$B$722,$B811)*SUMIFS(Calculations!$E$3:$E$53,Calculations!$A$3:$A$53,$B811)</f>
        <v>0.58472893343048571</v>
      </c>
      <c r="H811" s="107">
        <f>H85/SUMIFS(H$3:H$722,$B$3:$B$722,$B811)*SUMIFS(Calculations!$E$3:$E$53,Calculations!$A$3:$A$53,$B811)</f>
        <v>0.59114337554989638</v>
      </c>
      <c r="I811" s="107">
        <f>I85/SUMIFS(I$3:I$722,$B$3:$B$722,$B811)*SUMIFS(Calculations!$E$3:$E$53,Calculations!$A$3:$A$53,$B811)</f>
        <v>0.58925244331457172</v>
      </c>
      <c r="J811" s="107">
        <f>J85/SUMIFS(J$3:J$722,$B$3:$B$722,$B811)*SUMIFS(Calculations!$E$3:$E$53,Calculations!$A$3:$A$53,$B811)</f>
        <v>0.58737356982415156</v>
      </c>
      <c r="K811" s="107">
        <f>K85/SUMIFS(K$3:K$722,$B$3:$B$722,$B811)*SUMIFS(Calculations!$E$3:$E$53,Calculations!$A$3:$A$53,$B811)</f>
        <v>0.57850666881533352</v>
      </c>
      <c r="L811" s="107">
        <f>L85/SUMIFS(L$3:L$722,$B$3:$B$722,$B811)*SUMIFS(Calculations!$E$3:$E$53,Calculations!$A$3:$A$53,$B811)</f>
        <v>0.56974559500060007</v>
      </c>
      <c r="M811" s="107">
        <f>M85/SUMIFS(M$3:M$722,$B$3:$B$722,$B811)*SUMIFS(Calculations!$E$3:$E$53,Calculations!$A$3:$A$53,$B811)</f>
        <v>0.56329592629199299</v>
      </c>
      <c r="N811" s="107">
        <f>N85/SUMIFS(N$3:N$722,$B$3:$B$722,$B811)*SUMIFS(Calculations!$E$3:$E$53,Calculations!$A$3:$A$53,$B811)</f>
        <v>0.55665771038425282</v>
      </c>
      <c r="O811" s="107">
        <f>O85/SUMIFS(O$3:O$722,$B$3:$B$722,$B811)*SUMIFS(Calculations!$E$3:$E$53,Calculations!$A$3:$A$53,$B811)</f>
        <v>0.54487195297967539</v>
      </c>
      <c r="P811" s="107">
        <f>P85/SUMIFS(P$3:P$722,$B$3:$B$722,$B811)*SUMIFS(Calculations!$E$3:$E$53,Calculations!$A$3:$A$53,$B811)</f>
        <v>0.53266863340733872</v>
      </c>
      <c r="Q811" s="107">
        <f>Q85/SUMIFS(Q$3:Q$722,$B$3:$B$722,$B811)*SUMIFS(Calculations!$E$3:$E$53,Calculations!$A$3:$A$53,$B811)</f>
        <v>0.48544510611235703</v>
      </c>
      <c r="R811" s="107">
        <f>R85/SUMIFS(R$3:R$722,$B$3:$B$722,$B811)*SUMIFS(Calculations!$E$3:$E$53,Calculations!$A$3:$A$53,$B811)</f>
        <v>0.44042776917682203</v>
      </c>
    </row>
    <row r="812" spans="2:18" ht="15.75" customHeight="1">
      <c r="B812" s="107" t="s">
        <v>541</v>
      </c>
      <c r="C812" s="107" t="s">
        <v>448</v>
      </c>
      <c r="D812" s="107" t="s">
        <v>645</v>
      </c>
      <c r="E812" s="107" t="str">
        <f t="shared" si="301"/>
        <v>natural gas peaker</v>
      </c>
      <c r="F812" s="107">
        <f>F86/SUMIFS(F$3:F$722,$B$3:$B$722,$B812)*SUMIFS(Calculations!$E$3:$E$53,Calculations!$A$3:$A$53,$B812)</f>
        <v>9.7591189731649312E-4</v>
      </c>
      <c r="G812" s="107">
        <f>G86/SUMIFS(G$3:G$722,$B$3:$B$722,$B812)*SUMIFS(Calculations!$E$3:$E$53,Calculations!$A$3:$A$53,$B812)</f>
        <v>9.068597718231323E-4</v>
      </c>
      <c r="H812" s="107">
        <f>H86/SUMIFS(H$3:H$722,$B$3:$B$722,$B812)*SUMIFS(Calculations!$E$3:$E$53,Calculations!$A$3:$A$53,$B812)</f>
        <v>8.4693369455931611E-4</v>
      </c>
      <c r="I812" s="107">
        <f>I86/SUMIFS(I$3:I$722,$B$3:$B$722,$B812)*SUMIFS(Calculations!$E$3:$E$53,Calculations!$A$3:$A$53,$B812)</f>
        <v>7.3261494139568084E-4</v>
      </c>
      <c r="J812" s="107">
        <f>J86/SUMIFS(J$3:J$722,$B$3:$B$722,$B812)*SUMIFS(Calculations!$E$3:$E$53,Calculations!$A$3:$A$53,$B812)</f>
        <v>6.1902521524657549E-4</v>
      </c>
      <c r="K812" s="107">
        <f>K86/SUMIFS(K$3:K$722,$B$3:$B$722,$B812)*SUMIFS(Calculations!$E$3:$E$53,Calculations!$A$3:$A$53,$B812)</f>
        <v>6.1530897998684152E-4</v>
      </c>
      <c r="L812" s="107">
        <f>L86/SUMIFS(L$3:L$722,$B$3:$B$722,$B812)*SUMIFS(Calculations!$E$3:$E$53,Calculations!$A$3:$A$53,$B812)</f>
        <v>6.116370983011134E-4</v>
      </c>
      <c r="M812" s="107">
        <f>M86/SUMIFS(M$3:M$722,$B$3:$B$722,$B812)*SUMIFS(Calculations!$E$3:$E$53,Calculations!$A$3:$A$53,$B812)</f>
        <v>6.2044848877030744E-4</v>
      </c>
      <c r="N812" s="107">
        <f>N86/SUMIFS(N$3:N$722,$B$3:$B$722,$B812)*SUMIFS(Calculations!$E$3:$E$53,Calculations!$A$3:$A$53,$B812)</f>
        <v>6.2951746812793725E-4</v>
      </c>
      <c r="O812" s="107">
        <f>O86/SUMIFS(O$3:O$722,$B$3:$B$722,$B812)*SUMIFS(Calculations!$E$3:$E$53,Calculations!$A$3:$A$53,$B812)</f>
        <v>6.4047506682532278E-4</v>
      </c>
      <c r="P812" s="107">
        <f>P86/SUMIFS(P$3:P$722,$B$3:$B$722,$B812)*SUMIFS(Calculations!$E$3:$E$53,Calculations!$A$3:$A$53,$B812)</f>
        <v>6.5182088653459997E-4</v>
      </c>
      <c r="Q812" s="107">
        <f>Q86/SUMIFS(Q$3:Q$722,$B$3:$B$722,$B812)*SUMIFS(Calculations!$E$3:$E$53,Calculations!$A$3:$A$53,$B812)</f>
        <v>6.3623082276020968E-4</v>
      </c>
      <c r="R812" s="107">
        <f>R86/SUMIFS(R$3:R$722,$B$3:$B$722,$B812)*SUMIFS(Calculations!$E$3:$E$53,Calculations!$A$3:$A$53,$B812)</f>
        <v>6.2136909611716878E-4</v>
      </c>
    </row>
    <row r="813" spans="2:18" ht="15.75" customHeight="1">
      <c r="B813" s="107" t="s">
        <v>541</v>
      </c>
      <c r="C813" s="107" t="s">
        <v>448</v>
      </c>
      <c r="D813" s="107" t="s">
        <v>646</v>
      </c>
      <c r="E813" s="107" t="str">
        <f t="shared" si="301"/>
        <v>nuclear</v>
      </c>
      <c r="F813" s="107">
        <f>F87/SUMIFS(F$3:F$722,$B$3:$B$722,$B813)*SUMIFS(Calculations!$E$3:$E$53,Calculations!$A$3:$A$53,$B813)</f>
        <v>0.37615188002654204</v>
      </c>
      <c r="G813" s="107">
        <f>G87/SUMIFS(G$3:G$722,$B$3:$B$722,$B813)*SUMIFS(Calculations!$E$3:$E$53,Calculations!$A$3:$A$53,$B813)</f>
        <v>0.34953668361836376</v>
      </c>
      <c r="H813" s="107">
        <f>H87/SUMIFS(H$3:H$722,$B$3:$B$722,$B813)*SUMIFS(Calculations!$E$3:$E$53,Calculations!$A$3:$A$53,$B813)</f>
        <v>0.32643899755942435</v>
      </c>
      <c r="I813" s="107">
        <f>I87/SUMIFS(I$3:I$722,$B$3:$B$722,$B813)*SUMIFS(Calculations!$E$3:$E$53,Calculations!$A$3:$A$53,$B813)</f>
        <v>0.3253947939890503</v>
      </c>
      <c r="J813" s="107">
        <f>J87/SUMIFS(J$3:J$722,$B$3:$B$722,$B813)*SUMIFS(Calculations!$E$3:$E$53,Calculations!$A$3:$A$53,$B813)</f>
        <v>0.32435724945396488</v>
      </c>
      <c r="K813" s="107">
        <f>K87/SUMIFS(K$3:K$722,$B$3:$B$722,$B813)*SUMIFS(Calculations!$E$3:$E$53,Calculations!$A$3:$A$53,$B813)</f>
        <v>0.32241001399815067</v>
      </c>
      <c r="L813" s="107">
        <f>L87/SUMIFS(L$3:L$722,$B$3:$B$722,$B813)*SUMIFS(Calculations!$E$3:$E$53,Calculations!$A$3:$A$53,$B813)</f>
        <v>0.32048601895793449</v>
      </c>
      <c r="M813" s="107">
        <f>M87/SUMIFS(M$3:M$722,$B$3:$B$722,$B813)*SUMIFS(Calculations!$E$3:$E$53,Calculations!$A$3:$A$53,$B813)</f>
        <v>0.3251030172740923</v>
      </c>
      <c r="N813" s="107">
        <f>N87/SUMIFS(N$3:N$722,$B$3:$B$722,$B813)*SUMIFS(Calculations!$E$3:$E$53,Calculations!$A$3:$A$53,$B813)</f>
        <v>0.32985498718960515</v>
      </c>
      <c r="O813" s="107">
        <f>O87/SUMIFS(O$3:O$722,$B$3:$B$722,$B813)*SUMIFS(Calculations!$E$3:$E$53,Calculations!$A$3:$A$53,$B813)</f>
        <v>0.33559655713952807</v>
      </c>
      <c r="P813" s="107">
        <f>P87/SUMIFS(P$3:P$722,$B$3:$B$722,$B813)*SUMIFS(Calculations!$E$3:$E$53,Calculations!$A$3:$A$53,$B813)</f>
        <v>0.34154154739688919</v>
      </c>
      <c r="Q813" s="107">
        <f>Q87/SUMIFS(Q$3:Q$722,$B$3:$B$722,$B813)*SUMIFS(Calculations!$E$3:$E$53,Calculations!$A$3:$A$53,$B813)</f>
        <v>0.33337265527403942</v>
      </c>
      <c r="R813" s="107">
        <f>R87/SUMIFS(R$3:R$722,$B$3:$B$722,$B813)*SUMIFS(Calculations!$E$3:$E$53,Calculations!$A$3:$A$53,$B813)</f>
        <v>0.32558539773210987</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1.1169781164301656E-2</v>
      </c>
      <c r="L814" s="107">
        <f>L88/SUMIFS(L$3:L$722,$B$3:$B$722,$B814)*SUMIFS(Calculations!$E$3:$E$53,Calculations!$A$3:$A$53,$B814)</f>
        <v>2.2206250070128986E-2</v>
      </c>
      <c r="M814" s="107">
        <f>M88/SUMIFS(M$3:M$722,$B$3:$B$722,$B814)*SUMIFS(Calculations!$E$3:$E$53,Calculations!$A$3:$A$53,$B814)</f>
        <v>2.2526158625002391E-2</v>
      </c>
      <c r="N814" s="107">
        <f>N88/SUMIFS(N$3:N$722,$B$3:$B$722,$B814)*SUMIFS(Calculations!$E$3:$E$53,Calculations!$A$3:$A$53,$B814)</f>
        <v>2.2855419266738713E-2</v>
      </c>
      <c r="O814" s="107">
        <f>O88/SUMIFS(O$3:O$722,$B$3:$B$722,$B814)*SUMIFS(Calculations!$E$3:$E$53,Calculations!$A$3:$A$53,$B814)</f>
        <v>2.325324859644767E-2</v>
      </c>
      <c r="P814" s="107">
        <f>P88/SUMIFS(P$3:P$722,$B$3:$B$722,$B814)*SUMIFS(Calculations!$E$3:$E$53,Calculations!$A$3:$A$53,$B814)</f>
        <v>2.366517277569484E-2</v>
      </c>
      <c r="Q814" s="107">
        <f>Q88/SUMIFS(Q$3:Q$722,$B$3:$B$722,$B814)*SUMIFS(Calculations!$E$3:$E$53,Calculations!$A$3:$A$53,$B814)</f>
        <v>8.1003352303246734E-2</v>
      </c>
      <c r="R814" s="107">
        <f>R88/SUMIFS(R$3:R$722,$B$3:$B$722,$B814)*SUMIFS(Calculations!$E$3:$E$53,Calculations!$A$3:$A$53,$B814)</f>
        <v>0.135662804803236</v>
      </c>
    </row>
    <row r="815" spans="2:18" ht="15.75" customHeight="1">
      <c r="B815" s="107" t="s">
        <v>541</v>
      </c>
      <c r="C815" s="107" t="s">
        <v>448</v>
      </c>
      <c r="D815" s="107" t="s">
        <v>648</v>
      </c>
      <c r="E815" s="107" t="str">
        <f t="shared" si="301"/>
        <v>crude oil</v>
      </c>
      <c r="F815" s="107">
        <f>F89/SUMIFS(F$3:F$722,$B$3:$B$722,$B815)*SUMIFS(Calculations!$E$3:$E$53,Calculations!$A$3:$A$53,$B815)</f>
        <v>1.723246365965141E-2</v>
      </c>
      <c r="G815" s="107">
        <f>G89/SUMIFS(G$3:G$722,$B$3:$B$722,$B815)*SUMIFS(Calculations!$E$3:$E$53,Calculations!$A$3:$A$53,$B815)</f>
        <v>1.6013154574007458E-2</v>
      </c>
      <c r="H815" s="107">
        <f>H89/SUMIFS(H$3:H$722,$B$3:$B$722,$B815)*SUMIFS(Calculations!$E$3:$E$53,Calculations!$A$3:$A$53,$B815)</f>
        <v>1.4954991484128377E-2</v>
      </c>
      <c r="I815" s="107">
        <f>I89/SUMIFS(I$3:I$722,$B$3:$B$722,$B815)*SUMIFS(Calculations!$E$3:$E$53,Calculations!$A$3:$A$53,$B815)</f>
        <v>1.4907153892359649E-2</v>
      </c>
      <c r="J815" s="107">
        <f>J89/SUMIFS(J$3:J$722,$B$3:$B$722,$B815)*SUMIFS(Calculations!$E$3:$E$53,Calculations!$A$3:$A$53,$B815)</f>
        <v>1.4859621367745209E-2</v>
      </c>
      <c r="K815" s="107">
        <f>K89/SUMIFS(K$3:K$722,$B$3:$B$722,$B815)*SUMIFS(Calculations!$E$3:$E$53,Calculations!$A$3:$A$53,$B815)</f>
        <v>1.4770413614146488E-2</v>
      </c>
      <c r="L815" s="107">
        <f>L89/SUMIFS(L$3:L$722,$B$3:$B$722,$B815)*SUMIFS(Calculations!$E$3:$E$53,Calculations!$A$3:$A$53,$B815)</f>
        <v>1.4682270562436804E-2</v>
      </c>
      <c r="M815" s="107">
        <f>M89/SUMIFS(M$3:M$722,$B$3:$B$722,$B815)*SUMIFS(Calculations!$E$3:$E$53,Calculations!$A$3:$A$53,$B815)</f>
        <v>1.489378686721839E-2</v>
      </c>
      <c r="N815" s="107">
        <f>N89/SUMIFS(N$3:N$722,$B$3:$B$722,$B815)*SUMIFS(Calculations!$E$3:$E$53,Calculations!$A$3:$A$53,$B815)</f>
        <v>1.5111486560424905E-2</v>
      </c>
      <c r="O815" s="107">
        <f>O89/SUMIFS(O$3:O$722,$B$3:$B$722,$B815)*SUMIFS(Calculations!$E$3:$E$53,Calculations!$A$3:$A$53,$B815)</f>
        <v>1.5374522320087765E-2</v>
      </c>
      <c r="P815" s="107">
        <f>P89/SUMIFS(P$3:P$722,$B$3:$B$722,$B815)*SUMIFS(Calculations!$E$3:$E$53,Calculations!$A$3:$A$53,$B815)</f>
        <v>1.5646877275643824E-2</v>
      </c>
      <c r="Q815" s="107">
        <f>Q89/SUMIFS(Q$3:Q$722,$B$3:$B$722,$B815)*SUMIFS(Calculations!$E$3:$E$53,Calculations!$A$3:$A$53,$B815)</f>
        <v>1.5272639782435791E-2</v>
      </c>
      <c r="R815" s="107">
        <f>R89/SUMIFS(R$3:R$722,$B$3:$B$722,$B815)*SUMIFS(Calculations!$E$3:$E$53,Calculations!$A$3:$A$53,$B815)</f>
        <v>1.4915885929204542E-2</v>
      </c>
    </row>
    <row r="816" spans="2:18" ht="15.75" customHeight="1">
      <c r="B816" s="107" t="s">
        <v>541</v>
      </c>
      <c r="C816" s="107" t="s">
        <v>448</v>
      </c>
      <c r="D816" s="107" t="s">
        <v>649</v>
      </c>
      <c r="E816" s="107" t="str">
        <f t="shared" si="301"/>
        <v>solar PV</v>
      </c>
      <c r="F816" s="107">
        <f>F90/SUMIFS(F$3:F$722,$B$3:$B$722,$B816)*SUMIFS(Calculations!$E$3:$E$53,Calculations!$A$3:$A$53,$B816)</f>
        <v>1.4583311984106442E-2</v>
      </c>
      <c r="G816" s="107">
        <f>G90/SUMIFS(G$3:G$722,$B$3:$B$722,$B816)*SUMIFS(Calculations!$E$3:$E$53,Calculations!$A$3:$A$53,$B816)</f>
        <v>1.4891149871057434E-2</v>
      </c>
      <c r="H816" s="107">
        <f>H90/SUMIFS(H$3:H$722,$B$3:$B$722,$B816)*SUMIFS(Calculations!$E$3:$E$53,Calculations!$A$3:$A$53,$B816)</f>
        <v>1.5158303370914995E-2</v>
      </c>
      <c r="I816" s="107">
        <f>I90/SUMIFS(I$3:I$722,$B$3:$B$722,$B816)*SUMIFS(Calculations!$E$3:$E$53,Calculations!$A$3:$A$53,$B816)</f>
        <v>1.6274744124303488E-2</v>
      </c>
      <c r="J816" s="107">
        <f>J90/SUMIFS(J$3:J$722,$B$3:$B$722,$B816)*SUMIFS(Calculations!$E$3:$E$53,Calculations!$A$3:$A$53,$B816)</f>
        <v>1.7384065175571218E-2</v>
      </c>
      <c r="K816" s="107">
        <f>K90/SUMIFS(K$3:K$722,$B$3:$B$722,$B816)*SUMIFS(Calculations!$E$3:$E$53,Calculations!$A$3:$A$53,$B816)</f>
        <v>1.7656133823705868E-2</v>
      </c>
      <c r="L816" s="107">
        <f>L90/SUMIFS(L$3:L$722,$B$3:$B$722,$B816)*SUMIFS(Calculations!$E$3:$E$53,Calculations!$A$3:$A$53,$B816)</f>
        <v>1.7924955310109302E-2</v>
      </c>
      <c r="M816" s="107">
        <f>M90/SUMIFS(M$3:M$722,$B$3:$B$722,$B816)*SUMIFS(Calculations!$E$3:$E$53,Calculations!$A$3:$A$53,$B816)</f>
        <v>1.8634492004943107E-2</v>
      </c>
      <c r="N816" s="107">
        <f>N90/SUMIFS(N$3:N$722,$B$3:$B$722,$B816)*SUMIFS(Calculations!$E$3:$E$53,Calculations!$A$3:$A$53,$B816)</f>
        <v>1.9364771029737871E-2</v>
      </c>
      <c r="O816" s="107">
        <f>O90/SUMIFS(O$3:O$722,$B$3:$B$722,$B816)*SUMIFS(Calculations!$E$3:$E$53,Calculations!$A$3:$A$53,$B816)</f>
        <v>2.0249014042403195E-2</v>
      </c>
      <c r="P816" s="107">
        <f>P90/SUMIFS(P$3:P$722,$B$3:$B$722,$B816)*SUMIFS(Calculations!$E$3:$E$53,Calculations!$A$3:$A$53,$B816)</f>
        <v>2.1164585243535303E-2</v>
      </c>
      <c r="Q816" s="107">
        <f>Q90/SUMIFS(Q$3:Q$722,$B$3:$B$722,$B816)*SUMIFS(Calculations!$E$3:$E$53,Calculations!$A$3:$A$53,$B816)</f>
        <v>2.1358070135773576E-2</v>
      </c>
      <c r="R816" s="107">
        <f>R90/SUMIFS(R$3:R$722,$B$3:$B$722,$B816)*SUMIFS(Calculations!$E$3:$E$53,Calculations!$A$3:$A$53,$B816)</f>
        <v>2.1542515794214512E-2</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3.4965741616379198E-3</v>
      </c>
      <c r="G818" s="107">
        <f>G92/SUMIFS(G$3:G$722,$B$3:$B$722,$B818)*SUMIFS(Calculations!$E$3:$E$53,Calculations!$A$3:$A$53,$B818)</f>
        <v>2.3766776418900289E-2</v>
      </c>
      <c r="H818" s="107">
        <f>H92/SUMIFS(H$3:H$722,$B$3:$B$722,$B818)*SUMIFS(Calculations!$E$3:$E$53,Calculations!$A$3:$A$53,$B818)</f>
        <v>4.135803371826724E-2</v>
      </c>
      <c r="I818" s="107">
        <f>I92/SUMIFS(I$3:I$722,$B$3:$B$722,$B818)*SUMIFS(Calculations!$E$3:$E$53,Calculations!$A$3:$A$53,$B818)</f>
        <v>4.1027228327525936E-2</v>
      </c>
      <c r="J818" s="107">
        <f>J92/SUMIFS(J$3:J$722,$B$3:$B$722,$B818)*SUMIFS(Calculations!$E$3:$E$53,Calculations!$A$3:$A$53,$B818)</f>
        <v>4.0698532530002961E-2</v>
      </c>
      <c r="K818" s="107">
        <f>K92/SUMIFS(K$3:K$722,$B$3:$B$722,$B818)*SUMIFS(Calculations!$E$3:$E$53,Calculations!$A$3:$A$53,$B818)</f>
        <v>4.0252040304397066E-2</v>
      </c>
      <c r="L818" s="107">
        <f>L92/SUMIFS(L$3:L$722,$B$3:$B$722,$B818)*SUMIFS(Calculations!$E$3:$E$53,Calculations!$A$3:$A$53,$B818)</f>
        <v>3.9810877000290304E-2</v>
      </c>
      <c r="M818" s="107">
        <f>M92/SUMIFS(M$3:M$722,$B$3:$B$722,$B818)*SUMIFS(Calculations!$E$3:$E$53,Calculations!$A$3:$A$53,$B818)</f>
        <v>4.018441727182509E-2</v>
      </c>
      <c r="N818" s="107">
        <f>N92/SUMIFS(N$3:N$722,$B$3:$B$722,$B818)*SUMIFS(Calculations!$E$3:$E$53,Calculations!$A$3:$A$53,$B818)</f>
        <v>4.0568877479738467E-2</v>
      </c>
      <c r="O818" s="107">
        <f>O92/SUMIFS(O$3:O$722,$B$3:$B$722,$B818)*SUMIFS(Calculations!$E$3:$E$53,Calculations!$A$3:$A$53,$B818)</f>
        <v>4.1068751868094569E-2</v>
      </c>
      <c r="P818" s="107">
        <f>P92/SUMIFS(P$3:P$722,$B$3:$B$722,$B818)*SUMIFS(Calculations!$E$3:$E$53,Calculations!$A$3:$A$53,$B818)</f>
        <v>4.1586336499928794E-2</v>
      </c>
      <c r="Q818" s="107">
        <f>Q92/SUMIFS(Q$3:Q$722,$B$3:$B$722,$B818)*SUMIFS(Calculations!$E$3:$E$53,Calculations!$A$3:$A$53,$B818)</f>
        <v>4.0388886016398742E-2</v>
      </c>
      <c r="R818" s="107">
        <f>R92/SUMIFS(R$3:R$722,$B$3:$B$722,$B818)*SUMIFS(Calculations!$E$3:$E$53,Calculations!$A$3:$A$53,$B818)</f>
        <v>3.9247378065415596E-2</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v>
      </c>
      <c r="K1449" s="95">
        <f t="shared" si="312"/>
        <v>0.99999999999999989</v>
      </c>
      <c r="L1449" s="95">
        <f t="shared" si="312"/>
        <v>1</v>
      </c>
      <c r="M1449" s="95">
        <f t="shared" si="312"/>
        <v>1.0000000000000004</v>
      </c>
      <c r="N1449" s="95">
        <f t="shared" si="312"/>
        <v>1</v>
      </c>
      <c r="O1449" s="95">
        <f t="shared" si="312"/>
        <v>0.99999999999999978</v>
      </c>
      <c r="P1449" s="95">
        <f t="shared" si="312"/>
        <v>0.99999999999999978</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RI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1038.325</v>
      </c>
      <c r="R10" s="91">
        <f t="shared" si="2"/>
        <v>0.37573830455384</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1725.1010000000001</v>
      </c>
      <c r="R24" s="91">
        <f t="shared" si="2"/>
        <v>0.62426169544615995</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2763.4260000000004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MA</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f t="shared" si="10"/>
        <v>1038.325</v>
      </c>
      <c r="M312" s="91" t="str">
        <f t="shared" si="11"/>
        <v>CT</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2763.4260000000004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0.37573830455384</v>
      </c>
      <c r="D9" s="91">
        <f t="shared" si="0"/>
        <v>0.37573830455384</v>
      </c>
      <c r="E9" s="91">
        <f t="shared" si="1"/>
        <v>1</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0.62426169544615995</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0.37573830455384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0.58472893343048571</v>
      </c>
      <c r="C61" s="91">
        <f>SUMIFS('ReEDs Generation Data'!H$729:H$1448,'ReEDs Generation Data'!$E$729:$E$1448,Calculations!$A61)</f>
        <v>0.59114337554989638</v>
      </c>
      <c r="D61" s="91">
        <f>SUMIFS('ReEDs Generation Data'!I$729:I$1448,'ReEDs Generation Data'!$E$729:$E$1448,Calculations!$A61)</f>
        <v>0.58925244331457172</v>
      </c>
      <c r="E61" s="91">
        <f>SUMIFS('ReEDs Generation Data'!J$729:J$1448,'ReEDs Generation Data'!$E$729:$E$1448,Calculations!$A61)</f>
        <v>0.58737356982415156</v>
      </c>
      <c r="F61" s="91">
        <f>SUMIFS('ReEDs Generation Data'!K$729:K$1448,'ReEDs Generation Data'!$E$729:$E$1448,Calculations!$A61)</f>
        <v>0.57850666881533352</v>
      </c>
      <c r="G61" s="91">
        <f>SUMIFS('ReEDs Generation Data'!L$729:L$1448,'ReEDs Generation Data'!$E$729:$E$1448,Calculations!$A61)</f>
        <v>0.56974559500060007</v>
      </c>
      <c r="H61" s="91">
        <f>SUMIFS('ReEDs Generation Data'!M$729:M$1448,'ReEDs Generation Data'!$E$729:$E$1448,Calculations!$A61)</f>
        <v>0.56329592629199299</v>
      </c>
      <c r="I61" s="91">
        <f>SUMIFS('ReEDs Generation Data'!N$729:N$1448,'ReEDs Generation Data'!$E$729:$E$1448,Calculations!$A61)</f>
        <v>0.55665771038425282</v>
      </c>
      <c r="J61" s="91">
        <f>SUMIFS('ReEDs Generation Data'!O$729:O$1448,'ReEDs Generation Data'!$E$729:$E$1448,Calculations!$A61)</f>
        <v>0.54487195297967539</v>
      </c>
      <c r="K61" s="91">
        <f>SUMIFS('ReEDs Generation Data'!P$729:P$1448,'ReEDs Generation Data'!$E$729:$E$1448,Calculations!$A61)</f>
        <v>0.53266863340733872</v>
      </c>
      <c r="L61" s="91">
        <f>SUMIFS('ReEDs Generation Data'!Q$729:Q$1448,'ReEDs Generation Data'!$E$729:$E$1448,Calculations!$A61)</f>
        <v>0.48544510611235703</v>
      </c>
      <c r="M61" s="91">
        <f>SUMIFS('ReEDs Generation Data'!R$729:R$1448,'ReEDs Generation Data'!$E$729:$E$1448,Calculations!$A61)</f>
        <v>0.44042776917682203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0.34953668361836376</v>
      </c>
      <c r="C62" s="91">
        <f>SUMIFS('ReEDs Generation Data'!H$729:H$1448,'ReEDs Generation Data'!$E$729:$E$1448,Calculations!$A62)</f>
        <v>0.32643899755942435</v>
      </c>
      <c r="D62" s="91">
        <f>SUMIFS('ReEDs Generation Data'!I$729:I$1448,'ReEDs Generation Data'!$E$729:$E$1448,Calculations!$A62)</f>
        <v>0.3253947939890503</v>
      </c>
      <c r="E62" s="91">
        <f>SUMIFS('ReEDs Generation Data'!J$729:J$1448,'ReEDs Generation Data'!$E$729:$E$1448,Calculations!$A62)</f>
        <v>0.32435724945396488</v>
      </c>
      <c r="F62" s="91">
        <f>SUMIFS('ReEDs Generation Data'!K$729:K$1448,'ReEDs Generation Data'!$E$729:$E$1448,Calculations!$A62)</f>
        <v>0.32241001399815067</v>
      </c>
      <c r="G62" s="91">
        <f>SUMIFS('ReEDs Generation Data'!L$729:L$1448,'ReEDs Generation Data'!$E$729:$E$1448,Calculations!$A62)</f>
        <v>0.32048601895793449</v>
      </c>
      <c r="H62" s="91">
        <f>SUMIFS('ReEDs Generation Data'!M$729:M$1448,'ReEDs Generation Data'!$E$729:$E$1448,Calculations!$A62)</f>
        <v>0.3251030172740923</v>
      </c>
      <c r="I62" s="91">
        <f>SUMIFS('ReEDs Generation Data'!N$729:N$1448,'ReEDs Generation Data'!$E$729:$E$1448,Calculations!$A62)</f>
        <v>0.32985498718960515</v>
      </c>
      <c r="J62" s="91">
        <f>SUMIFS('ReEDs Generation Data'!O$729:O$1448,'ReEDs Generation Data'!$E$729:$E$1448,Calculations!$A62)</f>
        <v>0.33559655713952807</v>
      </c>
      <c r="K62" s="91">
        <f>SUMIFS('ReEDs Generation Data'!P$729:P$1448,'ReEDs Generation Data'!$E$729:$E$1448,Calculations!$A62)</f>
        <v>0.34154154739688919</v>
      </c>
      <c r="L62" s="91">
        <f>SUMIFS('ReEDs Generation Data'!Q$729:Q$1448,'ReEDs Generation Data'!$E$729:$E$1448,Calculations!$A62)</f>
        <v>0.33337265527403942</v>
      </c>
      <c r="M62" s="91">
        <f>SUMIFS('ReEDs Generation Data'!R$729:R$1448,'ReEDs Generation Data'!$E$729:$E$1448,Calculations!$A62)</f>
        <v>0.32558539773210987</v>
      </c>
    </row>
    <row r="63" spans="1:33" ht="15.75" customHeight="1">
      <c r="A63" s="111" t="s">
        <v>101</v>
      </c>
      <c r="B63" s="91">
        <f>SUMIFS('ReEDs Generation Data'!G$729:G$1448,'ReEDs Generation Data'!$E$729:$E$1448,Calculations!$A63)</f>
        <v>9.5055030162973005E-3</v>
      </c>
      <c r="C63" s="91">
        <f>SUMIFS('ReEDs Generation Data'!H$729:H$1448,'ReEDs Generation Data'!$E$729:$E$1448,Calculations!$A63)</f>
        <v>9.0497602410840473E-3</v>
      </c>
      <c r="D63" s="91">
        <f>SUMIFS('ReEDs Generation Data'!I$729:I$1448,'ReEDs Generation Data'!$E$729:$E$1448,Calculations!$A63)</f>
        <v>9.0208121312521355E-3</v>
      </c>
      <c r="E63" s="91">
        <f>SUMIFS('ReEDs Generation Data'!J$729:J$1448,'ReEDs Generation Data'!$E$729:$E$1448,Calculations!$A63)</f>
        <v>8.9920486276506371E-3</v>
      </c>
      <c r="F63" s="91">
        <f>SUMIFS('ReEDs Generation Data'!K$729:K$1448,'ReEDs Generation Data'!$E$729:$E$1448,Calculations!$A63)</f>
        <v>8.9380660638644308E-3</v>
      </c>
      <c r="G63" s="91">
        <f>SUMIFS('ReEDs Generation Data'!L$729:L$1448,'ReEDs Generation Data'!$E$729:$E$1448,Calculations!$A63)</f>
        <v>8.8847277864246427E-3</v>
      </c>
      <c r="H63" s="91">
        <f>SUMIFS('ReEDs Generation Data'!M$729:M$1448,'ReEDs Generation Data'!$E$729:$E$1448,Calculations!$A63)</f>
        <v>9.0127233019944714E-3</v>
      </c>
      <c r="I63" s="91">
        <f>SUMIFS('ReEDs Generation Data'!N$729:N$1448,'ReEDs Generation Data'!$E$729:$E$1448,Calculations!$A63)</f>
        <v>9.1444605905223464E-3</v>
      </c>
      <c r="J63" s="91">
        <f>SUMIFS('ReEDs Generation Data'!O$729:O$1448,'ReEDs Generation Data'!$E$729:$E$1448,Calculations!$A63)</f>
        <v>9.3036322331345525E-3</v>
      </c>
      <c r="K63" s="91">
        <f>SUMIFS('ReEDs Generation Data'!P$729:P$1448,'ReEDs Generation Data'!$E$729:$E$1448,Calculations!$A63)</f>
        <v>9.4684432295747203E-3</v>
      </c>
      <c r="L63" s="91">
        <f>SUMIFS('ReEDs Generation Data'!Q$729:Q$1448,'ReEDs Generation Data'!$E$729:$E$1448,Calculations!$A63)</f>
        <v>9.2419797380808369E-3</v>
      </c>
      <c r="M63" s="91">
        <f>SUMIFS('ReEDs Generation Data'!R$729:R$1448,'ReEDs Generation Data'!$E$729:$E$1448,Calculations!$A63)</f>
        <v>9.026096175709564E-3</v>
      </c>
    </row>
    <row r="64" spans="1:33" ht="15.75" customHeight="1">
      <c r="A64" s="111" t="s">
        <v>100</v>
      </c>
      <c r="B64" s="91">
        <f>SUMIFS('ReEDs Generation Data'!G$729:G$1448,'ReEDs Generation Data'!$E$729:$E$1448,Calculations!$A64)</f>
        <v>7.3159335304621859E-5</v>
      </c>
      <c r="C64" s="91">
        <f>SUMIFS('ReEDs Generation Data'!H$729:H$1448,'ReEDs Generation Data'!$E$729:$E$1448,Calculations!$A64)</f>
        <v>6.8324903216824661E-5</v>
      </c>
      <c r="D64" s="91">
        <f>SUMIFS('ReEDs Generation Data'!I$729:I$1448,'ReEDs Generation Data'!$E$729:$E$1448,Calculations!$A64)</f>
        <v>2.8523355710290531E-3</v>
      </c>
      <c r="E64" s="91">
        <f>SUMIFS('ReEDs Generation Data'!J$729:J$1448,'ReEDs Generation Data'!$E$729:$E$1448,Calculations!$A64)</f>
        <v>5.6185922052343074E-3</v>
      </c>
      <c r="F64" s="91">
        <f>SUMIFS('ReEDs Generation Data'!K$729:K$1448,'ReEDs Generation Data'!$E$729:$E$1448,Calculations!$A64)</f>
        <v>5.5848617368319158E-3</v>
      </c>
      <c r="G64" s="91">
        <f>SUMIFS('ReEDs Generation Data'!L$729:L$1448,'ReEDs Generation Data'!$E$729:$E$1448,Calculations!$A64)</f>
        <v>5.5515338443489631E-3</v>
      </c>
      <c r="H64" s="91">
        <f>SUMIFS('ReEDs Generation Data'!M$729:M$1448,'ReEDs Generation Data'!$E$729:$E$1448,Calculations!$A64)</f>
        <v>5.6315105699945717E-3</v>
      </c>
      <c r="I64" s="91">
        <f>SUMIFS('ReEDs Generation Data'!N$729:N$1448,'ReEDs Generation Data'!$E$729:$E$1448,Calculations!$A64)</f>
        <v>5.7138253052802946E-3</v>
      </c>
      <c r="J64" s="91">
        <f>SUMIFS('ReEDs Generation Data'!O$729:O$1448,'ReEDs Generation Data'!$E$729:$E$1448,Calculations!$A64)</f>
        <v>9.5411787621298792E-3</v>
      </c>
      <c r="K64" s="91">
        <f>SUMIFS('ReEDs Generation Data'!P$729:P$1448,'ReEDs Generation Data'!$E$729:$E$1448,Calculations!$A64)</f>
        <v>1.3504133008250898E-2</v>
      </c>
      <c r="L64" s="91">
        <f>SUMIFS('ReEDs Generation Data'!Q$729:Q$1448,'ReEDs Generation Data'!$E$729:$E$1448,Calculations!$A64)</f>
        <v>1.3181079914435741E-2</v>
      </c>
      <c r="M64" s="91">
        <f>SUMIFS('ReEDs Generation Data'!R$729:R$1448,'ReEDs Generation Data'!$E$729:$E$1448,Calculations!$A64)</f>
        <v>1.2873119226080101E-2</v>
      </c>
    </row>
    <row r="65" spans="1:37" ht="15.75" customHeight="1">
      <c r="A65" s="111" t="s">
        <v>102</v>
      </c>
      <c r="B65" s="91">
        <f>SUMIFS('ReEDs Generation Data'!G$729:G$1448,'ReEDs Generation Data'!$E$729:$E$1448,Calculations!$A65)</f>
        <v>3.865792628995772E-2</v>
      </c>
      <c r="C65" s="91">
        <f>SUMIFS('ReEDs Generation Data'!H$729:H$1448,'ReEDs Generation Data'!$E$729:$E$1448,Calculations!$A65)</f>
        <v>5.6516337089182231E-2</v>
      </c>
      <c r="D65" s="91">
        <f>SUMIFS('ReEDs Generation Data'!I$729:I$1448,'ReEDs Generation Data'!$E$729:$E$1448,Calculations!$A65)</f>
        <v>5.7301972451829428E-2</v>
      </c>
      <c r="E65" s="91">
        <f>SUMIFS('ReEDs Generation Data'!J$729:J$1448,'ReEDs Generation Data'!$E$729:$E$1448,Calculations!$A65)</f>
        <v>5.8082597705574182E-2</v>
      </c>
      <c r="F65" s="91">
        <f>SUMIFS('ReEDs Generation Data'!K$729:K$1448,'ReEDs Generation Data'!$E$729:$E$1448,Calculations!$A65)</f>
        <v>5.7908174128102938E-2</v>
      </c>
      <c r="G65" s="91">
        <f>SUMIFS('ReEDs Generation Data'!L$729:L$1448,'ReEDs Generation Data'!$E$729:$E$1448,Calculations!$A65)</f>
        <v>5.773583231039961E-2</v>
      </c>
      <c r="H65" s="91">
        <f>SUMIFS('ReEDs Generation Data'!M$729:M$1448,'ReEDs Generation Data'!$E$729:$E$1448,Calculations!$A65)</f>
        <v>5.8818909276768194E-2</v>
      </c>
      <c r="I65" s="91">
        <f>SUMIFS('ReEDs Generation Data'!N$729:N$1448,'ReEDs Generation Data'!$E$729:$E$1448,Calculations!$A65)</f>
        <v>5.9933648509476342E-2</v>
      </c>
      <c r="J65" s="91">
        <f>SUMIFS('ReEDs Generation Data'!O$729:O$1448,'ReEDs Generation Data'!$E$729:$E$1448,Calculations!$A65)</f>
        <v>6.1317765910497764E-2</v>
      </c>
      <c r="K65" s="91">
        <f>SUMIFS('ReEDs Generation Data'!P$729:P$1448,'ReEDs Generation Data'!$E$729:$E$1448,Calculations!$A65)</f>
        <v>6.2750921743464097E-2</v>
      </c>
      <c r="L65" s="91">
        <f>SUMIFS('ReEDs Generation Data'!Q$729:Q$1448,'ReEDs Generation Data'!$E$729:$E$1448,Calculations!$A65)</f>
        <v>6.1746956152172322E-2</v>
      </c>
      <c r="M65" s="91">
        <f>SUMIFS('ReEDs Generation Data'!R$729:R$1448,'ReEDs Generation Data'!$E$729:$E$1448,Calculations!$A65)</f>
        <v>6.0789893859630108E-2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5.7777996376038795E-4</v>
      </c>
      <c r="C67" s="91">
        <f>SUMIFS('ReEDs Generation Data'!H$729:H$1448,'ReEDs Generation Data'!$E$729:$E$1448,Calculations!$A67)</f>
        <v>9.8127947850848679E-4</v>
      </c>
      <c r="D67" s="91">
        <f>SUMIFS('ReEDs Generation Data'!I$729:I$1448,'ReEDs Generation Data'!$E$729:$E$1448,Calculations!$A67)</f>
        <v>5.3787370851204983E-4</v>
      </c>
      <c r="E67" s="91">
        <f>SUMIFS('ReEDs Generation Data'!J$729:J$1448,'ReEDs Generation Data'!$E$729:$E$1448,Calculations!$A67)</f>
        <v>9.7295600432666324E-5</v>
      </c>
      <c r="F67" s="91">
        <f>SUMIFS('ReEDs Generation Data'!K$729:K$1448,'ReEDs Generation Data'!$E$729:$E$1448,Calculations!$A67)</f>
        <v>9.6711499281308791E-5</v>
      </c>
      <c r="G67" s="91">
        <f>SUMIFS('ReEDs Generation Data'!L$729:L$1448,'ReEDs Generation Data'!$E$729:$E$1448,Calculations!$A67)</f>
        <v>9.6134369425316874E-5</v>
      </c>
      <c r="H67" s="91">
        <f>SUMIFS('ReEDs Generation Data'!M$729:M$1448,'ReEDs Generation Data'!$E$729:$E$1448,Calculations!$A67)</f>
        <v>9.751930416663498E-5</v>
      </c>
      <c r="I67" s="91">
        <f>SUMIFS('ReEDs Generation Data'!N$729:N$1448,'ReEDs Generation Data'!$E$729:$E$1448,Calculations!$A67)</f>
        <v>9.8944725571416649E-5</v>
      </c>
      <c r="J67" s="91">
        <f>SUMIFS('ReEDs Generation Data'!O$729:O$1448,'ReEDs Generation Data'!$E$729:$E$1448,Calculations!$A67)</f>
        <v>1.0066699167351342E-4</v>
      </c>
      <c r="K67" s="91">
        <f>SUMIFS('ReEDs Generation Data'!P$729:P$1448,'ReEDs Generation Data'!$E$729:$E$1448,Calculations!$A67)</f>
        <v>1.0245027660896664E-4</v>
      </c>
      <c r="L67" s="91">
        <f>SUMIFS('ReEDs Generation Data'!Q$729:Q$1448,'ReEDs Generation Data'!$E$729:$E$1448,Calculations!$A67)</f>
        <v>9.9999900471851356E-5</v>
      </c>
      <c r="M67" s="91">
        <f>SUMIFS('ReEDs Generation Data'!R$729:R$1448,'ReEDs Generation Data'!$E$729:$E$1448,Calculations!$A67)</f>
        <v>9.7664001090717352E-5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9.068597718231323E-4</v>
      </c>
      <c r="C70" s="91">
        <f>SUMIFS('ReEDs Generation Data'!H$729:H$1448,'ReEDs Generation Data'!$E$729:$E$1448,Calculations!$A70)</f>
        <v>8.4693369455931611E-4</v>
      </c>
      <c r="D70" s="91">
        <f>SUMIFS('ReEDs Generation Data'!I$729:I$1448,'ReEDs Generation Data'!$E$729:$E$1448,Calculations!$A70)</f>
        <v>7.3261494139568084E-4</v>
      </c>
      <c r="E70" s="91">
        <f>SUMIFS('ReEDs Generation Data'!J$729:J$1448,'ReEDs Generation Data'!$E$729:$E$1448,Calculations!$A70)</f>
        <v>6.1902521524657549E-4</v>
      </c>
      <c r="F70" s="91">
        <f>SUMIFS('ReEDs Generation Data'!K$729:K$1448,'ReEDs Generation Data'!$E$729:$E$1448,Calculations!$A70)</f>
        <v>6.1530897998684152E-4</v>
      </c>
      <c r="G70" s="91">
        <f>SUMIFS('ReEDs Generation Data'!L$729:L$1448,'ReEDs Generation Data'!$E$729:$E$1448,Calculations!$A70)</f>
        <v>6.116370983011134E-4</v>
      </c>
      <c r="H70" s="91">
        <f>SUMIFS('ReEDs Generation Data'!M$729:M$1448,'ReEDs Generation Data'!$E$729:$E$1448,Calculations!$A70)</f>
        <v>6.2044848877030744E-4</v>
      </c>
      <c r="I70" s="91">
        <f>SUMIFS('ReEDs Generation Data'!N$729:N$1448,'ReEDs Generation Data'!$E$729:$E$1448,Calculations!$A70)</f>
        <v>6.2951746812793725E-4</v>
      </c>
      <c r="J70" s="91">
        <f>SUMIFS('ReEDs Generation Data'!O$729:O$1448,'ReEDs Generation Data'!$E$729:$E$1448,Calculations!$A70)</f>
        <v>6.4047506682532278E-4</v>
      </c>
      <c r="K70" s="91">
        <f>SUMIFS('ReEDs Generation Data'!P$729:P$1448,'ReEDs Generation Data'!$E$729:$E$1448,Calculations!$A70)</f>
        <v>6.5182088653459997E-4</v>
      </c>
      <c r="L70" s="91">
        <f>SUMIFS('ReEDs Generation Data'!Q$729:Q$1448,'ReEDs Generation Data'!$E$729:$E$1448,Calculations!$A70)</f>
        <v>6.3623082276020968E-4</v>
      </c>
      <c r="M70" s="91">
        <f>SUMIFS('ReEDs Generation Data'!R$729:R$1448,'ReEDs Generation Data'!$E$729:$E$1448,Calculations!$A70)</f>
        <v>6.2136909611716878E-4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1.1169781164301656E-2</v>
      </c>
      <c r="G72" s="91">
        <f>SUMIFS('ReEDs Generation Data'!L$729:L$1448,'ReEDs Generation Data'!$E$729:$E$1448,Calculations!$A72)</f>
        <v>2.2206250070128986E-2</v>
      </c>
      <c r="H72" s="91">
        <f>SUMIFS('ReEDs Generation Data'!M$729:M$1448,'ReEDs Generation Data'!$E$729:$E$1448,Calculations!$A72)</f>
        <v>2.2526158625002391E-2</v>
      </c>
      <c r="I72" s="91">
        <f>SUMIFS('ReEDs Generation Data'!N$729:N$1448,'ReEDs Generation Data'!$E$729:$E$1448,Calculations!$A72)</f>
        <v>2.2855419266738713E-2</v>
      </c>
      <c r="J72" s="91">
        <f>SUMIFS('ReEDs Generation Data'!O$729:O$1448,'ReEDs Generation Data'!$E$729:$E$1448,Calculations!$A72)</f>
        <v>2.325324859644767E-2</v>
      </c>
      <c r="K72" s="91">
        <f>SUMIFS('ReEDs Generation Data'!P$729:P$1448,'ReEDs Generation Data'!$E$729:$E$1448,Calculations!$A72)</f>
        <v>2.366517277569484E-2</v>
      </c>
      <c r="L72" s="91">
        <f>SUMIFS('ReEDs Generation Data'!Q$729:Q$1448,'ReEDs Generation Data'!$E$729:$E$1448,Calculations!$A72)</f>
        <v>8.1003352303246734E-2</v>
      </c>
      <c r="M72" s="91">
        <f>SUMIFS('ReEDs Generation Data'!R$729:R$1448,'ReEDs Generation Data'!$E$729:$E$1448,Calculations!$A72)</f>
        <v>0.135662804803236</v>
      </c>
    </row>
    <row r="73" spans="1:37" ht="15.75" customHeight="1">
      <c r="A73" s="111" t="s">
        <v>129</v>
      </c>
      <c r="B73" s="91">
        <f>SUMIFS('ReEDs Generation Data'!G$729:G$1448,'ReEDs Generation Data'!$E$729:$E$1448,Calculations!$A73)</f>
        <v>1.6013154574007458E-2</v>
      </c>
      <c r="C73" s="91">
        <f>SUMIFS('ReEDs Generation Data'!H$729:H$1448,'ReEDs Generation Data'!$E$729:$E$1448,Calculations!$A73)</f>
        <v>1.4954991484128377E-2</v>
      </c>
      <c r="D73" s="91">
        <f>SUMIFS('ReEDs Generation Data'!I$729:I$1448,'ReEDs Generation Data'!$E$729:$E$1448,Calculations!$A73)</f>
        <v>1.4907153892359649E-2</v>
      </c>
      <c r="E73" s="91">
        <f>SUMIFS('ReEDs Generation Data'!J$729:J$1448,'ReEDs Generation Data'!$E$729:$E$1448,Calculations!$A73)</f>
        <v>1.4859621367745209E-2</v>
      </c>
      <c r="F73" s="91">
        <f>SUMIFS('ReEDs Generation Data'!K$729:K$1448,'ReEDs Generation Data'!$E$729:$E$1448,Calculations!$A73)</f>
        <v>1.4770413614146488E-2</v>
      </c>
      <c r="G73" s="91">
        <f>SUMIFS('ReEDs Generation Data'!L$729:L$1448,'ReEDs Generation Data'!$E$729:$E$1448,Calculations!$A73)</f>
        <v>1.4682270562436804E-2</v>
      </c>
      <c r="H73" s="91">
        <f>SUMIFS('ReEDs Generation Data'!M$729:M$1448,'ReEDs Generation Data'!$E$729:$E$1448,Calculations!$A73)</f>
        <v>1.489378686721839E-2</v>
      </c>
      <c r="I73" s="91">
        <f>SUMIFS('ReEDs Generation Data'!N$729:N$1448,'ReEDs Generation Data'!$E$729:$E$1448,Calculations!$A73)</f>
        <v>1.5111486560424905E-2</v>
      </c>
      <c r="J73" s="91">
        <f>SUMIFS('ReEDs Generation Data'!O$729:O$1448,'ReEDs Generation Data'!$E$729:$E$1448,Calculations!$A73)</f>
        <v>1.5374522320087765E-2</v>
      </c>
      <c r="K73" s="91">
        <f>SUMIFS('ReEDs Generation Data'!P$729:P$1448,'ReEDs Generation Data'!$E$729:$E$1448,Calculations!$A73)</f>
        <v>1.5646877275643824E-2</v>
      </c>
      <c r="L73" s="91">
        <f>SUMIFS('ReEDs Generation Data'!Q$729:Q$1448,'ReEDs Generation Data'!$E$729:$E$1448,Calculations!$A73)</f>
        <v>1.5272639782435791E-2</v>
      </c>
      <c r="M73" s="91">
        <f>SUMIFS('ReEDs Generation Data'!R$729:R$1448,'ReEDs Generation Data'!$E$729:$E$1448,Calculations!$A73)</f>
        <v>1.4915885929204542E-2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Rhode Island</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4.1602909106672192E-2</v>
      </c>
      <c r="D39">
        <f>SUMPRODUCT(P$57:P$106,$B$57:$B$106)</f>
        <v>5.6837202336462542E-2</v>
      </c>
      <c r="E39">
        <f>SUMPRODUCT(AB$57:AB$106,$B$57:$B$106)</f>
        <v>5.4684641597759778E-2</v>
      </c>
      <c r="F39">
        <f>SUMPRODUCT(AN$57:AN$106,$B$57:$B$106)</f>
        <v>5.0534831403075145E-2</v>
      </c>
      <c r="G39">
        <f>SUMPRODUCT(AZ$57:AZ$106,$B$57:$B$106)</f>
        <v>4.5771690301892598E-2</v>
      </c>
      <c r="H39">
        <f>SUMPRODUCT(BL$57:BL$106,$B$57:$B$106)</f>
        <v>3.6945869201372078E-2</v>
      </c>
      <c r="I39">
        <f>SUMPRODUCT(BX$57:BX$106,$B$57:$B$106)</f>
        <v>3.7740667354863547E-2</v>
      </c>
      <c r="J39">
        <f>SUMPRODUCT(CJ$57:CJ$106,$B$57:$B$106)</f>
        <v>3.8965868096852853E-2</v>
      </c>
      <c r="K39">
        <f>SUMPRODUCT(CV$57:CV$106,$B$57:$B$106)</f>
        <v>3.8594889329511051E-2</v>
      </c>
      <c r="L39" s="156">
        <f>K39</f>
        <v>3.8594889329511051E-2</v>
      </c>
      <c r="M39" s="156">
        <f t="shared" ref="M39:AE50" si="53">L39</f>
        <v>3.8594889329511051E-2</v>
      </c>
      <c r="N39" s="156">
        <f t="shared" si="53"/>
        <v>3.8594889329511051E-2</v>
      </c>
      <c r="O39" s="156">
        <f t="shared" si="53"/>
        <v>3.8594889329511051E-2</v>
      </c>
      <c r="P39" s="156">
        <f t="shared" si="53"/>
        <v>3.8594889329511051E-2</v>
      </c>
      <c r="Q39" s="156">
        <f t="shared" si="53"/>
        <v>3.8594889329511051E-2</v>
      </c>
      <c r="R39" s="156">
        <f t="shared" si="53"/>
        <v>3.8594889329511051E-2</v>
      </c>
      <c r="S39" s="156">
        <f t="shared" si="53"/>
        <v>3.8594889329511051E-2</v>
      </c>
      <c r="T39" s="156">
        <f t="shared" si="53"/>
        <v>3.8594889329511051E-2</v>
      </c>
      <c r="U39" s="156">
        <f t="shared" si="53"/>
        <v>3.8594889329511051E-2</v>
      </c>
      <c r="V39" s="156">
        <f t="shared" si="53"/>
        <v>3.8594889329511051E-2</v>
      </c>
      <c r="W39" s="156">
        <f t="shared" si="53"/>
        <v>3.8594889329511051E-2</v>
      </c>
      <c r="X39" s="156">
        <f t="shared" si="53"/>
        <v>3.8594889329511051E-2</v>
      </c>
      <c r="Y39" s="156">
        <f t="shared" si="53"/>
        <v>3.8594889329511051E-2</v>
      </c>
      <c r="Z39" s="156">
        <f t="shared" si="53"/>
        <v>3.8594889329511051E-2</v>
      </c>
      <c r="AA39" s="156">
        <f t="shared" si="53"/>
        <v>3.8594889329511051E-2</v>
      </c>
      <c r="AB39" s="156">
        <f t="shared" si="53"/>
        <v>3.8594889329511051E-2</v>
      </c>
      <c r="AC39" s="156">
        <f t="shared" si="53"/>
        <v>3.8594889329511051E-2</v>
      </c>
      <c r="AD39" s="156">
        <f t="shared" si="53"/>
        <v>3.8594889329511051E-2</v>
      </c>
      <c r="AE39" s="156">
        <f t="shared" si="53"/>
        <v>3.8594889329511051E-2</v>
      </c>
    </row>
    <row r="40" spans="1:32">
      <c r="B40" s="2" t="s">
        <v>98</v>
      </c>
      <c r="C40">
        <f>SUMPRODUCT(E57:E106,$B$57:$B$106)</f>
        <v>0</v>
      </c>
      <c r="D40">
        <f>SUMPRODUCT(Q$57:Q$106,$B$57:$B$106)</f>
        <v>0</v>
      </c>
      <c r="E40">
        <f>SUMPRODUCT(AC$57:AC$106,$B$57:$B$106)</f>
        <v>0</v>
      </c>
      <c r="F40">
        <f>SUMPRODUCT(AO$57:AO$106,$B$57:$B$106)</f>
        <v>4.635104298232526E-4</v>
      </c>
      <c r="G40">
        <f>SUMPRODUCT(BA$57:BA$106,$B$57:$B$106)</f>
        <v>8.4659309007349616E-4</v>
      </c>
      <c r="H40">
        <f>SUMPRODUCT(BM$57:BM$106,$B$57:$B$106)</f>
        <v>1.0382876859022071E-3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3.028229705010883E-2</v>
      </c>
      <c r="D42">
        <f>SUMPRODUCT(S$57:S$106,$B$57:$B$106)</f>
        <v>4.2197392588333209E-2</v>
      </c>
      <c r="E42">
        <f>SUMPRODUCT(AE$57:AE$106,$B$57:$B$106)</f>
        <v>4.0756019331047146E-2</v>
      </c>
      <c r="F42">
        <f>SUMPRODUCT(AQ$57:AQ$106,$B$57:$B$106)</f>
        <v>3.8876681321085932E-2</v>
      </c>
      <c r="G42">
        <f>SUMPRODUCT(BC$57:BC$106,$B$57:$B$106)</f>
        <v>3.5004707027350326E-2</v>
      </c>
      <c r="H42">
        <f>SUMPRODUCT(BO$57:BO$106,$B$57:$B$106)</f>
        <v>2.7695741236473309E-2</v>
      </c>
      <c r="I42">
        <f>SUMPRODUCT(CA$57:CA$106,$B$57:$B$106)</f>
        <v>2.7591175146627185E-2</v>
      </c>
      <c r="J42">
        <f>SUMPRODUCT(CM$57:CM$106,$B$57:$B$106)</f>
        <v>2.8305425177631328E-2</v>
      </c>
      <c r="K42">
        <f>SUMPRODUCT(CY$57:CY$106,$B$57:$B$106)</f>
        <v>2.7783760544658486E-2</v>
      </c>
      <c r="L42" s="156">
        <f t="shared" si="54"/>
        <v>2.7783760544658486E-2</v>
      </c>
      <c r="M42" s="156">
        <f t="shared" si="53"/>
        <v>2.7783760544658486E-2</v>
      </c>
      <c r="N42" s="156">
        <f t="shared" si="53"/>
        <v>2.7783760544658486E-2</v>
      </c>
      <c r="O42" s="156">
        <f t="shared" si="53"/>
        <v>2.7783760544658486E-2</v>
      </c>
      <c r="P42" s="156">
        <f t="shared" si="53"/>
        <v>2.7783760544658486E-2</v>
      </c>
      <c r="Q42" s="156">
        <f t="shared" si="53"/>
        <v>2.7783760544658486E-2</v>
      </c>
      <c r="R42" s="156">
        <f t="shared" si="53"/>
        <v>2.7783760544658486E-2</v>
      </c>
      <c r="S42" s="156">
        <f t="shared" si="53"/>
        <v>2.7783760544658486E-2</v>
      </c>
      <c r="T42" s="156">
        <f t="shared" si="53"/>
        <v>2.7783760544658486E-2</v>
      </c>
      <c r="U42" s="156">
        <f t="shared" si="53"/>
        <v>2.7783760544658486E-2</v>
      </c>
      <c r="V42" s="156">
        <f t="shared" si="53"/>
        <v>2.7783760544658486E-2</v>
      </c>
      <c r="W42" s="156">
        <f t="shared" si="53"/>
        <v>2.7783760544658486E-2</v>
      </c>
      <c r="X42" s="156">
        <f t="shared" si="53"/>
        <v>2.7783760544658486E-2</v>
      </c>
      <c r="Y42" s="156">
        <f t="shared" si="53"/>
        <v>2.7783760544658486E-2</v>
      </c>
      <c r="Z42" s="156">
        <f t="shared" si="53"/>
        <v>2.7783760544658486E-2</v>
      </c>
      <c r="AA42" s="156">
        <f t="shared" si="53"/>
        <v>2.7783760544658486E-2</v>
      </c>
      <c r="AB42" s="156">
        <f t="shared" si="53"/>
        <v>2.7783760544658486E-2</v>
      </c>
      <c r="AC42" s="156">
        <f t="shared" si="53"/>
        <v>2.7783760544658486E-2</v>
      </c>
      <c r="AD42" s="156">
        <f t="shared" si="53"/>
        <v>2.7783760544658486E-2</v>
      </c>
      <c r="AE42" s="156">
        <f t="shared" si="53"/>
        <v>2.7783760544658486E-2</v>
      </c>
    </row>
    <row r="43" spans="1:32">
      <c r="B43" s="2" t="s">
        <v>346</v>
      </c>
      <c r="C43">
        <f>SUMPRODUCT(H57:H106,$B$57:$B$106)</f>
        <v>0.68885216333982602</v>
      </c>
      <c r="D43">
        <f>SUMPRODUCT(T$57:T$106,$B$57:$B$106)</f>
        <v>0.55166903258866862</v>
      </c>
      <c r="E43">
        <f>SUMPRODUCT(AF$57:AF$106,$B$57:$B$106)</f>
        <v>0.53062818839266246</v>
      </c>
      <c r="F43">
        <f>SUMPRODUCT(AR$57:AR$106,$B$57:$B$106)</f>
        <v>0.51884364117806769</v>
      </c>
      <c r="G43">
        <f>SUMPRODUCT(BD$57:BD$106,$B$57:$B$106)</f>
        <v>0.46258303657269423</v>
      </c>
      <c r="H43">
        <f>SUMPRODUCT(BP$57:BP$106,$B$57:$B$106)</f>
        <v>0.40102509709815759</v>
      </c>
      <c r="I43">
        <f>SUMPRODUCT(CB$57:CB$106,$B$57:$B$106)</f>
        <v>0.36925809613686122</v>
      </c>
      <c r="J43">
        <f>SUMPRODUCT(CN$57:CN$106,$B$57:$B$106)</f>
        <v>0.35566575517937582</v>
      </c>
      <c r="K43">
        <f>SUMPRODUCT(CZ$57:CZ$106,$B$57:$B$106)</f>
        <v>0.27353113877464197</v>
      </c>
      <c r="L43" s="156">
        <f t="shared" si="54"/>
        <v>0.27353113877464197</v>
      </c>
      <c r="M43" s="156">
        <f t="shared" si="53"/>
        <v>0.27353113877464197</v>
      </c>
      <c r="N43" s="156">
        <f t="shared" si="53"/>
        <v>0.27353113877464197</v>
      </c>
      <c r="O43" s="156">
        <f t="shared" si="53"/>
        <v>0.27353113877464197</v>
      </c>
      <c r="P43" s="156">
        <f t="shared" si="53"/>
        <v>0.27353113877464197</v>
      </c>
      <c r="Q43" s="156">
        <f t="shared" si="53"/>
        <v>0.27353113877464197</v>
      </c>
      <c r="R43" s="156">
        <f t="shared" si="53"/>
        <v>0.27353113877464197</v>
      </c>
      <c r="S43" s="156">
        <f t="shared" si="53"/>
        <v>0.27353113877464197</v>
      </c>
      <c r="T43" s="156">
        <f t="shared" si="53"/>
        <v>0.27353113877464197</v>
      </c>
      <c r="U43" s="156">
        <f t="shared" si="53"/>
        <v>0.27353113877464197</v>
      </c>
      <c r="V43" s="156">
        <f t="shared" si="53"/>
        <v>0.27353113877464197</v>
      </c>
      <c r="W43" s="156">
        <f t="shared" si="53"/>
        <v>0.27353113877464197</v>
      </c>
      <c r="X43" s="156">
        <f t="shared" si="53"/>
        <v>0.27353113877464197</v>
      </c>
      <c r="Y43" s="156">
        <f t="shared" si="53"/>
        <v>0.27353113877464197</v>
      </c>
      <c r="Z43" s="156">
        <f t="shared" si="53"/>
        <v>0.27353113877464197</v>
      </c>
      <c r="AA43" s="156">
        <f t="shared" si="53"/>
        <v>0.27353113877464197</v>
      </c>
      <c r="AB43" s="156">
        <f t="shared" si="53"/>
        <v>0.27353113877464197</v>
      </c>
      <c r="AC43" s="156">
        <f t="shared" si="53"/>
        <v>0.27353113877464197</v>
      </c>
      <c r="AD43" s="156">
        <f t="shared" si="53"/>
        <v>0.27353113877464197</v>
      </c>
      <c r="AE43" s="156">
        <f t="shared" si="53"/>
        <v>0.27353113877464197</v>
      </c>
    </row>
    <row r="44" spans="1:32">
      <c r="B44" s="2" t="s">
        <v>99</v>
      </c>
      <c r="C44">
        <f>SUMPRODUCT(I57:I106,$B$57:$B$106)</f>
        <v>0.13532356119817684</v>
      </c>
      <c r="D44">
        <f>SUMPRODUCT(U$57:U$106,$B$57:$B$106)</f>
        <v>0.1519782840243214</v>
      </c>
      <c r="E44">
        <f>SUMPRODUCT(AG$57:AG$106,$B$57:$B$106)</f>
        <v>0.14231106043469943</v>
      </c>
      <c r="F44">
        <f>SUMPRODUCT(AS$57:AS$106,$B$57:$B$106)</f>
        <v>0.14626145518929284</v>
      </c>
      <c r="G44">
        <f>SUMPRODUCT(BE$57:BE$106,$B$57:$B$106)</f>
        <v>0.14992007658075521</v>
      </c>
      <c r="H44">
        <f>SUMPRODUCT(BQ$57:BQ$106,$B$57:$B$106)</f>
        <v>0.15125698686571487</v>
      </c>
      <c r="I44">
        <f>SUMPRODUCT(CC$57:CC$106,$B$57:$B$106)</f>
        <v>0.15904049376031101</v>
      </c>
      <c r="J44">
        <f>SUMPRODUCT(CO$57:CO$106,$B$57:$B$106)</f>
        <v>0.161179845148885</v>
      </c>
      <c r="K44">
        <f>SUMPRODUCT(DA$57:DA$106,$B$57:$B$106)</f>
        <v>0.17962719979138278</v>
      </c>
      <c r="L44" s="156">
        <f t="shared" si="54"/>
        <v>0.17962719979138278</v>
      </c>
      <c r="M44" s="156">
        <f t="shared" si="53"/>
        <v>0.17962719979138278</v>
      </c>
      <c r="N44" s="156">
        <f t="shared" si="53"/>
        <v>0.17962719979138278</v>
      </c>
      <c r="O44" s="156">
        <f t="shared" si="53"/>
        <v>0.17962719979138278</v>
      </c>
      <c r="P44" s="156">
        <f t="shared" si="53"/>
        <v>0.17962719979138278</v>
      </c>
      <c r="Q44" s="156">
        <f t="shared" si="53"/>
        <v>0.17962719979138278</v>
      </c>
      <c r="R44" s="156">
        <f t="shared" si="53"/>
        <v>0.17962719979138278</v>
      </c>
      <c r="S44" s="156">
        <f t="shared" si="53"/>
        <v>0.17962719979138278</v>
      </c>
      <c r="T44" s="156">
        <f t="shared" si="53"/>
        <v>0.17962719979138278</v>
      </c>
      <c r="U44" s="156">
        <f t="shared" si="53"/>
        <v>0.17962719979138278</v>
      </c>
      <c r="V44" s="156">
        <f t="shared" si="53"/>
        <v>0.17962719979138278</v>
      </c>
      <c r="W44" s="156">
        <f t="shared" si="53"/>
        <v>0.17962719979138278</v>
      </c>
      <c r="X44" s="156">
        <f t="shared" si="53"/>
        <v>0.17962719979138278</v>
      </c>
      <c r="Y44" s="156">
        <f t="shared" si="53"/>
        <v>0.17962719979138278</v>
      </c>
      <c r="Z44" s="156">
        <f t="shared" si="53"/>
        <v>0.17962719979138278</v>
      </c>
      <c r="AA44" s="156">
        <f t="shared" si="53"/>
        <v>0.17962719979138278</v>
      </c>
      <c r="AB44" s="156">
        <f t="shared" si="53"/>
        <v>0.17962719979138278</v>
      </c>
      <c r="AC44" s="156">
        <f t="shared" si="53"/>
        <v>0.17962719979138278</v>
      </c>
      <c r="AD44" s="156">
        <f t="shared" si="53"/>
        <v>0.17962719979138278</v>
      </c>
      <c r="AE44" s="156">
        <f t="shared" si="53"/>
        <v>0.17962719979138278</v>
      </c>
    </row>
    <row r="45" spans="1:32">
      <c r="B45" s="2" t="s">
        <v>109</v>
      </c>
      <c r="C45">
        <f>SUMPRODUCT(J57:J106,$B$57:$B$106)</f>
        <v>0</v>
      </c>
      <c r="D45">
        <f>SUMPRODUCT(V$57:V$106,$B$57:$B$106)</f>
        <v>4.6502378612623331E-2</v>
      </c>
      <c r="E45">
        <f>SUMPRODUCT(AH$57:AH$106,$B$57:$B$106)</f>
        <v>9.5108027390044703E-2</v>
      </c>
      <c r="F45">
        <f>SUMPRODUCT(AT$57:AT$106,$B$57:$B$106)</f>
        <v>0.11083053633638472</v>
      </c>
      <c r="G45">
        <f>SUMPRODUCT(BF$57:BF$106,$B$57:$B$106)</f>
        <v>0.18409904175857447</v>
      </c>
      <c r="H45">
        <f>SUMPRODUCT(BR$57:BR$106,$B$57:$B$106)</f>
        <v>0.28328955586859578</v>
      </c>
      <c r="I45">
        <f>SUMPRODUCT(CD$57:CD$106,$B$57:$B$106)</f>
        <v>0.30736091793212345</v>
      </c>
      <c r="J45">
        <f>SUMPRODUCT(CP$57:CP$106,$B$57:$B$106)</f>
        <v>0.3145909318220621</v>
      </c>
      <c r="K45">
        <f>SUMPRODUCT(DB$57:DB$106,$B$57:$B$106)</f>
        <v>0.38284681117659375</v>
      </c>
      <c r="L45" s="156">
        <f t="shared" si="54"/>
        <v>0.38284681117659375</v>
      </c>
      <c r="M45" s="156">
        <f t="shared" si="53"/>
        <v>0.38284681117659375</v>
      </c>
      <c r="N45" s="156">
        <f t="shared" si="53"/>
        <v>0.38284681117659375</v>
      </c>
      <c r="O45" s="156">
        <f t="shared" si="53"/>
        <v>0.38284681117659375</v>
      </c>
      <c r="P45" s="156">
        <f t="shared" si="53"/>
        <v>0.38284681117659375</v>
      </c>
      <c r="Q45" s="156">
        <f t="shared" si="53"/>
        <v>0.38284681117659375</v>
      </c>
      <c r="R45" s="156">
        <f t="shared" si="53"/>
        <v>0.38284681117659375</v>
      </c>
      <c r="S45" s="156">
        <f t="shared" si="53"/>
        <v>0.38284681117659375</v>
      </c>
      <c r="T45" s="156">
        <f t="shared" si="53"/>
        <v>0.38284681117659375</v>
      </c>
      <c r="U45" s="156">
        <f t="shared" si="53"/>
        <v>0.38284681117659375</v>
      </c>
      <c r="V45" s="156">
        <f t="shared" si="53"/>
        <v>0.38284681117659375</v>
      </c>
      <c r="W45" s="156">
        <f t="shared" si="53"/>
        <v>0.38284681117659375</v>
      </c>
      <c r="X45" s="156">
        <f t="shared" si="53"/>
        <v>0.38284681117659375</v>
      </c>
      <c r="Y45" s="156">
        <f t="shared" si="53"/>
        <v>0.38284681117659375</v>
      </c>
      <c r="Z45" s="156">
        <f t="shared" si="53"/>
        <v>0.38284681117659375</v>
      </c>
      <c r="AA45" s="156">
        <f t="shared" si="53"/>
        <v>0.38284681117659375</v>
      </c>
      <c r="AB45" s="156">
        <f t="shared" si="53"/>
        <v>0.38284681117659375</v>
      </c>
      <c r="AC45" s="156">
        <f t="shared" si="53"/>
        <v>0.38284681117659375</v>
      </c>
      <c r="AD45" s="156">
        <f t="shared" si="53"/>
        <v>0.38284681117659375</v>
      </c>
      <c r="AE45" s="156">
        <f t="shared" si="53"/>
        <v>0.38284681117659375</v>
      </c>
    </row>
    <row r="46" spans="1:32">
      <c r="B46" s="2" t="s">
        <v>106</v>
      </c>
      <c r="C46">
        <f>SUMPRODUCT(K57:K106,$B$57:$B$106)</f>
        <v>4.5355069311491629E-2</v>
      </c>
      <c r="D46">
        <f>SUMPRODUCT(W$57:W$106,$B$57:$B$106)</f>
        <v>8.0475580309421202E-2</v>
      </c>
      <c r="E46">
        <f>SUMPRODUCT(AI$57:AI$106,$B$57:$B$106)</f>
        <v>4.1578390053202977E-2</v>
      </c>
      <c r="F46">
        <f>SUMPRODUCT(AU$57:AU$106,$B$57:$B$106)</f>
        <v>3.9017190727218251E-2</v>
      </c>
      <c r="G46">
        <f>SUMPRODUCT(BG$57:BG$106,$B$57:$B$106)</f>
        <v>3.4608883224060111E-2</v>
      </c>
      <c r="H46">
        <f>SUMPRODUCT(BS$57:BS$106,$B$57:$B$106)</f>
        <v>2.650312071922091E-2</v>
      </c>
      <c r="I46">
        <f>SUMPRODUCT(CE$57:CE$106,$B$57:$B$106)</f>
        <v>2.6557848713302828E-2</v>
      </c>
      <c r="J46">
        <f>SUMPRODUCT(CQ$57:CQ$106,$B$57:$B$106)</f>
        <v>2.6600483542427049E-2</v>
      </c>
      <c r="K46">
        <f>SUMPRODUCT(DC$57:DC$106,$B$57:$B$106)</f>
        <v>2.0384330735358218E-2</v>
      </c>
      <c r="L46" s="156">
        <f t="shared" si="54"/>
        <v>2.0384330735358218E-2</v>
      </c>
      <c r="M46" s="156">
        <f t="shared" si="53"/>
        <v>2.0384330735358218E-2</v>
      </c>
      <c r="N46" s="156">
        <f t="shared" si="53"/>
        <v>2.0384330735358218E-2</v>
      </c>
      <c r="O46" s="156">
        <f t="shared" si="53"/>
        <v>2.0384330735358218E-2</v>
      </c>
      <c r="P46" s="156">
        <f t="shared" si="53"/>
        <v>2.0384330735358218E-2</v>
      </c>
      <c r="Q46" s="156">
        <f t="shared" si="53"/>
        <v>2.0384330735358218E-2</v>
      </c>
      <c r="R46" s="156">
        <f t="shared" si="53"/>
        <v>2.0384330735358218E-2</v>
      </c>
      <c r="S46" s="156">
        <f t="shared" si="53"/>
        <v>2.0384330735358218E-2</v>
      </c>
      <c r="T46" s="156">
        <f t="shared" si="53"/>
        <v>2.0384330735358218E-2</v>
      </c>
      <c r="U46" s="156">
        <f t="shared" si="53"/>
        <v>2.0384330735358218E-2</v>
      </c>
      <c r="V46" s="156">
        <f t="shared" si="53"/>
        <v>2.0384330735358218E-2</v>
      </c>
      <c r="W46" s="156">
        <f t="shared" si="53"/>
        <v>2.0384330735358218E-2</v>
      </c>
      <c r="X46" s="156">
        <f t="shared" si="53"/>
        <v>2.0384330735358218E-2</v>
      </c>
      <c r="Y46" s="156">
        <f t="shared" si="53"/>
        <v>2.0384330735358218E-2</v>
      </c>
      <c r="Z46" s="156">
        <f t="shared" si="53"/>
        <v>2.0384330735358218E-2</v>
      </c>
      <c r="AA46" s="156">
        <f t="shared" si="53"/>
        <v>2.0384330735358218E-2</v>
      </c>
      <c r="AB46" s="156">
        <f t="shared" si="53"/>
        <v>2.0384330735358218E-2</v>
      </c>
      <c r="AC46" s="156">
        <f t="shared" si="53"/>
        <v>2.0384330735358218E-2</v>
      </c>
      <c r="AD46" s="156">
        <f t="shared" si="53"/>
        <v>2.0384330735358218E-2</v>
      </c>
      <c r="AE46" s="156">
        <f t="shared" si="53"/>
        <v>2.0384330735358218E-2</v>
      </c>
    </row>
    <row r="47" spans="1:32">
      <c r="B47" s="2" t="s">
        <v>100</v>
      </c>
      <c r="C47">
        <f>SUMPRODUCT(L57:L106,$B$57:$B$106)</f>
        <v>5.4075053688387477E-3</v>
      </c>
      <c r="D47">
        <f>SUMPRODUCT(X$57:X$106,$B$57:$B$106)</f>
        <v>7.6686184071916349E-3</v>
      </c>
      <c r="E47">
        <f>SUMPRODUCT(AJ$57:AJ$106,$B$57:$B$106)</f>
        <v>7.3905868171645021E-3</v>
      </c>
      <c r="F47">
        <f>SUMPRODUCT(AV$57:AV$106,$B$57:$B$106)</f>
        <v>6.9960214694550701E-3</v>
      </c>
      <c r="G47">
        <f>SUMPRODUCT(BH$57:BH$106,$B$57:$B$106)</f>
        <v>6.1352132168959366E-3</v>
      </c>
      <c r="H47">
        <f>SUMPRODUCT(BT$57:BT$106,$B$57:$B$106)</f>
        <v>4.7010890451878052E-3</v>
      </c>
      <c r="I47">
        <f>SUMPRODUCT(CF$57:CF$106,$B$57:$B$106)</f>
        <v>4.5567533357343259E-3</v>
      </c>
      <c r="J47">
        <f>SUMPRODUCT(CR$57:CR$106,$B$57:$B$106)</f>
        <v>4.7514233064088933E-3</v>
      </c>
      <c r="K47">
        <f>SUMPRODUCT(DD$57:DD$106,$B$57:$B$106)</f>
        <v>4.5462955996719888E-3</v>
      </c>
      <c r="L47" s="156">
        <f t="shared" si="54"/>
        <v>4.5462955996719888E-3</v>
      </c>
      <c r="M47" s="156">
        <f t="shared" si="53"/>
        <v>4.5462955996719888E-3</v>
      </c>
      <c r="N47" s="156">
        <f t="shared" si="53"/>
        <v>4.5462955996719888E-3</v>
      </c>
      <c r="O47" s="156">
        <f t="shared" si="53"/>
        <v>4.5462955996719888E-3</v>
      </c>
      <c r="P47" s="156">
        <f t="shared" si="53"/>
        <v>4.5462955996719888E-3</v>
      </c>
      <c r="Q47" s="156">
        <f t="shared" si="53"/>
        <v>4.5462955996719888E-3</v>
      </c>
      <c r="R47" s="156">
        <f t="shared" si="53"/>
        <v>4.5462955996719888E-3</v>
      </c>
      <c r="S47" s="156">
        <f t="shared" si="53"/>
        <v>4.5462955996719888E-3</v>
      </c>
      <c r="T47" s="156">
        <f t="shared" si="53"/>
        <v>4.5462955996719888E-3</v>
      </c>
      <c r="U47" s="156">
        <f t="shared" si="53"/>
        <v>4.5462955996719888E-3</v>
      </c>
      <c r="V47" s="156">
        <f t="shared" si="53"/>
        <v>4.5462955996719888E-3</v>
      </c>
      <c r="W47" s="156">
        <f t="shared" si="53"/>
        <v>4.5462955996719888E-3</v>
      </c>
      <c r="X47" s="156">
        <f t="shared" si="53"/>
        <v>4.5462955996719888E-3</v>
      </c>
      <c r="Y47" s="156">
        <f t="shared" si="53"/>
        <v>4.5462955996719888E-3</v>
      </c>
      <c r="Z47" s="156">
        <f t="shared" si="53"/>
        <v>4.5462955996719888E-3</v>
      </c>
      <c r="AA47" s="156">
        <f t="shared" si="53"/>
        <v>4.5462955996719888E-3</v>
      </c>
      <c r="AB47" s="156">
        <f t="shared" si="53"/>
        <v>4.5462955996719888E-3</v>
      </c>
      <c r="AC47" s="156">
        <f t="shared" si="53"/>
        <v>4.5462955996719888E-3</v>
      </c>
      <c r="AD47" s="156">
        <f t="shared" si="53"/>
        <v>4.5462955996719888E-3</v>
      </c>
      <c r="AE47" s="156">
        <f t="shared" si="53"/>
        <v>4.5462955996719888E-3</v>
      </c>
    </row>
    <row r="48" spans="1:32">
      <c r="B48" s="2" t="s">
        <v>102</v>
      </c>
      <c r="C48">
        <f>SUMPRODUCT(N57:N106,$B$57:$B$106)</f>
        <v>5.3176494624885648E-2</v>
      </c>
      <c r="D48">
        <f>SUMPRODUCT(Z$57:Z$106,$B$57:$B$106)</f>
        <v>6.2671511132978003E-2</v>
      </c>
      <c r="E48">
        <f>SUMPRODUCT(AL$57:AL$106,$B$57:$B$106)</f>
        <v>8.7543085983418881E-2</v>
      </c>
      <c r="F48">
        <f>SUMPRODUCT(AX$57:AX$106,$B$57:$B$106)</f>
        <v>8.8176131945597119E-2</v>
      </c>
      <c r="G48">
        <f>SUMPRODUCT(BJ$57:BJ$106,$B$57:$B$106)</f>
        <v>8.1030758227703545E-2</v>
      </c>
      <c r="H48">
        <f>SUMPRODUCT(BV$57:BV$106,$B$57:$B$106)</f>
        <v>6.7544252279375425E-2</v>
      </c>
      <c r="I48">
        <f>SUMPRODUCT(CH$57:CH$106,$B$57:$B$106)</f>
        <v>6.789404762017634E-2</v>
      </c>
      <c r="J48">
        <f>SUMPRODUCT(CT$57:CT$106,$B$57:$B$106)</f>
        <v>6.9940267726356892E-2</v>
      </c>
      <c r="K48">
        <f>SUMPRODUCT(DF$57:DF$106,$B$57:$B$106)</f>
        <v>7.2685574048181684E-2</v>
      </c>
      <c r="L48" s="156">
        <f t="shared" si="54"/>
        <v>7.2685574048181684E-2</v>
      </c>
      <c r="M48" s="156">
        <f t="shared" si="53"/>
        <v>7.2685574048181684E-2</v>
      </c>
      <c r="N48" s="156">
        <f t="shared" si="53"/>
        <v>7.2685574048181684E-2</v>
      </c>
      <c r="O48" s="156">
        <f t="shared" si="53"/>
        <v>7.2685574048181684E-2</v>
      </c>
      <c r="P48" s="156">
        <f t="shared" si="53"/>
        <v>7.2685574048181684E-2</v>
      </c>
      <c r="Q48" s="156">
        <f t="shared" si="53"/>
        <v>7.2685574048181684E-2</v>
      </c>
      <c r="R48" s="156">
        <f t="shared" si="53"/>
        <v>7.2685574048181684E-2</v>
      </c>
      <c r="S48" s="156">
        <f t="shared" si="53"/>
        <v>7.2685574048181684E-2</v>
      </c>
      <c r="T48" s="156">
        <f t="shared" si="53"/>
        <v>7.2685574048181684E-2</v>
      </c>
      <c r="U48" s="156">
        <f t="shared" si="53"/>
        <v>7.2685574048181684E-2</v>
      </c>
      <c r="V48" s="156">
        <f t="shared" si="53"/>
        <v>7.2685574048181684E-2</v>
      </c>
      <c r="W48" s="156">
        <f t="shared" si="53"/>
        <v>7.2685574048181684E-2</v>
      </c>
      <c r="X48" s="156">
        <f t="shared" si="53"/>
        <v>7.2685574048181684E-2</v>
      </c>
      <c r="Y48" s="156">
        <f t="shared" si="53"/>
        <v>7.2685574048181684E-2</v>
      </c>
      <c r="Z48" s="156">
        <f t="shared" si="53"/>
        <v>7.2685574048181684E-2</v>
      </c>
      <c r="AA48" s="156">
        <f t="shared" si="53"/>
        <v>7.2685574048181684E-2</v>
      </c>
      <c r="AB48" s="156">
        <f t="shared" si="53"/>
        <v>7.2685574048181684E-2</v>
      </c>
      <c r="AC48" s="156">
        <f t="shared" si="53"/>
        <v>7.2685574048181684E-2</v>
      </c>
      <c r="AD48" s="156">
        <f t="shared" si="53"/>
        <v>7.2685574048181684E-2</v>
      </c>
      <c r="AE48" s="156">
        <f t="shared" si="53"/>
        <v>7.2685574048181684E-2</v>
      </c>
    </row>
    <row r="49" spans="1:110">
      <c r="B49" s="1"/>
    </row>
    <row r="50" spans="1:110">
      <c r="B50" s="1"/>
      <c r="C50" s="160">
        <f>SUM(C39:C48)</f>
        <v>0.99999999999999989</v>
      </c>
      <c r="D50" s="160">
        <f>SUM(D39:D48)</f>
        <v>0.99999999999999989</v>
      </c>
      <c r="E50" s="160">
        <f>SUM(E39:E48)</f>
        <v>1</v>
      </c>
      <c r="F50" s="160">
        <f>SUM(F39:F48)</f>
        <v>1</v>
      </c>
      <c r="G50" s="160">
        <f t="shared" ref="G50:K50" si="55">SUM(G39:G48)</f>
        <v>0.99999999999999989</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0.37573830455384</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0.62426169544615995</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1330952</v>
      </c>
      <c r="D2" s="91">
        <f>C2</f>
        <v>1330952</v>
      </c>
      <c r="E2" s="91">
        <f t="shared" ref="E2:AH2" si="0">D2</f>
        <v>1330952</v>
      </c>
      <c r="F2" s="91">
        <f t="shared" si="0"/>
        <v>1330952</v>
      </c>
      <c r="G2" s="91">
        <f t="shared" si="0"/>
        <v>1330952</v>
      </c>
      <c r="H2" s="91">
        <f t="shared" si="0"/>
        <v>1330952</v>
      </c>
      <c r="I2" s="91">
        <f t="shared" si="0"/>
        <v>1330952</v>
      </c>
      <c r="J2" s="91">
        <f t="shared" si="0"/>
        <v>1330952</v>
      </c>
      <c r="K2" s="91">
        <f t="shared" si="0"/>
        <v>1330952</v>
      </c>
      <c r="L2" s="91">
        <f t="shared" si="0"/>
        <v>1330952</v>
      </c>
      <c r="M2" s="91">
        <f t="shared" si="0"/>
        <v>1330952</v>
      </c>
      <c r="N2" s="91">
        <f t="shared" si="0"/>
        <v>1330952</v>
      </c>
      <c r="O2" s="91">
        <f t="shared" si="0"/>
        <v>1330952</v>
      </c>
      <c r="P2" s="91">
        <f t="shared" si="0"/>
        <v>1330952</v>
      </c>
      <c r="Q2" s="91">
        <f t="shared" si="0"/>
        <v>1330952</v>
      </c>
      <c r="R2" s="91">
        <f t="shared" si="0"/>
        <v>1330952</v>
      </c>
      <c r="S2" s="91">
        <f t="shared" si="0"/>
        <v>1330952</v>
      </c>
      <c r="T2" s="91">
        <f t="shared" si="0"/>
        <v>1330952</v>
      </c>
      <c r="U2" s="91">
        <f t="shared" si="0"/>
        <v>1330952</v>
      </c>
      <c r="V2" s="91">
        <f t="shared" si="0"/>
        <v>1330952</v>
      </c>
      <c r="W2" s="91">
        <f t="shared" si="0"/>
        <v>1330952</v>
      </c>
      <c r="X2" s="91">
        <f t="shared" si="0"/>
        <v>1330952</v>
      </c>
      <c r="Y2" s="91">
        <f t="shared" si="0"/>
        <v>1330952</v>
      </c>
      <c r="Z2" s="91">
        <f t="shared" si="0"/>
        <v>1330952</v>
      </c>
      <c r="AA2" s="91">
        <f t="shared" si="0"/>
        <v>1330952</v>
      </c>
      <c r="AB2" s="91">
        <f t="shared" si="0"/>
        <v>1330952</v>
      </c>
      <c r="AC2" s="91">
        <f t="shared" si="0"/>
        <v>1330952</v>
      </c>
      <c r="AD2" s="91">
        <f t="shared" si="0"/>
        <v>1330952</v>
      </c>
      <c r="AE2" s="91">
        <f t="shared" si="0"/>
        <v>1330952</v>
      </c>
      <c r="AF2" s="91">
        <f t="shared" si="0"/>
        <v>1330952</v>
      </c>
      <c r="AG2" s="91">
        <f t="shared" si="0"/>
        <v>1330952</v>
      </c>
      <c r="AH2" s="91">
        <f t="shared" si="0"/>
        <v>1330952</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1330952</v>
      </c>
      <c r="C2">
        <f>exports!E2*IFERROR(INDEX('state specific adjustments'!$C$4:$AG$5,MATCH(About!$B$2,'state specific adjustments'!$B$4:$B$5,0),MATCH('EIaE-BEE'!C$1,'state specific adjustments'!$C$3:$AG$3,0)),1)</f>
        <v>1330952</v>
      </c>
      <c r="D2">
        <f>exports!F2*IFERROR(INDEX('state specific adjustments'!$C$4:$AG$5,MATCH(About!$B$2,'state specific adjustments'!$B$4:$B$5,0),MATCH('EIaE-BEE'!D$1,'state specific adjustments'!$C$3:$AG$3,0)),1)</f>
        <v>1330952</v>
      </c>
      <c r="E2">
        <f>exports!G2*IFERROR(INDEX('state specific adjustments'!$C$4:$AG$5,MATCH(About!$B$2,'state specific adjustments'!$B$4:$B$5,0),MATCH('EIaE-BEE'!E$1,'state specific adjustments'!$C$3:$AG$3,0)),1)</f>
        <v>1330952</v>
      </c>
      <c r="F2">
        <f>exports!H2*IFERROR(INDEX('state specific adjustments'!$C$4:$AG$5,MATCH(About!$B$2,'state specific adjustments'!$B$4:$B$5,0),MATCH('EIaE-BEE'!F$1,'state specific adjustments'!$C$3:$AG$3,0)),1)</f>
        <v>1330952</v>
      </c>
      <c r="G2">
        <f>exports!I2*IFERROR(INDEX('state specific adjustments'!$C$4:$AG$5,MATCH(About!$B$2,'state specific adjustments'!$B$4:$B$5,0),MATCH('EIaE-BEE'!G$1,'state specific adjustments'!$C$3:$AG$3,0)),1)</f>
        <v>1330952</v>
      </c>
      <c r="H2">
        <f>exports!J2*IFERROR(INDEX('state specific adjustments'!$C$4:$AG$5,MATCH(About!$B$2,'state specific adjustments'!$B$4:$B$5,0),MATCH('EIaE-BEE'!H$1,'state specific adjustments'!$C$3:$AG$3,0)),1)</f>
        <v>1330952</v>
      </c>
      <c r="I2">
        <f>exports!K2*IFERROR(INDEX('state specific adjustments'!$C$4:$AG$5,MATCH(About!$B$2,'state specific adjustments'!$B$4:$B$5,0),MATCH('EIaE-BEE'!I$1,'state specific adjustments'!$C$3:$AG$3,0)),1)</f>
        <v>1330952</v>
      </c>
      <c r="J2">
        <f>exports!L2*IFERROR(INDEX('state specific adjustments'!$C$4:$AG$5,MATCH(About!$B$2,'state specific adjustments'!$B$4:$B$5,0),MATCH('EIaE-BEE'!J$1,'state specific adjustments'!$C$3:$AG$3,0)),1)</f>
        <v>1330952</v>
      </c>
      <c r="K2">
        <f>exports!M2*IFERROR(INDEX('state specific adjustments'!$C$4:$AG$5,MATCH(About!$B$2,'state specific adjustments'!$B$4:$B$5,0),MATCH('EIaE-BEE'!K$1,'state specific adjustments'!$C$3:$AG$3,0)),1)</f>
        <v>1330952</v>
      </c>
      <c r="L2">
        <f>exports!N2*IFERROR(INDEX('state specific adjustments'!$C$4:$AG$5,MATCH(About!$B$2,'state specific adjustments'!$B$4:$B$5,0),MATCH('EIaE-BEE'!L$1,'state specific adjustments'!$C$3:$AG$3,0)),1)</f>
        <v>1330952</v>
      </c>
      <c r="M2">
        <f>exports!O2*IFERROR(INDEX('state specific adjustments'!$C$4:$AG$5,MATCH(About!$B$2,'state specific adjustments'!$B$4:$B$5,0),MATCH('EIaE-BEE'!M$1,'state specific adjustments'!$C$3:$AG$3,0)),1)</f>
        <v>1330952</v>
      </c>
      <c r="N2">
        <f>exports!P2*IFERROR(INDEX('state specific adjustments'!$C$4:$AG$5,MATCH(About!$B$2,'state specific adjustments'!$B$4:$B$5,0),MATCH('EIaE-BEE'!N$1,'state specific adjustments'!$C$3:$AG$3,0)),1)</f>
        <v>1330952</v>
      </c>
      <c r="O2">
        <f>exports!Q2*IFERROR(INDEX('state specific adjustments'!$C$4:$AG$5,MATCH(About!$B$2,'state specific adjustments'!$B$4:$B$5,0),MATCH('EIaE-BEE'!O$1,'state specific adjustments'!$C$3:$AG$3,0)),1)</f>
        <v>1330952</v>
      </c>
      <c r="P2">
        <f>exports!R2*IFERROR(INDEX('state specific adjustments'!$C$4:$AG$5,MATCH(About!$B$2,'state specific adjustments'!$B$4:$B$5,0),MATCH('EIaE-BEE'!P$1,'state specific adjustments'!$C$3:$AG$3,0)),1)</f>
        <v>1330952</v>
      </c>
      <c r="Q2">
        <f>exports!S2*IFERROR(INDEX('state specific adjustments'!$C$4:$AG$5,MATCH(About!$B$2,'state specific adjustments'!$B$4:$B$5,0),MATCH('EIaE-BEE'!Q$1,'state specific adjustments'!$C$3:$AG$3,0)),1)</f>
        <v>1330952</v>
      </c>
      <c r="R2">
        <f>exports!T2*IFERROR(INDEX('state specific adjustments'!$C$4:$AG$5,MATCH(About!$B$2,'state specific adjustments'!$B$4:$B$5,0),MATCH('EIaE-BEE'!R$1,'state specific adjustments'!$C$3:$AG$3,0)),1)</f>
        <v>1330952</v>
      </c>
      <c r="S2">
        <f>exports!U2*IFERROR(INDEX('state specific adjustments'!$C$4:$AG$5,MATCH(About!$B$2,'state specific adjustments'!$B$4:$B$5,0),MATCH('EIaE-BEE'!S$1,'state specific adjustments'!$C$3:$AG$3,0)),1)</f>
        <v>1330952</v>
      </c>
      <c r="T2">
        <f>exports!V2*IFERROR(INDEX('state specific adjustments'!$C$4:$AG$5,MATCH(About!$B$2,'state specific adjustments'!$B$4:$B$5,0),MATCH('EIaE-BEE'!T$1,'state specific adjustments'!$C$3:$AG$3,0)),1)</f>
        <v>1330952</v>
      </c>
      <c r="U2">
        <f>exports!W2*IFERROR(INDEX('state specific adjustments'!$C$4:$AG$5,MATCH(About!$B$2,'state specific adjustments'!$B$4:$B$5,0),MATCH('EIaE-BEE'!U$1,'state specific adjustments'!$C$3:$AG$3,0)),1)</f>
        <v>1330952</v>
      </c>
      <c r="V2">
        <f>exports!X2*IFERROR(INDEX('state specific adjustments'!$C$4:$AG$5,MATCH(About!$B$2,'state specific adjustments'!$B$4:$B$5,0),MATCH('EIaE-BEE'!V$1,'state specific adjustments'!$C$3:$AG$3,0)),1)</f>
        <v>1330952</v>
      </c>
      <c r="W2">
        <f>exports!Y2*IFERROR(INDEX('state specific adjustments'!$C$4:$AG$5,MATCH(About!$B$2,'state specific adjustments'!$B$4:$B$5,0),MATCH('EIaE-BEE'!W$1,'state specific adjustments'!$C$3:$AG$3,0)),1)</f>
        <v>1330952</v>
      </c>
      <c r="X2">
        <f>exports!Z2*IFERROR(INDEX('state specific adjustments'!$C$4:$AG$5,MATCH(About!$B$2,'state specific adjustments'!$B$4:$B$5,0),MATCH('EIaE-BEE'!X$1,'state specific adjustments'!$C$3:$AG$3,0)),1)</f>
        <v>1330952</v>
      </c>
      <c r="Y2">
        <f>exports!AA2*IFERROR(INDEX('state specific adjustments'!$C$4:$AG$5,MATCH(About!$B$2,'state specific adjustments'!$B$4:$B$5,0),MATCH('EIaE-BEE'!Y$1,'state specific adjustments'!$C$3:$AG$3,0)),1)</f>
        <v>1330952</v>
      </c>
      <c r="Z2">
        <f>exports!AB2*IFERROR(INDEX('state specific adjustments'!$C$4:$AG$5,MATCH(About!$B$2,'state specific adjustments'!$B$4:$B$5,0),MATCH('EIaE-BEE'!Z$1,'state specific adjustments'!$C$3:$AG$3,0)),1)</f>
        <v>1330952</v>
      </c>
      <c r="AA2">
        <f>exports!AC2*IFERROR(INDEX('state specific adjustments'!$C$4:$AG$5,MATCH(About!$B$2,'state specific adjustments'!$B$4:$B$5,0),MATCH('EIaE-BEE'!AA$1,'state specific adjustments'!$C$3:$AG$3,0)),1)</f>
        <v>1330952</v>
      </c>
      <c r="AB2">
        <f>exports!AD2*IFERROR(INDEX('state specific adjustments'!$C$4:$AG$5,MATCH(About!$B$2,'state specific adjustments'!$B$4:$B$5,0),MATCH('EIaE-BEE'!AB$1,'state specific adjustments'!$C$3:$AG$3,0)),1)</f>
        <v>1330952</v>
      </c>
      <c r="AC2">
        <f>exports!AE2*IFERROR(INDEX('state specific adjustments'!$C$4:$AG$5,MATCH(About!$B$2,'state specific adjustments'!$B$4:$B$5,0),MATCH('EIaE-BEE'!AC$1,'state specific adjustments'!$C$3:$AG$3,0)),1)</f>
        <v>1330952</v>
      </c>
      <c r="AD2">
        <f>exports!AF2*IFERROR(INDEX('state specific adjustments'!$C$4:$AG$5,MATCH(About!$B$2,'state specific adjustments'!$B$4:$B$5,0),MATCH('EIaE-BEE'!AD$1,'state specific adjustments'!$C$3:$AG$3,0)),1)</f>
        <v>1330952</v>
      </c>
      <c r="AE2">
        <f>exports!AG2*IFERROR(INDEX('state specific adjustments'!$C$4:$AG$5,MATCH(About!$B$2,'state specific adjustments'!$B$4:$B$5,0),MATCH('EIaE-BEE'!AE$1,'state specific adjustments'!$C$3:$AG$3,0)),1)</f>
        <v>1330952</v>
      </c>
      <c r="AF2">
        <f>exports!AH2*IFERROR(INDEX('state specific adjustments'!$C$4:$AG$5,MATCH(About!$B$2,'state specific adjustments'!$B$4:$B$5,0),MATCH('EIaE-BEE'!AF$1,'state specific adjustments'!$C$3:$AG$3,0)),1)</f>
        <v>1330952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2024-06-17T19:09:15Z</dcterms:modified>
</cp:coreProperties>
</file>