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RI\bldgs\SYDEC\"/>
    </mc:Choice>
  </mc:AlternateContent>
  <xr:revisionPtr revIDLastSave="0" documentId="8_{0C06BB44-D5E1-42FE-B94C-80E653640EF7}"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<sst xmlns="http://schemas.openxmlformats.org/spreadsheetml/2006/main" count="194484" uniqueCount="2015">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</sst>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204</v>
      </c>
      <c r="C1" s="30">
        <v>46241</v>
      </c>
    </row>
    <row r="2" spans="1:3" x14ac:dyDescent="0.45">
      <c r="A2" s="3" t="s">
        <v>2</v>
      </c>
      <c r="B2" s="4" t="str">
        <f>IFERROR(INDEX(Geography!B:B, MATCH($B$1, Geography!C:C, 0)), "")</f>
        <v>RI</v>
      </c>
    </row>
    <row r="3" spans="1:3" x14ac:dyDescent="0.45">
      <c r="A3" s="3" t="s">
        <v>3</v>
      </c>
      <c r="B3" s="4" t="str">
        <f>IFERROR(INDEX(Geography!E:E, MATCH($B$1, Geography!C:C, 0)), "")</f>
        <v>New England</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Rhode Island</v>
      </c>
    </row>
    <row r="311" spans="1:31" x14ac:dyDescent="0.45">
      <c r="A311" t="s">
        <v>1971</v>
      </c>
      <c r="B311" t="str">
        <f>About!$B$2</f>
        <v>RI</v>
      </c>
    </row>
    <row r="312" spans="1:31" x14ac:dyDescent="0.45">
      <c r="A312" t="s">
        <v>1972</v>
      </c>
      <c r="B312">
        <f>MATCH($B$311, $A$38:$A$85, 0)</f>
        <v>37</v>
      </c>
    </row>
    <row r="313" spans="1:31" x14ac:dyDescent="0.45">
      <c r="A313" t="s">
        <v>1973</v>
      </c>
      <c r="B313" s="24">
        <f>INDEX(Census_2020_Urban_Rural!$F$2:$F$57, MATCH($B$311, Census_2020_Urban_Rural!$B$2:$B$57, 0))</f>
        <v>91.052498726511075</v>
      </c>
    </row>
    <row r="314" spans="1:31" x14ac:dyDescent="0.45">
      <c r="A314" t="s">
        <v>1974</v>
      </c>
      <c r="B314" s="18">
        <f>$B$313 * $B$13</f>
        <v>0.91052498726511077</v>
      </c>
    </row>
    <row r="315" spans="1:31" x14ac:dyDescent="0.45">
      <c r="A315" t="s">
        <v>1975</v>
      </c>
      <c r="B315" s="22">
        <f>INDEX($K$38:$K$85, $B$312)</f>
        <v>154.94063313494695</v>
      </c>
    </row>
    <row r="316" spans="1:31" x14ac:dyDescent="0.45">
      <c r="A316" t="s">
        <v>1976</v>
      </c>
      <c r="B316" s="22">
        <f>INDEX($Q$38:$Q$85, $B$312)</f>
        <v>45.820953827776307</v>
      </c>
    </row>
    <row r="317" spans="1:31" x14ac:dyDescent="0.45">
      <c r="A317" t="s">
        <v>1977</v>
      </c>
      <c r="B317" s="22">
        <f>$B$315 * $B$314</f>
        <v>141.07731801204577</v>
      </c>
    </row>
    <row r="318" spans="1:31" x14ac:dyDescent="0.45">
      <c r="A318" t="s">
        <v>1978</v>
      </c>
      <c r="B318" s="22">
        <f>$B$315 * (1 - $B$314)</f>
        <v>13.863315122901177</v>
      </c>
    </row>
    <row r="319" spans="1:31" x14ac:dyDescent="0.45">
      <c r="A319" t="s">
        <v>1979</v>
      </c>
      <c r="B319" s="22">
        <f>$B$316</f>
        <v>45.820953827776307</v>
      </c>
    </row>
    <row r="320" spans="1:31" x14ac:dyDescent="0.45">
      <c r="A320" t="s">
        <v>1980</v>
      </c>
      <c r="B320" s="24">
        <f>INDEX($S$38:$S$85, $B$312)</f>
        <v>3165.3999999999996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154.94063313494695</v>
      </c>
      <c r="C322" s="28">
        <f t="shared" si="214"/>
        <v>154.94063313494695</v>
      </c>
      <c r="D322" s="28">
        <f t="shared" si="214"/>
        <v>154.94063313494695</v>
      </c>
      <c r="E322" s="28">
        <f t="shared" si="214"/>
        <v>154.94063313494695</v>
      </c>
      <c r="F322" s="28">
        <f t="shared" si="214"/>
        <v>154.94063313494695</v>
      </c>
      <c r="G322" s="28">
        <f t="shared" si="214"/>
        <v>166.53584488671945</v>
      </c>
      <c r="H322" s="28">
        <f t="shared" si="214"/>
        <v>179.22903560813577</v>
      </c>
      <c r="I322" s="28">
        <f t="shared" si="214"/>
        <v>192.48990630497801</v>
      </c>
      <c r="J322" s="28">
        <f t="shared" si="214"/>
        <v>205.28632282099102</v>
      </c>
      <c r="K322" s="28">
        <f t="shared" si="214"/>
        <v>218.79640120188418</v>
      </c>
      <c r="L322" s="28">
        <f t="shared" si="214"/>
        <v>233.34245208946274</v>
      </c>
      <c r="M322" s="28">
        <f t="shared" si="214"/>
        <v>248.07407284494155</v>
      </c>
      <c r="N322" s="28">
        <f t="shared" si="214"/>
        <v>263.51101247823055</v>
      </c>
      <c r="O322" s="28">
        <f t="shared" si="214"/>
        <v>279.88668184243244</v>
      </c>
      <c r="P322" s="28">
        <f t="shared" si="214"/>
        <v>297.2559052333857</v>
      </c>
      <c r="Q322" s="28">
        <f t="shared" si="214"/>
        <v>315.39904023194373</v>
      </c>
      <c r="R322" s="28">
        <f t="shared" si="214"/>
        <v>334.58172237086927</v>
      </c>
      <c r="S322" s="28">
        <f t="shared" si="214"/>
        <v>354.41976680226179</v>
      </c>
      <c r="T322" s="28">
        <f t="shared" si="214"/>
        <v>374.82307867311437</v>
      </c>
      <c r="U322" s="28">
        <f t="shared" si="214"/>
        <v>395.47621437809624</v>
      </c>
      <c r="V322" s="28">
        <f t="shared" si="214"/>
        <v>416.34180154246633</v>
      </c>
      <c r="W322" s="28">
        <f t="shared" si="214"/>
        <v>437.18525200130176</v>
      </c>
      <c r="X322" s="28">
        <f t="shared" si="214"/>
        <v>457.78938017345257</v>
      </c>
      <c r="Y322" s="28">
        <f t="shared" si="214"/>
        <v>478.30862184079137</v>
      </c>
      <c r="Z322" s="28">
        <f t="shared" si="214"/>
        <v>498.40570996715786</v>
      </c>
      <c r="AA322" s="28">
        <f t="shared" si="214"/>
        <v>518.15089035252527</v>
      </c>
      <c r="AB322" s="28">
        <f t="shared" si="214"/>
        <v>537.42223369495491</v>
      </c>
      <c r="AC322" s="28">
        <f t="shared" si="214"/>
        <v>556.26164776416283</v>
      </c>
      <c r="AD322" s="28">
        <f t="shared" si="214"/>
        <v>574.26046152238291</v>
      </c>
      <c r="AE322" s="28">
        <f t="shared" si="214"/>
        <v>591.59237697915478</v>
      </c>
    </row>
    <row r="323" spans="1:31" x14ac:dyDescent="0.45">
      <c r="A323" t="s">
        <v>1982</v>
      </c>
      <c r="B323" s="28">
        <f t="shared" ref="B323:AE323" si="215">INDEX(B$258:B$305, $B$312)</f>
        <v>45.820953827776307</v>
      </c>
      <c r="C323" s="28">
        <f t="shared" si="215"/>
        <v>45.820953827776307</v>
      </c>
      <c r="D323" s="28">
        <f t="shared" si="215"/>
        <v>45.820953827776307</v>
      </c>
      <c r="E323" s="28">
        <f t="shared" si="215"/>
        <v>45.820953827776307</v>
      </c>
      <c r="F323" s="28">
        <f t="shared" si="215"/>
        <v>45.820953827776307</v>
      </c>
      <c r="G323" s="28">
        <f t="shared" si="215"/>
        <v>52.830860355752279</v>
      </c>
      <c r="H323" s="28">
        <f t="shared" si="215"/>
        <v>58.972846814606328</v>
      </c>
      <c r="I323" s="28">
        <f t="shared" si="215"/>
        <v>62.013666653279522</v>
      </c>
      <c r="J323" s="28">
        <f t="shared" si="215"/>
        <v>63.880583763901804</v>
      </c>
      <c r="K323" s="28">
        <f t="shared" si="215"/>
        <v>66.020493422506163</v>
      </c>
      <c r="L323" s="28">
        <f t="shared" si="215"/>
        <v>67.68498214811784</v>
      </c>
      <c r="M323" s="28">
        <f t="shared" si="215"/>
        <v>69.006427575397794</v>
      </c>
      <c r="N323" s="28">
        <f t="shared" si="215"/>
        <v>70.497070443695861</v>
      </c>
      <c r="O323" s="28">
        <f t="shared" si="215"/>
        <v>72.770148638922024</v>
      </c>
      <c r="P323" s="28">
        <f t="shared" si="215"/>
        <v>74.615987569677515</v>
      </c>
      <c r="Q323" s="28">
        <f t="shared" si="215"/>
        <v>76.179313910809896</v>
      </c>
      <c r="R323" s="28">
        <f t="shared" si="215"/>
        <v>78.921314679713603</v>
      </c>
      <c r="S323" s="28">
        <f t="shared" si="215"/>
        <v>81.60074177145566</v>
      </c>
      <c r="T323" s="28">
        <f t="shared" si="215"/>
        <v>84.855549803785948</v>
      </c>
      <c r="U323" s="28">
        <f t="shared" si="215"/>
        <v>87.663761550648928</v>
      </c>
      <c r="V323" s="28">
        <f t="shared" si="215"/>
        <v>89.180943240928841</v>
      </c>
      <c r="W323" s="28">
        <f t="shared" si="215"/>
        <v>91.450896617120023</v>
      </c>
      <c r="X323" s="28">
        <f t="shared" si="215"/>
        <v>92.674046057434325</v>
      </c>
      <c r="Y323" s="28">
        <f t="shared" si="215"/>
        <v>94.049402010660685</v>
      </c>
      <c r="Z323" s="28">
        <f t="shared" si="215"/>
        <v>95.170505215644368</v>
      </c>
      <c r="AA323" s="28">
        <f t="shared" si="215"/>
        <v>96.909697132949802</v>
      </c>
      <c r="AB323" s="28">
        <f t="shared" si="215"/>
        <v>99.056647844102727</v>
      </c>
      <c r="AC323" s="28">
        <f t="shared" si="215"/>
        <v>101.23391453029639</v>
      </c>
      <c r="AD323" s="28">
        <f t="shared" si="215"/>
        <v>102.87362562865245</v>
      </c>
      <c r="AE323" s="28">
        <f t="shared" si="215"/>
        <v>104.98049348870397</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6.3423765389120895E-2</v>
      </c>
      <c r="C330" s="28">
        <f t="shared" si="218"/>
        <v>6.3423765389120895E-2</v>
      </c>
      <c r="D330" s="28">
        <f t="shared" si="218"/>
        <v>6.3423765389120895E-2</v>
      </c>
      <c r="E330" s="28">
        <f t="shared" si="218"/>
        <v>6.3423765389120895E-2</v>
      </c>
      <c r="F330" s="28">
        <f t="shared" si="218"/>
        <v>6.3423765389120895E-2</v>
      </c>
      <c r="G330" s="28">
        <f t="shared" si="218"/>
        <v>6.9301416959143158E-2</v>
      </c>
      <c r="H330" s="28">
        <f t="shared" si="218"/>
        <v>7.5251747779977923E-2</v>
      </c>
      <c r="I330" s="28">
        <f t="shared" si="218"/>
        <v>8.0401710039254934E-2</v>
      </c>
      <c r="J330" s="28">
        <f t="shared" si="218"/>
        <v>8.5034089399410151E-2</v>
      </c>
      <c r="K330" s="28">
        <f t="shared" si="218"/>
        <v>8.9978168517214366E-2</v>
      </c>
      <c r="L330" s="28">
        <f t="shared" si="218"/>
        <v>9.5099334756296394E-2</v>
      </c>
      <c r="M330" s="28">
        <f t="shared" si="218"/>
        <v>0.10017075264432281</v>
      </c>
      <c r="N330" s="28">
        <f t="shared" si="218"/>
        <v>0.10551844408982324</v>
      </c>
      <c r="O330" s="28">
        <f t="shared" si="218"/>
        <v>0.11140987884038495</v>
      </c>
      <c r="P330" s="28">
        <f t="shared" si="218"/>
        <v>0.11748022139478843</v>
      </c>
      <c r="Q330" s="28">
        <f t="shared" si="218"/>
        <v>0.12370580468274267</v>
      </c>
      <c r="R330" s="28">
        <f t="shared" si="218"/>
        <v>0.13063215930074648</v>
      </c>
      <c r="S330" s="28">
        <f t="shared" si="218"/>
        <v>0.1377457852321089</v>
      </c>
      <c r="T330" s="28">
        <f t="shared" si="218"/>
        <v>0.14521976005462198</v>
      </c>
      <c r="U330" s="28">
        <f t="shared" si="218"/>
        <v>0.15263157134287775</v>
      </c>
      <c r="V330" s="28">
        <f t="shared" si="218"/>
        <v>0.15970264256757288</v>
      </c>
      <c r="W330" s="28">
        <f t="shared" si="218"/>
        <v>0.16700453295584186</v>
      </c>
      <c r="X330" s="28">
        <f t="shared" si="218"/>
        <v>0.17390011569813829</v>
      </c>
      <c r="Y330" s="28">
        <f t="shared" si="218"/>
        <v>0.18081696589734383</v>
      </c>
      <c r="Z330" s="28">
        <f t="shared" si="218"/>
        <v>0.18752012863549702</v>
      </c>
      <c r="AA330" s="28">
        <f t="shared" si="218"/>
        <v>0.19430738215880303</v>
      </c>
      <c r="AB330" s="28">
        <f t="shared" si="218"/>
        <v>0.20107376051654063</v>
      </c>
      <c r="AC330" s="28">
        <f t="shared" si="218"/>
        <v>0.20771326287182007</v>
      </c>
      <c r="AD330" s="28">
        <f t="shared" si="218"/>
        <v>0.21391738394864329</v>
      </c>
      <c r="AE330" s="28">
        <f t="shared" si="218"/>
        <v>0.22005840350914854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45.820953827776307</v>
      </c>
      <c r="C8" s="23">
        <f>Calcs!C$323</f>
        <v>45.820953827776307</v>
      </c>
      <c r="D8" s="23">
        <f>Calcs!D$323</f>
        <v>45.820953827776307</v>
      </c>
      <c r="E8" s="23">
        <f>Calcs!E$323</f>
        <v>45.820953827776307</v>
      </c>
      <c r="F8" s="23">
        <f>Calcs!F$323</f>
        <v>45.820953827776307</v>
      </c>
      <c r="G8" s="23">
        <f>Calcs!G$323</f>
        <v>52.830860355752279</v>
      </c>
      <c r="H8" s="23">
        <f>Calcs!H$323</f>
        <v>58.972846814606328</v>
      </c>
      <c r="I8" s="23">
        <f>Calcs!I$323</f>
        <v>62.013666653279522</v>
      </c>
      <c r="J8" s="23">
        <f>Calcs!J$323</f>
        <v>63.880583763901804</v>
      </c>
      <c r="K8" s="23">
        <f>Calcs!K$323</f>
        <v>66.020493422506163</v>
      </c>
      <c r="L8" s="23">
        <f>Calcs!L$323</f>
        <v>67.68498214811784</v>
      </c>
      <c r="M8" s="23">
        <f>Calcs!M$323</f>
        <v>69.006427575397794</v>
      </c>
      <c r="N8" s="23">
        <f>Calcs!N$323</f>
        <v>70.497070443695861</v>
      </c>
      <c r="O8" s="23">
        <f>Calcs!O$323</f>
        <v>72.770148638922024</v>
      </c>
      <c r="P8" s="23">
        <f>Calcs!P$323</f>
        <v>74.615987569677515</v>
      </c>
      <c r="Q8" s="23">
        <f>Calcs!Q$323</f>
        <v>76.179313910809896</v>
      </c>
      <c r="R8" s="23">
        <f>Calcs!R$323</f>
        <v>78.921314679713603</v>
      </c>
      <c r="S8" s="23">
        <f>Calcs!S$323</f>
        <v>81.60074177145566</v>
      </c>
      <c r="T8" s="23">
        <f>Calcs!T$323</f>
        <v>84.855549803785948</v>
      </c>
      <c r="U8" s="23">
        <f>Calcs!U$323</f>
        <v>87.663761550648928</v>
      </c>
      <c r="V8" s="23">
        <f>Calcs!V$323</f>
        <v>89.180943240928841</v>
      </c>
      <c r="W8" s="23">
        <f>Calcs!W$323</f>
        <v>91.450896617120023</v>
      </c>
      <c r="X8" s="23">
        <f>Calcs!X$323</f>
        <v>92.674046057434325</v>
      </c>
      <c r="Y8" s="23">
        <f>Calcs!Y$323</f>
        <v>94.049402010660685</v>
      </c>
      <c r="Z8" s="23">
        <f>Calcs!Z$323</f>
        <v>95.170505215644368</v>
      </c>
      <c r="AA8" s="23">
        <f>Calcs!AA$323</f>
        <v>96.909697132949802</v>
      </c>
      <c r="AB8" s="23">
        <f>Calcs!AB$323</f>
        <v>99.056647844102727</v>
      </c>
      <c r="AC8" s="23">
        <f>Calcs!AC$323</f>
        <v>101.23391453029639</v>
      </c>
      <c r="AD8" s="23">
        <f>Calcs!AD$323</f>
        <v>102.87362562865245</v>
      </c>
      <c r="AE8" s="23">
        <f>Calcs!AE$323</f>
        <v>104.98049348870397</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141.07731801204577</v>
      </c>
      <c r="C8" s="23">
        <f>Calcs!C$322 * Calcs!$B$314</f>
        <v>141.07731801204577</v>
      </c>
      <c r="D8" s="23">
        <f>Calcs!D$322 * Calcs!$B$314</f>
        <v>141.07731801204577</v>
      </c>
      <c r="E8" s="23">
        <f>Calcs!E$322 * Calcs!$B$314</f>
        <v>141.07731801204577</v>
      </c>
      <c r="F8" s="23">
        <f>Calcs!F$322 * Calcs!$B$314</f>
        <v>141.07731801204577</v>
      </c>
      <c r="G8" s="23">
        <f>Calcs!G$322 * Calcs!$B$314</f>
        <v>151.6350480446647</v>
      </c>
      <c r="H8" s="23">
        <f>Calcs!H$322 * Calcs!$B$314</f>
        <v>163.19251536463591</v>
      </c>
      <c r="I8" s="23">
        <f>Calcs!I$322 * Calcs!$B$314</f>
        <v>175.26686948700245</v>
      </c>
      <c r="J8" s="23">
        <f>Calcs!J$322 * Calcs!$B$314</f>
        <v>186.91832647228426</v>
      </c>
      <c r="K8" s="23">
        <f>Calcs!K$322 * Calcs!$B$314</f>
        <v>199.21959041799767</v>
      </c>
      <c r="L8" s="23">
        <f>Calcs!L$322 * Calcs!$B$314</f>
        <v>212.46413321716778</v>
      </c>
      <c r="M8" s="23">
        <f>Calcs!M$322 * Calcs!$B$314</f>
        <v>225.87764201794457</v>
      </c>
      <c r="N8" s="23">
        <f>Calcs!N$322 * Calcs!$B$314</f>
        <v>239.93336128095731</v>
      </c>
      <c r="O8" s="23">
        <f>Calcs!O$322 * Calcs!$B$314</f>
        <v>254.84381742025491</v>
      </c>
      <c r="P8" s="23">
        <f>Calcs!P$322 * Calcs!$B$314</f>
        <v>270.6589293271075</v>
      </c>
      <c r="Q8" s="23">
        <f>Calcs!Q$322 * Calcs!$B$314</f>
        <v>287.17870709061873</v>
      </c>
      <c r="R8" s="23">
        <f>Calcs!R$322 * Calcs!$B$314</f>
        <v>304.64501850087458</v>
      </c>
      <c r="S8" s="23">
        <f>Calcs!S$322 * Calcs!$B$314</f>
        <v>322.70805365413293</v>
      </c>
      <c r="T8" s="23">
        <f>Calcs!T$322 * Calcs!$B$314</f>
        <v>341.2857789355071</v>
      </c>
      <c r="U8" s="23">
        <f>Calcs!U$322 * Calcs!$B$314</f>
        <v>360.0909750602703</v>
      </c>
      <c r="V8" s="23">
        <f>Calcs!V$322 * Calcs!$B$314</f>
        <v>379.08961354738744</v>
      </c>
      <c r="W8" s="23">
        <f>Calcs!W$322 * Calcs!$B$314</f>
        <v>398.06809601097956</v>
      </c>
      <c r="X8" s="23">
        <f>Calcs!X$322 * Calcs!$B$314</f>
        <v>416.82866955253587</v>
      </c>
      <c r="Y8" s="23">
        <f>Calcs!Y$322 * Calcs!$B$314</f>
        <v>435.51195181037923</v>
      </c>
      <c r="Z8" s="23">
        <f>Calcs!Z$322 * Calcs!$B$314</f>
        <v>453.81085272070493</v>
      </c>
      <c r="AA8" s="23">
        <f>Calcs!AA$322 * Calcs!$B$314</f>
        <v>471.78933283963886</v>
      </c>
      <c r="AB8" s="23">
        <f>Calcs!AB$322 * Calcs!$B$314</f>
        <v>489.33637249108619</v>
      </c>
      <c r="AC8" s="23">
        <f>Calcs!AC$322 * Calcs!$B$314</f>
        <v>506.49012974653391</v>
      </c>
      <c r="AD8" s="23">
        <f>Calcs!AD$322 * Calcs!$B$314</f>
        <v>522.8784994145243</v>
      </c>
      <c r="AE8" s="23">
        <f>Calcs!AE$322 * Calcs!$B$314</f>
        <v>538.65964151508149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13.863315122901177</v>
      </c>
      <c r="C8" s="23">
        <f>Calcs!C$322 * (1 - Calcs!$B$314)</f>
        <v>13.863315122901177</v>
      </c>
      <c r="D8" s="23">
        <f>Calcs!D$322 * (1 - Calcs!$B$314)</f>
        <v>13.863315122901177</v>
      </c>
      <c r="E8" s="23">
        <f>Calcs!E$322 * (1 - Calcs!$B$314)</f>
        <v>13.863315122901177</v>
      </c>
      <c r="F8" s="23">
        <f>Calcs!F$322 * (1 - Calcs!$B$314)</f>
        <v>13.863315122901177</v>
      </c>
      <c r="G8" s="23">
        <f>Calcs!G$322 * (1 - Calcs!$B$314)</f>
        <v>14.90079684205476</v>
      </c>
      <c r="H8" s="23">
        <f>Calcs!H$322 * (1 - Calcs!$B$314)</f>
        <v>16.036520243499861</v>
      </c>
      <c r="I8" s="23">
        <f>Calcs!I$322 * (1 - Calcs!$B$314)</f>
        <v>17.22303681797554</v>
      </c>
      <c r="J8" s="23">
        <f>Calcs!J$322 * (1 - Calcs!$B$314)</f>
        <v>18.36799634870675</v>
      </c>
      <c r="K8" s="23">
        <f>Calcs!K$322 * (1 - Calcs!$B$314)</f>
        <v>19.576810783886518</v>
      </c>
      <c r="L8" s="23">
        <f>Calcs!L$322 * (1 - Calcs!$B$314)</f>
        <v>20.878318872294958</v>
      </c>
      <c r="M8" s="23">
        <f>Calcs!M$322 * (1 - Calcs!$B$314)</f>
        <v>22.196430826996984</v>
      </c>
      <c r="N8" s="23">
        <f>Calcs!N$322 * (1 - Calcs!$B$314)</f>
        <v>23.577651197273234</v>
      </c>
      <c r="O8" s="23">
        <f>Calcs!O$322 * (1 - Calcs!$B$314)</f>
        <v>25.04286442217753</v>
      </c>
      <c r="P8" s="23">
        <f>Calcs!P$322 * (1 - Calcs!$B$314)</f>
        <v>26.59697590627821</v>
      </c>
      <c r="Q8" s="23">
        <f>Calcs!Q$322 * (1 - Calcs!$B$314)</f>
        <v>28.220333141325003</v>
      </c>
      <c r="R8" s="23">
        <f>Calcs!R$322 * (1 - Calcs!$B$314)</f>
        <v>29.936703869994698</v>
      </c>
      <c r="S8" s="23">
        <f>Calcs!S$322 * (1 - Calcs!$B$314)</f>
        <v>31.711713148128844</v>
      </c>
      <c r="T8" s="23">
        <f>Calcs!T$322 * (1 - Calcs!$B$314)</f>
        <v>33.537299737607292</v>
      </c>
      <c r="U8" s="23">
        <f>Calcs!U$322 * (1 - Calcs!$B$314)</f>
        <v>35.385239317825942</v>
      </c>
      <c r="V8" s="23">
        <f>Calcs!V$322 * (1 - Calcs!$B$314)</f>
        <v>37.252187995078899</v>
      </c>
      <c r="W8" s="23">
        <f>Calcs!W$322 * (1 - Calcs!$B$314)</f>
        <v>39.117155990322232</v>
      </c>
      <c r="X8" s="23">
        <f>Calcs!X$322 * (1 - Calcs!$B$314)</f>
        <v>40.960710620916714</v>
      </c>
      <c r="Y8" s="23">
        <f>Calcs!Y$322 * (1 - Calcs!$B$314)</f>
        <v>42.796670030412123</v>
      </c>
      <c r="Z8" s="23">
        <f>Calcs!Z$322 * (1 - Calcs!$B$314)</f>
        <v>44.594857246452953</v>
      </c>
      <c r="AA8" s="23">
        <f>Calcs!AA$322 * (1 - Calcs!$B$314)</f>
        <v>46.361557512886392</v>
      </c>
      <c r="AB8" s="23">
        <f>Calcs!AB$322 * (1 - Calcs!$B$314)</f>
        <v>48.085861203868703</v>
      </c>
      <c r="AC8" s="23">
        <f>Calcs!AC$322 * (1 - Calcs!$B$314)</f>
        <v>49.771518017628935</v>
      </c>
      <c r="AD8" s="23">
        <f>Calcs!AD$322 * (1 - Calcs!$B$314)</f>
        <v>51.381962107858577</v>
      </c>
      <c r="AE8" s="23">
        <f>Calcs!AE$322 * (1 - Calcs!$B$314)</f>
        <v>52.932735464073261</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141.07731801204577</v>
      </c>
      <c r="C8" s="23">
        <f>'BDESC-rural-residential'!E8</f>
        <v>13.863315122901177</v>
      </c>
      <c r="D8" s="23">
        <f>'BDESC-commercial'!E8</f>
        <v>45.820953827776307</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2026-08-07T21:05:00Z</dcterms:modified>
</cp:coreProperties>
</file>