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RI\land\BLAPE\"/>
    </mc:Choice>
  </mc:AlternateContent>
  <xr:revisionPtr revIDLastSave="0" documentId="8_{B02A4B1C-3254-486D-AA13-DB827011F934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A23" i="4"/>
  <c r="AI23" i="4"/>
  <c r="I23" i="4"/>
  <c r="D23" i="4"/>
  <c r="L23" i="4"/>
  <c r="T23" i="4"/>
  <c r="AB23" i="4"/>
  <c r="AJ23" i="4"/>
  <c r="Y23" i="4"/>
  <c r="E23" i="4"/>
  <c r="M23" i="4"/>
  <c r="U23" i="4"/>
  <c r="AC23" i="4"/>
  <c r="AK23" i="4"/>
  <c r="A25" i="4" s="1"/>
  <c r="AF23" i="4"/>
  <c r="AG23" i="4"/>
  <c r="Z23" i="4"/>
  <c r="F23" i="4"/>
  <c r="N23" i="4"/>
  <c r="V23" i="4"/>
  <c r="AD23" i="4"/>
  <c r="C23" i="4"/>
  <c r="X23" i="4"/>
  <c r="J23" i="4"/>
  <c r="G23" i="4"/>
  <c r="O23" i="4"/>
  <c r="W23" i="4"/>
  <c r="AE23" i="4"/>
  <c r="P23" i="4"/>
  <c r="Q23" i="4"/>
  <c r="AH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S23" i="4" l="1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<sst xmlns="http://schemas.openxmlformats.org/spreadsheetml/2006/main" count="15367" uniqueCount="462">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</sst>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102</v>
      </c>
      <c r="C1" s="57">
        <v>44412</v>
      </c>
      <c r="H1" s="53" t="s">
        <v>2</v>
      </c>
    </row>
    <row r="2" spans="1:8" x14ac:dyDescent="0.25">
      <c r="B2" s="2" t="str">
        <f>LOOKUP(B1,F2:G51,G2:G51)</f>
        <v>RI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Rhode Island</v>
      </c>
      <c r="B18" s="2">
        <f>SUMIFS('LULUCF Dataframe EPA'!AD2:AD766,'LULUCF Dataframe EPA'!A2:A766,Data!A18)</f>
        <v>-1.7053267179282321</v>
      </c>
      <c r="C18" s="2">
        <f>B18/D11</f>
        <v>-1.8046690924148021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-1804669092414.7891</v>
      </c>
      <c r="C23" s="56">
        <f>$B$23*C11</f>
        <v>-1754997905171.5044</v>
      </c>
      <c r="D23" s="56">
        <f t="shared" ref="D23:AK23" si="0">$B$23*D11</f>
        <v>-1705326717928.2197</v>
      </c>
      <c r="E23" s="56">
        <f t="shared" si="0"/>
        <v>-1655655530684.9353</v>
      </c>
      <c r="F23" s="56">
        <f t="shared" si="0"/>
        <v>-1605984343441.6506</v>
      </c>
      <c r="G23" s="56">
        <f t="shared" si="0"/>
        <v>-1556313156198.3787</v>
      </c>
      <c r="H23" s="56">
        <f t="shared" si="0"/>
        <v>-1558328908820.0452</v>
      </c>
      <c r="I23" s="56">
        <f t="shared" si="0"/>
        <v>-1560344661441.7097</v>
      </c>
      <c r="J23" s="56">
        <f t="shared" si="0"/>
        <v>-1562360414063.3745</v>
      </c>
      <c r="K23" s="56">
        <f t="shared" si="0"/>
        <v>-1564376166685.0386</v>
      </c>
      <c r="L23" s="56">
        <f t="shared" si="0"/>
        <v>-1566391919306.7031</v>
      </c>
      <c r="M23" s="56">
        <f t="shared" si="0"/>
        <v>-1568407671928.3684</v>
      </c>
      <c r="N23" s="56">
        <f t="shared" si="0"/>
        <v>-1570423424550.033</v>
      </c>
      <c r="O23" s="56">
        <f t="shared" si="0"/>
        <v>-1572439177171.6978</v>
      </c>
      <c r="P23" s="56">
        <f t="shared" si="0"/>
        <v>-1574454929793.3625</v>
      </c>
      <c r="Q23" s="56">
        <f t="shared" si="0"/>
        <v>-1576470682415.0273</v>
      </c>
      <c r="R23" s="56">
        <f t="shared" si="0"/>
        <v>-1578486435036.6917</v>
      </c>
      <c r="S23" s="56">
        <f t="shared" si="0"/>
        <v>-1580502187658.3555</v>
      </c>
      <c r="T23" s="56">
        <f t="shared" si="0"/>
        <v>-1582517940280.0203</v>
      </c>
      <c r="U23" s="56">
        <f t="shared" si="0"/>
        <v>-1584533692901.6851</v>
      </c>
      <c r="V23" s="56">
        <f t="shared" si="0"/>
        <v>-1586549445523.3496</v>
      </c>
      <c r="W23" s="56">
        <f t="shared" si="0"/>
        <v>-1588565198145.0144</v>
      </c>
      <c r="X23" s="56">
        <f t="shared" si="0"/>
        <v>-1590580950766.6785</v>
      </c>
      <c r="Y23" s="56">
        <f t="shared" si="0"/>
        <v>-1592596703388.343</v>
      </c>
      <c r="Z23" s="56">
        <f t="shared" si="0"/>
        <v>-1594612456010.0078</v>
      </c>
      <c r="AA23" s="56">
        <f t="shared" si="0"/>
        <v>-1596628208631.6726</v>
      </c>
      <c r="AB23" s="56">
        <f t="shared" si="0"/>
        <v>-1598643961253.3364</v>
      </c>
      <c r="AC23" s="56">
        <f t="shared" si="0"/>
        <v>-1600659713875.0012</v>
      </c>
      <c r="AD23" s="56">
        <f t="shared" si="0"/>
        <v>-1602675466496.666</v>
      </c>
      <c r="AE23" s="56">
        <f t="shared" si="0"/>
        <v>-1604691219118.3306</v>
      </c>
      <c r="AF23" s="56">
        <f t="shared" si="0"/>
        <v>-1606706971739.9954</v>
      </c>
      <c r="AG23" s="56">
        <f t="shared" si="0"/>
        <v>-1608722724361.6594</v>
      </c>
      <c r="AH23" s="56">
        <f t="shared" si="0"/>
        <v>-1610738476983.324</v>
      </c>
      <c r="AI23" s="56">
        <f t="shared" si="0"/>
        <v>-1612754229604.9888</v>
      </c>
      <c r="AJ23" s="56">
        <f t="shared" si="0"/>
        <v>-1614769982226.6536</v>
      </c>
      <c r="AK23" s="56">
        <f t="shared" si="0"/>
        <v>-1616785734848.3184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-0.10410958904109562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-1804669092414.7891</v>
      </c>
      <c r="C2" s="25">
        <f>$B$2*Data!C$11</f>
        <v>-1754997905171.5044</v>
      </c>
      <c r="D2" s="25">
        <f>$B$2*Data!D$11</f>
        <v>-1705326717928.2197</v>
      </c>
      <c r="E2" s="25">
        <f>$B$2*Data!E$11</f>
        <v>-1655655530684.9353</v>
      </c>
      <c r="F2" s="25">
        <f>$B$2*Data!F$11</f>
        <v>-1605984343441.6506</v>
      </c>
      <c r="G2" s="25">
        <f>$B$2*Data!G$11</f>
        <v>-1556313156198.3787</v>
      </c>
      <c r="H2" s="25">
        <f>$B$2*Data!H$11</f>
        <v>-1558328908820.0452</v>
      </c>
      <c r="I2" s="25">
        <f>$B$2*Data!I$11</f>
        <v>-1560344661441.7097</v>
      </c>
      <c r="J2" s="25">
        <f>$B$2*Data!J$11</f>
        <v>-1562360414063.3745</v>
      </c>
      <c r="K2" s="25">
        <f>$B$2*Data!K$11</f>
        <v>-1564376166685.0386</v>
      </c>
      <c r="L2" s="25">
        <f>$B$2*Data!L$11</f>
        <v>-1566391919306.7031</v>
      </c>
      <c r="M2" s="25">
        <f>$B$2*Data!M$11</f>
        <v>-1568407671928.3684</v>
      </c>
      <c r="N2" s="25">
        <f>$B$2*Data!N$11</f>
        <v>-1570423424550.033</v>
      </c>
      <c r="O2" s="25">
        <f>$B$2*Data!O$11</f>
        <v>-1572439177171.6978</v>
      </c>
      <c r="P2" s="25">
        <f>$B$2*Data!P$11</f>
        <v>-1574454929793.3625</v>
      </c>
      <c r="Q2" s="25">
        <f>$B$2*Data!Q$11</f>
        <v>-1576470682415.0273</v>
      </c>
      <c r="R2" s="25">
        <f>$B$2*Data!R$11</f>
        <v>-1578486435036.6917</v>
      </c>
      <c r="S2" s="25">
        <f>$B$2*Data!S$11</f>
        <v>-1580502187658.3555</v>
      </c>
      <c r="T2" s="25">
        <f>$B$2*Data!T$11</f>
        <v>-1582517940280.0203</v>
      </c>
      <c r="U2" s="25">
        <f>$B$2*Data!U$11</f>
        <v>-1584533692901.6851</v>
      </c>
      <c r="V2" s="25">
        <f>$B$2*Data!V$11</f>
        <v>-1586549445523.3496</v>
      </c>
      <c r="W2" s="25">
        <f>$B$2*Data!W$11</f>
        <v>-1588565198145.0144</v>
      </c>
      <c r="X2" s="25">
        <f>$B$2*Data!X$11</f>
        <v>-1590580950766.6785</v>
      </c>
      <c r="Y2" s="25">
        <f>$B$2*Data!Y$11</f>
        <v>-1592596703388.343</v>
      </c>
      <c r="Z2" s="25">
        <f>$B$2*Data!Z$11</f>
        <v>-1594612456010.0078</v>
      </c>
      <c r="AA2" s="25">
        <f>$B$2*Data!AA$11</f>
        <v>-1596628208631.6726</v>
      </c>
      <c r="AB2" s="25">
        <f>$B$2*Data!AB$11</f>
        <v>-1598643961253.3364</v>
      </c>
      <c r="AC2" s="25">
        <f>$B$2*Data!AC$11</f>
        <v>-1600659713875.0012</v>
      </c>
      <c r="AD2" s="25">
        <f>$B$2*Data!AD$11</f>
        <v>-1602675466496.666</v>
      </c>
      <c r="AE2" s="25">
        <f>$B$2*Data!AE$11</f>
        <v>-1604691219118.3306</v>
      </c>
      <c r="AF2" s="25">
        <f>$B$2*Data!AF$11</f>
        <v>-1606706971739.9954</v>
      </c>
      <c r="AG2" s="25">
        <f>$B$2*Data!AG$11</f>
        <v>-1608722724361.6594</v>
      </c>
      <c r="AH2" s="25">
        <f>$B$2*Data!AH$11</f>
        <v>-1610738476983.324</v>
      </c>
      <c r="AI2" s="25">
        <f>$B$2*Data!AI$11</f>
        <v>-1612754229604.9888</v>
      </c>
      <c r="AJ2" s="25">
        <f>$B$2*Data!AJ$11</f>
        <v>-1614769982226.6536</v>
      </c>
      <c r="AK2" s="25">
        <f>$B$2*Data!AK$11</f>
        <v>-1616785734848.3184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775956611.93916857</v>
      </c>
      <c r="C11" s="25">
        <f>(ABS(C$2)*'data from RPEpUACE'!$B11)+SUMIFS('Override Calcs'!$E$4:$E$6,'Override Calcs'!$A$4:$A$6,About!$B$2,'Override Calcs'!$B$4:$B$6,"CH4")</f>
        <v>754599407.82552016</v>
      </c>
      <c r="D11" s="25">
        <f>(ABS(D$2)*'data from RPEpUACE'!$B11)+SUMIFS('Override Calcs'!$E$4:$E$6,'Override Calcs'!$A$4:$A$6,About!$B$2,'Override Calcs'!$B$4:$B$6,"CH4")</f>
        <v>733242203.71187174</v>
      </c>
      <c r="E11" s="25">
        <f>(ABS(E$2)*'data from RPEpUACE'!$B11)+SUMIFS('Override Calcs'!$E$4:$E$6,'Override Calcs'!$A$4:$A$6,About!$B$2,'Override Calcs'!$B$4:$B$6,"CH4")</f>
        <v>711884999.59822357</v>
      </c>
      <c r="F11" s="25">
        <f>(ABS(F$2)*'data from RPEpUACE'!$B11)+SUMIFS('Override Calcs'!$E$4:$E$6,'Override Calcs'!$A$4:$A$6,About!$B$2,'Override Calcs'!$B$4:$B$6,"CH4")</f>
        <v>690527795.48457515</v>
      </c>
      <c r="G11" s="25">
        <f>(ABS(G$2)*'data from RPEpUACE'!$B11)+SUMIFS('Override Calcs'!$E$4:$E$6,'Override Calcs'!$A$4:$A$6,About!$B$2,'Override Calcs'!$B$4:$B$6,"CH4")</f>
        <v>669170591.37093222</v>
      </c>
      <c r="H11" s="25">
        <f>(ABS(H$2)*'data from RPEpUACE'!$B11)+SUMIFS('Override Calcs'!$E$4:$E$6,'Override Calcs'!$A$4:$A$6,About!$B$2,'Override Calcs'!$B$4:$B$6,"CH4")</f>
        <v>670037307.92378402</v>
      </c>
      <c r="I11" s="25">
        <f>(ABS(I$2)*'data from RPEpUACE'!$B11)+SUMIFS('Override Calcs'!$E$4:$E$6,'Override Calcs'!$A$4:$A$6,About!$B$2,'Override Calcs'!$B$4:$B$6,"CH4")</f>
        <v>670904024.47663486</v>
      </c>
      <c r="J11" s="25">
        <f>(ABS(J$2)*'data from RPEpUACE'!$B11)+SUMIFS('Override Calcs'!$E$4:$E$6,'Override Calcs'!$A$4:$A$6,About!$B$2,'Override Calcs'!$B$4:$B$6,"CH4")</f>
        <v>671770741.02948582</v>
      </c>
      <c r="K11" s="25">
        <f>(ABS(K$2)*'data from RPEpUACE'!$B11)+SUMIFS('Override Calcs'!$E$4:$E$6,'Override Calcs'!$A$4:$A$6,About!$B$2,'Override Calcs'!$B$4:$B$6,"CH4")</f>
        <v>672637457.58233654</v>
      </c>
      <c r="L11" s="25">
        <f>(ABS(L$2)*'data from RPEpUACE'!$B11)+SUMIFS('Override Calcs'!$E$4:$E$6,'Override Calcs'!$A$4:$A$6,About!$B$2,'Override Calcs'!$B$4:$B$6,"CH4")</f>
        <v>673504174.13518751</v>
      </c>
      <c r="M11" s="25">
        <f>(ABS(M$2)*'data from RPEpUACE'!$B11)+SUMIFS('Override Calcs'!$E$4:$E$6,'Override Calcs'!$A$4:$A$6,About!$B$2,'Override Calcs'!$B$4:$B$6,"CH4")</f>
        <v>674370890.68803871</v>
      </c>
      <c r="N11" s="25">
        <f>(ABS(N$2)*'data from RPEpUACE'!$B11)+SUMIFS('Override Calcs'!$E$4:$E$6,'Override Calcs'!$A$4:$A$6,About!$B$2,'Override Calcs'!$B$4:$B$6,"CH4")</f>
        <v>675237607.24088967</v>
      </c>
      <c r="O11" s="25">
        <f>(ABS(O$2)*'data from RPEpUACE'!$B11)+SUMIFS('Override Calcs'!$E$4:$E$6,'Override Calcs'!$A$4:$A$6,About!$B$2,'Override Calcs'!$B$4:$B$6,"CH4")</f>
        <v>676104323.79374063</v>
      </c>
      <c r="P11" s="25">
        <f>(ABS(P$2)*'data from RPEpUACE'!$B11)+SUMIFS('Override Calcs'!$E$4:$E$6,'Override Calcs'!$A$4:$A$6,About!$B$2,'Override Calcs'!$B$4:$B$6,"CH4")</f>
        <v>676971040.34659159</v>
      </c>
      <c r="Q11" s="25">
        <f>(ABS(Q$2)*'data from RPEpUACE'!$B11)+SUMIFS('Override Calcs'!$E$4:$E$6,'Override Calcs'!$A$4:$A$6,About!$B$2,'Override Calcs'!$B$4:$B$6,"CH4")</f>
        <v>677837756.89944267</v>
      </c>
      <c r="R11" s="25">
        <f>(ABS(R$2)*'data from RPEpUACE'!$B11)+SUMIFS('Override Calcs'!$E$4:$E$6,'Override Calcs'!$A$4:$A$6,About!$B$2,'Override Calcs'!$B$4:$B$6,"CH4")</f>
        <v>678704473.4522934</v>
      </c>
      <c r="S11" s="25">
        <f>(ABS(S$2)*'data from RPEpUACE'!$B11)+SUMIFS('Override Calcs'!$E$4:$E$6,'Override Calcs'!$A$4:$A$6,About!$B$2,'Override Calcs'!$B$4:$B$6,"CH4")</f>
        <v>679571190.005144</v>
      </c>
      <c r="T11" s="25">
        <f>(ABS(T$2)*'data from RPEpUACE'!$B11)+SUMIFS('Override Calcs'!$E$4:$E$6,'Override Calcs'!$A$4:$A$6,About!$B$2,'Override Calcs'!$B$4:$B$6,"CH4")</f>
        <v>680437906.55799508</v>
      </c>
      <c r="U11" s="25">
        <f>(ABS(U$2)*'data from RPEpUACE'!$B11)+SUMIFS('Override Calcs'!$E$4:$E$6,'Override Calcs'!$A$4:$A$6,About!$B$2,'Override Calcs'!$B$4:$B$6,"CH4")</f>
        <v>681304623.11084604</v>
      </c>
      <c r="V11" s="25">
        <f>(ABS(V$2)*'data from RPEpUACE'!$B11)+SUMIFS('Override Calcs'!$E$4:$E$6,'Override Calcs'!$A$4:$A$6,About!$B$2,'Override Calcs'!$B$4:$B$6,"CH4")</f>
        <v>682171339.663697</v>
      </c>
      <c r="W11" s="25">
        <f>(ABS(W$2)*'data from RPEpUACE'!$B11)+SUMIFS('Override Calcs'!$E$4:$E$6,'Override Calcs'!$A$4:$A$6,About!$B$2,'Override Calcs'!$B$4:$B$6,"CH4")</f>
        <v>683038056.21654797</v>
      </c>
      <c r="X11" s="25">
        <f>(ABS(X$2)*'data from RPEpUACE'!$B11)+SUMIFS('Override Calcs'!$E$4:$E$6,'Override Calcs'!$A$4:$A$6,About!$B$2,'Override Calcs'!$B$4:$B$6,"CH4")</f>
        <v>683904772.76939869</v>
      </c>
      <c r="Y11" s="25">
        <f>(ABS(Y$2)*'data from RPEpUACE'!$B11)+SUMIFS('Override Calcs'!$E$4:$E$6,'Override Calcs'!$A$4:$A$6,About!$B$2,'Override Calcs'!$B$4:$B$6,"CH4")</f>
        <v>684771489.32224965</v>
      </c>
      <c r="Z11" s="25">
        <f>(ABS(Z$2)*'data from RPEpUACE'!$B11)+SUMIFS('Override Calcs'!$E$4:$E$6,'Override Calcs'!$A$4:$A$6,About!$B$2,'Override Calcs'!$B$4:$B$6,"CH4")</f>
        <v>685638205.87510061</v>
      </c>
      <c r="AA11" s="25">
        <f>(ABS(AA$2)*'data from RPEpUACE'!$B11)+SUMIFS('Override Calcs'!$E$4:$E$6,'Override Calcs'!$A$4:$A$6,About!$B$2,'Override Calcs'!$B$4:$B$6,"CH4")</f>
        <v>686504922.42795157</v>
      </c>
      <c r="AB11" s="25">
        <f>(ABS(AB$2)*'data from RPEpUACE'!$B11)+SUMIFS('Override Calcs'!$E$4:$E$6,'Override Calcs'!$A$4:$A$6,About!$B$2,'Override Calcs'!$B$4:$B$6,"CH4")</f>
        <v>687371638.98080218</v>
      </c>
      <c r="AC11" s="25">
        <f>(ABS(AC$2)*'data from RPEpUACE'!$B11)+SUMIFS('Override Calcs'!$E$4:$E$6,'Override Calcs'!$A$4:$A$6,About!$B$2,'Override Calcs'!$B$4:$B$6,"CH4")</f>
        <v>688238355.53365326</v>
      </c>
      <c r="AD11" s="25">
        <f>(ABS(AD$2)*'data from RPEpUACE'!$B11)+SUMIFS('Override Calcs'!$E$4:$E$6,'Override Calcs'!$A$4:$A$6,About!$B$2,'Override Calcs'!$B$4:$B$6,"CH4")</f>
        <v>689105072.08650422</v>
      </c>
      <c r="AE11" s="25">
        <f>(ABS(AE$2)*'data from RPEpUACE'!$B11)+SUMIFS('Override Calcs'!$E$4:$E$6,'Override Calcs'!$A$4:$A$6,About!$B$2,'Override Calcs'!$B$4:$B$6,"CH4")</f>
        <v>689971788.63935518</v>
      </c>
      <c r="AF11" s="25">
        <f>(ABS(AF$2)*'data from RPEpUACE'!$B11)+SUMIFS('Override Calcs'!$E$4:$E$6,'Override Calcs'!$A$4:$A$6,About!$B$2,'Override Calcs'!$B$4:$B$6,"CH4")</f>
        <v>690838505.19220614</v>
      </c>
      <c r="AG11" s="25">
        <f>(ABS(AG$2)*'data from RPEpUACE'!$B11)+SUMIFS('Override Calcs'!$E$4:$E$6,'Override Calcs'!$A$4:$A$6,About!$B$2,'Override Calcs'!$B$4:$B$6,"CH4")</f>
        <v>691705221.74505687</v>
      </c>
      <c r="AH11" s="25">
        <f>(ABS(AH$2)*'data from RPEpUACE'!$B11)+SUMIFS('Override Calcs'!$E$4:$E$6,'Override Calcs'!$A$4:$A$6,About!$B$2,'Override Calcs'!$B$4:$B$6,"CH4")</f>
        <v>692571938.29790771</v>
      </c>
      <c r="AI11" s="25">
        <f>(ABS(AI$2)*'data from RPEpUACE'!$B11)+SUMIFS('Override Calcs'!$E$4:$E$6,'Override Calcs'!$A$4:$A$6,About!$B$2,'Override Calcs'!$B$4:$B$6,"CH4")</f>
        <v>693438654.85075879</v>
      </c>
      <c r="AJ11" s="25">
        <f>(ABS(AJ$2)*'data from RPEpUACE'!$B11)+SUMIFS('Override Calcs'!$E$4:$E$6,'Override Calcs'!$A$4:$A$6,About!$B$2,'Override Calcs'!$B$4:$B$6,"CH4")</f>
        <v>694305371.40360975</v>
      </c>
      <c r="AK11" s="25">
        <f>(ABS(AK$2)*'data from RPEpUACE'!$B11)+SUMIFS('Override Calcs'!$E$4:$E$6,'Override Calcs'!$A$4:$A$6,About!$B$2,'Override Calcs'!$B$4:$B$6,"CH4")</f>
        <v>695172087.95646083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63170191.722724609</v>
      </c>
      <c r="C12" s="25">
        <f>(ABS(C$2)*'data from RPEpUACE'!$B12)+SUMIFS('Override Calcs'!$E$4:$E$6,'Override Calcs'!$A$4:$A$6,About!$B$2,'Override Calcs'!$B$4:$B$6,"N2O")</f>
        <v>61431513.737690188</v>
      </c>
      <c r="D12" s="25">
        <f>(ABS(D$2)*'data from RPEpUACE'!$B12)+SUMIFS('Override Calcs'!$E$4:$E$6,'Override Calcs'!$A$4:$A$6,About!$B$2,'Override Calcs'!$B$4:$B$6,"N2O")</f>
        <v>59692835.752655767</v>
      </c>
      <c r="E12" s="25">
        <f>(ABS(E$2)*'data from RPEpUACE'!$B12)+SUMIFS('Override Calcs'!$E$4:$E$6,'Override Calcs'!$A$4:$A$6,About!$B$2,'Override Calcs'!$B$4:$B$6,"N2O")</f>
        <v>57954157.767621353</v>
      </c>
      <c r="F12" s="25">
        <f>(ABS(F$2)*'data from RPEpUACE'!$B12)+SUMIFS('Override Calcs'!$E$4:$E$6,'Override Calcs'!$A$4:$A$6,About!$B$2,'Override Calcs'!$B$4:$B$6,"N2O")</f>
        <v>56215479.782586925</v>
      </c>
      <c r="G12" s="25">
        <f>(ABS(G$2)*'data from RPEpUACE'!$B12)+SUMIFS('Override Calcs'!$E$4:$E$6,'Override Calcs'!$A$4:$A$6,About!$B$2,'Override Calcs'!$B$4:$B$6,"N2O")</f>
        <v>54476801.797552951</v>
      </c>
      <c r="H12" s="25">
        <f>(ABS(H$2)*'data from RPEpUACE'!$B12)+SUMIFS('Override Calcs'!$E$4:$E$6,'Override Calcs'!$A$4:$A$6,About!$B$2,'Override Calcs'!$B$4:$B$6,"N2O")</f>
        <v>54547360.705062069</v>
      </c>
      <c r="I12" s="25">
        <f>(ABS(I$2)*'data from RPEpUACE'!$B12)+SUMIFS('Override Calcs'!$E$4:$E$6,'Override Calcs'!$A$4:$A$6,About!$B$2,'Override Calcs'!$B$4:$B$6,"N2O")</f>
        <v>54617919.612571113</v>
      </c>
      <c r="J12" s="25">
        <f>(ABS(J$2)*'data from RPEpUACE'!$B12)+SUMIFS('Override Calcs'!$E$4:$E$6,'Override Calcs'!$A$4:$A$6,About!$B$2,'Override Calcs'!$B$4:$B$6,"N2O")</f>
        <v>54688478.520080172</v>
      </c>
      <c r="K12" s="25">
        <f>(ABS(K$2)*'data from RPEpUACE'!$B12)+SUMIFS('Override Calcs'!$E$4:$E$6,'Override Calcs'!$A$4:$A$6,About!$B$2,'Override Calcs'!$B$4:$B$6,"N2O")</f>
        <v>54759037.427589208</v>
      </c>
      <c r="L12" s="25">
        <f>(ABS(L$2)*'data from RPEpUACE'!$B12)+SUMIFS('Override Calcs'!$E$4:$E$6,'Override Calcs'!$A$4:$A$6,About!$B$2,'Override Calcs'!$B$4:$B$6,"N2O")</f>
        <v>54829596.335098252</v>
      </c>
      <c r="M12" s="25">
        <f>(ABS(M$2)*'data from RPEpUACE'!$B12)+SUMIFS('Override Calcs'!$E$4:$E$6,'Override Calcs'!$A$4:$A$6,About!$B$2,'Override Calcs'!$B$4:$B$6,"N2O")</f>
        <v>54900155.242607325</v>
      </c>
      <c r="N12" s="25">
        <f>(ABS(N$2)*'data from RPEpUACE'!$B12)+SUMIFS('Override Calcs'!$E$4:$E$6,'Override Calcs'!$A$4:$A$6,About!$B$2,'Override Calcs'!$B$4:$B$6,"N2O")</f>
        <v>54970714.150116377</v>
      </c>
      <c r="O12" s="25">
        <f>(ABS(O$2)*'data from RPEpUACE'!$B12)+SUMIFS('Override Calcs'!$E$4:$E$6,'Override Calcs'!$A$4:$A$6,About!$B$2,'Override Calcs'!$B$4:$B$6,"N2O")</f>
        <v>55041273.057625435</v>
      </c>
      <c r="P12" s="25">
        <f>(ABS(P$2)*'data from RPEpUACE'!$B12)+SUMIFS('Override Calcs'!$E$4:$E$6,'Override Calcs'!$A$4:$A$6,About!$B$2,'Override Calcs'!$B$4:$B$6,"N2O")</f>
        <v>55111831.965134494</v>
      </c>
      <c r="Q12" s="25">
        <f>(ABS(Q$2)*'data from RPEpUACE'!$B12)+SUMIFS('Override Calcs'!$E$4:$E$6,'Override Calcs'!$A$4:$A$6,About!$B$2,'Override Calcs'!$B$4:$B$6,"N2O")</f>
        <v>55182390.872643553</v>
      </c>
      <c r="R12" s="25">
        <f>(ABS(R$2)*'data from RPEpUACE'!$B12)+SUMIFS('Override Calcs'!$E$4:$E$6,'Override Calcs'!$A$4:$A$6,About!$B$2,'Override Calcs'!$B$4:$B$6,"N2O")</f>
        <v>55252949.780152589</v>
      </c>
      <c r="S12" s="25">
        <f>(ABS(S$2)*'data from RPEpUACE'!$B12)+SUMIFS('Override Calcs'!$E$4:$E$6,'Override Calcs'!$A$4:$A$6,About!$B$2,'Override Calcs'!$B$4:$B$6,"N2O")</f>
        <v>55323508.687661611</v>
      </c>
      <c r="T12" s="25">
        <f>(ABS(T$2)*'data from RPEpUACE'!$B12)+SUMIFS('Override Calcs'!$E$4:$E$6,'Override Calcs'!$A$4:$A$6,About!$B$2,'Override Calcs'!$B$4:$B$6,"N2O")</f>
        <v>55394067.595170669</v>
      </c>
      <c r="U12" s="25">
        <f>(ABS(U$2)*'data from RPEpUACE'!$B12)+SUMIFS('Override Calcs'!$E$4:$E$6,'Override Calcs'!$A$4:$A$6,About!$B$2,'Override Calcs'!$B$4:$B$6,"N2O")</f>
        <v>55464626.502679728</v>
      </c>
      <c r="V12" s="25">
        <f>(ABS(V$2)*'data from RPEpUACE'!$B12)+SUMIFS('Override Calcs'!$E$4:$E$6,'Override Calcs'!$A$4:$A$6,About!$B$2,'Override Calcs'!$B$4:$B$6,"N2O")</f>
        <v>55535185.410188779</v>
      </c>
      <c r="W12" s="25">
        <f>(ABS(W$2)*'data from RPEpUACE'!$B12)+SUMIFS('Override Calcs'!$E$4:$E$6,'Override Calcs'!$A$4:$A$6,About!$B$2,'Override Calcs'!$B$4:$B$6,"N2O")</f>
        <v>55605744.317697838</v>
      </c>
      <c r="X12" s="25">
        <f>(ABS(X$2)*'data from RPEpUACE'!$B12)+SUMIFS('Override Calcs'!$E$4:$E$6,'Override Calcs'!$A$4:$A$6,About!$B$2,'Override Calcs'!$B$4:$B$6,"N2O")</f>
        <v>55676303.225206867</v>
      </c>
      <c r="Y12" s="25">
        <f>(ABS(Y$2)*'data from RPEpUACE'!$B12)+SUMIFS('Override Calcs'!$E$4:$E$6,'Override Calcs'!$A$4:$A$6,About!$B$2,'Override Calcs'!$B$4:$B$6,"N2O")</f>
        <v>55746862.132715918</v>
      </c>
      <c r="Z12" s="25">
        <f>(ABS(Z$2)*'data from RPEpUACE'!$B12)+SUMIFS('Override Calcs'!$E$4:$E$6,'Override Calcs'!$A$4:$A$6,About!$B$2,'Override Calcs'!$B$4:$B$6,"N2O")</f>
        <v>55817421.040224977</v>
      </c>
      <c r="AA12" s="25">
        <f>(ABS(AA$2)*'data from RPEpUACE'!$B12)+SUMIFS('Override Calcs'!$E$4:$E$6,'Override Calcs'!$A$4:$A$6,About!$B$2,'Override Calcs'!$B$4:$B$6,"N2O")</f>
        <v>55887979.947734028</v>
      </c>
      <c r="AB12" s="25">
        <f>(ABS(AB$2)*'data from RPEpUACE'!$B12)+SUMIFS('Override Calcs'!$E$4:$E$6,'Override Calcs'!$A$4:$A$6,About!$B$2,'Override Calcs'!$B$4:$B$6,"N2O")</f>
        <v>55958538.855243057</v>
      </c>
      <c r="AC12" s="25">
        <f>(ABS(AC$2)*'data from RPEpUACE'!$B12)+SUMIFS('Override Calcs'!$E$4:$E$6,'Override Calcs'!$A$4:$A$6,About!$B$2,'Override Calcs'!$B$4:$B$6,"N2O")</f>
        <v>56029097.762752116</v>
      </c>
      <c r="AD12" s="25">
        <f>(ABS(AD$2)*'data from RPEpUACE'!$B12)+SUMIFS('Override Calcs'!$E$4:$E$6,'Override Calcs'!$A$4:$A$6,About!$B$2,'Override Calcs'!$B$4:$B$6,"N2O")</f>
        <v>56099656.670261167</v>
      </c>
      <c r="AE12" s="25">
        <f>(ABS(AE$2)*'data from RPEpUACE'!$B12)+SUMIFS('Override Calcs'!$E$4:$E$6,'Override Calcs'!$A$4:$A$6,About!$B$2,'Override Calcs'!$B$4:$B$6,"N2O")</f>
        <v>56170215.577770218</v>
      </c>
      <c r="AF12" s="25">
        <f>(ABS(AF$2)*'data from RPEpUACE'!$B12)+SUMIFS('Override Calcs'!$E$4:$E$6,'Override Calcs'!$A$4:$A$6,About!$B$2,'Override Calcs'!$B$4:$B$6,"N2O")</f>
        <v>56240774.485279277</v>
      </c>
      <c r="AG12" s="25">
        <f>(ABS(AG$2)*'data from RPEpUACE'!$B12)+SUMIFS('Override Calcs'!$E$4:$E$6,'Override Calcs'!$A$4:$A$6,About!$B$2,'Override Calcs'!$B$4:$B$6,"N2O")</f>
        <v>56311333.392788306</v>
      </c>
      <c r="AH12" s="25">
        <f>(ABS(AH$2)*'data from RPEpUACE'!$B12)+SUMIFS('Override Calcs'!$E$4:$E$6,'Override Calcs'!$A$4:$A$6,About!$B$2,'Override Calcs'!$B$4:$B$6,"N2O")</f>
        <v>56381892.300297357</v>
      </c>
      <c r="AI12" s="25">
        <f>(ABS(AI$2)*'data from RPEpUACE'!$B12)+SUMIFS('Override Calcs'!$E$4:$E$6,'Override Calcs'!$A$4:$A$6,About!$B$2,'Override Calcs'!$B$4:$B$6,"N2O")</f>
        <v>56452451.207806416</v>
      </c>
      <c r="AJ12" s="25">
        <f>(ABS(AJ$2)*'data from RPEpUACE'!$B12)+SUMIFS('Override Calcs'!$E$4:$E$6,'Override Calcs'!$A$4:$A$6,About!$B$2,'Override Calcs'!$B$4:$B$6,"N2O")</f>
        <v>56523010.115315475</v>
      </c>
      <c r="AK12" s="25">
        <f>(ABS(AK$2)*'data from RPEpUACE'!$B12)+SUMIFS('Override Calcs'!$E$4:$E$6,'Override Calcs'!$A$4:$A$6,About!$B$2,'Override Calcs'!$B$4:$B$6,"N2O")</f>
        <v>56593569.022824533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2021-08-04T19:43:09Z</dcterms:modified>
</cp:coreProperties>
</file>