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RI\webappdata\"/>
    </mc:Choice>
  </mc:AlternateContent>
  <xr:revisionPtr revIDLastSave="0" documentId="8_{2D4629D6-FD02-4DBA-9AE4-CF5E3515DE86}"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F3" i="20" l="1"/>
  <c r="F2" i="20"/>
  <c r="J10" i="23"/>
  <c r="K10" i="23" s="1"/>
  <c r="N10" i="23"/>
  <c r="O10" i="23" s="1"/>
  <c r="J23" i="23"/>
  <c r="K23" i="23" s="1"/>
  <c r="N23" i="23"/>
  <c r="O23" i="23" s="1"/>
  <c r="N35" i="23"/>
  <c r="O35" i="23" s="1"/>
  <c r="J35" i="23"/>
  <c r="K35" i="23" s="1"/>
  <c r="N21" i="23"/>
  <c r="O21" i="23" s="1"/>
  <c r="J21" i="23"/>
  <c r="K2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G41" i="23" s="1"/>
  <c r="N1" i="25"/>
  <c r="G8" i="23" s="1"/>
  <c r="AC1" i="25"/>
  <c r="W1" i="25"/>
  <c r="J1" i="25"/>
  <c r="I1" i="25"/>
  <c r="AB1" i="25"/>
  <c r="AF1" i="25"/>
  <c r="Y1" i="25"/>
  <c r="AH1" i="25"/>
  <c r="V1" i="25"/>
  <c r="D1" i="25"/>
  <c r="AE1" i="25"/>
  <c r="K1" i="25"/>
  <c r="U1" i="25"/>
  <c r="P1" i="25"/>
  <c r="Z1" i="25"/>
  <c r="G1" i="25"/>
  <c r="Q1" i="25"/>
  <c r="AA1" i="25"/>
  <c r="M1" i="25"/>
  <c r="N41" i="23" l="1"/>
  <c r="O41" i="23" s="1"/>
  <c r="J41" i="23"/>
  <c r="K41" i="23" s="1"/>
  <c r="N20" i="23"/>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<sst xmlns="http://schemas.openxmlformats.org/spreadsheetml/2006/main" count="43096" uniqueCount="4487">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</sst>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4062</v>
      </c>
      <c r="C1" s="380">
        <v>46294</v>
      </c>
      <c r="G1" s="381" t="s">
        <v>3985</v>
      </c>
      <c r="H1" s="381" t="s">
        <v>3986</v>
      </c>
    </row>
    <row r="2" spans="1:8" x14ac:dyDescent="0.25">
      <c r="B2" t="str">
        <f>_xlfn.XLOOKUP(B1,H:H,G:G,0,0,1)</f>
        <v>RI</v>
      </c>
      <c r="C2" t="str">
        <f>_xlfn.XLOOKUP(B2,G:G, H:H, 0,0,1)</f>
        <v>Rhode Island</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12.000759999999998</v>
      </c>
      <c r="E2" s="436">
        <f>SUMIFS('frozen policy trendline'!E:E,'frozen policy trendline'!$A:$A,About!$B$2)-SUMIFS('frozen policy trendline'!E:E,'frozen policy trendline'!$A:$A,About!$B$2,'frozen policy trendline'!$B:$B,"Output Total CO2e Emissions by Sector[LULUCF sector]")</f>
        <v>10.468108000000001</v>
      </c>
      <c r="F2" s="436">
        <f>SUMIFS('frozen policy trendline'!F:F,'frozen policy trendline'!$A:$A,About!$B$2)-SUMIFS('frozen policy trendline'!F:F,'frozen policy trendline'!$A:$A,About!$B$2,'frozen policy trendline'!$B:$B,"Output Total CO2e Emissions by Sector[LULUCF sector]")</f>
        <v>9.8967190000000009</v>
      </c>
      <c r="G2" s="436">
        <f>SUMIFS('frozen policy trendline'!G:G,'frozen policy trendline'!$A:$A,About!$B$2)-SUMIFS('frozen policy trendline'!G:G,'frozen policy trendline'!$A:$A,About!$B$2,'frozen policy trendline'!$B:$B,"Output Total CO2e Emissions by Sector[LULUCF sector]")</f>
        <v>9.2459030000000002</v>
      </c>
      <c r="H2" s="436">
        <f>SUMIFS('frozen policy trendline'!H:H,'frozen policy trendline'!$A:$A,About!$B$2)-SUMIFS('frozen policy trendline'!H:H,'frozen policy trendline'!$A:$A,About!$B$2,'frozen policy trendline'!$B:$B,"Output Total CO2e Emissions by Sector[LULUCF sector]")</f>
        <v>8.7737739999999995</v>
      </c>
      <c r="I2" s="436">
        <f>SUMIFS('frozen policy trendline'!I:I,'frozen policy trendline'!$A:$A,About!$B$2)-SUMIFS('frozen policy trendline'!I:I,'frozen policy trendline'!$A:$A,About!$B$2,'frozen policy trendline'!$B:$B,"Output Total CO2e Emissions by Sector[LULUCF sector]")</f>
        <v>8.4174499999999988</v>
      </c>
      <c r="J2" s="436">
        <f>SUMIFS('frozen policy trendline'!J:J,'frozen policy trendline'!$A:$A,About!$B$2)-SUMIFS('frozen policy trendline'!J:J,'frozen policy trendline'!$A:$A,About!$B$2,'frozen policy trendline'!$B:$B,"Output Total CO2e Emissions by Sector[LULUCF sector]")</f>
        <v>8.2653940000000006</v>
      </c>
      <c r="K2" s="436">
        <f>SUMIFS('frozen policy trendline'!K:K,'frozen policy trendline'!$A:$A,About!$B$2)-SUMIFS('frozen policy trendline'!K:K,'frozen policy trendline'!$A:$A,About!$B$2,'frozen policy trendline'!$B:$B,"Output Total CO2e Emissions by Sector[LULUCF sector]")</f>
        <v>8.1232070000000007</v>
      </c>
      <c r="L2" s="436">
        <f>SUMIFS('frozen policy trendline'!L:L,'frozen policy trendline'!$A:$A,About!$B$2)-SUMIFS('frozen policy trendline'!L:L,'frozen policy trendline'!$A:$A,About!$B$2,'frozen policy trendline'!$B:$B,"Output Total CO2e Emissions by Sector[LULUCF sector]")</f>
        <v>7.9770540000000008</v>
      </c>
      <c r="M2" s="436">
        <f>SUMIFS('frozen policy trendline'!M:M,'frozen policy trendline'!$A:$A,About!$B$2)-SUMIFS('frozen policy trendline'!M:M,'frozen policy trendline'!$A:$A,About!$B$2,'frozen policy trendline'!$B:$B,"Output Total CO2e Emissions by Sector[LULUCF sector]")</f>
        <v>7.8312500000000007</v>
      </c>
      <c r="N2" s="436">
        <f>SUMIFS('frozen policy trendline'!N:N,'frozen policy trendline'!$A:$A,About!$B$2)-SUMIFS('frozen policy trendline'!N:N,'frozen policy trendline'!$A:$A,About!$B$2,'frozen policy trendline'!$B:$B,"Output Total CO2e Emissions by Sector[LULUCF sector]")</f>
        <v>7.635765000000001</v>
      </c>
      <c r="O2" s="436">
        <f>SUMIFS('frozen policy trendline'!O:O,'frozen policy trendline'!$A:$A,About!$B$2)-SUMIFS('frozen policy trendline'!O:O,'frozen policy trendline'!$A:$A,About!$B$2,'frozen policy trendline'!$B:$B,"Output Total CO2e Emissions by Sector[LULUCF sector]")</f>
        <v>7.4285910000000008</v>
      </c>
      <c r="P2" s="436">
        <f>SUMIFS('frozen policy trendline'!P:P,'frozen policy trendline'!$A:$A,About!$B$2)-SUMIFS('frozen policy trendline'!P:P,'frozen policy trendline'!$A:$A,About!$B$2,'frozen policy trendline'!$B:$B,"Output Total CO2e Emissions by Sector[LULUCF sector]")</f>
        <v>7.1955600000000004</v>
      </c>
      <c r="Q2" s="436">
        <f>SUMIFS('frozen policy trendline'!Q:Q,'frozen policy trendline'!$A:$A,About!$B$2)-SUMIFS('frozen policy trendline'!Q:Q,'frozen policy trendline'!$A:$A,About!$B$2,'frozen policy trendline'!$B:$B,"Output Total CO2e Emissions by Sector[LULUCF sector]")</f>
        <v>7.0372790000000016</v>
      </c>
      <c r="R2" s="436">
        <f>SUMIFS('frozen policy trendline'!R:R,'frozen policy trendline'!$A:$A,About!$B$2)-SUMIFS('frozen policy trendline'!R:R,'frozen policy trendline'!$A:$A,About!$B$2,'frozen policy trendline'!$B:$B,"Output Total CO2e Emissions by Sector[LULUCF sector]")</f>
        <v>6.8604440000000011</v>
      </c>
      <c r="S2" s="436">
        <f>SUMIFS('frozen policy trendline'!S:S,'frozen policy trendline'!$A:$A,About!$B$2)-SUMIFS('frozen policy trendline'!S:S,'frozen policy trendline'!$A:$A,About!$B$2,'frozen policy trendline'!$B:$B,"Output Total CO2e Emissions by Sector[LULUCF sector]")</f>
        <v>6.668965</v>
      </c>
      <c r="T2" s="436">
        <f>SUMIFS('frozen policy trendline'!T:T,'frozen policy trendline'!$A:$A,About!$B$2)-SUMIFS('frozen policy trendline'!T:T,'frozen policy trendline'!$A:$A,About!$B$2,'frozen policy trendline'!$B:$B,"Output Total CO2e Emissions by Sector[LULUCF sector]")</f>
        <v>6.5245559999999987</v>
      </c>
      <c r="U2" s="436">
        <f>SUMIFS('frozen policy trendline'!U:U,'frozen policy trendline'!$A:$A,About!$B$2)-SUMIFS('frozen policy trendline'!U:U,'frozen policy trendline'!$A:$A,About!$B$2,'frozen policy trendline'!$B:$B,"Output Total CO2e Emissions by Sector[LULUCF sector]")</f>
        <v>6.4009210000000003</v>
      </c>
      <c r="V2" s="436">
        <f>SUMIFS('frozen policy trendline'!V:V,'frozen policy trendline'!$A:$A,About!$B$2)-SUMIFS('frozen policy trendline'!V:V,'frozen policy trendline'!$A:$A,About!$B$2,'frozen policy trendline'!$B:$B,"Output Total CO2e Emissions by Sector[LULUCF sector]")</f>
        <v>6.3358160000000012</v>
      </c>
      <c r="W2" s="436">
        <f>SUMIFS('frozen policy trendline'!W:W,'frozen policy trendline'!$A:$A,About!$B$2)-SUMIFS('frozen policy trendline'!W:W,'frozen policy trendline'!$A:$A,About!$B$2,'frozen policy trendline'!$B:$B,"Output Total CO2e Emissions by Sector[LULUCF sector]")</f>
        <v>6.2937280000000015</v>
      </c>
      <c r="X2" s="436">
        <f>SUMIFS('frozen policy trendline'!X:X,'frozen policy trendline'!$A:$A,About!$B$2)-SUMIFS('frozen policy trendline'!X:X,'frozen policy trendline'!$A:$A,About!$B$2,'frozen policy trendline'!$B:$B,"Output Total CO2e Emissions by Sector[LULUCF sector]")</f>
        <v>6.2247370000000011</v>
      </c>
      <c r="Y2" s="436">
        <f>SUMIFS('frozen policy trendline'!Y:Y,'frozen policy trendline'!$A:$A,About!$B$2)-SUMIFS('frozen policy trendline'!Y:Y,'frozen policy trendline'!$A:$A,About!$B$2,'frozen policy trendline'!$B:$B,"Output Total CO2e Emissions by Sector[LULUCF sector]")</f>
        <v>6.1567760000000007</v>
      </c>
      <c r="Z2" s="436">
        <f>SUMIFS('frozen policy trendline'!Z:Z,'frozen policy trendline'!$A:$A,About!$B$2)-SUMIFS('frozen policy trendline'!Z:Z,'frozen policy trendline'!$A:$A,About!$B$2,'frozen policy trendline'!$B:$B,"Output Total CO2e Emissions by Sector[LULUCF sector]")</f>
        <v>6.075800000000001</v>
      </c>
      <c r="AA2" s="436">
        <f>SUMIFS('frozen policy trendline'!AA:AA,'frozen policy trendline'!$A:$A,About!$B$2)-SUMIFS('frozen policy trendline'!AA:AA,'frozen policy trendline'!$A:$A,About!$B$2,'frozen policy trendline'!$B:$B,"Output Total CO2e Emissions by Sector[LULUCF sector]")</f>
        <v>6.0440830000000005</v>
      </c>
      <c r="AB2" s="436">
        <f>SUMIFS('frozen policy trendline'!AB:AB,'frozen policy trendline'!$A:$A,About!$B$2)-SUMIFS('frozen policy trendline'!AB:AB,'frozen policy trendline'!$A:$A,About!$B$2,'frozen policy trendline'!$B:$B,"Output Total CO2e Emissions by Sector[LULUCF sector]")</f>
        <v>5.9939470000000004</v>
      </c>
      <c r="AC2" s="436">
        <f>SUMIFS('frozen policy trendline'!AC:AC,'frozen policy trendline'!$A:$A,About!$B$2)-SUMIFS('frozen policy trendline'!AC:AC,'frozen policy trendline'!$A:$A,About!$B$2,'frozen policy trendline'!$B:$B,"Output Total CO2e Emissions by Sector[LULUCF sector]")</f>
        <v>5.9520510000000009</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80% below 1990 levels by 2040</v>
      </c>
      <c r="C2" s="1">
        <f>IF(INDEX('State Targets'!I:I,MATCH(About!$C$2,'State Targets'!$B:$B,0))=0,"",INDEX('State Targets'!I:I,MATCH(About!$C$2,'State Targets'!$B:$B,0)))</f>
        <v>2040</v>
      </c>
      <c r="D2" s="1">
        <f>INDEX('State Targets'!J:J,MATCH(About!$C$2,'State Targets'!$B:$B,0))</f>
        <v>1.7999999999999996</v>
      </c>
      <c r="E2" s="1">
        <f>INDEX('State Targets'!K:K,MATCH(About!$C$2,'State Targets'!$B:$B,0))</f>
        <v>1.7999999999999996</v>
      </c>
      <c r="F2" s="1" t="str">
        <f>IF(INDEX('State Targets'!C:C,MATCH(About!$C$2,'State Targets'!$B:$B,0))=0,"",INDEX('State Targets'!C:C,MATCH(About!$C$2,'State Targets'!$B:$B,0)))</f>
        <v>Rhode Island enacted statutory targets in 2021 to reduce GHG emissions 10% by 2020, 45% by 2030, 80% by 2040, all compared to 1990 levels. The statute also aims to achieve net-zero emissions by 2050.</v>
      </c>
    </row>
    <row r="3" spans="1:6" ht="90" x14ac:dyDescent="0.25">
      <c r="A3" s="1" t="s">
        <v>3518</v>
      </c>
      <c r="B3" s="1" t="str">
        <f>IF(INDEX('State Targets'!L:L,MATCH(About!$C$2,'State Targets'!$B:$B,0))=0,"",INDEX('State Targets'!L:L,MATCH(About!$C$2,'State Targets'!$B:$B,0)))</f>
        <v>Net-zero emissions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Rhode Island enacted statutory targets in 2021 to reduce GHG emissions 10% by 2020, 45% by 2030, 80% by 2040, all compared to 1990 levels. The statute also aims to achieve net-zero emissions by 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9</v>
      </c>
      <c r="H41" t="s">
        <v>4157</v>
      </c>
      <c r="I41" s="402">
        <v>2040</v>
      </c>
      <c r="J41" s="402">
        <f t="shared" si="0"/>
        <v>1.7999999999999996</v>
      </c>
      <c r="K41" s="402">
        <f t="shared" si="1"/>
        <v>1.7999999999999996</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RI</v>
      </c>
      <c r="C1" s="409">
        <f>SUM(C4:C87)</f>
        <v>8.7686451843405013</v>
      </c>
      <c r="D1" s="409">
        <f t="shared" ref="D1:AG1" si="0">SUM(D4:D87)</f>
        <v>10.5225086363046</v>
      </c>
      <c r="E1" s="409">
        <f t="shared" si="0"/>
        <v>12.876762825642798</v>
      </c>
      <c r="F1" s="409">
        <f t="shared" si="0"/>
        <v>10.5439563470119</v>
      </c>
      <c r="G1" s="409">
        <f t="shared" si="0"/>
        <v>12.5711324295875</v>
      </c>
      <c r="H1" s="409">
        <f t="shared" si="0"/>
        <v>11.866339406801</v>
      </c>
      <c r="I1" s="409">
        <f t="shared" si="0"/>
        <v>13.4112944030691</v>
      </c>
      <c r="J1" s="409">
        <f t="shared" si="0"/>
        <v>13.152515638247799</v>
      </c>
      <c r="K1" s="409">
        <f t="shared" si="0"/>
        <v>13.692759099262299</v>
      </c>
      <c r="L1" s="409">
        <f t="shared" si="0"/>
        <v>13.097846003497301</v>
      </c>
      <c r="M1" s="409">
        <f t="shared" si="0"/>
        <v>11.706974842927799</v>
      </c>
      <c r="N1" s="409">
        <f t="shared" si="0"/>
        <v>12.3558625170469</v>
      </c>
      <c r="O1" s="409">
        <f t="shared" si="0"/>
        <v>11.670751291838002</v>
      </c>
      <c r="P1" s="409">
        <f t="shared" si="0"/>
        <v>11.5796853809467</v>
      </c>
      <c r="Q1" s="409">
        <f t="shared" si="0"/>
        <v>11.125325551017198</v>
      </c>
      <c r="R1" s="409">
        <f t="shared" si="0"/>
        <v>11.298678246001399</v>
      </c>
      <c r="S1" s="409">
        <f t="shared" si="0"/>
        <v>10.8055661577151</v>
      </c>
      <c r="T1" s="409">
        <f t="shared" si="0"/>
        <v>11.3387883013362</v>
      </c>
      <c r="U1" s="409">
        <f t="shared" si="0"/>
        <v>10.917407908785998</v>
      </c>
      <c r="V1" s="409">
        <f t="shared" si="0"/>
        <v>11.491374788120501</v>
      </c>
      <c r="W1" s="409">
        <f t="shared" si="0"/>
        <v>11.299719572772601</v>
      </c>
      <c r="X1" s="409">
        <f t="shared" si="0"/>
        <v>11.353278797244499</v>
      </c>
      <c r="Y1" s="409">
        <f t="shared" si="0"/>
        <v>10.740564638627299</v>
      </c>
      <c r="Z1" s="409">
        <f t="shared" si="0"/>
        <v>10.427080488171301</v>
      </c>
      <c r="AA1" s="409">
        <f t="shared" si="0"/>
        <v>11.017106682190898</v>
      </c>
      <c r="AB1" s="409">
        <f t="shared" si="0"/>
        <v>11.2279305716728</v>
      </c>
      <c r="AC1" s="409">
        <f t="shared" si="0"/>
        <v>10.004218403095798</v>
      </c>
      <c r="AD1" s="409">
        <f t="shared" si="0"/>
        <v>10.256351778813302</v>
      </c>
      <c r="AE1" s="409">
        <f t="shared" si="0"/>
        <v>11.419644345851999</v>
      </c>
      <c r="AF1" s="409">
        <f t="shared" si="0"/>
        <v>10.771239773722801</v>
      </c>
      <c r="AG1" s="409">
        <f t="shared" si="0"/>
        <v>10.218615373226401</v>
      </c>
      <c r="AH1" s="409">
        <f>SUM(AH4:AH87)</f>
        <v>10.874852894121499</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0.66017333777190002</v>
      </c>
      <c r="D4">
        <f>SUMIFS('EPA Export Aggregation'!G:G,'EPA Export Aggregation'!$A:$A,$B4,'EPA Export Aggregation'!$D:$D,$A$1)*IF($A4="CH4",About!$D$58,IF($A4="N2O",About!$D$59,1))</f>
        <v>1.3475517900942999</v>
      </c>
      <c r="E4">
        <f>SUMIFS('EPA Export Aggregation'!H:H,'EPA Export Aggregation'!$A:$A,$B4,'EPA Export Aggregation'!$D:$D,$A$1)*IF($A4="CH4",About!$D$58,IF($A4="N2O",About!$D$59,1))</f>
        <v>2.1516516596367001</v>
      </c>
      <c r="F4">
        <f>SUMIFS('EPA Export Aggregation'!I:I,'EPA Export Aggregation'!$A:$A,$B4,'EPA Export Aggregation'!$D:$D,$A$1)*IF($A4="CH4",About!$D$58,IF($A4="N2O",About!$D$59,1))</f>
        <v>1.9828459779567</v>
      </c>
      <c r="G4">
        <f>SUMIFS('EPA Export Aggregation'!J:J,'EPA Export Aggregation'!$A:$A,$B4,'EPA Export Aggregation'!$D:$D,$A$1)*IF($A4="CH4",About!$D$58,IF($A4="N2O",About!$D$59,1))</f>
        <v>2.1098525349627</v>
      </c>
      <c r="H4">
        <f>SUMIFS('EPA Export Aggregation'!K:K,'EPA Export Aggregation'!$A:$A,$B4,'EPA Export Aggregation'!$D:$D,$A$1)*IF($A4="CH4",About!$D$58,IF($A4="N2O",About!$D$59,1))</f>
        <v>1.9716991265423001</v>
      </c>
      <c r="I4">
        <f>SUMIFS('EPA Export Aggregation'!L:L,'EPA Export Aggregation'!$A:$A,$B4,'EPA Export Aggregation'!$D:$D,$A$1)*IF($A4="CH4",About!$D$58,IF($A4="N2O",About!$D$59,1))</f>
        <v>3.4294642691124002</v>
      </c>
      <c r="J4">
        <f>SUMIFS('EPA Export Aggregation'!M:M,'EPA Export Aggregation'!$A:$A,$B4,'EPA Export Aggregation'!$D:$D,$A$1)*IF($A4="CH4",About!$D$58,IF($A4="N2O",About!$D$59,1))</f>
        <v>3.3461052944587002</v>
      </c>
      <c r="K4">
        <f>SUMIFS('EPA Export Aggregation'!N:N,'EPA Export Aggregation'!$A:$A,$B4,'EPA Export Aggregation'!$D:$D,$A$1)*IF($A4="CH4",About!$D$58,IF($A4="N2O",About!$D$59,1))</f>
        <v>3.269590803536</v>
      </c>
      <c r="L4">
        <f>SUMIFS('EPA Export Aggregation'!O:O,'EPA Export Aggregation'!$A:$A,$B4,'EPA Export Aggregation'!$D:$D,$A$1)*IF($A4="CH4",About!$D$58,IF($A4="N2O",About!$D$59,1))</f>
        <v>2.9580898271251002</v>
      </c>
      <c r="M4">
        <f>SUMIFS('EPA Export Aggregation'!P:P,'EPA Export Aggregation'!$A:$A,$B4,'EPA Export Aggregation'!$D:$D,$A$1)*IF($A4="CH4",About!$D$58,IF($A4="N2O",About!$D$59,1))</f>
        <v>2.6559971691390998</v>
      </c>
      <c r="N4">
        <f>SUMIFS('EPA Export Aggregation'!Q:Q,'EPA Export Aggregation'!$A:$A,$B4,'EPA Export Aggregation'!$D:$D,$A$1)*IF($A4="CH4",About!$D$58,IF($A4="N2O",About!$D$59,1))</f>
        <v>3.1971463363158001</v>
      </c>
      <c r="O4">
        <f>SUMIFS('EPA Export Aggregation'!R:R,'EPA Export Aggregation'!$A:$A,$B4,'EPA Export Aggregation'!$D:$D,$A$1)*IF($A4="CH4",About!$D$58,IF($A4="N2O",About!$D$59,1))</f>
        <v>2.9209242031478002</v>
      </c>
      <c r="P4">
        <f>SUMIFS('EPA Export Aggregation'!S:S,'EPA Export Aggregation'!$A:$A,$B4,'EPA Export Aggregation'!$D:$D,$A$1)*IF($A4="CH4",About!$D$58,IF($A4="N2O",About!$D$59,1))</f>
        <v>2.2847763252089002</v>
      </c>
      <c r="Q4">
        <f>SUMIFS('EPA Export Aggregation'!T:T,'EPA Export Aggregation'!$A:$A,$B4,'EPA Export Aggregation'!$D:$D,$A$1)*IF($A4="CH4",About!$D$58,IF($A4="N2O",About!$D$59,1))</f>
        <v>1.9534342167178</v>
      </c>
      <c r="R4">
        <f>SUMIFS('EPA Export Aggregation'!U:U,'EPA Export Aggregation'!$A:$A,$B4,'EPA Export Aggregation'!$D:$D,$A$1)*IF($A4="CH4",About!$D$58,IF($A4="N2O",About!$D$59,1))</f>
        <v>2.3833058876551001</v>
      </c>
      <c r="S4">
        <f>SUMIFS('EPA Export Aggregation'!V:V,'EPA Export Aggregation'!$A:$A,$B4,'EPA Export Aggregation'!$D:$D,$A$1)*IF($A4="CH4",About!$D$58,IF($A4="N2O",About!$D$59,1))</f>
        <v>2.3258761164377</v>
      </c>
      <c r="T4">
        <f>SUMIFS('EPA Export Aggregation'!W:W,'EPA Export Aggregation'!$A:$A,$B4,'EPA Export Aggregation'!$D:$D,$A$1)*IF($A4="CH4",About!$D$58,IF($A4="N2O",About!$D$59,1))</f>
        <v>2.8035914997922999</v>
      </c>
      <c r="U4">
        <f>SUMIFS('EPA Export Aggregation'!X:X,'EPA Export Aggregation'!$A:$A,$B4,'EPA Export Aggregation'!$D:$D,$A$1)*IF($A4="CH4",About!$D$58,IF($A4="N2O",About!$D$59,1))</f>
        <v>2.8766628200232001</v>
      </c>
      <c r="V4">
        <f>SUMIFS('EPA Export Aggregation'!Y:Y,'EPA Export Aggregation'!$A:$A,$B4,'EPA Export Aggregation'!$D:$D,$A$1)*IF($A4="CH4",About!$D$58,IF($A4="N2O",About!$D$59,1))</f>
        <v>3.0060234594020998</v>
      </c>
      <c r="W4">
        <f>SUMIFS('EPA Export Aggregation'!Z:Z,'EPA Export Aggregation'!$A:$A,$B4,'EPA Export Aggregation'!$D:$D,$A$1)*IF($A4="CH4",About!$D$58,IF($A4="N2O",About!$D$59,1))</f>
        <v>3.0738327041932001</v>
      </c>
      <c r="X4">
        <f>SUMIFS('EPA Export Aggregation'!AA:AA,'EPA Export Aggregation'!$A:$A,$B4,'EPA Export Aggregation'!$D:$D,$A$1)*IF($A4="CH4",About!$D$58,IF($A4="N2O",About!$D$59,1))</f>
        <v>3.4710351634665</v>
      </c>
      <c r="Y4">
        <f>SUMIFS('EPA Export Aggregation'!AB:AB,'EPA Export Aggregation'!$A:$A,$B4,'EPA Export Aggregation'!$D:$D,$A$1)*IF($A4="CH4",About!$D$58,IF($A4="N2O",About!$D$59,1))</f>
        <v>3.3193838312044002</v>
      </c>
      <c r="Z4">
        <f>SUMIFS('EPA Export Aggregation'!AC:AC,'EPA Export Aggregation'!$A:$A,$B4,'EPA Export Aggregation'!$D:$D,$A$1)*IF($A4="CH4",About!$D$58,IF($A4="N2O",About!$D$59,1))</f>
        <v>2.559533300684</v>
      </c>
      <c r="AA4">
        <f>SUMIFS('EPA Export Aggregation'!AD:AD,'EPA Export Aggregation'!$A:$A,$B4,'EPA Export Aggregation'!$D:$D,$A$1)*IF($A4="CH4",About!$D$58,IF($A4="N2O",About!$D$59,1))</f>
        <v>2.4810688961946998</v>
      </c>
      <c r="AB4">
        <f>SUMIFS('EPA Export Aggregation'!AE:AE,'EPA Export Aggregation'!$A:$A,$B4,'EPA Export Aggregation'!$D:$D,$A$1)*IF($A4="CH4",About!$D$58,IF($A4="N2O",About!$D$59,1))</f>
        <v>2.7771106177485998</v>
      </c>
      <c r="AC4">
        <f>SUMIFS('EPA Export Aggregation'!AF:AF,'EPA Export Aggregation'!$A:$A,$B4,'EPA Export Aggregation'!$D:$D,$A$1)*IF($A4="CH4",About!$D$58,IF($A4="N2O",About!$D$59,1))</f>
        <v>2.5638887983241001</v>
      </c>
      <c r="AD4">
        <f>SUMIFS('EPA Export Aggregation'!AG:AG,'EPA Export Aggregation'!$A:$A,$B4,'EPA Export Aggregation'!$D:$D,$A$1)*IF($A4="CH4",About!$D$58,IF($A4="N2O",About!$D$59,1))</f>
        <v>2.7932831317781002</v>
      </c>
      <c r="AE4">
        <f>SUMIFS('EPA Export Aggregation'!AH:AH,'EPA Export Aggregation'!$A:$A,$B4,'EPA Export Aggregation'!$D:$D,$A$1)*IF($A4="CH4",About!$D$58,IF($A4="N2O",About!$D$59,1))</f>
        <v>3.1587953229038002</v>
      </c>
      <c r="AF4">
        <f>SUMIFS('EPA Export Aggregation'!AI:AI,'EPA Export Aggregation'!$A:$A,$B4,'EPA Export Aggregation'!$D:$D,$A$1)*IF($A4="CH4",About!$D$58,IF($A4="N2O",About!$D$59,1))</f>
        <v>2.8059195165358002</v>
      </c>
      <c r="AG4">
        <f>SUMIFS('EPA Export Aggregation'!AJ:AJ,'EPA Export Aggregation'!$A:$A,$B4,'EPA Export Aggregation'!$D:$D,$A$1)*IF($A4="CH4",About!$D$58,IF($A4="N2O",About!$D$59,1))</f>
        <v>3.1780663435312002</v>
      </c>
      <c r="AH4">
        <f>SUMIFS('EPA Export Aggregation'!AK:AK,'EPA Export Aggregation'!$A:$A,$B4,'EPA Export Aggregation'!$D:$D,$A$1)*IF($A4="CH4",About!$D$58,IF($A4="N2O",About!$D$59,1))</f>
        <v>3.3717899837413001</v>
      </c>
    </row>
    <row r="5" spans="1:34" x14ac:dyDescent="0.25">
      <c r="A5" s="413" t="s">
        <v>2215</v>
      </c>
      <c r="B5" s="414" t="s">
        <v>4198</v>
      </c>
      <c r="C5">
        <f>SUMIFS('EPA Export Aggregation'!F:F,'EPA Export Aggregation'!$A:$A,$B5,'EPA Export Aggregation'!$D:$D,$A$1)*IF($A5="CH4",About!$D$58,IF($A5="N2O",About!$D$59,1))</f>
        <v>3.9595144222815</v>
      </c>
      <c r="D5">
        <f>SUMIFS('EPA Export Aggregation'!G:G,'EPA Export Aggregation'!$A:$A,$B5,'EPA Export Aggregation'!$D:$D,$A$1)*IF($A5="CH4",About!$D$58,IF($A5="N2O",About!$D$59,1))</f>
        <v>3.7778451878756001</v>
      </c>
      <c r="E5">
        <f>SUMIFS('EPA Export Aggregation'!H:H,'EPA Export Aggregation'!$A:$A,$B5,'EPA Export Aggregation'!$D:$D,$A$1)*IF($A5="CH4",About!$D$58,IF($A5="N2O",About!$D$59,1))</f>
        <v>3.9108754651161002</v>
      </c>
      <c r="F5">
        <f>SUMIFS('EPA Export Aggregation'!I:I,'EPA Export Aggregation'!$A:$A,$B5,'EPA Export Aggregation'!$D:$D,$A$1)*IF($A5="CH4",About!$D$58,IF($A5="N2O",About!$D$59,1))</f>
        <v>3.8715736270236998</v>
      </c>
      <c r="G5">
        <f>SUMIFS('EPA Export Aggregation'!J:J,'EPA Export Aggregation'!$A:$A,$B5,'EPA Export Aggregation'!$D:$D,$A$1)*IF($A5="CH4",About!$D$58,IF($A5="N2O",About!$D$59,1))</f>
        <v>3.8287716398467002</v>
      </c>
      <c r="H5">
        <f>SUMIFS('EPA Export Aggregation'!K:K,'EPA Export Aggregation'!$A:$A,$B5,'EPA Export Aggregation'!$D:$D,$A$1)*IF($A5="CH4",About!$D$58,IF($A5="N2O",About!$D$59,1))</f>
        <v>3.930130137401</v>
      </c>
      <c r="I5">
        <f>SUMIFS('EPA Export Aggregation'!L:L,'EPA Export Aggregation'!$A:$A,$B5,'EPA Export Aggregation'!$D:$D,$A$1)*IF($A5="CH4",About!$D$58,IF($A5="N2O",About!$D$59,1))</f>
        <v>4.0274666832247998</v>
      </c>
      <c r="J5">
        <f>SUMIFS('EPA Export Aggregation'!M:M,'EPA Export Aggregation'!$A:$A,$B5,'EPA Export Aggregation'!$D:$D,$A$1)*IF($A5="CH4",About!$D$58,IF($A5="N2O",About!$D$59,1))</f>
        <v>4.1358840005928004</v>
      </c>
      <c r="K5">
        <f>SUMIFS('EPA Export Aggregation'!N:N,'EPA Export Aggregation'!$A:$A,$B5,'EPA Export Aggregation'!$D:$D,$A$1)*IF($A5="CH4",About!$D$58,IF($A5="N2O",About!$D$59,1))</f>
        <v>4.2642440821919001</v>
      </c>
      <c r="L5">
        <f>SUMIFS('EPA Export Aggregation'!O:O,'EPA Export Aggregation'!$A:$A,$B5,'EPA Export Aggregation'!$D:$D,$A$1)*IF($A5="CH4",About!$D$58,IF($A5="N2O",About!$D$59,1))</f>
        <v>4.5016424807558</v>
      </c>
      <c r="M5">
        <f>SUMIFS('EPA Export Aggregation'!P:P,'EPA Export Aggregation'!$A:$A,$B5,'EPA Export Aggregation'!$D:$D,$A$1)*IF($A5="CH4",About!$D$58,IF($A5="N2O",About!$D$59,1))</f>
        <v>4.5167023802535002</v>
      </c>
      <c r="N5">
        <f>SUMIFS('EPA Export Aggregation'!Q:Q,'EPA Export Aggregation'!$A:$A,$B5,'EPA Export Aggregation'!$D:$D,$A$1)*IF($A5="CH4",About!$D$58,IF($A5="N2O",About!$D$59,1))</f>
        <v>4.5395817645758996</v>
      </c>
      <c r="O5">
        <f>SUMIFS('EPA Export Aggregation'!R:R,'EPA Export Aggregation'!$A:$A,$B5,'EPA Export Aggregation'!$D:$D,$A$1)*IF($A5="CH4",About!$D$58,IF($A5="N2O",About!$D$59,1))</f>
        <v>4.4243833464644</v>
      </c>
      <c r="P5">
        <f>SUMIFS('EPA Export Aggregation'!S:S,'EPA Export Aggregation'!$A:$A,$B5,'EPA Export Aggregation'!$D:$D,$A$1)*IF($A5="CH4",About!$D$58,IF($A5="N2O",About!$D$59,1))</f>
        <v>4.4105245554058996</v>
      </c>
      <c r="Q5">
        <f>SUMIFS('EPA Export Aggregation'!T:T,'EPA Export Aggregation'!$A:$A,$B5,'EPA Export Aggregation'!$D:$D,$A$1)*IF($A5="CH4",About!$D$58,IF($A5="N2O",About!$D$59,1))</f>
        <v>4.2541303472298004</v>
      </c>
      <c r="R5">
        <f>SUMIFS('EPA Export Aggregation'!U:U,'EPA Export Aggregation'!$A:$A,$B5,'EPA Export Aggregation'!$D:$D,$A$1)*IF($A5="CH4",About!$D$58,IF($A5="N2O",About!$D$59,1))</f>
        <v>4.1920051233248001</v>
      </c>
      <c r="S5">
        <f>SUMIFS('EPA Export Aggregation'!V:V,'EPA Export Aggregation'!$A:$A,$B5,'EPA Export Aggregation'!$D:$D,$A$1)*IF($A5="CH4",About!$D$58,IF($A5="N2O",About!$D$59,1))</f>
        <v>4.2738243150799002</v>
      </c>
      <c r="T5">
        <f>SUMIFS('EPA Export Aggregation'!W:W,'EPA Export Aggregation'!$A:$A,$B5,'EPA Export Aggregation'!$D:$D,$A$1)*IF($A5="CH4",About!$D$58,IF($A5="N2O",About!$D$59,1))</f>
        <v>4.1557921300152003</v>
      </c>
      <c r="U5">
        <f>SUMIFS('EPA Export Aggregation'!X:X,'EPA Export Aggregation'!$A:$A,$B5,'EPA Export Aggregation'!$D:$D,$A$1)*IF($A5="CH4",About!$D$58,IF($A5="N2O",About!$D$59,1))</f>
        <v>4.0207736089077004</v>
      </c>
      <c r="V5">
        <f>SUMIFS('EPA Export Aggregation'!Y:Y,'EPA Export Aggregation'!$A:$A,$B5,'EPA Export Aggregation'!$D:$D,$A$1)*IF($A5="CH4",About!$D$58,IF($A5="N2O",About!$D$59,1))</f>
        <v>4.0071042286531</v>
      </c>
      <c r="W5">
        <f>SUMIFS('EPA Export Aggregation'!Z:Z,'EPA Export Aggregation'!$A:$A,$B5,'EPA Export Aggregation'!$D:$D,$A$1)*IF($A5="CH4",About!$D$58,IF($A5="N2O",About!$D$59,1))</f>
        <v>4.0348197791280001</v>
      </c>
      <c r="X5">
        <f>SUMIFS('EPA Export Aggregation'!AA:AA,'EPA Export Aggregation'!$A:$A,$B5,'EPA Export Aggregation'!$D:$D,$A$1)*IF($A5="CH4",About!$D$58,IF($A5="N2O",About!$D$59,1))</f>
        <v>3.8298071510420999</v>
      </c>
      <c r="Y5">
        <f>SUMIFS('EPA Export Aggregation'!AB:AB,'EPA Export Aggregation'!$A:$A,$B5,'EPA Export Aggregation'!$D:$D,$A$1)*IF($A5="CH4",About!$D$58,IF($A5="N2O",About!$D$59,1))</f>
        <v>3.6639016424894</v>
      </c>
      <c r="Z5">
        <f>SUMIFS('EPA Export Aggregation'!AC:AC,'EPA Export Aggregation'!$A:$A,$B5,'EPA Export Aggregation'!$D:$D,$A$1)*IF($A5="CH4",About!$D$58,IF($A5="N2O",About!$D$59,1))</f>
        <v>3.6495871326095002</v>
      </c>
      <c r="AA5">
        <f>SUMIFS('EPA Export Aggregation'!AD:AD,'EPA Export Aggregation'!$A:$A,$B5,'EPA Export Aggregation'!$D:$D,$A$1)*IF($A5="CH4",About!$D$58,IF($A5="N2O",About!$D$59,1))</f>
        <v>3.9930010148937001</v>
      </c>
      <c r="AB5">
        <f>SUMIFS('EPA Export Aggregation'!AE:AE,'EPA Export Aggregation'!$A:$A,$B5,'EPA Export Aggregation'!$D:$D,$A$1)*IF($A5="CH4",About!$D$58,IF($A5="N2O",About!$D$59,1))</f>
        <v>3.9706568860777001</v>
      </c>
      <c r="AC5">
        <f>SUMIFS('EPA Export Aggregation'!AF:AF,'EPA Export Aggregation'!$A:$A,$B5,'EPA Export Aggregation'!$D:$D,$A$1)*IF($A5="CH4",About!$D$58,IF($A5="N2O",About!$D$59,1))</f>
        <v>3.7276962829636</v>
      </c>
      <c r="AD5">
        <f>SUMIFS('EPA Export Aggregation'!AG:AG,'EPA Export Aggregation'!$A:$A,$B5,'EPA Export Aggregation'!$D:$D,$A$1)*IF($A5="CH4",About!$D$58,IF($A5="N2O",About!$D$59,1))</f>
        <v>3.8149436107820001</v>
      </c>
      <c r="AE5">
        <f>SUMIFS('EPA Export Aggregation'!AH:AH,'EPA Export Aggregation'!$A:$A,$B5,'EPA Export Aggregation'!$D:$D,$A$1)*IF($A5="CH4",About!$D$58,IF($A5="N2O",About!$D$59,1))</f>
        <v>3.9771683210144002</v>
      </c>
      <c r="AF5">
        <f>SUMIFS('EPA Export Aggregation'!AI:AI,'EPA Export Aggregation'!$A:$A,$B5,'EPA Export Aggregation'!$D:$D,$A$1)*IF($A5="CH4",About!$D$58,IF($A5="N2O",About!$D$59,1))</f>
        <v>3.9392230343949</v>
      </c>
      <c r="AG5">
        <f>SUMIFS('EPA Export Aggregation'!AJ:AJ,'EPA Export Aggregation'!$A:$A,$B5,'EPA Export Aggregation'!$D:$D,$A$1)*IF($A5="CH4",About!$D$58,IF($A5="N2O",About!$D$59,1))</f>
        <v>3.2995151992389</v>
      </c>
      <c r="AH5">
        <f>SUMIFS('EPA Export Aggregation'!AK:AK,'EPA Export Aggregation'!$A:$A,$B5,'EPA Export Aggregation'!$D:$D,$A$1)*IF($A5="CH4",About!$D$58,IF($A5="N2O",About!$D$59,1))</f>
        <v>3.6608794592930001</v>
      </c>
    </row>
    <row r="6" spans="1:34" x14ac:dyDescent="0.25">
      <c r="A6" s="413" t="s">
        <v>2215</v>
      </c>
      <c r="B6" s="414" t="s">
        <v>4202</v>
      </c>
      <c r="C6">
        <f>SUMIFS('EPA Export Aggregation'!F:F,'EPA Export Aggregation'!$A:$A,$B6,'EPA Export Aggregation'!$D:$D,$A$1)*IF($A6="CH4",About!$D$58,IF($A6="N2O",About!$D$59,1))</f>
        <v>0.58590616053019995</v>
      </c>
      <c r="D6">
        <f>SUMIFS('EPA Export Aggregation'!G:G,'EPA Export Aggregation'!$A:$A,$B6,'EPA Export Aggregation'!$D:$D,$A$1)*IF($A6="CH4",About!$D$58,IF($A6="N2O",About!$D$59,1))</f>
        <v>1.7542683980128</v>
      </c>
      <c r="E6">
        <f>SUMIFS('EPA Export Aggregation'!H:H,'EPA Export Aggregation'!$A:$A,$B6,'EPA Export Aggregation'!$D:$D,$A$1)*IF($A6="CH4",About!$D$58,IF($A6="N2O",About!$D$59,1))</f>
        <v>2.9151358413046</v>
      </c>
      <c r="F6">
        <f>SUMIFS('EPA Export Aggregation'!I:I,'EPA Export Aggregation'!$A:$A,$B6,'EPA Export Aggregation'!$D:$D,$A$1)*IF($A6="CH4",About!$D$58,IF($A6="N2O",About!$D$59,1))</f>
        <v>0.92836403415309998</v>
      </c>
      <c r="G6">
        <f>SUMIFS('EPA Export Aggregation'!J:J,'EPA Export Aggregation'!$A:$A,$B6,'EPA Export Aggregation'!$D:$D,$A$1)*IF($A6="CH4",About!$D$58,IF($A6="N2O",About!$D$59,1))</f>
        <v>2.5988399676423999</v>
      </c>
      <c r="H6">
        <f>SUMIFS('EPA Export Aggregation'!K:K,'EPA Export Aggregation'!$A:$A,$B6,'EPA Export Aggregation'!$D:$D,$A$1)*IF($A6="CH4",About!$D$58,IF($A6="N2O",About!$D$59,1))</f>
        <v>2.2106708441652998</v>
      </c>
      <c r="I6">
        <f>SUMIFS('EPA Export Aggregation'!L:L,'EPA Export Aggregation'!$A:$A,$B6,'EPA Export Aggregation'!$D:$D,$A$1)*IF($A6="CH4",About!$D$58,IF($A6="N2O",About!$D$59,1))</f>
        <v>1.776046178951</v>
      </c>
      <c r="J6">
        <f>SUMIFS('EPA Export Aggregation'!M:M,'EPA Export Aggregation'!$A:$A,$B6,'EPA Export Aggregation'!$D:$D,$A$1)*IF($A6="CH4",About!$D$58,IF($A6="N2O",About!$D$59,1))</f>
        <v>1.6072465886572</v>
      </c>
      <c r="K6">
        <f>SUMIFS('EPA Export Aggregation'!N:N,'EPA Export Aggregation'!$A:$A,$B6,'EPA Export Aggregation'!$D:$D,$A$1)*IF($A6="CH4",About!$D$58,IF($A6="N2O",About!$D$59,1))</f>
        <v>2.5172414129459</v>
      </c>
      <c r="L6">
        <f>SUMIFS('EPA Export Aggregation'!O:O,'EPA Export Aggregation'!$A:$A,$B6,'EPA Export Aggregation'!$D:$D,$A$1)*IF($A6="CH4",About!$D$58,IF($A6="N2O",About!$D$59,1))</f>
        <v>2.0876345372338001</v>
      </c>
      <c r="M6">
        <f>SUMIFS('EPA Export Aggregation'!P:P,'EPA Export Aggregation'!$A:$A,$B6,'EPA Export Aggregation'!$D:$D,$A$1)*IF($A6="CH4",About!$D$58,IF($A6="N2O",About!$D$59,1))</f>
        <v>0.63722331267629995</v>
      </c>
      <c r="N6">
        <f>SUMIFS('EPA Export Aggregation'!Q:Q,'EPA Export Aggregation'!$A:$A,$B6,'EPA Export Aggregation'!$D:$D,$A$1)*IF($A6="CH4",About!$D$58,IF($A6="N2O",About!$D$59,1))</f>
        <v>0.50970129712459999</v>
      </c>
      <c r="O6">
        <f>SUMIFS('EPA Export Aggregation'!R:R,'EPA Export Aggregation'!$A:$A,$B6,'EPA Export Aggregation'!$D:$D,$A$1)*IF($A6="CH4",About!$D$58,IF($A6="N2O",About!$D$59,1))</f>
        <v>0.46714711627889999</v>
      </c>
      <c r="P6">
        <f>SUMIFS('EPA Export Aggregation'!S:S,'EPA Export Aggregation'!$A:$A,$B6,'EPA Export Aggregation'!$D:$D,$A$1)*IF($A6="CH4",About!$D$58,IF($A6="N2O",About!$D$59,1))</f>
        <v>0.53198658553269995</v>
      </c>
      <c r="Q6">
        <f>SUMIFS('EPA Export Aggregation'!T:T,'EPA Export Aggregation'!$A:$A,$B6,'EPA Export Aggregation'!$D:$D,$A$1)*IF($A6="CH4",About!$D$58,IF($A6="N2O",About!$D$59,1))</f>
        <v>0.57937074614009998</v>
      </c>
      <c r="R6">
        <f>SUMIFS('EPA Export Aggregation'!U:U,'EPA Export Aggregation'!$A:$A,$B6,'EPA Export Aggregation'!$D:$D,$A$1)*IF($A6="CH4",About!$D$58,IF($A6="N2O",About!$D$59,1))</f>
        <v>0.60890302860419998</v>
      </c>
      <c r="S6">
        <f>SUMIFS('EPA Export Aggregation'!V:V,'EPA Export Aggregation'!$A:$A,$B6,'EPA Export Aggregation'!$D:$D,$A$1)*IF($A6="CH4",About!$D$58,IF($A6="N2O",About!$D$59,1))</f>
        <v>0.63683170866060002</v>
      </c>
      <c r="T6">
        <f>SUMIFS('EPA Export Aggregation'!W:W,'EPA Export Aggregation'!$A:$A,$B6,'EPA Export Aggregation'!$D:$D,$A$1)*IF($A6="CH4",About!$D$58,IF($A6="N2O",About!$D$59,1))</f>
        <v>0.65342372785549996</v>
      </c>
      <c r="U6">
        <f>SUMIFS('EPA Export Aggregation'!X:X,'EPA Export Aggregation'!$A:$A,$B6,'EPA Export Aggregation'!$D:$D,$A$1)*IF($A6="CH4",About!$D$58,IF($A6="N2O",About!$D$59,1))</f>
        <v>0.60148123766229999</v>
      </c>
      <c r="V6">
        <f>SUMIFS('EPA Export Aggregation'!Y:Y,'EPA Export Aggregation'!$A:$A,$B6,'EPA Export Aggregation'!$D:$D,$A$1)*IF($A6="CH4",About!$D$58,IF($A6="N2O",About!$D$59,1))</f>
        <v>0.68096092257100005</v>
      </c>
      <c r="W6">
        <f>SUMIFS('EPA Export Aggregation'!Z:Z,'EPA Export Aggregation'!$A:$A,$B6,'EPA Export Aggregation'!$D:$D,$A$1)*IF($A6="CH4",About!$D$58,IF($A6="N2O",About!$D$59,1))</f>
        <v>0.60246997945320002</v>
      </c>
      <c r="X6">
        <f>SUMIFS('EPA Export Aggregation'!AA:AA,'EPA Export Aggregation'!$A:$A,$B6,'EPA Export Aggregation'!$D:$D,$A$1)*IF($A6="CH4",About!$D$58,IF($A6="N2O",About!$D$59,1))</f>
        <v>0.56522644128080002</v>
      </c>
      <c r="Y6">
        <f>SUMIFS('EPA Export Aggregation'!AB:AB,'EPA Export Aggregation'!$A:$A,$B6,'EPA Export Aggregation'!$D:$D,$A$1)*IF($A6="CH4",About!$D$58,IF($A6="N2O",About!$D$59,1))</f>
        <v>0.54273717922709996</v>
      </c>
      <c r="Z6">
        <f>SUMIFS('EPA Export Aggregation'!AC:AC,'EPA Export Aggregation'!$A:$A,$B6,'EPA Export Aggregation'!$D:$D,$A$1)*IF($A6="CH4",About!$D$58,IF($A6="N2O",About!$D$59,1))</f>
        <v>0.58501862563660001</v>
      </c>
      <c r="AA6">
        <f>SUMIFS('EPA Export Aggregation'!AD:AD,'EPA Export Aggregation'!$A:$A,$B6,'EPA Export Aggregation'!$D:$D,$A$1)*IF($A6="CH4",About!$D$58,IF($A6="N2O",About!$D$59,1))</f>
        <v>0.52690621219650002</v>
      </c>
      <c r="AB6">
        <f>SUMIFS('EPA Export Aggregation'!AE:AE,'EPA Export Aggregation'!$A:$A,$B6,'EPA Export Aggregation'!$D:$D,$A$1)*IF($A6="CH4",About!$D$58,IF($A6="N2O",About!$D$59,1))</f>
        <v>0.56180058587610004</v>
      </c>
      <c r="AC6">
        <f>SUMIFS('EPA Export Aggregation'!AF:AF,'EPA Export Aggregation'!$A:$A,$B6,'EPA Export Aggregation'!$D:$D,$A$1)*IF($A6="CH4",About!$D$58,IF($A6="N2O",About!$D$59,1))</f>
        <v>0.55611281330020002</v>
      </c>
      <c r="AD6">
        <f>SUMIFS('EPA Export Aggregation'!AG:AG,'EPA Export Aggregation'!$A:$A,$B6,'EPA Export Aggregation'!$D:$D,$A$1)*IF($A6="CH4",About!$D$58,IF($A6="N2O",About!$D$59,1))</f>
        <v>0.57281142793509998</v>
      </c>
      <c r="AE6">
        <f>SUMIFS('EPA Export Aggregation'!AH:AH,'EPA Export Aggregation'!$A:$A,$B6,'EPA Export Aggregation'!$D:$D,$A$1)*IF($A6="CH4",About!$D$58,IF($A6="N2O",About!$D$59,1))</f>
        <v>0.58650016814609995</v>
      </c>
      <c r="AF6">
        <f>SUMIFS('EPA Export Aggregation'!AI:AI,'EPA Export Aggregation'!$A:$A,$B6,'EPA Export Aggregation'!$D:$D,$A$1)*IF($A6="CH4",About!$D$58,IF($A6="N2O",About!$D$59,1))</f>
        <v>0.58925227101019995</v>
      </c>
      <c r="AG6">
        <f>SUMIFS('EPA Export Aggregation'!AJ:AJ,'EPA Export Aggregation'!$A:$A,$B6,'EPA Export Aggregation'!$D:$D,$A$1)*IF($A6="CH4",About!$D$58,IF($A6="N2O",About!$D$59,1))</f>
        <v>0.56593386770660004</v>
      </c>
      <c r="AH6">
        <f>SUMIFS('EPA Export Aggregation'!AK:AK,'EPA Export Aggregation'!$A:$A,$B6,'EPA Export Aggregation'!$D:$D,$A$1)*IF($A6="CH4",About!$D$58,IF($A6="N2O",About!$D$59,1))</f>
        <v>0.54486912577510005</v>
      </c>
    </row>
    <row r="7" spans="1:34" x14ac:dyDescent="0.25">
      <c r="A7" s="413" t="s">
        <v>2215</v>
      </c>
      <c r="B7" s="414" t="s">
        <v>4204</v>
      </c>
      <c r="C7">
        <f>SUMIFS('EPA Export Aggregation'!F:F,'EPA Export Aggregation'!$A:$A,$B7,'EPA Export Aggregation'!$D:$D,$A$1)*IF($A7="CH4",About!$D$58,IF($A7="N2O",About!$D$59,1))</f>
        <v>2.3184742612807998</v>
      </c>
      <c r="D7">
        <f>SUMIFS('EPA Export Aggregation'!G:G,'EPA Export Aggregation'!$A:$A,$B7,'EPA Export Aggregation'!$D:$D,$A$1)*IF($A7="CH4",About!$D$58,IF($A7="N2O",About!$D$59,1))</f>
        <v>2.3595678984782</v>
      </c>
      <c r="E7">
        <f>SUMIFS('EPA Export Aggregation'!H:H,'EPA Export Aggregation'!$A:$A,$B7,'EPA Export Aggregation'!$D:$D,$A$1)*IF($A7="CH4",About!$D$58,IF($A7="N2O",About!$D$59,1))</f>
        <v>2.7074656822696999</v>
      </c>
      <c r="F7">
        <f>SUMIFS('EPA Export Aggregation'!I:I,'EPA Export Aggregation'!$A:$A,$B7,'EPA Export Aggregation'!$D:$D,$A$1)*IF($A7="CH4",About!$D$58,IF($A7="N2O",About!$D$59,1))</f>
        <v>2.5201346278675998</v>
      </c>
      <c r="G7">
        <f>SUMIFS('EPA Export Aggregation'!J:J,'EPA Export Aggregation'!$A:$A,$B7,'EPA Export Aggregation'!$D:$D,$A$1)*IF($A7="CH4",About!$D$58,IF($A7="N2O",About!$D$59,1))</f>
        <v>2.5333198794812</v>
      </c>
      <c r="H7">
        <f>SUMIFS('EPA Export Aggregation'!K:K,'EPA Export Aggregation'!$A:$A,$B7,'EPA Export Aggregation'!$D:$D,$A$1)*IF($A7="CH4",About!$D$58,IF($A7="N2O",About!$D$59,1))</f>
        <v>2.3168379612434</v>
      </c>
      <c r="I7">
        <f>SUMIFS('EPA Export Aggregation'!L:L,'EPA Export Aggregation'!$A:$A,$B7,'EPA Export Aggregation'!$D:$D,$A$1)*IF($A7="CH4",About!$D$58,IF($A7="N2O",About!$D$59,1))</f>
        <v>2.5346271658566999</v>
      </c>
      <c r="J7">
        <f>SUMIFS('EPA Export Aggregation'!M:M,'EPA Export Aggregation'!$A:$A,$B7,'EPA Export Aggregation'!$D:$D,$A$1)*IF($A7="CH4",About!$D$58,IF($A7="N2O",About!$D$59,1))</f>
        <v>2.4666514160502002</v>
      </c>
      <c r="K7">
        <f>SUMIFS('EPA Export Aggregation'!N:N,'EPA Export Aggregation'!$A:$A,$B7,'EPA Export Aggregation'!$D:$D,$A$1)*IF($A7="CH4",About!$D$58,IF($A7="N2O",About!$D$59,1))</f>
        <v>2.2113892014471999</v>
      </c>
      <c r="L7">
        <f>SUMIFS('EPA Export Aggregation'!O:O,'EPA Export Aggregation'!$A:$A,$B7,'EPA Export Aggregation'!$D:$D,$A$1)*IF($A7="CH4",About!$D$58,IF($A7="N2O",About!$D$59,1))</f>
        <v>2.1353606790827002</v>
      </c>
      <c r="M7">
        <f>SUMIFS('EPA Export Aggregation'!P:P,'EPA Export Aggregation'!$A:$A,$B7,'EPA Export Aggregation'!$D:$D,$A$1)*IF($A7="CH4",About!$D$58,IF($A7="N2O",About!$D$59,1))</f>
        <v>2.3400403957533</v>
      </c>
      <c r="N7">
        <f>SUMIFS('EPA Export Aggregation'!Q:Q,'EPA Export Aggregation'!$A:$A,$B7,'EPA Export Aggregation'!$D:$D,$A$1)*IF($A7="CH4",About!$D$58,IF($A7="N2O",About!$D$59,1))</f>
        <v>2.4892300507576</v>
      </c>
      <c r="O7">
        <f>SUMIFS('EPA Export Aggregation'!R:R,'EPA Export Aggregation'!$A:$A,$B7,'EPA Export Aggregation'!$D:$D,$A$1)*IF($A7="CH4",About!$D$58,IF($A7="N2O",About!$D$59,1))</f>
        <v>2.3208325918800998</v>
      </c>
      <c r="P7">
        <f>SUMIFS('EPA Export Aggregation'!S:S,'EPA Export Aggregation'!$A:$A,$B7,'EPA Export Aggregation'!$D:$D,$A$1)*IF($A7="CH4",About!$D$58,IF($A7="N2O",About!$D$59,1))</f>
        <v>2.6866285695148</v>
      </c>
      <c r="Q7">
        <f>SUMIFS('EPA Export Aggregation'!T:T,'EPA Export Aggregation'!$A:$A,$B7,'EPA Export Aggregation'!$D:$D,$A$1)*IF($A7="CH4",About!$D$58,IF($A7="N2O",About!$D$59,1))</f>
        <v>2.7299700425197999</v>
      </c>
      <c r="R7">
        <f>SUMIFS('EPA Export Aggregation'!U:U,'EPA Export Aggregation'!$A:$A,$B7,'EPA Export Aggregation'!$D:$D,$A$1)*IF($A7="CH4",About!$D$58,IF($A7="N2O",About!$D$59,1))</f>
        <v>2.5660306504008998</v>
      </c>
      <c r="S7">
        <f>SUMIFS('EPA Export Aggregation'!V:V,'EPA Export Aggregation'!$A:$A,$B7,'EPA Export Aggregation'!$D:$D,$A$1)*IF($A7="CH4",About!$D$58,IF($A7="N2O",About!$D$59,1))</f>
        <v>2.1678467550259999</v>
      </c>
      <c r="T7">
        <f>SUMIFS('EPA Export Aggregation'!W:W,'EPA Export Aggregation'!$A:$A,$B7,'EPA Export Aggregation'!$D:$D,$A$1)*IF($A7="CH4",About!$D$58,IF($A7="N2O",About!$D$59,1))</f>
        <v>2.2177605016275002</v>
      </c>
      <c r="U7">
        <f>SUMIFS('EPA Export Aggregation'!X:X,'EPA Export Aggregation'!$A:$A,$B7,'EPA Export Aggregation'!$D:$D,$A$1)*IF($A7="CH4",About!$D$58,IF($A7="N2O",About!$D$59,1))</f>
        <v>2.0287668573989999</v>
      </c>
      <c r="V7">
        <f>SUMIFS('EPA Export Aggregation'!Y:Y,'EPA Export Aggregation'!$A:$A,$B7,'EPA Export Aggregation'!$D:$D,$A$1)*IF($A7="CH4",About!$D$58,IF($A7="N2O",About!$D$59,1))</f>
        <v>2.2735628260320002</v>
      </c>
      <c r="W7">
        <f>SUMIFS('EPA Export Aggregation'!Z:Z,'EPA Export Aggregation'!$A:$A,$B7,'EPA Export Aggregation'!$D:$D,$A$1)*IF($A7="CH4",About!$D$58,IF($A7="N2O",About!$D$59,1))</f>
        <v>2.1926841636991998</v>
      </c>
      <c r="X7">
        <f>SUMIFS('EPA Export Aggregation'!AA:AA,'EPA Export Aggregation'!$A:$A,$B7,'EPA Export Aggregation'!$D:$D,$A$1)*IF($A7="CH4",About!$D$58,IF($A7="N2O",About!$D$59,1))</f>
        <v>2.1289604992622002</v>
      </c>
      <c r="Y7">
        <f>SUMIFS('EPA Export Aggregation'!AB:AB,'EPA Export Aggregation'!$A:$A,$B7,'EPA Export Aggregation'!$D:$D,$A$1)*IF($A7="CH4",About!$D$58,IF($A7="N2O",About!$D$59,1))</f>
        <v>1.9301710335550999</v>
      </c>
      <c r="Z7">
        <f>SUMIFS('EPA Export Aggregation'!AC:AC,'EPA Export Aggregation'!$A:$A,$B7,'EPA Export Aggregation'!$D:$D,$A$1)*IF($A7="CH4",About!$D$58,IF($A7="N2O",About!$D$59,1))</f>
        <v>2.1421069149702001</v>
      </c>
      <c r="AA7">
        <f>SUMIFS('EPA Export Aggregation'!AD:AD,'EPA Export Aggregation'!$A:$A,$B7,'EPA Export Aggregation'!$D:$D,$A$1)*IF($A7="CH4",About!$D$58,IF($A7="N2O",About!$D$59,1))</f>
        <v>2.2518736266081998</v>
      </c>
      <c r="AB7">
        <f>SUMIFS('EPA Export Aggregation'!AE:AE,'EPA Export Aggregation'!$A:$A,$B7,'EPA Export Aggregation'!$D:$D,$A$1)*IF($A7="CH4",About!$D$58,IF($A7="N2O",About!$D$59,1))</f>
        <v>2.2828591713476998</v>
      </c>
      <c r="AC7">
        <f>SUMIFS('EPA Export Aggregation'!AF:AF,'EPA Export Aggregation'!$A:$A,$B7,'EPA Export Aggregation'!$D:$D,$A$1)*IF($A7="CH4",About!$D$58,IF($A7="N2O",About!$D$59,1))</f>
        <v>1.6758872906325</v>
      </c>
      <c r="AD7">
        <f>SUMIFS('EPA Export Aggregation'!AG:AG,'EPA Export Aggregation'!$A:$A,$B7,'EPA Export Aggregation'!$D:$D,$A$1)*IF($A7="CH4",About!$D$58,IF($A7="N2O",About!$D$59,1))</f>
        <v>1.6597052261480001</v>
      </c>
      <c r="AE7">
        <f>SUMIFS('EPA Export Aggregation'!AH:AH,'EPA Export Aggregation'!$A:$A,$B7,'EPA Export Aggregation'!$D:$D,$A$1)*IF($A7="CH4",About!$D$58,IF($A7="N2O",About!$D$59,1))</f>
        <v>2.1427788816805</v>
      </c>
      <c r="AF7">
        <f>SUMIFS('EPA Export Aggregation'!AI:AI,'EPA Export Aggregation'!$A:$A,$B7,'EPA Export Aggregation'!$D:$D,$A$1)*IF($A7="CH4",About!$D$58,IF($A7="N2O",About!$D$59,1))</f>
        <v>1.9329758727377</v>
      </c>
      <c r="AG7">
        <f>SUMIFS('EPA Export Aggregation'!AJ:AJ,'EPA Export Aggregation'!$A:$A,$B7,'EPA Export Aggregation'!$D:$D,$A$1)*IF($A7="CH4",About!$D$58,IF($A7="N2O",About!$D$59,1))</f>
        <v>1.7474874853994</v>
      </c>
      <c r="AH7">
        <f>SUMIFS('EPA Export Aggregation'!AK:AK,'EPA Export Aggregation'!$A:$A,$B7,'EPA Export Aggregation'!$D:$D,$A$1)*IF($A7="CH4",About!$D$58,IF($A7="N2O",About!$D$59,1))</f>
        <v>1.7742217521353001</v>
      </c>
    </row>
    <row r="8" spans="1:34" x14ac:dyDescent="0.25">
      <c r="A8" s="413" t="s">
        <v>2215</v>
      </c>
      <c r="B8" s="414" t="s">
        <v>4206</v>
      </c>
      <c r="C8">
        <f>SUMIFS('EPA Export Aggregation'!F:F,'EPA Export Aggregation'!$A:$A,$B8,'EPA Export Aggregation'!$D:$D,$A$1)*IF($A8="CH4",About!$D$58,IF($A8="N2O",About!$D$59,1))</f>
        <v>1.1168042082941001</v>
      </c>
      <c r="D8">
        <f>SUMIFS('EPA Export Aggregation'!G:G,'EPA Export Aggregation'!$A:$A,$B8,'EPA Export Aggregation'!$D:$D,$A$1)*IF($A8="CH4",About!$D$58,IF($A8="N2O",About!$D$59,1))</f>
        <v>1.1759636361684001</v>
      </c>
      <c r="E8">
        <f>SUMIFS('EPA Export Aggregation'!H:H,'EPA Export Aggregation'!$A:$A,$B8,'EPA Export Aggregation'!$D:$D,$A$1)*IF($A8="CH4",About!$D$58,IF($A8="N2O",About!$D$59,1))</f>
        <v>1.0741612809582</v>
      </c>
      <c r="F8">
        <f>SUMIFS('EPA Export Aggregation'!I:I,'EPA Export Aggregation'!$A:$A,$B8,'EPA Export Aggregation'!$D:$D,$A$1)*IF($A8="CH4",About!$D$58,IF($A8="N2O",About!$D$59,1))</f>
        <v>1.1097774048624001</v>
      </c>
      <c r="G8">
        <f>SUMIFS('EPA Export Aggregation'!J:J,'EPA Export Aggregation'!$A:$A,$B8,'EPA Export Aggregation'!$D:$D,$A$1)*IF($A8="CH4",About!$D$58,IF($A8="N2O",About!$D$59,1))</f>
        <v>1.3445121065417001</v>
      </c>
      <c r="H8">
        <f>SUMIFS('EPA Export Aggregation'!K:K,'EPA Export Aggregation'!$A:$A,$B8,'EPA Export Aggregation'!$D:$D,$A$1)*IF($A8="CH4",About!$D$58,IF($A8="N2O",About!$D$59,1))</f>
        <v>1.2255901163917</v>
      </c>
      <c r="I8">
        <f>SUMIFS('EPA Export Aggregation'!L:L,'EPA Export Aggregation'!$A:$A,$B8,'EPA Export Aggregation'!$D:$D,$A$1)*IF($A8="CH4",About!$D$58,IF($A8="N2O",About!$D$59,1))</f>
        <v>1.3939388586298</v>
      </c>
      <c r="J8">
        <f>SUMIFS('EPA Export Aggregation'!M:M,'EPA Export Aggregation'!$A:$A,$B8,'EPA Export Aggregation'!$D:$D,$A$1)*IF($A8="CH4",About!$D$58,IF($A8="N2O",About!$D$59,1))</f>
        <v>1.3147506434376</v>
      </c>
      <c r="K8">
        <f>SUMIFS('EPA Export Aggregation'!N:N,'EPA Export Aggregation'!$A:$A,$B8,'EPA Export Aggregation'!$D:$D,$A$1)*IF($A8="CH4",About!$D$58,IF($A8="N2O",About!$D$59,1))</f>
        <v>1.1150577197824001</v>
      </c>
      <c r="L8">
        <f>SUMIFS('EPA Export Aggregation'!O:O,'EPA Export Aggregation'!$A:$A,$B8,'EPA Export Aggregation'!$D:$D,$A$1)*IF($A8="CH4",About!$D$58,IF($A8="N2O",About!$D$59,1))</f>
        <v>1.055564774679</v>
      </c>
      <c r="M8">
        <f>SUMIFS('EPA Export Aggregation'!P:P,'EPA Export Aggregation'!$A:$A,$B8,'EPA Export Aggregation'!$D:$D,$A$1)*IF($A8="CH4",About!$D$58,IF($A8="N2O",About!$D$59,1))</f>
        <v>1.2000838143368</v>
      </c>
      <c r="N8">
        <f>SUMIFS('EPA Export Aggregation'!Q:Q,'EPA Export Aggregation'!$A:$A,$B8,'EPA Export Aggregation'!$D:$D,$A$1)*IF($A8="CH4",About!$D$58,IF($A8="N2O",About!$D$59,1))</f>
        <v>1.2457228901249</v>
      </c>
      <c r="O8">
        <f>SUMIFS('EPA Export Aggregation'!R:R,'EPA Export Aggregation'!$A:$A,$B8,'EPA Export Aggregation'!$D:$D,$A$1)*IF($A8="CH4",About!$D$58,IF($A8="N2O",About!$D$59,1))</f>
        <v>1.1421865676059</v>
      </c>
      <c r="P8">
        <f>SUMIFS('EPA Export Aggregation'!S:S,'EPA Export Aggregation'!$A:$A,$B8,'EPA Export Aggregation'!$D:$D,$A$1)*IF($A8="CH4",About!$D$58,IF($A8="N2O",About!$D$59,1))</f>
        <v>1.2712420862764999</v>
      </c>
      <c r="Q8">
        <f>SUMIFS('EPA Export Aggregation'!T:T,'EPA Export Aggregation'!$A:$A,$B8,'EPA Export Aggregation'!$D:$D,$A$1)*IF($A8="CH4",About!$D$58,IF($A8="N2O",About!$D$59,1))</f>
        <v>1.1978635488166001</v>
      </c>
      <c r="R8">
        <f>SUMIFS('EPA Export Aggregation'!U:U,'EPA Export Aggregation'!$A:$A,$B8,'EPA Export Aggregation'!$D:$D,$A$1)*IF($A8="CH4",About!$D$58,IF($A8="N2O",About!$D$59,1))</f>
        <v>1.1175972177850999</v>
      </c>
      <c r="S8">
        <f>SUMIFS('EPA Export Aggregation'!V:V,'EPA Export Aggregation'!$A:$A,$B8,'EPA Export Aggregation'!$D:$D,$A$1)*IF($A8="CH4",About!$D$58,IF($A8="N2O",About!$D$59,1))</f>
        <v>0.94827801404750001</v>
      </c>
      <c r="T8">
        <f>SUMIFS('EPA Export Aggregation'!W:W,'EPA Export Aggregation'!$A:$A,$B8,'EPA Export Aggregation'!$D:$D,$A$1)*IF($A8="CH4",About!$D$58,IF($A8="N2O",About!$D$59,1))</f>
        <v>1.0361556038977</v>
      </c>
      <c r="U8">
        <f>SUMIFS('EPA Export Aggregation'!X:X,'EPA Export Aggregation'!$A:$A,$B8,'EPA Export Aggregation'!$D:$D,$A$1)*IF($A8="CH4",About!$D$58,IF($A8="N2O",About!$D$59,1))</f>
        <v>0.9045674036261</v>
      </c>
      <c r="V8">
        <f>SUMIFS('EPA Export Aggregation'!Y:Y,'EPA Export Aggregation'!$A:$A,$B8,'EPA Export Aggregation'!$D:$D,$A$1)*IF($A8="CH4",About!$D$58,IF($A8="N2O",About!$D$59,1))</f>
        <v>1.0318660932432</v>
      </c>
      <c r="W8">
        <f>SUMIFS('EPA Export Aggregation'!Z:Z,'EPA Export Aggregation'!$A:$A,$B8,'EPA Export Aggregation'!$D:$D,$A$1)*IF($A8="CH4",About!$D$58,IF($A8="N2O",About!$D$59,1))</f>
        <v>0.91456169482060001</v>
      </c>
      <c r="X8">
        <f>SUMIFS('EPA Export Aggregation'!AA:AA,'EPA Export Aggregation'!$A:$A,$B8,'EPA Export Aggregation'!$D:$D,$A$1)*IF($A8="CH4",About!$D$58,IF($A8="N2O",About!$D$59,1))</f>
        <v>0.86679728826189995</v>
      </c>
      <c r="Y8">
        <f>SUMIFS('EPA Export Aggregation'!AB:AB,'EPA Export Aggregation'!$A:$A,$B8,'EPA Export Aggregation'!$D:$D,$A$1)*IF($A8="CH4",About!$D$58,IF($A8="N2O",About!$D$59,1))</f>
        <v>0.76901706076819998</v>
      </c>
      <c r="Z8">
        <f>SUMIFS('EPA Export Aggregation'!AC:AC,'EPA Export Aggregation'!$A:$A,$B8,'EPA Export Aggregation'!$D:$D,$A$1)*IF($A8="CH4",About!$D$58,IF($A8="N2O",About!$D$59,1))</f>
        <v>0.89232258185390001</v>
      </c>
      <c r="AA8">
        <f>SUMIFS('EPA Export Aggregation'!AD:AD,'EPA Export Aggregation'!$A:$A,$B8,'EPA Export Aggregation'!$D:$D,$A$1)*IF($A8="CH4",About!$D$58,IF($A8="N2O",About!$D$59,1))</f>
        <v>1.1056684036116</v>
      </c>
      <c r="AB8">
        <f>SUMIFS('EPA Export Aggregation'!AE:AE,'EPA Export Aggregation'!$A:$A,$B8,'EPA Export Aggregation'!$D:$D,$A$1)*IF($A8="CH4",About!$D$58,IF($A8="N2O",About!$D$59,1))</f>
        <v>0.98639404638820005</v>
      </c>
      <c r="AC8">
        <f>SUMIFS('EPA Export Aggregation'!AF:AF,'EPA Export Aggregation'!$A:$A,$B8,'EPA Export Aggregation'!$D:$D,$A$1)*IF($A8="CH4",About!$D$58,IF($A8="N2O",About!$D$59,1))</f>
        <v>0.83628665200749996</v>
      </c>
      <c r="AD8">
        <f>SUMIFS('EPA Export Aggregation'!AG:AG,'EPA Export Aggregation'!$A:$A,$B8,'EPA Export Aggregation'!$D:$D,$A$1)*IF($A8="CH4",About!$D$58,IF($A8="N2O",About!$D$59,1))</f>
        <v>0.839796789456</v>
      </c>
      <c r="AE8">
        <f>SUMIFS('EPA Export Aggregation'!AH:AH,'EPA Export Aggregation'!$A:$A,$B8,'EPA Export Aggregation'!$D:$D,$A$1)*IF($A8="CH4",About!$D$58,IF($A8="N2O",About!$D$59,1))</f>
        <v>0.93676969185680004</v>
      </c>
      <c r="AF8">
        <f>SUMIFS('EPA Export Aggregation'!AI:AI,'EPA Export Aggregation'!$A:$A,$B8,'EPA Export Aggregation'!$D:$D,$A$1)*IF($A8="CH4",About!$D$58,IF($A8="N2O",About!$D$59,1))</f>
        <v>0.90996664032209995</v>
      </c>
      <c r="AG8">
        <f>SUMIFS('EPA Export Aggregation'!AJ:AJ,'EPA Export Aggregation'!$A:$A,$B8,'EPA Export Aggregation'!$D:$D,$A$1)*IF($A8="CH4",About!$D$58,IF($A8="N2O",About!$D$59,1))</f>
        <v>0.78049789035560002</v>
      </c>
      <c r="AH8">
        <f>SUMIFS('EPA Export Aggregation'!AK:AK,'EPA Export Aggregation'!$A:$A,$B8,'EPA Export Aggregation'!$D:$D,$A$1)*IF($A8="CH4",About!$D$58,IF($A8="N2O",About!$D$59,1))</f>
        <v>0.85316612470630004</v>
      </c>
    </row>
    <row r="9" spans="1:34" x14ac:dyDescent="0.25">
      <c r="A9" s="413" t="s">
        <v>2215</v>
      </c>
      <c r="B9" s="414" t="s">
        <v>4216</v>
      </c>
      <c r="C9">
        <f>SUMIFS('EPA Export Aggregation'!F:F,'EPA Export Aggregation'!$A:$A,$B9,'EPA Export Aggregation'!$D:$D,$A$1)*IF($A9="CH4",About!$D$58,IF($A9="N2O",About!$D$59,1))</f>
        <v>8.0362841236900004E-2</v>
      </c>
      <c r="D9">
        <f>SUMIFS('EPA Export Aggregation'!G:G,'EPA Export Aggregation'!$A:$A,$B9,'EPA Export Aggregation'!$D:$D,$A$1)*IF($A9="CH4",About!$D$58,IF($A9="N2O",About!$D$59,1))</f>
        <v>6.27274874664E-2</v>
      </c>
      <c r="E9">
        <f>SUMIFS('EPA Export Aggregation'!H:H,'EPA Export Aggregation'!$A:$A,$B9,'EPA Export Aggregation'!$D:$D,$A$1)*IF($A9="CH4",About!$D$58,IF($A9="N2O",About!$D$59,1))</f>
        <v>6.6600295460699996E-2</v>
      </c>
      <c r="F9">
        <f>SUMIFS('EPA Export Aggregation'!I:I,'EPA Export Aggregation'!$A:$A,$B9,'EPA Export Aggregation'!$D:$D,$A$1)*IF($A9="CH4",About!$D$58,IF($A9="N2O",About!$D$59,1))</f>
        <v>6.5408155966299994E-2</v>
      </c>
      <c r="G9">
        <f>SUMIFS('EPA Export Aggregation'!J:J,'EPA Export Aggregation'!$A:$A,$B9,'EPA Export Aggregation'!$D:$D,$A$1)*IF($A9="CH4",About!$D$58,IF($A9="N2O",About!$D$59,1))</f>
        <v>6.8556408479099995E-2</v>
      </c>
      <c r="H9">
        <f>SUMIFS('EPA Export Aggregation'!K:K,'EPA Export Aggregation'!$A:$A,$B9,'EPA Export Aggregation'!$D:$D,$A$1)*IF($A9="CH4",About!$D$58,IF($A9="N2O",About!$D$59,1))</f>
        <v>6.6504847337100007E-2</v>
      </c>
      <c r="I9">
        <f>SUMIFS('EPA Export Aggregation'!L:L,'EPA Export Aggregation'!$A:$A,$B9,'EPA Export Aggregation'!$D:$D,$A$1)*IF($A9="CH4",About!$D$58,IF($A9="N2O",About!$D$59,1))</f>
        <v>6.6370404619200005E-2</v>
      </c>
      <c r="J9">
        <f>SUMIFS('EPA Export Aggregation'!M:M,'EPA Export Aggregation'!$A:$A,$B9,'EPA Export Aggregation'!$D:$D,$A$1)*IF($A9="CH4",About!$D$58,IF($A9="N2O",About!$D$59,1))</f>
        <v>6.4048034412899996E-2</v>
      </c>
      <c r="K9">
        <f>SUMIFS('EPA Export Aggregation'!N:N,'EPA Export Aggregation'!$A:$A,$B9,'EPA Export Aggregation'!$D:$D,$A$1)*IF($A9="CH4",About!$D$58,IF($A9="N2O",About!$D$59,1))</f>
        <v>6.8132353913500004E-2</v>
      </c>
      <c r="L9">
        <f>SUMIFS('EPA Export Aggregation'!O:O,'EPA Export Aggregation'!$A:$A,$B9,'EPA Export Aggregation'!$D:$D,$A$1)*IF($A9="CH4",About!$D$58,IF($A9="N2O",About!$D$59,1))</f>
        <v>8.3737513921200005E-2</v>
      </c>
      <c r="M9">
        <f>SUMIFS('EPA Export Aggregation'!P:P,'EPA Export Aggregation'!$A:$A,$B9,'EPA Export Aggregation'!$D:$D,$A$1)*IF($A9="CH4",About!$D$58,IF($A9="N2O",About!$D$59,1))</f>
        <v>7.0474011365800004E-2</v>
      </c>
      <c r="N9">
        <f>SUMIFS('EPA Export Aggregation'!Q:Q,'EPA Export Aggregation'!$A:$A,$B9,'EPA Export Aggregation'!$D:$D,$A$1)*IF($A9="CH4",About!$D$58,IF($A9="N2O",About!$D$59,1))</f>
        <v>6.8715718950499993E-2</v>
      </c>
      <c r="O9">
        <f>SUMIFS('EPA Export Aggregation'!R:R,'EPA Export Aggregation'!$A:$A,$B9,'EPA Export Aggregation'!$D:$D,$A$1)*IF($A9="CH4",About!$D$58,IF($A9="N2O",About!$D$59,1))</f>
        <v>7.2766665864999996E-2</v>
      </c>
      <c r="P9">
        <f>SUMIFS('EPA Export Aggregation'!S:S,'EPA Export Aggregation'!$A:$A,$B9,'EPA Export Aggregation'!$D:$D,$A$1)*IF($A9="CH4",About!$D$58,IF($A9="N2O",About!$D$59,1))</f>
        <v>6.1365451674699999E-2</v>
      </c>
      <c r="Q9">
        <f>SUMIFS('EPA Export Aggregation'!T:T,'EPA Export Aggregation'!$A:$A,$B9,'EPA Export Aggregation'!$D:$D,$A$1)*IF($A9="CH4",About!$D$58,IF($A9="N2O",About!$D$59,1))</f>
        <v>5.79534338974E-2</v>
      </c>
      <c r="R9">
        <f>SUMIFS('EPA Export Aggregation'!U:U,'EPA Export Aggregation'!$A:$A,$B9,'EPA Export Aggregation'!$D:$D,$A$1)*IF($A9="CH4",About!$D$58,IF($A9="N2O",About!$D$59,1))</f>
        <v>6.3793188613299995E-2</v>
      </c>
      <c r="S9">
        <f>SUMIFS('EPA Export Aggregation'!V:V,'EPA Export Aggregation'!$A:$A,$B9,'EPA Export Aggregation'!$D:$D,$A$1)*IF($A9="CH4",About!$D$58,IF($A9="N2O",About!$D$59,1))</f>
        <v>6.4480167572800007E-2</v>
      </c>
      <c r="T9">
        <f>SUMIFS('EPA Export Aggregation'!W:W,'EPA Export Aggregation'!$A:$A,$B9,'EPA Export Aggregation'!$D:$D,$A$1)*IF($A9="CH4",About!$D$58,IF($A9="N2O",About!$D$59,1))</f>
        <v>6.1058763497500002E-2</v>
      </c>
      <c r="U9">
        <f>SUMIFS('EPA Export Aggregation'!X:X,'EPA Export Aggregation'!$A:$A,$B9,'EPA Export Aggregation'!$D:$D,$A$1)*IF($A9="CH4",About!$D$58,IF($A9="N2O",About!$D$59,1))</f>
        <v>5.8980369368699999E-2</v>
      </c>
      <c r="V9">
        <f>SUMIFS('EPA Export Aggregation'!Y:Y,'EPA Export Aggregation'!$A:$A,$B9,'EPA Export Aggregation'!$D:$D,$A$1)*IF($A9="CH4",About!$D$58,IF($A9="N2O",About!$D$59,1))</f>
        <v>5.0189351639399998E-2</v>
      </c>
      <c r="W9">
        <f>SUMIFS('EPA Export Aggregation'!Z:Z,'EPA Export Aggregation'!$A:$A,$B9,'EPA Export Aggregation'!$D:$D,$A$1)*IF($A9="CH4",About!$D$58,IF($A9="N2O",About!$D$59,1))</f>
        <v>5.3307760499400003E-2</v>
      </c>
      <c r="X9">
        <f>SUMIFS('EPA Export Aggregation'!AA:AA,'EPA Export Aggregation'!$A:$A,$B9,'EPA Export Aggregation'!$D:$D,$A$1)*IF($A9="CH4",About!$D$58,IF($A9="N2O",About!$D$59,1))</f>
        <v>4.9549563054899999E-2</v>
      </c>
      <c r="Y9">
        <f>SUMIFS('EPA Export Aggregation'!AB:AB,'EPA Export Aggregation'!$A:$A,$B9,'EPA Export Aggregation'!$D:$D,$A$1)*IF($A9="CH4",About!$D$58,IF($A9="N2O",About!$D$59,1))</f>
        <v>4.6023710409200003E-2</v>
      </c>
      <c r="Z9">
        <f>SUMIFS('EPA Export Aggregation'!AC:AC,'EPA Export Aggregation'!$A:$A,$B9,'EPA Export Aggregation'!$D:$D,$A$1)*IF($A9="CH4",About!$D$58,IF($A9="N2O",About!$D$59,1))</f>
        <v>5.2675420841799998E-2</v>
      </c>
      <c r="AA9">
        <f>SUMIFS('EPA Export Aggregation'!AD:AD,'EPA Export Aggregation'!$A:$A,$B9,'EPA Export Aggregation'!$D:$D,$A$1)*IF($A9="CH4",About!$D$58,IF($A9="N2O",About!$D$59,1))</f>
        <v>5.4823064801500003E-2</v>
      </c>
      <c r="AB9">
        <f>SUMIFS('EPA Export Aggregation'!AE:AE,'EPA Export Aggregation'!$A:$A,$B9,'EPA Export Aggregation'!$D:$D,$A$1)*IF($A9="CH4",About!$D$58,IF($A9="N2O",About!$D$59,1))</f>
        <v>5.6768157357100002E-2</v>
      </c>
      <c r="AC9">
        <f>SUMIFS('EPA Export Aggregation'!AF:AF,'EPA Export Aggregation'!$A:$A,$B9,'EPA Export Aggregation'!$D:$D,$A$1)*IF($A9="CH4",About!$D$58,IF($A9="N2O",About!$D$59,1))</f>
        <v>5.0495034493499999E-2</v>
      </c>
      <c r="AD9">
        <f>SUMIFS('EPA Export Aggregation'!AG:AG,'EPA Export Aggregation'!$A:$A,$B9,'EPA Export Aggregation'!$D:$D,$A$1)*IF($A9="CH4",About!$D$58,IF($A9="N2O",About!$D$59,1))</f>
        <v>6.1120101027200002E-2</v>
      </c>
      <c r="AE9">
        <f>SUMIFS('EPA Export Aggregation'!AH:AH,'EPA Export Aggregation'!$A:$A,$B9,'EPA Export Aggregation'!$D:$D,$A$1)*IF($A9="CH4",About!$D$58,IF($A9="N2O",About!$D$59,1))</f>
        <v>5.4834055243699997E-2</v>
      </c>
      <c r="AF9">
        <f>SUMIFS('EPA Export Aggregation'!AI:AI,'EPA Export Aggregation'!$A:$A,$B9,'EPA Export Aggregation'!$D:$D,$A$1)*IF($A9="CH4",About!$D$58,IF($A9="N2O",About!$D$59,1))</f>
        <v>4.76435844673E-2</v>
      </c>
      <c r="AG9">
        <f>SUMIFS('EPA Export Aggregation'!AJ:AJ,'EPA Export Aggregation'!$A:$A,$B9,'EPA Export Aggregation'!$D:$D,$A$1)*IF($A9="CH4",About!$D$58,IF($A9="N2O",About!$D$59,1))</f>
        <v>4.3096813819199997E-2</v>
      </c>
      <c r="AH9">
        <f>SUMIFS('EPA Export Aggregation'!AK:AK,'EPA Export Aggregation'!$A:$A,$B9,'EPA Export Aggregation'!$D:$D,$A$1)*IF($A9="CH4",About!$D$58,IF($A9="N2O",About!$D$59,1))</f>
        <v>4.6026325359299999E-2</v>
      </c>
    </row>
    <row r="10" spans="1:34" x14ac:dyDescent="0.25">
      <c r="A10" s="413" t="s">
        <v>2215</v>
      </c>
      <c r="B10" s="414" t="s">
        <v>4225</v>
      </c>
      <c r="C10">
        <f>SUMIFS('EPA Export Aggregation'!F:F,'EPA Export Aggregation'!$A:$A,$B10,'EPA Export Aggregation'!$D:$D,$A$1)*IF($A10="CH4",About!$D$58,IF($A10="N2O",About!$D$59,1))</f>
        <v>4.3836685630000002E-4</v>
      </c>
      <c r="D10">
        <f>SUMIFS('EPA Export Aggregation'!G:G,'EPA Export Aggregation'!$A:$A,$B10,'EPA Export Aggregation'!$D:$D,$A$1)*IF($A10="CH4",About!$D$58,IF($A10="N2O",About!$D$59,1))</f>
        <v>4.2539517149999998E-4</v>
      </c>
      <c r="E10">
        <f>SUMIFS('EPA Export Aggregation'!H:H,'EPA Export Aggregation'!$A:$A,$B10,'EPA Export Aggregation'!$D:$D,$A$1)*IF($A10="CH4",About!$D$58,IF($A10="N2O",About!$D$59,1))</f>
        <v>4.1438718369999998E-4</v>
      </c>
      <c r="F10">
        <f>SUMIFS('EPA Export Aggregation'!I:I,'EPA Export Aggregation'!$A:$A,$B10,'EPA Export Aggregation'!$D:$D,$A$1)*IF($A10="CH4",About!$D$58,IF($A10="N2O",About!$D$59,1))</f>
        <v>4.03952667E-4</v>
      </c>
      <c r="G10">
        <f>SUMIFS('EPA Export Aggregation'!J:J,'EPA Export Aggregation'!$A:$A,$B10,'EPA Export Aggregation'!$D:$D,$A$1)*IF($A10="CH4",About!$D$58,IF($A10="N2O",About!$D$59,1))</f>
        <v>4.0114170170000001E-4</v>
      </c>
      <c r="H10">
        <f>SUMIFS('EPA Export Aggregation'!K:K,'EPA Export Aggregation'!$A:$A,$B10,'EPA Export Aggregation'!$D:$D,$A$1)*IF($A10="CH4",About!$D$58,IF($A10="N2O",About!$D$59,1))</f>
        <v>3.5874297990000001E-4</v>
      </c>
      <c r="I10">
        <f>SUMIFS('EPA Export Aggregation'!L:L,'EPA Export Aggregation'!$A:$A,$B10,'EPA Export Aggregation'!$D:$D,$A$1)*IF($A10="CH4",About!$D$58,IF($A10="N2O",About!$D$59,1))</f>
        <v>3.4344223020000002E-4</v>
      </c>
      <c r="J10">
        <f>SUMIFS('EPA Export Aggregation'!M:M,'EPA Export Aggregation'!$A:$A,$B10,'EPA Export Aggregation'!$D:$D,$A$1)*IF($A10="CH4",About!$D$58,IF($A10="N2O",About!$D$59,1))</f>
        <v>3.2440374400000003E-4</v>
      </c>
      <c r="K10">
        <f>SUMIFS('EPA Export Aggregation'!N:N,'EPA Export Aggregation'!$A:$A,$B10,'EPA Export Aggregation'!$D:$D,$A$1)*IF($A10="CH4",About!$D$58,IF($A10="N2O",About!$D$59,1))</f>
        <v>3.1026673309999999E-4</v>
      </c>
      <c r="L10">
        <f>SUMIFS('EPA Export Aggregation'!O:O,'EPA Export Aggregation'!$A:$A,$B10,'EPA Export Aggregation'!$D:$D,$A$1)*IF($A10="CH4",About!$D$58,IF($A10="N2O",About!$D$59,1))</f>
        <v>2.9691840419999999E-4</v>
      </c>
      <c r="M10">
        <f>SUMIFS('EPA Export Aggregation'!P:P,'EPA Export Aggregation'!$A:$A,$B10,'EPA Export Aggregation'!$D:$D,$A$1)*IF($A10="CH4",About!$D$58,IF($A10="N2O",About!$D$59,1))</f>
        <v>2.8166997060000002E-4</v>
      </c>
      <c r="N10">
        <f>SUMIFS('EPA Export Aggregation'!Q:Q,'EPA Export Aggregation'!$A:$A,$B10,'EPA Export Aggregation'!$D:$D,$A$1)*IF($A10="CH4",About!$D$58,IF($A10="N2O",About!$D$59,1))</f>
        <v>2.7083964670000002E-4</v>
      </c>
      <c r="O10">
        <f>SUMIFS('EPA Export Aggregation'!R:R,'EPA Export Aggregation'!$A:$A,$B10,'EPA Export Aggregation'!$D:$D,$A$1)*IF($A10="CH4",About!$D$58,IF($A10="N2O",About!$D$59,1))</f>
        <v>2.6040817409999999E-4</v>
      </c>
      <c r="P10">
        <f>SUMIFS('EPA Export Aggregation'!S:S,'EPA Export Aggregation'!$A:$A,$B10,'EPA Export Aggregation'!$D:$D,$A$1)*IF($A10="CH4",About!$D$58,IF($A10="N2O",About!$D$59,1))</f>
        <v>2.3936472090000001E-4</v>
      </c>
      <c r="Q10">
        <f>SUMIFS('EPA Export Aggregation'!T:T,'EPA Export Aggregation'!$A:$A,$B10,'EPA Export Aggregation'!$D:$D,$A$1)*IF($A10="CH4",About!$D$58,IF($A10="N2O",About!$D$59,1))</f>
        <v>2.295150894E-4</v>
      </c>
      <c r="R10">
        <f>SUMIFS('EPA Export Aggregation'!U:U,'EPA Export Aggregation'!$A:$A,$B10,'EPA Export Aggregation'!$D:$D,$A$1)*IF($A10="CH4",About!$D$58,IF($A10="N2O",About!$D$59,1))</f>
        <v>2.2197622900000001E-4</v>
      </c>
      <c r="S10">
        <f>SUMIFS('EPA Export Aggregation'!V:V,'EPA Export Aggregation'!$A:$A,$B10,'EPA Export Aggregation'!$D:$D,$A$1)*IF($A10="CH4",About!$D$58,IF($A10="N2O",About!$D$59,1))</f>
        <v>2.166815958E-4</v>
      </c>
      <c r="T10">
        <f>SUMIFS('EPA Export Aggregation'!W:W,'EPA Export Aggregation'!$A:$A,$B10,'EPA Export Aggregation'!$D:$D,$A$1)*IF($A10="CH4",About!$D$58,IF($A10="N2O",About!$D$59,1))</f>
        <v>2.0458971439999999E-4</v>
      </c>
      <c r="U10">
        <f>SUMIFS('EPA Export Aggregation'!X:X,'EPA Export Aggregation'!$A:$A,$B10,'EPA Export Aggregation'!$D:$D,$A$1)*IF($A10="CH4",About!$D$58,IF($A10="N2O",About!$D$59,1))</f>
        <v>2.0121189420000001E-4</v>
      </c>
      <c r="V10">
        <f>SUMIFS('EPA Export Aggregation'!Y:Y,'EPA Export Aggregation'!$A:$A,$B10,'EPA Export Aggregation'!$D:$D,$A$1)*IF($A10="CH4",About!$D$58,IF($A10="N2O",About!$D$59,1))</f>
        <v>1.932391922E-4</v>
      </c>
      <c r="W10">
        <f>SUMIFS('EPA Export Aggregation'!Z:Z,'EPA Export Aggregation'!$A:$A,$B10,'EPA Export Aggregation'!$D:$D,$A$1)*IF($A10="CH4",About!$D$58,IF($A10="N2O",About!$D$59,1))</f>
        <v>1.859624849E-4</v>
      </c>
      <c r="X10">
        <f>SUMIFS('EPA Export Aggregation'!AA:AA,'EPA Export Aggregation'!$A:$A,$B10,'EPA Export Aggregation'!$D:$D,$A$1)*IF($A10="CH4",About!$D$58,IF($A10="N2O",About!$D$59,1))</f>
        <v>1.7852508589999999E-4</v>
      </c>
      <c r="Y10">
        <f>SUMIFS('EPA Export Aggregation'!AB:AB,'EPA Export Aggregation'!$A:$A,$B10,'EPA Export Aggregation'!$D:$D,$A$1)*IF($A10="CH4",About!$D$58,IF($A10="N2O",About!$D$59,1))</f>
        <v>1.792638031E-4</v>
      </c>
      <c r="Z10">
        <f>SUMIFS('EPA Export Aggregation'!AC:AC,'EPA Export Aggregation'!$A:$A,$B10,'EPA Export Aggregation'!$D:$D,$A$1)*IF($A10="CH4",About!$D$58,IF($A10="N2O",About!$D$59,1))</f>
        <v>1.7579194410000001E-4</v>
      </c>
      <c r="AA10">
        <f>SUMIFS('EPA Export Aggregation'!AD:AD,'EPA Export Aggregation'!$A:$A,$B10,'EPA Export Aggregation'!$D:$D,$A$1)*IF($A10="CH4",About!$D$58,IF($A10="N2O",About!$D$59,1))</f>
        <v>1.7529567389999999E-4</v>
      </c>
      <c r="AB10">
        <f>SUMIFS('EPA Export Aggregation'!AE:AE,'EPA Export Aggregation'!$A:$A,$B10,'EPA Export Aggregation'!$D:$D,$A$1)*IF($A10="CH4",About!$D$58,IF($A10="N2O",About!$D$59,1))</f>
        <v>1.756634232E-4</v>
      </c>
      <c r="AC10">
        <f>SUMIFS('EPA Export Aggregation'!AF:AF,'EPA Export Aggregation'!$A:$A,$B10,'EPA Export Aggregation'!$D:$D,$A$1)*IF($A10="CH4",About!$D$58,IF($A10="N2O",About!$D$59,1))</f>
        <v>2.096203867E-4</v>
      </c>
      <c r="AD10">
        <f>SUMIFS('EPA Export Aggregation'!AG:AG,'EPA Export Aggregation'!$A:$A,$B10,'EPA Export Aggregation'!$D:$D,$A$1)*IF($A10="CH4",About!$D$58,IF($A10="N2O",About!$D$59,1))</f>
        <v>2.5717523070000001E-4</v>
      </c>
      <c r="AE10">
        <f>SUMIFS('EPA Export Aggregation'!AH:AH,'EPA Export Aggregation'!$A:$A,$B10,'EPA Export Aggregation'!$D:$D,$A$1)*IF($A10="CH4",About!$D$58,IF($A10="N2O",About!$D$59,1))</f>
        <v>2.7102131430000001E-4</v>
      </c>
      <c r="AF10">
        <f>SUMIFS('EPA Export Aggregation'!AI:AI,'EPA Export Aggregation'!$A:$A,$B10,'EPA Export Aggregation'!$D:$D,$A$1)*IF($A10="CH4",About!$D$58,IF($A10="N2O",About!$D$59,1))</f>
        <v>4.8484588010000001E-4</v>
      </c>
      <c r="AG10">
        <f>SUMIFS('EPA Export Aggregation'!AJ:AJ,'EPA Export Aggregation'!$A:$A,$B10,'EPA Export Aggregation'!$D:$D,$A$1)*IF($A10="CH4",About!$D$58,IF($A10="N2O",About!$D$59,1))</f>
        <v>7.4755885530000004E-4</v>
      </c>
      <c r="AH10">
        <f>SUMIFS('EPA Export Aggregation'!AK:AK,'EPA Export Aggregation'!$A:$A,$B10,'EPA Export Aggregation'!$D:$D,$A$1)*IF($A10="CH4",About!$D$58,IF($A10="N2O",About!$D$59,1))</f>
        <v>3.7764480190000002E-4</v>
      </c>
    </row>
    <row r="11" spans="1:34" x14ac:dyDescent="0.25">
      <c r="A11" s="413" t="s">
        <v>2215</v>
      </c>
      <c r="B11" s="414" t="s">
        <v>4220</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2.4737540620000002E-2</v>
      </c>
      <c r="D13">
        <f>SUMIFS('EPA Export Aggregation'!G:G,'EPA Export Aggregation'!$A:$A,$B13,'EPA Export Aggregation'!$D:$D,$A$1)*IF($A13="CH4",About!$D$58,IF($A13="N2O",About!$D$59,1))</f>
        <v>2.20741612517E-2</v>
      </c>
      <c r="E13">
        <f>SUMIFS('EPA Export Aggregation'!H:H,'EPA Export Aggregation'!$A:$A,$B13,'EPA Export Aggregation'!$D:$D,$A$1)*IF($A13="CH4",About!$D$58,IF($A13="N2O",About!$D$59,1))</f>
        <v>2.1595486674900001E-2</v>
      </c>
      <c r="F13">
        <f>SUMIFS('EPA Export Aggregation'!I:I,'EPA Export Aggregation'!$A:$A,$B13,'EPA Export Aggregation'!$D:$D,$A$1)*IF($A13="CH4",About!$D$58,IF($A13="N2O",About!$D$59,1))</f>
        <v>1.98869787093E-2</v>
      </c>
      <c r="G13">
        <f>SUMIFS('EPA Export Aggregation'!J:J,'EPA Export Aggregation'!$A:$A,$B13,'EPA Export Aggregation'!$D:$D,$A$1)*IF($A13="CH4",About!$D$58,IF($A13="N2O",About!$D$59,1))</f>
        <v>2.0731613680999999E-2</v>
      </c>
      <c r="H13">
        <f>SUMIFS('EPA Export Aggregation'!K:K,'EPA Export Aggregation'!$A:$A,$B13,'EPA Export Aggregation'!$D:$D,$A$1)*IF($A13="CH4",About!$D$58,IF($A13="N2O",About!$D$59,1))</f>
        <v>2.7647412748600001E-2</v>
      </c>
      <c r="I13">
        <f>SUMIFS('EPA Export Aggregation'!L:L,'EPA Export Aggregation'!$A:$A,$B13,'EPA Export Aggregation'!$D:$D,$A$1)*IF($A13="CH4",About!$D$58,IF($A13="N2O",About!$D$59,1))</f>
        <v>2.9701414854200001E-2</v>
      </c>
      <c r="J13">
        <f>SUMIFS('EPA Export Aggregation'!M:M,'EPA Export Aggregation'!$A:$A,$B13,'EPA Export Aggregation'!$D:$D,$A$1)*IF($A13="CH4",About!$D$58,IF($A13="N2O",About!$D$59,1))</f>
        <v>2.8497439540099999E-2</v>
      </c>
      <c r="K13">
        <f>SUMIFS('EPA Export Aggregation'!N:N,'EPA Export Aggregation'!$A:$A,$B13,'EPA Export Aggregation'!$D:$D,$A$1)*IF($A13="CH4",About!$D$58,IF($A13="N2O",About!$D$59,1))</f>
        <v>2.89046833059E-2</v>
      </c>
      <c r="L13">
        <f>SUMIFS('EPA Export Aggregation'!O:O,'EPA Export Aggregation'!$A:$A,$B13,'EPA Export Aggregation'!$D:$D,$A$1)*IF($A13="CH4",About!$D$58,IF($A13="N2O",About!$D$59,1))</f>
        <v>3.17246376779E-2</v>
      </c>
      <c r="M13">
        <f>SUMIFS('EPA Export Aggregation'!P:P,'EPA Export Aggregation'!$A:$A,$B13,'EPA Export Aggregation'!$D:$D,$A$1)*IF($A13="CH4",About!$D$58,IF($A13="N2O",About!$D$59,1))</f>
        <v>2.1134934977599999E-2</v>
      </c>
      <c r="N13">
        <f>SUMIFS('EPA Export Aggregation'!Q:Q,'EPA Export Aggregation'!$A:$A,$B13,'EPA Export Aggregation'!$D:$D,$A$1)*IF($A13="CH4",About!$D$58,IF($A13="N2O",About!$D$59,1))</f>
        <v>2.1857768410900001E-2</v>
      </c>
      <c r="O13">
        <f>SUMIFS('EPA Export Aggregation'!R:R,'EPA Export Aggregation'!$A:$A,$B13,'EPA Export Aggregation'!$D:$D,$A$1)*IF($A13="CH4",About!$D$58,IF($A13="N2O",About!$D$59,1))</f>
        <v>2.29386337099E-2</v>
      </c>
      <c r="P13">
        <f>SUMIFS('EPA Export Aggregation'!S:S,'EPA Export Aggregation'!$A:$A,$B13,'EPA Export Aggregation'!$D:$D,$A$1)*IF($A13="CH4",About!$D$58,IF($A13="N2O",About!$D$59,1))</f>
        <v>1.7718453888900001E-2</v>
      </c>
      <c r="Q13">
        <f>SUMIFS('EPA Export Aggregation'!T:T,'EPA Export Aggregation'!$A:$A,$B13,'EPA Export Aggregation'!$D:$D,$A$1)*IF($A13="CH4",About!$D$58,IF($A13="N2O",About!$D$59,1))</f>
        <v>2.4208021099399998E-2</v>
      </c>
      <c r="R13">
        <f>SUMIFS('EPA Export Aggregation'!U:U,'EPA Export Aggregation'!$A:$A,$B13,'EPA Export Aggregation'!$D:$D,$A$1)*IF($A13="CH4",About!$D$58,IF($A13="N2O",About!$D$59,1))</f>
        <v>2.6576631140000001E-2</v>
      </c>
      <c r="S13">
        <f>SUMIFS('EPA Export Aggregation'!V:V,'EPA Export Aggregation'!$A:$A,$B13,'EPA Export Aggregation'!$D:$D,$A$1)*IF($A13="CH4",About!$D$58,IF($A13="N2O",About!$D$59,1))</f>
        <v>3.0074687412699998E-2</v>
      </c>
      <c r="T13">
        <f>SUMIFS('EPA Export Aggregation'!W:W,'EPA Export Aggregation'!$A:$A,$B13,'EPA Export Aggregation'!$D:$D,$A$1)*IF($A13="CH4",About!$D$58,IF($A13="N2O",About!$D$59,1))</f>
        <v>2.7234647841899998E-2</v>
      </c>
      <c r="U13">
        <f>SUMIFS('EPA Export Aggregation'!X:X,'EPA Export Aggregation'!$A:$A,$B13,'EPA Export Aggregation'!$D:$D,$A$1)*IF($A13="CH4",About!$D$58,IF($A13="N2O",About!$D$59,1))</f>
        <v>2.2935850413599999E-2</v>
      </c>
      <c r="V13">
        <f>SUMIFS('EPA Export Aggregation'!Y:Y,'EPA Export Aggregation'!$A:$A,$B13,'EPA Export Aggregation'!$D:$D,$A$1)*IF($A13="CH4",About!$D$58,IF($A13="N2O",About!$D$59,1))</f>
        <v>2.93226230576E-2</v>
      </c>
      <c r="W13">
        <f>SUMIFS('EPA Export Aggregation'!Z:Z,'EPA Export Aggregation'!$A:$A,$B13,'EPA Export Aggregation'!$D:$D,$A$1)*IF($A13="CH4",About!$D$58,IF($A13="N2O",About!$D$59,1))</f>
        <v>3.5695067110700002E-2</v>
      </c>
      <c r="X13">
        <f>SUMIFS('EPA Export Aggregation'!AA:AA,'EPA Export Aggregation'!$A:$A,$B13,'EPA Export Aggregation'!$D:$D,$A$1)*IF($A13="CH4",About!$D$58,IF($A13="N2O",About!$D$59,1))</f>
        <v>3.2453701233800002E-2</v>
      </c>
      <c r="Y13">
        <f>SUMIFS('EPA Export Aggregation'!AB:AB,'EPA Export Aggregation'!$A:$A,$B13,'EPA Export Aggregation'!$D:$D,$A$1)*IF($A13="CH4",About!$D$58,IF($A13="N2O",About!$D$59,1))</f>
        <v>2.9659146020299999E-2</v>
      </c>
      <c r="Z13">
        <f>SUMIFS('EPA Export Aggregation'!AC:AC,'EPA Export Aggregation'!$A:$A,$B13,'EPA Export Aggregation'!$D:$D,$A$1)*IF($A13="CH4",About!$D$58,IF($A13="N2O",About!$D$59,1))</f>
        <v>3.5941066267199999E-2</v>
      </c>
      <c r="AA13">
        <f>SUMIFS('EPA Export Aggregation'!AD:AD,'EPA Export Aggregation'!$A:$A,$B13,'EPA Export Aggregation'!$D:$D,$A$1)*IF($A13="CH4",About!$D$58,IF($A13="N2O",About!$D$59,1))</f>
        <v>4.1242454301799999E-2</v>
      </c>
      <c r="AB13">
        <f>SUMIFS('EPA Export Aggregation'!AE:AE,'EPA Export Aggregation'!$A:$A,$B13,'EPA Export Aggregation'!$D:$D,$A$1)*IF($A13="CH4",About!$D$58,IF($A13="N2O",About!$D$59,1))</f>
        <v>3.95405063345E-2</v>
      </c>
      <c r="AC13">
        <f>SUMIFS('EPA Export Aggregation'!AF:AF,'EPA Export Aggregation'!$A:$A,$B13,'EPA Export Aggregation'!$D:$D,$A$1)*IF($A13="CH4",About!$D$58,IF($A13="N2O",About!$D$59,1))</f>
        <v>3.4993899166900003E-2</v>
      </c>
      <c r="AD13">
        <f>SUMIFS('EPA Export Aggregation'!AG:AG,'EPA Export Aggregation'!$A:$A,$B13,'EPA Export Aggregation'!$D:$D,$A$1)*IF($A13="CH4",About!$D$58,IF($A13="N2O",About!$D$59,1))</f>
        <v>3.1709644664200003E-2</v>
      </c>
      <c r="AE13">
        <f>SUMIFS('EPA Export Aggregation'!AH:AH,'EPA Export Aggregation'!$A:$A,$B13,'EPA Export Aggregation'!$D:$D,$A$1)*IF($A13="CH4",About!$D$58,IF($A13="N2O",About!$D$59,1))</f>
        <v>2.35698948677E-2</v>
      </c>
      <c r="AF13">
        <f>SUMIFS('EPA Export Aggregation'!AI:AI,'EPA Export Aggregation'!$A:$A,$B13,'EPA Export Aggregation'!$D:$D,$A$1)*IF($A13="CH4",About!$D$58,IF($A13="N2O",About!$D$59,1))</f>
        <v>2.68499470496E-2</v>
      </c>
      <c r="AG13">
        <f>SUMIFS('EPA Export Aggregation'!AJ:AJ,'EPA Export Aggregation'!$A:$A,$B13,'EPA Export Aggregation'!$D:$D,$A$1)*IF($A13="CH4",About!$D$58,IF($A13="N2O",About!$D$59,1))</f>
        <v>2.7472207577600001E-2</v>
      </c>
      <c r="AH13">
        <f>SUMIFS('EPA Export Aggregation'!AK:AK,'EPA Export Aggregation'!$A:$A,$B13,'EPA Export Aggregation'!$D:$D,$A$1)*IF($A13="CH4",About!$D$58,IF($A13="N2O",About!$D$59,1))</f>
        <v>2.5963697499800001E-2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5.8413087068000004E-3</v>
      </c>
      <c r="D16">
        <f>SUMIFS('EPA Export Aggregation'!G:G,'EPA Export Aggregation'!$A:$A,$B16,'EPA Export Aggregation'!$D:$D,$A$1)*IF($A16="CH4",About!$D$58,IF($A16="N2O",About!$D$59,1))</f>
        <v>5.7810688888000001E-3</v>
      </c>
      <c r="E16">
        <f>SUMIFS('EPA Export Aggregation'!H:H,'EPA Export Aggregation'!$A:$A,$B16,'EPA Export Aggregation'!$D:$D,$A$1)*IF($A16="CH4",About!$D$58,IF($A16="N2O",About!$D$59,1))</f>
        <v>5.6874191536999998E-3</v>
      </c>
      <c r="F16">
        <f>SUMIFS('EPA Export Aggregation'!I:I,'EPA Export Aggregation'!$A:$A,$B16,'EPA Export Aggregation'!$D:$D,$A$1)*IF($A16="CH4",About!$D$58,IF($A16="N2O",About!$D$59,1))</f>
        <v>5.6547114690999999E-3</v>
      </c>
      <c r="G16">
        <f>SUMIFS('EPA Export Aggregation'!J:J,'EPA Export Aggregation'!$A:$A,$B16,'EPA Export Aggregation'!$D:$D,$A$1)*IF($A16="CH4",About!$D$58,IF($A16="N2O",About!$D$59,1))</f>
        <v>5.6156552747000004E-3</v>
      </c>
      <c r="H16">
        <f>SUMIFS('EPA Export Aggregation'!K:K,'EPA Export Aggregation'!$A:$A,$B16,'EPA Export Aggregation'!$D:$D,$A$1)*IF($A16="CH4",About!$D$58,IF($A16="N2O",About!$D$59,1))</f>
        <v>5.5587661247999999E-3</v>
      </c>
      <c r="I16">
        <f>SUMIFS('EPA Export Aggregation'!L:L,'EPA Export Aggregation'!$A:$A,$B16,'EPA Export Aggregation'!$D:$D,$A$1)*IF($A16="CH4",About!$D$58,IF($A16="N2O",About!$D$59,1))</f>
        <v>5.5472823074000002E-3</v>
      </c>
      <c r="J16">
        <f>SUMIFS('EPA Export Aggregation'!M:M,'EPA Export Aggregation'!$A:$A,$B16,'EPA Export Aggregation'!$D:$D,$A$1)*IF($A16="CH4",About!$D$58,IF($A16="N2O",About!$D$59,1))</f>
        <v>5.4988986918000004E-3</v>
      </c>
      <c r="K16">
        <f>SUMIFS('EPA Export Aggregation'!N:N,'EPA Export Aggregation'!$A:$A,$B16,'EPA Export Aggregation'!$D:$D,$A$1)*IF($A16="CH4",About!$D$58,IF($A16="N2O",About!$D$59,1))</f>
        <v>5.4552921401999997E-3</v>
      </c>
      <c r="L16">
        <f>SUMIFS('EPA Export Aggregation'!O:O,'EPA Export Aggregation'!$A:$A,$B16,'EPA Export Aggregation'!$D:$D,$A$1)*IF($A16="CH4",About!$D$58,IF($A16="N2O",About!$D$59,1))</f>
        <v>5.4339523879999999E-3</v>
      </c>
      <c r="M16">
        <f>SUMIFS('EPA Export Aggregation'!P:P,'EPA Export Aggregation'!$A:$A,$B16,'EPA Export Aggregation'!$D:$D,$A$1)*IF($A16="CH4",About!$D$58,IF($A16="N2O",About!$D$59,1))</f>
        <v>5.4203362753000002E-3</v>
      </c>
      <c r="N16">
        <f>SUMIFS('EPA Export Aggregation'!Q:Q,'EPA Export Aggregation'!$A:$A,$B16,'EPA Export Aggregation'!$D:$D,$A$1)*IF($A16="CH4",About!$D$58,IF($A16="N2O",About!$D$59,1))</f>
        <v>3.2663865912999999E-3</v>
      </c>
      <c r="O16">
        <f>SUMIFS('EPA Export Aggregation'!R:R,'EPA Export Aggregation'!$A:$A,$B16,'EPA Export Aggregation'!$D:$D,$A$1)*IF($A16="CH4",About!$D$58,IF($A16="N2O",About!$D$59,1))</f>
        <v>3.8251798479999998E-3</v>
      </c>
      <c r="P16">
        <f>SUMIFS('EPA Export Aggregation'!S:S,'EPA Export Aggregation'!$A:$A,$B16,'EPA Export Aggregation'!$D:$D,$A$1)*IF($A16="CH4",About!$D$58,IF($A16="N2O",About!$D$59,1))</f>
        <v>4.9675522880999997E-3</v>
      </c>
      <c r="Q16">
        <f>SUMIFS('EPA Export Aggregation'!T:T,'EPA Export Aggregation'!$A:$A,$B16,'EPA Export Aggregation'!$D:$D,$A$1)*IF($A16="CH4",About!$D$58,IF($A16="N2O",About!$D$59,1))</f>
        <v>4.5561193863999996E-3</v>
      </c>
      <c r="R16">
        <f>SUMIFS('EPA Export Aggregation'!U:U,'EPA Export Aggregation'!$A:$A,$B16,'EPA Export Aggregation'!$D:$D,$A$1)*IF($A16="CH4",About!$D$58,IF($A16="N2O",About!$D$59,1))</f>
        <v>4.8983537460999997E-3</v>
      </c>
      <c r="S16">
        <f>SUMIFS('EPA Export Aggregation'!V:V,'EPA Export Aggregation'!$A:$A,$B16,'EPA Export Aggregation'!$D:$D,$A$1)*IF($A16="CH4",About!$D$58,IF($A16="N2O",About!$D$59,1))</f>
        <v>6.1771447197E-3</v>
      </c>
      <c r="T16">
        <f>SUMIFS('EPA Export Aggregation'!W:W,'EPA Export Aggregation'!$A:$A,$B16,'EPA Export Aggregation'!$D:$D,$A$1)*IF($A16="CH4",About!$D$58,IF($A16="N2O",About!$D$59,1))</f>
        <v>6.6531264297000001E-3</v>
      </c>
      <c r="U16">
        <f>SUMIFS('EPA Export Aggregation'!X:X,'EPA Export Aggregation'!$A:$A,$B16,'EPA Export Aggregation'!$D:$D,$A$1)*IF($A16="CH4",About!$D$58,IF($A16="N2O",About!$D$59,1))</f>
        <v>6.2756791177000001E-3</v>
      </c>
      <c r="V16">
        <f>SUMIFS('EPA Export Aggregation'!Y:Y,'EPA Export Aggregation'!$A:$A,$B16,'EPA Export Aggregation'!$D:$D,$A$1)*IF($A16="CH4",About!$D$58,IF($A16="N2O",About!$D$59,1))</f>
        <v>6.0825899913999996E-3</v>
      </c>
      <c r="W16">
        <f>SUMIFS('EPA Export Aggregation'!Z:Z,'EPA Export Aggregation'!$A:$A,$B16,'EPA Export Aggregation'!$D:$D,$A$1)*IF($A16="CH4",About!$D$58,IF($A16="N2O",About!$D$59,1))</f>
        <v>1.48806942365E-2</v>
      </c>
      <c r="X16">
        <f>SUMIFS('EPA Export Aggregation'!AA:AA,'EPA Export Aggregation'!$A:$A,$B16,'EPA Export Aggregation'!$D:$D,$A$1)*IF($A16="CH4",About!$D$58,IF($A16="N2O",About!$D$59,1))</f>
        <v>1.3631562699499999E-2</v>
      </c>
      <c r="Y16">
        <f>SUMIFS('EPA Export Aggregation'!AB:AB,'EPA Export Aggregation'!$A:$A,$B16,'EPA Export Aggregation'!$D:$D,$A$1)*IF($A16="CH4",About!$D$58,IF($A16="N2O",About!$D$59,1))</f>
        <v>1.33368945479E-2</v>
      </c>
      <c r="Z16">
        <f>SUMIFS('EPA Export Aggregation'!AC:AC,'EPA Export Aggregation'!$A:$A,$B16,'EPA Export Aggregation'!$D:$D,$A$1)*IF($A16="CH4",About!$D$58,IF($A16="N2O",About!$D$59,1))</f>
        <v>1.3811558516500001E-2</v>
      </c>
      <c r="AA16">
        <f>SUMIFS('EPA Export Aggregation'!AD:AD,'EPA Export Aggregation'!$A:$A,$B16,'EPA Export Aggregation'!$D:$D,$A$1)*IF($A16="CH4",About!$D$58,IF($A16="N2O",About!$D$59,1))</f>
        <v>1.46567767999E-2</v>
      </c>
      <c r="AB16">
        <f>SUMIFS('EPA Export Aggregation'!AE:AE,'EPA Export Aggregation'!$A:$A,$B16,'EPA Export Aggregation'!$D:$D,$A$1)*IF($A16="CH4",About!$D$58,IF($A16="N2O",About!$D$59,1))</f>
        <v>1.6084886000699999E-2</v>
      </c>
      <c r="AC16">
        <f>SUMIFS('EPA Export Aggregation'!AF:AF,'EPA Export Aggregation'!$A:$A,$B16,'EPA Export Aggregation'!$D:$D,$A$1)*IF($A16="CH4",About!$D$58,IF($A16="N2O",About!$D$59,1))</f>
        <v>1.5016560428E-2</v>
      </c>
      <c r="AD16">
        <f>SUMIFS('EPA Export Aggregation'!AG:AG,'EPA Export Aggregation'!$A:$A,$B16,'EPA Export Aggregation'!$D:$D,$A$1)*IF($A16="CH4",About!$D$58,IF($A16="N2O",About!$D$59,1))</f>
        <v>1.47160885588E-2</v>
      </c>
      <c r="AE16">
        <f>SUMIFS('EPA Export Aggregation'!AH:AH,'EPA Export Aggregation'!$A:$A,$B16,'EPA Export Aggregation'!$D:$D,$A$1)*IF($A16="CH4",About!$D$58,IF($A16="N2O",About!$D$59,1))</f>
        <v>1.32414024212E-2</v>
      </c>
      <c r="AF16">
        <f>SUMIFS('EPA Export Aggregation'!AI:AI,'EPA Export Aggregation'!$A:$A,$B16,'EPA Export Aggregation'!$D:$D,$A$1)*IF($A16="CH4",About!$D$58,IF($A16="N2O",About!$D$59,1))</f>
        <v>1.55265069511E-2</v>
      </c>
      <c r="AG16">
        <f>SUMIFS('EPA Export Aggregation'!AJ:AJ,'EPA Export Aggregation'!$A:$A,$B16,'EPA Export Aggregation'!$D:$D,$A$1)*IF($A16="CH4",About!$D$58,IF($A16="N2O",About!$D$59,1))</f>
        <v>1.6255856157299998E-2</v>
      </c>
      <c r="AH16">
        <f>SUMIFS('EPA Export Aggregation'!AK:AK,'EPA Export Aggregation'!$A:$A,$B16,'EPA Export Aggregation'!$D:$D,$A$1)*IF($A16="CH4",About!$D$58,IF($A16="N2O",About!$D$59,1))</f>
        <v>1.62939036529E-2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6.1359611609999995E-4</v>
      </c>
      <c r="Q17">
        <f>SUMIFS('EPA Export Aggregation'!T:T,'EPA Export Aggregation'!$A:$A,$B17,'EPA Export Aggregation'!$D:$D,$A$1)*IF($A17="CH4",About!$D$58,IF($A17="N2O",About!$D$59,1))</f>
        <v>1.2251601395E-3</v>
      </c>
      <c r="R17">
        <f>SUMIFS('EPA Export Aggregation'!U:U,'EPA Export Aggregation'!$A:$A,$B17,'EPA Export Aggregation'!$D:$D,$A$1)*IF($A17="CH4",About!$D$58,IF($A17="N2O",About!$D$59,1))</f>
        <v>1.1839630473E-3</v>
      </c>
      <c r="S17">
        <f>SUMIFS('EPA Export Aggregation'!V:V,'EPA Export Aggregation'!$A:$A,$B17,'EPA Export Aggregation'!$D:$D,$A$1)*IF($A17="CH4",About!$D$58,IF($A17="N2O",About!$D$59,1))</f>
        <v>2.8052102899999999E-4</v>
      </c>
      <c r="T17">
        <f>SUMIFS('EPA Export Aggregation'!W:W,'EPA Export Aggregation'!$A:$A,$B17,'EPA Export Aggregation'!$D:$D,$A$1)*IF($A17="CH4",About!$D$58,IF($A17="N2O",About!$D$59,1))</f>
        <v>2.382957331E-4</v>
      </c>
      <c r="U17">
        <f>SUMIFS('EPA Export Aggregation'!X:X,'EPA Export Aggregation'!$A:$A,$B17,'EPA Export Aggregation'!$D:$D,$A$1)*IF($A17="CH4",About!$D$58,IF($A17="N2O",About!$D$59,1))</f>
        <v>1.9050362669999999E-4</v>
      </c>
      <c r="V17">
        <f>SUMIFS('EPA Export Aggregation'!Y:Y,'EPA Export Aggregation'!$A:$A,$B17,'EPA Export Aggregation'!$D:$D,$A$1)*IF($A17="CH4",About!$D$58,IF($A17="N2O",About!$D$59,1))</f>
        <v>1.7999037390000001E-4</v>
      </c>
      <c r="W17">
        <f>SUMIFS('EPA Export Aggregation'!Z:Z,'EPA Export Aggregation'!$A:$A,$B17,'EPA Export Aggregation'!$D:$D,$A$1)*IF($A17="CH4",About!$D$58,IF($A17="N2O",About!$D$59,1))</f>
        <v>1.6763149230000001E-4</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2215</v>
      </c>
      <c r="B23" s="414" t="s">
        <v>4241</v>
      </c>
      <c r="C23">
        <f>SUMIFS('EPA Export Aggregation'!F:F,'EPA Export Aggregation'!$A:$A,$B23,'EPA Export Aggregation'!$D:$D,$A$1)*IF($A23="CH4",About!$D$58,IF($A23="N2O",About!$D$59,1))</f>
        <v>1.5018097273899999E-2</v>
      </c>
      <c r="D23">
        <f>SUMIFS('EPA Export Aggregation'!G:G,'EPA Export Aggregation'!$A:$A,$B23,'EPA Export Aggregation'!$D:$D,$A$1)*IF($A23="CH4",About!$D$58,IF($A23="N2O",About!$D$59,1))</f>
        <v>1.3774852050299999E-2</v>
      </c>
      <c r="E23">
        <f>SUMIFS('EPA Export Aggregation'!H:H,'EPA Export Aggregation'!$A:$A,$B23,'EPA Export Aggregation'!$D:$D,$A$1)*IF($A23="CH4",About!$D$58,IF($A23="N2O",About!$D$59,1))</f>
        <v>1.50186073983E-2</v>
      </c>
      <c r="F23">
        <f>SUMIFS('EPA Export Aggregation'!I:I,'EPA Export Aggregation'!$A:$A,$B23,'EPA Export Aggregation'!$D:$D,$A$1)*IF($A23="CH4",About!$D$58,IF($A23="N2O",About!$D$59,1))</f>
        <v>1.75748132568E-2</v>
      </c>
      <c r="G23">
        <f>SUMIFS('EPA Export Aggregation'!J:J,'EPA Export Aggregation'!$A:$A,$B23,'EPA Export Aggregation'!$D:$D,$A$1)*IF($A23="CH4",About!$D$58,IF($A23="N2O",About!$D$59,1))</f>
        <v>1.6233954173100001E-2</v>
      </c>
      <c r="H23">
        <f>SUMIFS('EPA Export Aggregation'!K:K,'EPA Export Aggregation'!$A:$A,$B23,'EPA Export Aggregation'!$D:$D,$A$1)*IF($A23="CH4",About!$D$58,IF($A23="N2O",About!$D$59,1))</f>
        <v>1.6007920404500001E-2</v>
      </c>
      <c r="I23">
        <f>SUMIFS('EPA Export Aggregation'!L:L,'EPA Export Aggregation'!$A:$A,$B23,'EPA Export Aggregation'!$D:$D,$A$1)*IF($A23="CH4",About!$D$58,IF($A23="N2O",About!$D$59,1))</f>
        <v>1.44081872975E-2</v>
      </c>
      <c r="J23">
        <f>SUMIFS('EPA Export Aggregation'!M:M,'EPA Export Aggregation'!$A:$A,$B23,'EPA Export Aggregation'!$D:$D,$A$1)*IF($A23="CH4",About!$D$58,IF($A23="N2O",About!$D$59,1))</f>
        <v>1.45655437325E-2</v>
      </c>
      <c r="K23">
        <f>SUMIFS('EPA Export Aggregation'!N:N,'EPA Export Aggregation'!$A:$A,$B23,'EPA Export Aggregation'!$D:$D,$A$1)*IF($A23="CH4",About!$D$58,IF($A23="N2O",About!$D$59,1))</f>
        <v>1.7839801029599998E-2</v>
      </c>
      <c r="L23">
        <f>SUMIFS('EPA Export Aggregation'!O:O,'EPA Export Aggregation'!$A:$A,$B23,'EPA Export Aggregation'!$D:$D,$A$1)*IF($A23="CH4",About!$D$58,IF($A23="N2O",About!$D$59,1))</f>
        <v>1.7082765588399999E-2</v>
      </c>
      <c r="M23">
        <f>SUMIFS('EPA Export Aggregation'!P:P,'EPA Export Aggregation'!$A:$A,$B23,'EPA Export Aggregation'!$D:$D,$A$1)*IF($A23="CH4",About!$D$58,IF($A23="N2O",About!$D$59,1))</f>
        <v>1.5516242781E-2</v>
      </c>
      <c r="N23">
        <f>SUMIFS('EPA Export Aggregation'!Q:Q,'EPA Export Aggregation'!$A:$A,$B23,'EPA Export Aggregation'!$D:$D,$A$1)*IF($A23="CH4",About!$D$58,IF($A23="N2O",About!$D$59,1))</f>
        <v>1.48852717923E-2</v>
      </c>
      <c r="O23">
        <f>SUMIFS('EPA Export Aggregation'!R:R,'EPA Export Aggregation'!$A:$A,$B23,'EPA Export Aggregation'!$D:$D,$A$1)*IF($A23="CH4",About!$D$58,IF($A23="N2O",About!$D$59,1))</f>
        <v>1.35147538325E-2</v>
      </c>
      <c r="P23">
        <f>SUMIFS('EPA Export Aggregation'!S:S,'EPA Export Aggregation'!$A:$A,$B23,'EPA Export Aggregation'!$D:$D,$A$1)*IF($A23="CH4",About!$D$58,IF($A23="N2O",About!$D$59,1))</f>
        <v>1.29498805025E-2</v>
      </c>
      <c r="Q23">
        <f>SUMIFS('EPA Export Aggregation'!T:T,'EPA Export Aggregation'!$A:$A,$B23,'EPA Export Aggregation'!$D:$D,$A$1)*IF($A23="CH4",About!$D$58,IF($A23="N2O",About!$D$59,1))</f>
        <v>1.3288355202900001E-2</v>
      </c>
      <c r="R23">
        <f>SUMIFS('EPA Export Aggregation'!U:U,'EPA Export Aggregation'!$A:$A,$B23,'EPA Export Aggregation'!$D:$D,$A$1)*IF($A23="CH4",About!$D$58,IF($A23="N2O",About!$D$59,1))</f>
        <v>1.3015131898399999E-2</v>
      </c>
      <c r="S23">
        <f>SUMIFS('EPA Export Aggregation'!V:V,'EPA Export Aggregation'!$A:$A,$B23,'EPA Export Aggregation'!$D:$D,$A$1)*IF($A23="CH4",About!$D$58,IF($A23="N2O",About!$D$59,1))</f>
        <v>1.23643317717E-2</v>
      </c>
      <c r="T23">
        <f>SUMIFS('EPA Export Aggregation'!W:W,'EPA Export Aggregation'!$A:$A,$B23,'EPA Export Aggregation'!$D:$D,$A$1)*IF($A23="CH4",About!$D$58,IF($A23="N2O",About!$D$59,1))</f>
        <v>1.71148636654E-2</v>
      </c>
      <c r="U23">
        <f>SUMIFS('EPA Export Aggregation'!X:X,'EPA Export Aggregation'!$A:$A,$B23,'EPA Export Aggregation'!$D:$D,$A$1)*IF($A23="CH4",About!$D$58,IF($A23="N2O",About!$D$59,1))</f>
        <v>1.3912412564900001E-2</v>
      </c>
      <c r="V23">
        <f>SUMIFS('EPA Export Aggregation'!Y:Y,'EPA Export Aggregation'!$A:$A,$B23,'EPA Export Aggregation'!$D:$D,$A$1)*IF($A23="CH4",About!$D$58,IF($A23="N2O",About!$D$59,1))</f>
        <v>1.1614417896700001E-2</v>
      </c>
      <c r="W23">
        <f>SUMIFS('EPA Export Aggregation'!Z:Z,'EPA Export Aggregation'!$A:$A,$B23,'EPA Export Aggregation'!$D:$D,$A$1)*IF($A23="CH4",About!$D$58,IF($A23="N2O",About!$D$59,1))</f>
        <v>1.5905971864400001E-2</v>
      </c>
      <c r="X23">
        <f>SUMIFS('EPA Export Aggregation'!AA:AA,'EPA Export Aggregation'!$A:$A,$B23,'EPA Export Aggregation'!$D:$D,$A$1)*IF($A23="CH4",About!$D$58,IF($A23="N2O",About!$D$59,1))</f>
        <v>1.7004409916899998E-2</v>
      </c>
      <c r="Y23">
        <f>SUMIFS('EPA Export Aggregation'!AB:AB,'EPA Export Aggregation'!$A:$A,$B23,'EPA Export Aggregation'!$D:$D,$A$1)*IF($A23="CH4",About!$D$58,IF($A23="N2O",About!$D$59,1))</f>
        <v>1.5993601028100001E-2</v>
      </c>
      <c r="Z23">
        <f>SUMIFS('EPA Export Aggregation'!AC:AC,'EPA Export Aggregation'!$A:$A,$B23,'EPA Export Aggregation'!$D:$D,$A$1)*IF($A23="CH4",About!$D$58,IF($A23="N2O",About!$D$59,1))</f>
        <v>1.50283062646E-2</v>
      </c>
      <c r="AA23">
        <f>SUMIFS('EPA Export Aggregation'!AD:AD,'EPA Export Aggregation'!$A:$A,$B23,'EPA Export Aggregation'!$D:$D,$A$1)*IF($A23="CH4",About!$D$58,IF($A23="N2O",About!$D$59,1))</f>
        <v>5.9292934901000001E-3</v>
      </c>
      <c r="AB23">
        <f>SUMIFS('EPA Export Aggregation'!AE:AE,'EPA Export Aggregation'!$A:$A,$B23,'EPA Export Aggregation'!$D:$D,$A$1)*IF($A23="CH4",About!$D$58,IF($A23="N2O",About!$D$59,1))</f>
        <v>1.5064207528100001E-2</v>
      </c>
      <c r="AC23">
        <f>SUMIFS('EPA Export Aggregation'!AF:AF,'EPA Export Aggregation'!$A:$A,$B23,'EPA Export Aggregation'!$D:$D,$A$1)*IF($A23="CH4",About!$D$58,IF($A23="N2O",About!$D$59,1))</f>
        <v>1.7117554052300001E-2</v>
      </c>
      <c r="AD23">
        <f>SUMIFS('EPA Export Aggregation'!AG:AG,'EPA Export Aggregation'!$A:$A,$B23,'EPA Export Aggregation'!$D:$D,$A$1)*IF($A23="CH4",About!$D$58,IF($A23="N2O",About!$D$59,1))</f>
        <v>1.65827630723E-2</v>
      </c>
      <c r="AE23">
        <f>SUMIFS('EPA Export Aggregation'!AH:AH,'EPA Export Aggregation'!$A:$A,$B23,'EPA Export Aggregation'!$D:$D,$A$1)*IF($A23="CH4",About!$D$58,IF($A23="N2O",About!$D$59,1))</f>
        <v>1.9591484175799999E-2</v>
      </c>
      <c r="AF23">
        <f>SUMIFS('EPA Export Aggregation'!AI:AI,'EPA Export Aggregation'!$A:$A,$B23,'EPA Export Aggregation'!$D:$D,$A$1)*IF($A23="CH4",About!$D$58,IF($A23="N2O",About!$D$59,1))</f>
        <v>1.96196182992E-2</v>
      </c>
      <c r="AG23">
        <f>SUMIFS('EPA Export Aggregation'!AJ:AJ,'EPA Export Aggregation'!$A:$A,$B23,'EPA Export Aggregation'!$D:$D,$A$1)*IF($A23="CH4",About!$D$58,IF($A23="N2O",About!$D$59,1))</f>
        <v>1.9017308758399999E-2</v>
      </c>
      <c r="AH23">
        <f>SUMIFS('EPA Export Aggregation'!AK:AK,'EPA Export Aggregation'!$A:$A,$B23,'EPA Export Aggregation'!$D:$D,$A$1)*IF($A23="CH4",About!$D$58,IF($A23="N2O",About!$D$59,1))</f>
        <v>1.62914634274E-2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2.890856621E-4</v>
      </c>
      <c r="D26">
        <f>SUMIFS('EPA Export Aggregation'!G:G,'EPA Export Aggregation'!$A:$A,$B26,'EPA Export Aggregation'!$D:$D,$A$1)*IF($A26="CH4",About!$D$58,IF($A26="N2O",About!$D$59,1))</f>
        <v>2.1365408820000001E-4</v>
      </c>
      <c r="E26">
        <f>SUMIFS('EPA Export Aggregation'!H:H,'EPA Export Aggregation'!$A:$A,$B26,'EPA Export Aggregation'!$D:$D,$A$1)*IF($A26="CH4",About!$D$58,IF($A26="N2O",About!$D$59,1))</f>
        <v>2.578533751E-4</v>
      </c>
      <c r="F26">
        <f>SUMIFS('EPA Export Aggregation'!I:I,'EPA Export Aggregation'!$A:$A,$B26,'EPA Export Aggregation'!$D:$D,$A$1)*IF($A26="CH4",About!$D$58,IF($A26="N2O",About!$D$59,1))</f>
        <v>2.8264596079999999E-4</v>
      </c>
      <c r="G26">
        <f>SUMIFS('EPA Export Aggregation'!J:J,'EPA Export Aggregation'!$A:$A,$B26,'EPA Export Aggregation'!$D:$D,$A$1)*IF($A26="CH4",About!$D$58,IF($A26="N2O",About!$D$59,1))</f>
        <v>2.9147277489999999E-4</v>
      </c>
      <c r="H26">
        <f>SUMIFS('EPA Export Aggregation'!K:K,'EPA Export Aggregation'!$A:$A,$B26,'EPA Export Aggregation'!$D:$D,$A$1)*IF($A26="CH4",About!$D$58,IF($A26="N2O",About!$D$59,1))</f>
        <v>3.8897406640000002E-4</v>
      </c>
      <c r="I26">
        <f>SUMIFS('EPA Export Aggregation'!L:L,'EPA Export Aggregation'!$A:$A,$B26,'EPA Export Aggregation'!$D:$D,$A$1)*IF($A26="CH4",About!$D$58,IF($A26="N2O",About!$D$59,1))</f>
        <v>4.3046422050000002E-4</v>
      </c>
      <c r="J26">
        <f>SUMIFS('EPA Export Aggregation'!M:M,'EPA Export Aggregation'!$A:$A,$B26,'EPA Export Aggregation'!$D:$D,$A$1)*IF($A26="CH4",About!$D$58,IF($A26="N2O",About!$D$59,1))</f>
        <v>5.3151793380000001E-4</v>
      </c>
      <c r="K26">
        <f>SUMIFS('EPA Export Aggregation'!N:N,'EPA Export Aggregation'!$A:$A,$B26,'EPA Export Aggregation'!$D:$D,$A$1)*IF($A26="CH4",About!$D$58,IF($A26="N2O",About!$D$59,1))</f>
        <v>6.0209606929999997E-4</v>
      </c>
      <c r="L26">
        <f>SUMIFS('EPA Export Aggregation'!O:O,'EPA Export Aggregation'!$A:$A,$B26,'EPA Export Aggregation'!$D:$D,$A$1)*IF($A26="CH4",About!$D$58,IF($A26="N2O",About!$D$59,1))</f>
        <v>3.9093876579999998E-4</v>
      </c>
      <c r="M26">
        <f>SUMIFS('EPA Export Aggregation'!P:P,'EPA Export Aggregation'!$A:$A,$B26,'EPA Export Aggregation'!$D:$D,$A$1)*IF($A26="CH4",About!$D$58,IF($A26="N2O",About!$D$59,1))</f>
        <v>4.277236241E-4</v>
      </c>
      <c r="N26">
        <f>SUMIFS('EPA Export Aggregation'!Q:Q,'EPA Export Aggregation'!$A:$A,$B26,'EPA Export Aggregation'!$D:$D,$A$1)*IF($A26="CH4",About!$D$58,IF($A26="N2O",About!$D$59,1))</f>
        <v>3.107543164E-4</v>
      </c>
      <c r="O26">
        <f>SUMIFS('EPA Export Aggregation'!R:R,'EPA Export Aggregation'!$A:$A,$B26,'EPA Export Aggregation'!$D:$D,$A$1)*IF($A26="CH4",About!$D$58,IF($A26="N2O",About!$D$59,1))</f>
        <v>3.639425475E-4</v>
      </c>
      <c r="P26">
        <f>SUMIFS('EPA Export Aggregation'!S:S,'EPA Export Aggregation'!$A:$A,$B26,'EPA Export Aggregation'!$D:$D,$A$1)*IF($A26="CH4",About!$D$58,IF($A26="N2O",About!$D$59,1))</f>
        <v>3.8199728500000002E-4</v>
      </c>
      <c r="Q26">
        <f>SUMIFS('EPA Export Aggregation'!T:T,'EPA Export Aggregation'!$A:$A,$B26,'EPA Export Aggregation'!$D:$D,$A$1)*IF($A26="CH4",About!$D$58,IF($A26="N2O",About!$D$59,1))</f>
        <v>4.5695450890000002E-4</v>
      </c>
      <c r="R26">
        <f>SUMIFS('EPA Export Aggregation'!U:U,'EPA Export Aggregation'!$A:$A,$B26,'EPA Export Aggregation'!$D:$D,$A$1)*IF($A26="CH4",About!$D$58,IF($A26="N2O",About!$D$59,1))</f>
        <v>4.3132197190000001E-4</v>
      </c>
      <c r="S26">
        <f>SUMIFS('EPA Export Aggregation'!V:V,'EPA Export Aggregation'!$A:$A,$B26,'EPA Export Aggregation'!$D:$D,$A$1)*IF($A26="CH4",About!$D$58,IF($A26="N2O",About!$D$59,1))</f>
        <v>3.8627860269999998E-4</v>
      </c>
      <c r="T26">
        <f>SUMIFS('EPA Export Aggregation'!W:W,'EPA Export Aggregation'!$A:$A,$B26,'EPA Export Aggregation'!$D:$D,$A$1)*IF($A26="CH4",About!$D$58,IF($A26="N2O",About!$D$59,1))</f>
        <v>3.4216800680000002E-4</v>
      </c>
      <c r="U26">
        <f>SUMIFS('EPA Export Aggregation'!X:X,'EPA Export Aggregation'!$A:$A,$B26,'EPA Export Aggregation'!$D:$D,$A$1)*IF($A26="CH4",About!$D$58,IF($A26="N2O",About!$D$59,1))</f>
        <v>2.7275199020000002E-4</v>
      </c>
      <c r="V26">
        <f>SUMIFS('EPA Export Aggregation'!Y:Y,'EPA Export Aggregation'!$A:$A,$B26,'EPA Export Aggregation'!$D:$D,$A$1)*IF($A26="CH4",About!$D$58,IF($A26="N2O",About!$D$59,1))</f>
        <v>1.71961817E-4</v>
      </c>
      <c r="W26">
        <f>SUMIFS('EPA Export Aggregation'!Z:Z,'EPA Export Aggregation'!$A:$A,$B26,'EPA Export Aggregation'!$D:$D,$A$1)*IF($A26="CH4",About!$D$58,IF($A26="N2O",About!$D$59,1))</f>
        <v>2.8574320230000003E-4</v>
      </c>
      <c r="X26">
        <f>SUMIFS('EPA Export Aggregation'!AA:AA,'EPA Export Aggregation'!$A:$A,$B26,'EPA Export Aggregation'!$D:$D,$A$1)*IF($A26="CH4",About!$D$58,IF($A26="N2O",About!$D$59,1))</f>
        <v>2.5006574209999999E-4</v>
      </c>
      <c r="Y26">
        <f>SUMIFS('EPA Export Aggregation'!AB:AB,'EPA Export Aggregation'!$A:$A,$B26,'EPA Export Aggregation'!$D:$D,$A$1)*IF($A26="CH4",About!$D$58,IF($A26="N2O",About!$D$59,1))</f>
        <v>2.08483008E-4</v>
      </c>
      <c r="Z26">
        <f>SUMIFS('EPA Export Aggregation'!AC:AC,'EPA Export Aggregation'!$A:$A,$B26,'EPA Export Aggregation'!$D:$D,$A$1)*IF($A26="CH4",About!$D$58,IF($A26="N2O",About!$D$59,1))</f>
        <v>2.4310609390000001E-4</v>
      </c>
      <c r="AA26">
        <f>SUMIFS('EPA Export Aggregation'!AD:AD,'EPA Export Aggregation'!$A:$A,$B26,'EPA Export Aggregation'!$D:$D,$A$1)*IF($A26="CH4",About!$D$58,IF($A26="N2O",About!$D$59,1))</f>
        <v>2.5364663659999999E-4</v>
      </c>
      <c r="AB26">
        <f>SUMIFS('EPA Export Aggregation'!AE:AE,'EPA Export Aggregation'!$A:$A,$B26,'EPA Export Aggregation'!$D:$D,$A$1)*IF($A26="CH4",About!$D$58,IF($A26="N2O",About!$D$59,1))</f>
        <v>2.7475290349999998E-4</v>
      </c>
      <c r="AC26">
        <f>SUMIFS('EPA Export Aggregation'!AF:AF,'EPA Export Aggregation'!$A:$A,$B26,'EPA Export Aggregation'!$D:$D,$A$1)*IF($A26="CH4",About!$D$58,IF($A26="N2O",About!$D$59,1))</f>
        <v>2.5285448790000003E-4</v>
      </c>
      <c r="AD26">
        <f>SUMIFS('EPA Export Aggregation'!AG:AG,'EPA Export Aggregation'!$A:$A,$B26,'EPA Export Aggregation'!$D:$D,$A$1)*IF($A26="CH4",About!$D$58,IF($A26="N2O",About!$D$59,1))</f>
        <v>2.8882323549999999E-4</v>
      </c>
      <c r="AE26">
        <f>SUMIFS('EPA Export Aggregation'!AH:AH,'EPA Export Aggregation'!$A:$A,$B26,'EPA Export Aggregation'!$D:$D,$A$1)*IF($A26="CH4",About!$D$58,IF($A26="N2O",About!$D$59,1))</f>
        <v>2.9706684339999998E-4</v>
      </c>
      <c r="AF26">
        <f>SUMIFS('EPA Export Aggregation'!AI:AI,'EPA Export Aggregation'!$A:$A,$B26,'EPA Export Aggregation'!$D:$D,$A$1)*IF($A26="CH4",About!$D$58,IF($A26="N2O",About!$D$59,1))</f>
        <v>2.671562482E-4</v>
      </c>
      <c r="AG26">
        <f>SUMIFS('EPA Export Aggregation'!AJ:AJ,'EPA Export Aggregation'!$A:$A,$B26,'EPA Export Aggregation'!$D:$D,$A$1)*IF($A26="CH4",About!$D$58,IF($A26="N2O",About!$D$59,1))</f>
        <v>2.0456059970000001E-4</v>
      </c>
      <c r="AH26">
        <f>SUMIFS('EPA Export Aggregation'!AK:AK,'EPA Export Aggregation'!$A:$A,$B26,'EPA Export Aggregation'!$D:$D,$A$1)*IF($A26="CH4",About!$D$58,IF($A26="N2O",About!$D$59,1))</f>
        <v>2.6266144710000001E-4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v>
      </c>
      <c r="D29">
        <f>SUMIFS('EPA Export Aggregation'!G:G,'EPA Export Aggregation'!$A:$A,$B29,'EPA Export Aggregation'!$D:$D,$A$1)*IF($A29="CH4",About!$D$58,IF($A29="N2O",About!$D$59,1))</f>
        <v>0</v>
      </c>
      <c r="E29">
        <f>SUMIFS('EPA Export Aggregation'!H:H,'EPA Export Aggregation'!$A:$A,$B29,'EPA Export Aggregation'!$D:$D,$A$1)*IF($A29="CH4",About!$D$58,IF($A29="N2O",About!$D$59,1))</f>
        <v>0</v>
      </c>
      <c r="F29">
        <f>SUMIFS('EPA Export Aggregation'!I:I,'EPA Export Aggregation'!$A:$A,$B29,'EPA Export Aggregation'!$D:$D,$A$1)*IF($A29="CH4",About!$D$58,IF($A29="N2O",About!$D$59,1))</f>
        <v>0</v>
      </c>
      <c r="G29">
        <f>SUMIFS('EPA Export Aggregation'!J:J,'EPA Export Aggregation'!$A:$A,$B29,'EPA Export Aggregation'!$D:$D,$A$1)*IF($A29="CH4",About!$D$58,IF($A29="N2O",About!$D$59,1))</f>
        <v>0</v>
      </c>
      <c r="H29">
        <f>SUMIFS('EPA Export Aggregation'!K:K,'EPA Export Aggregation'!$A:$A,$B29,'EPA Export Aggregation'!$D:$D,$A$1)*IF($A29="CH4",About!$D$58,IF($A29="N2O",About!$D$59,1))</f>
        <v>0</v>
      </c>
      <c r="I29">
        <f>SUMIFS('EPA Export Aggregation'!L:L,'EPA Export Aggregation'!$A:$A,$B29,'EPA Export Aggregation'!$D:$D,$A$1)*IF($A29="CH4",About!$D$58,IF($A29="N2O",About!$D$59,1))</f>
        <v>0</v>
      </c>
      <c r="J29">
        <f>SUMIFS('EPA Export Aggregation'!M:M,'EPA Export Aggregation'!$A:$A,$B29,'EPA Export Aggregation'!$D:$D,$A$1)*IF($A29="CH4",About!$D$58,IF($A29="N2O",About!$D$59,1))</f>
        <v>0</v>
      </c>
      <c r="K29">
        <f>SUMIFS('EPA Export Aggregation'!N:N,'EPA Export Aggregation'!$A:$A,$B29,'EPA Export Aggregation'!$D:$D,$A$1)*IF($A29="CH4",About!$D$58,IF($A29="N2O",About!$D$59,1))</f>
        <v>0</v>
      </c>
      <c r="L29">
        <f>SUMIFS('EPA Export Aggregation'!O:O,'EPA Export Aggregation'!$A:$A,$B29,'EPA Export Aggregation'!$D:$D,$A$1)*IF($A29="CH4",About!$D$58,IF($A29="N2O",About!$D$59,1))</f>
        <v>0</v>
      </c>
      <c r="M29">
        <f>SUMIFS('EPA Export Aggregation'!P:P,'EPA Export Aggregation'!$A:$A,$B29,'EPA Export Aggregation'!$D:$D,$A$1)*IF($A29="CH4",About!$D$58,IF($A29="N2O",About!$D$59,1))</f>
        <v>0</v>
      </c>
      <c r="N29">
        <f>SUMIFS('EPA Export Aggregation'!Q:Q,'EPA Export Aggregation'!$A:$A,$B29,'EPA Export Aggregation'!$D:$D,$A$1)*IF($A29="CH4",About!$D$58,IF($A29="N2O",About!$D$59,1))</f>
        <v>0</v>
      </c>
      <c r="O29">
        <f>SUMIFS('EPA Export Aggregation'!R:R,'EPA Export Aggregation'!$A:$A,$B29,'EPA Export Aggregation'!$D:$D,$A$1)*IF($A29="CH4",About!$D$58,IF($A29="N2O",About!$D$59,1))</f>
        <v>0</v>
      </c>
      <c r="P29">
        <f>SUMIFS('EPA Export Aggregation'!S:S,'EPA Export Aggregation'!$A:$A,$B29,'EPA Export Aggregation'!$D:$D,$A$1)*IF($A29="CH4",About!$D$58,IF($A29="N2O",About!$D$59,1))</f>
        <v>0</v>
      </c>
      <c r="Q29">
        <f>SUMIFS('EPA Export Aggregation'!T:T,'EPA Export Aggregation'!$A:$A,$B29,'EPA Export Aggregation'!$D:$D,$A$1)*IF($A29="CH4",About!$D$58,IF($A29="N2O",About!$D$59,1))</f>
        <v>0</v>
      </c>
      <c r="R29">
        <f>SUMIFS('EPA Export Aggregation'!U:U,'EPA Export Aggregation'!$A:$A,$B29,'EPA Export Aggregation'!$D:$D,$A$1)*IF($A29="CH4",About!$D$58,IF($A29="N2O",About!$D$59,1))</f>
        <v>0</v>
      </c>
      <c r="S29">
        <f>SUMIFS('EPA Export Aggregation'!V:V,'EPA Export Aggregation'!$A:$A,$B29,'EPA Export Aggregation'!$D:$D,$A$1)*IF($A29="CH4",About!$D$58,IF($A29="N2O",About!$D$59,1))</f>
        <v>0</v>
      </c>
      <c r="T29">
        <f>SUMIFS('EPA Export Aggregation'!W:W,'EPA Export Aggregation'!$A:$A,$B29,'EPA Export Aggregation'!$D:$D,$A$1)*IF($A29="CH4",About!$D$58,IF($A29="N2O",About!$D$59,1))</f>
        <v>0</v>
      </c>
      <c r="U29">
        <f>SUMIFS('EPA Export Aggregation'!X:X,'EPA Export Aggregation'!$A:$A,$B29,'EPA Export Aggregation'!$D:$D,$A$1)*IF($A29="CH4",About!$D$58,IF($A29="N2O",About!$D$59,1))</f>
        <v>0</v>
      </c>
      <c r="V29">
        <f>SUMIFS('EPA Export Aggregation'!Y:Y,'EPA Export Aggregation'!$A:$A,$B29,'EPA Export Aggregation'!$D:$D,$A$1)*IF($A29="CH4",About!$D$58,IF($A29="N2O",About!$D$59,1))</f>
        <v>0</v>
      </c>
      <c r="W29">
        <f>SUMIFS('EPA Export Aggregation'!Z:Z,'EPA Export Aggregation'!$A:$A,$B29,'EPA Export Aggregation'!$D:$D,$A$1)*IF($A29="CH4",About!$D$58,IF($A29="N2O",About!$D$59,1))</f>
        <v>0</v>
      </c>
      <c r="X29">
        <f>SUMIFS('EPA Export Aggregation'!AA:AA,'EPA Export Aggregation'!$A:$A,$B29,'EPA Export Aggregation'!$D:$D,$A$1)*IF($A29="CH4",About!$D$58,IF($A29="N2O",About!$D$59,1))</f>
        <v>0</v>
      </c>
      <c r="Y29">
        <f>SUMIFS('EPA Export Aggregation'!AB:AB,'EPA Export Aggregation'!$A:$A,$B29,'EPA Export Aggregation'!$D:$D,$A$1)*IF($A29="CH4",About!$D$58,IF($A29="N2O",About!$D$59,1))</f>
        <v>0</v>
      </c>
      <c r="Z29">
        <f>SUMIFS('EPA Export Aggregation'!AC:AC,'EPA Export Aggregation'!$A:$A,$B29,'EPA Export Aggregation'!$D:$D,$A$1)*IF($A29="CH4",About!$D$58,IF($A29="N2O",About!$D$59,1))</f>
        <v>0</v>
      </c>
      <c r="AA29">
        <f>SUMIFS('EPA Export Aggregation'!AD:AD,'EPA Export Aggregation'!$A:$A,$B29,'EPA Export Aggregation'!$D:$D,$A$1)*IF($A29="CH4",About!$D$58,IF($A29="N2O",About!$D$59,1))</f>
        <v>0</v>
      </c>
      <c r="AB29">
        <f>SUMIFS('EPA Export Aggregation'!AE:AE,'EPA Export Aggregation'!$A:$A,$B29,'EPA Export Aggregation'!$D:$D,$A$1)*IF($A29="CH4",About!$D$58,IF($A29="N2O",About!$D$59,1))</f>
        <v>0</v>
      </c>
      <c r="AC29">
        <f>SUMIFS('EPA Export Aggregation'!AF:AF,'EPA Export Aggregation'!$A:$A,$B29,'EPA Export Aggregation'!$D:$D,$A$1)*IF($A29="CH4",About!$D$58,IF($A29="N2O",About!$D$59,1))</f>
        <v>0</v>
      </c>
      <c r="AD29">
        <f>SUMIFS('EPA Export Aggregation'!AG:AG,'EPA Export Aggregation'!$A:$A,$B29,'EPA Export Aggregation'!$D:$D,$A$1)*IF($A29="CH4",About!$D$58,IF($A29="N2O",About!$D$59,1))</f>
        <v>0</v>
      </c>
      <c r="AE29">
        <f>SUMIFS('EPA Export Aggregation'!AH:AH,'EPA Export Aggregation'!$A:$A,$B29,'EPA Export Aggregation'!$D:$D,$A$1)*IF($A29="CH4",About!$D$58,IF($A29="N2O",About!$D$59,1))</f>
        <v>0</v>
      </c>
      <c r="AF29">
        <f>SUMIFS('EPA Export Aggregation'!AI:AI,'EPA Export Aggregation'!$A:$A,$B29,'EPA Export Aggregation'!$D:$D,$A$1)*IF($A29="CH4",About!$D$58,IF($A29="N2O",About!$D$59,1))</f>
        <v>0</v>
      </c>
      <c r="AG29">
        <f>SUMIFS('EPA Export Aggregation'!AJ:AJ,'EPA Export Aggregation'!$A:$A,$B29,'EPA Export Aggregation'!$D:$D,$A$1)*IF($A29="CH4",About!$D$58,IF($A29="N2O",About!$D$59,1))</f>
        <v>0</v>
      </c>
      <c r="AH29">
        <f>SUMIFS('EPA Export Aggregation'!AK:AK,'EPA Export Aggregation'!$A:$A,$B29,'EPA Export Aggregation'!$D:$D,$A$1)*IF($A29="CH4",About!$D$58,IF($A29="N2O",About!$D$59,1))</f>
        <v>0</v>
      </c>
    </row>
    <row r="30" spans="1:34" x14ac:dyDescent="0.25">
      <c r="A30" s="413" t="s">
        <v>2215</v>
      </c>
      <c r="B30" s="414" t="s">
        <v>4266</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8.2500831600000002E-5</v>
      </c>
      <c r="D34">
        <f>SUMIFS('EPA Export Aggregation'!G:G,'EPA Export Aggregation'!$A:$A,$B34,'EPA Export Aggregation'!$D:$D,$A$1)*IF($A34="CH4",About!$D$58,IF($A34="N2O",About!$D$59,1))</f>
        <v>2.227728688E-4</v>
      </c>
      <c r="E34">
        <f>SUMIFS('EPA Export Aggregation'!H:H,'EPA Export Aggregation'!$A:$A,$B34,'EPA Export Aggregation'!$D:$D,$A$1)*IF($A34="CH4",About!$D$58,IF($A34="N2O",About!$D$59,1))</f>
        <v>2.2951117964999999E-3</v>
      </c>
      <c r="F34">
        <f>SUMIFS('EPA Export Aggregation'!I:I,'EPA Export Aggregation'!$A:$A,$B34,'EPA Export Aggregation'!$D:$D,$A$1)*IF($A34="CH4",About!$D$58,IF($A34="N2O",About!$D$59,1))</f>
        <v>3.9745881641000003E-3</v>
      </c>
      <c r="G34">
        <f>SUMIFS('EPA Export Aggregation'!J:J,'EPA Export Aggregation'!$A:$A,$B34,'EPA Export Aggregation'!$D:$D,$A$1)*IF($A34="CH4",About!$D$58,IF($A34="N2O",About!$D$59,1))</f>
        <v>5.4352221109999995E-4</v>
      </c>
      <c r="H34">
        <f>SUMIFS('EPA Export Aggregation'!K:K,'EPA Export Aggregation'!$A:$A,$B34,'EPA Export Aggregation'!$D:$D,$A$1)*IF($A34="CH4",About!$D$58,IF($A34="N2O",About!$D$59,1))</f>
        <v>1.09085246E-4</v>
      </c>
      <c r="I34">
        <f>SUMIFS('EPA Export Aggregation'!L:L,'EPA Export Aggregation'!$A:$A,$B34,'EPA Export Aggregation'!$D:$D,$A$1)*IF($A34="CH4",About!$D$58,IF($A34="N2O",About!$D$59,1))</f>
        <v>2.401645045E-4</v>
      </c>
      <c r="J34">
        <f>SUMIFS('EPA Export Aggregation'!M:M,'EPA Export Aggregation'!$A:$A,$B34,'EPA Export Aggregation'!$D:$D,$A$1)*IF($A34="CH4",About!$D$58,IF($A34="N2O",About!$D$59,1))</f>
        <v>2.7290005750000001E-4</v>
      </c>
      <c r="K34">
        <f>SUMIFS('EPA Export Aggregation'!N:N,'EPA Export Aggregation'!$A:$A,$B34,'EPA Export Aggregation'!$D:$D,$A$1)*IF($A34="CH4",About!$D$58,IF($A34="N2O",About!$D$59,1))</f>
        <v>3.9033717379999999E-4</v>
      </c>
      <c r="L34">
        <f>SUMIFS('EPA Export Aggregation'!O:O,'EPA Export Aggregation'!$A:$A,$B34,'EPA Export Aggregation'!$D:$D,$A$1)*IF($A34="CH4",About!$D$58,IF($A34="N2O",About!$D$59,1))</f>
        <v>5.2035864399999998E-4</v>
      </c>
      <c r="M34">
        <f>SUMIFS('EPA Export Aggregation'!P:P,'EPA Export Aggregation'!$A:$A,$B34,'EPA Export Aggregation'!$D:$D,$A$1)*IF($A34="CH4",About!$D$58,IF($A34="N2O",About!$D$59,1))</f>
        <v>5.9539375249999997E-4</v>
      </c>
      <c r="N34">
        <f>SUMIFS('EPA Export Aggregation'!Q:Q,'EPA Export Aggregation'!$A:$A,$B34,'EPA Export Aggregation'!$D:$D,$A$1)*IF($A34="CH4",About!$D$58,IF($A34="N2O",About!$D$59,1))</f>
        <v>5.4399588739999997E-4</v>
      </c>
      <c r="O34">
        <f>SUMIFS('EPA Export Aggregation'!R:R,'EPA Export Aggregation'!$A:$A,$B34,'EPA Export Aggregation'!$D:$D,$A$1)*IF($A34="CH4",About!$D$58,IF($A34="N2O",About!$D$59,1))</f>
        <v>2.5333563159999999E-4</v>
      </c>
      <c r="P34">
        <f>SUMIFS('EPA Export Aggregation'!S:S,'EPA Export Aggregation'!$A:$A,$B34,'EPA Export Aggregation'!$D:$D,$A$1)*IF($A34="CH4",About!$D$58,IF($A34="N2O",About!$D$59,1))</f>
        <v>7.3721854299999999E-5</v>
      </c>
      <c r="Q34">
        <f>SUMIFS('EPA Export Aggregation'!T:T,'EPA Export Aggregation'!$A:$A,$B34,'EPA Export Aggregation'!$D:$D,$A$1)*IF($A34="CH4",About!$D$58,IF($A34="N2O",About!$D$59,1))</f>
        <v>5.1013335799999997E-5</v>
      </c>
      <c r="R34">
        <f>SUMIFS('EPA Export Aggregation'!U:U,'EPA Export Aggregation'!$A:$A,$B34,'EPA Export Aggregation'!$D:$D,$A$1)*IF($A34="CH4",About!$D$58,IF($A34="N2O",About!$D$59,1))</f>
        <v>5.40775953E-5</v>
      </c>
      <c r="S34">
        <f>SUMIFS('EPA Export Aggregation'!V:V,'EPA Export Aggregation'!$A:$A,$B34,'EPA Export Aggregation'!$D:$D,$A$1)*IF($A34="CH4",About!$D$58,IF($A34="N2O",About!$D$59,1))</f>
        <v>8.5907042799999997E-5</v>
      </c>
      <c r="T34">
        <f>SUMIFS('EPA Export Aggregation'!W:W,'EPA Export Aggregation'!$A:$A,$B34,'EPA Export Aggregation'!$D:$D,$A$1)*IF($A34="CH4",About!$D$58,IF($A34="N2O",About!$D$59,1))</f>
        <v>2.8242281299999998E-5</v>
      </c>
      <c r="U34">
        <f>SUMIFS('EPA Export Aggregation'!X:X,'EPA Export Aggregation'!$A:$A,$B34,'EPA Export Aggregation'!$D:$D,$A$1)*IF($A34="CH4",About!$D$58,IF($A34="N2O",About!$D$59,1))</f>
        <v>8.5551785699999997E-5</v>
      </c>
      <c r="V34">
        <f>SUMIFS('EPA Export Aggregation'!Y:Y,'EPA Export Aggregation'!$A:$A,$B34,'EPA Export Aggregation'!$D:$D,$A$1)*IF($A34="CH4",About!$D$58,IF($A34="N2O",About!$D$59,1))</f>
        <v>1.275958753E-4</v>
      </c>
      <c r="W34">
        <f>SUMIFS('EPA Export Aggregation'!Z:Z,'EPA Export Aggregation'!$A:$A,$B34,'EPA Export Aggregation'!$D:$D,$A$1)*IF($A34="CH4",About!$D$58,IF($A34="N2O",About!$D$59,1))</f>
        <v>6.3854486100000003E-5</v>
      </c>
      <c r="X34">
        <f>SUMIFS('EPA Export Aggregation'!AA:AA,'EPA Export Aggregation'!$A:$A,$B34,'EPA Export Aggregation'!$D:$D,$A$1)*IF($A34="CH4",About!$D$58,IF($A34="N2O",About!$D$59,1))</f>
        <v>7.4211497200000001E-5</v>
      </c>
      <c r="Y34">
        <f>SUMIFS('EPA Export Aggregation'!AB:AB,'EPA Export Aggregation'!$A:$A,$B34,'EPA Export Aggregation'!$D:$D,$A$1)*IF($A34="CH4",About!$D$58,IF($A34="N2O",About!$D$59,1))</f>
        <v>8.1715806300000006E-5</v>
      </c>
      <c r="Z34">
        <f>SUMIFS('EPA Export Aggregation'!AC:AC,'EPA Export Aggregation'!$A:$A,$B34,'EPA Export Aggregation'!$D:$D,$A$1)*IF($A34="CH4",About!$D$58,IF($A34="N2O",About!$D$59,1))</f>
        <v>5.2369167500000001E-5</v>
      </c>
      <c r="AA34">
        <f>SUMIFS('EPA Export Aggregation'!AD:AD,'EPA Export Aggregation'!$A:$A,$B34,'EPA Export Aggregation'!$D:$D,$A$1)*IF($A34="CH4",About!$D$58,IF($A34="N2O",About!$D$59,1))</f>
        <v>1.0071075630000001E-4</v>
      </c>
      <c r="AB34">
        <f>SUMIFS('EPA Export Aggregation'!AE:AE,'EPA Export Aggregation'!$A:$A,$B34,'EPA Export Aggregation'!$D:$D,$A$1)*IF($A34="CH4",About!$D$58,IF($A34="N2O",About!$D$59,1))</f>
        <v>1.076495812E-4</v>
      </c>
      <c r="AC34">
        <f>SUMIFS('EPA Export Aggregation'!AF:AF,'EPA Export Aggregation'!$A:$A,$B34,'EPA Export Aggregation'!$D:$D,$A$1)*IF($A34="CH4",About!$D$58,IF($A34="N2O",About!$D$59,1))</f>
        <v>8.3949801899999994E-5</v>
      </c>
      <c r="AD34">
        <f>SUMIFS('EPA Export Aggregation'!AG:AG,'EPA Export Aggregation'!$A:$A,$B34,'EPA Export Aggregation'!$D:$D,$A$1)*IF($A34="CH4",About!$D$58,IF($A34="N2O",About!$D$59,1))</f>
        <v>2.0734589629999999E-4</v>
      </c>
      <c r="AE34">
        <f>SUMIFS('EPA Export Aggregation'!AH:AH,'EPA Export Aggregation'!$A:$A,$B34,'EPA Export Aggregation'!$D:$D,$A$1)*IF($A34="CH4",About!$D$58,IF($A34="N2O",About!$D$59,1))</f>
        <v>2.1472943309999999E-4</v>
      </c>
      <c r="AF34">
        <f>SUMIFS('EPA Export Aggregation'!AI:AI,'EPA Export Aggregation'!$A:$A,$B34,'EPA Export Aggregation'!$D:$D,$A$1)*IF($A34="CH4",About!$D$58,IF($A34="N2O",About!$D$59,1))</f>
        <v>2.4112810580000001E-4</v>
      </c>
      <c r="AG34">
        <f>SUMIFS('EPA Export Aggregation'!AJ:AJ,'EPA Export Aggregation'!$A:$A,$B34,'EPA Export Aggregation'!$D:$D,$A$1)*IF($A34="CH4",About!$D$58,IF($A34="N2O",About!$D$59,1))</f>
        <v>2.6752677839999997E-4</v>
      </c>
      <c r="AH34">
        <f>SUMIFS('EPA Export Aggregation'!AK:AK,'EPA Export Aggregation'!$A:$A,$B34,'EPA Export Aggregation'!$D:$D,$A$1)*IF($A34="CH4",About!$D$58,IF($A34="N2O",About!$D$59,1))</f>
        <v>2.9392545110000002E-4</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1.0030529944E-3</v>
      </c>
      <c r="D74">
        <f>SUMIFS('EPA Export Aggregation'!G:G,'EPA Export Aggregation'!$A:$A,$B74,'EPA Export Aggregation'!$D:$D,$A$1)*IF($A74="CH4",About!$D$58,IF($A74="N2O",About!$D$59,1))</f>
        <v>2.0923338896E-3</v>
      </c>
      <c r="E74">
        <f>SUMIFS('EPA Export Aggregation'!H:H,'EPA Export Aggregation'!$A:$A,$B74,'EPA Export Aggregation'!$D:$D,$A$1)*IF($A74="CH4",About!$D$58,IF($A74="N2O",About!$D$59,1))</f>
        <v>5.6037353146000009E-3</v>
      </c>
      <c r="F74">
        <f>SUMIFS('EPA Export Aggregation'!I:I,'EPA Export Aggregation'!$A:$A,$B74,'EPA Export Aggregation'!$D:$D,$A$1)*IF($A74="CH4",About!$D$58,IF($A74="N2O",About!$D$59,1))</f>
        <v>1.8074828955E-2</v>
      </c>
      <c r="G74">
        <f>SUMIFS('EPA Export Aggregation'!J:J,'EPA Export Aggregation'!$A:$A,$B74,'EPA Export Aggregation'!$D:$D,$A$1)*IF($A74="CH4",About!$D$58,IF($A74="N2O",About!$D$59,1))</f>
        <v>4.34625328172E-2</v>
      </c>
      <c r="H74">
        <f>SUMIFS('EPA Export Aggregation'!K:K,'EPA Export Aggregation'!$A:$A,$B74,'EPA Export Aggregation'!$D:$D,$A$1)*IF($A74="CH4",About!$D$58,IF($A74="N2O",About!$D$59,1))</f>
        <v>9.4835472150000016E-2</v>
      </c>
      <c r="I74">
        <f>SUMIFS('EPA Export Aggregation'!L:L,'EPA Export Aggregation'!$A:$A,$B74,'EPA Export Aggregation'!$D:$D,$A$1)*IF($A74="CH4",About!$D$58,IF($A74="N2O",About!$D$59,1))</f>
        <v>0.13270988726089999</v>
      </c>
      <c r="J74">
        <f>SUMIFS('EPA Export Aggregation'!M:M,'EPA Export Aggregation'!$A:$A,$B74,'EPA Export Aggregation'!$D:$D,$A$1)*IF($A74="CH4",About!$D$58,IF($A74="N2O",About!$D$59,1))</f>
        <v>0.16813895693869998</v>
      </c>
      <c r="K74">
        <f>SUMIFS('EPA Export Aggregation'!N:N,'EPA Export Aggregation'!$A:$A,$B74,'EPA Export Aggregation'!$D:$D,$A$1)*IF($A74="CH4",About!$D$58,IF($A74="N2O",About!$D$59,1))</f>
        <v>0.1936010489935</v>
      </c>
      <c r="L74">
        <f>SUMIFS('EPA Export Aggregation'!O:O,'EPA Export Aggregation'!$A:$A,$B74,'EPA Export Aggregation'!$D:$D,$A$1)*IF($A74="CH4",About!$D$58,IF($A74="N2O",About!$D$59,1))</f>
        <v>0.22036661923140002</v>
      </c>
      <c r="M74">
        <f>SUMIFS('EPA Export Aggregation'!P:P,'EPA Export Aggregation'!$A:$A,$B74,'EPA Export Aggregation'!$D:$D,$A$1)*IF($A74="CH4",About!$D$58,IF($A74="N2O",About!$D$59,1))</f>
        <v>0.24307745802190003</v>
      </c>
      <c r="N74">
        <f>SUMIFS('EPA Export Aggregation'!Q:Q,'EPA Export Aggregation'!$A:$A,$B74,'EPA Export Aggregation'!$D:$D,$A$1)*IF($A74="CH4",About!$D$58,IF($A74="N2O",About!$D$59,1))</f>
        <v>0.26462944255259996</v>
      </c>
      <c r="O74">
        <f>SUMIFS('EPA Export Aggregation'!R:R,'EPA Export Aggregation'!$A:$A,$B74,'EPA Export Aggregation'!$D:$D,$A$1)*IF($A74="CH4",About!$D$58,IF($A74="N2O",About!$D$59,1))</f>
        <v>0.28135454685229999</v>
      </c>
      <c r="P74">
        <f>SUMIFS('EPA Export Aggregation'!S:S,'EPA Export Aggregation'!$A:$A,$B74,'EPA Export Aggregation'!$D:$D,$A$1)*IF($A74="CH4",About!$D$58,IF($A74="N2O",About!$D$59,1))</f>
        <v>0.29621724067740007</v>
      </c>
      <c r="Q74">
        <f>SUMIFS('EPA Export Aggregation'!T:T,'EPA Export Aggregation'!$A:$A,$B74,'EPA Export Aggregation'!$D:$D,$A$1)*IF($A74="CH4",About!$D$58,IF($A74="N2O",About!$D$59,1))</f>
        <v>0.30858807693340001</v>
      </c>
      <c r="R74">
        <f>SUMIFS('EPA Export Aggregation'!U:U,'EPA Export Aggregation'!$A:$A,$B74,'EPA Export Aggregation'!$D:$D,$A$1)*IF($A74="CH4",About!$D$58,IF($A74="N2O",About!$D$59,1))</f>
        <v>0.32066169399000005</v>
      </c>
      <c r="S74">
        <f>SUMIFS('EPA Export Aggregation'!V:V,'EPA Export Aggregation'!$A:$A,$B74,'EPA Export Aggregation'!$D:$D,$A$1)*IF($A74="CH4",About!$D$58,IF($A74="N2O",About!$D$59,1))</f>
        <v>0.33884352871619988</v>
      </c>
      <c r="T74">
        <f>SUMIFS('EPA Export Aggregation'!W:W,'EPA Export Aggregation'!$A:$A,$B74,'EPA Export Aggregation'!$D:$D,$A$1)*IF($A74="CH4",About!$D$58,IF($A74="N2O",About!$D$59,1))</f>
        <v>0.35919014097789997</v>
      </c>
      <c r="U74">
        <f>SUMIFS('EPA Export Aggregation'!X:X,'EPA Export Aggregation'!$A:$A,$B74,'EPA Export Aggregation'!$D:$D,$A$1)*IF($A74="CH4",About!$D$58,IF($A74="N2O",About!$D$59,1))</f>
        <v>0.38230165040600006</v>
      </c>
      <c r="V74">
        <f>SUMIFS('EPA Export Aggregation'!Y:Y,'EPA Export Aggregation'!$A:$A,$B74,'EPA Export Aggregation'!$D:$D,$A$1)*IF($A74="CH4",About!$D$58,IF($A74="N2O",About!$D$59,1))</f>
        <v>0.39397548837559998</v>
      </c>
      <c r="W74">
        <f>SUMIFS('EPA Export Aggregation'!Z:Z,'EPA Export Aggregation'!$A:$A,$B74,'EPA Export Aggregation'!$D:$D,$A$1)*IF($A74="CH4",About!$D$58,IF($A74="N2O",About!$D$59,1))</f>
        <v>0.36085856610180006</v>
      </c>
      <c r="X74">
        <f>SUMIFS('EPA Export Aggregation'!AA:AA,'EPA Export Aggregation'!$A:$A,$B74,'EPA Export Aggregation'!$D:$D,$A$1)*IF($A74="CH4",About!$D$58,IF($A74="N2O",About!$D$59,1))</f>
        <v>0.37831021470069998</v>
      </c>
      <c r="Y74">
        <f>SUMIFS('EPA Export Aggregation'!AB:AB,'EPA Export Aggregation'!$A:$A,$B74,'EPA Export Aggregation'!$D:$D,$A$1)*IF($A74="CH4",About!$D$58,IF($A74="N2O",About!$D$59,1))</f>
        <v>0.40987107676020007</v>
      </c>
      <c r="Z74">
        <f>SUMIFS('EPA Export Aggregation'!AC:AC,'EPA Export Aggregation'!$A:$A,$B74,'EPA Export Aggregation'!$D:$D,$A$1)*IF($A74="CH4",About!$D$58,IF($A74="N2O",About!$D$59,1))</f>
        <v>0.48058431332149998</v>
      </c>
      <c r="AA74">
        <f>SUMIFS('EPA Export Aggregation'!AD:AD,'EPA Export Aggregation'!$A:$A,$B74,'EPA Export Aggregation'!$D:$D,$A$1)*IF($A74="CH4",About!$D$58,IF($A74="N2O",About!$D$59,1))</f>
        <v>0.5414072862260999</v>
      </c>
      <c r="AB74">
        <f>SUMIFS('EPA Export Aggregation'!AE:AE,'EPA Export Aggregation'!$A:$A,$B74,'EPA Export Aggregation'!$D:$D,$A$1)*IF($A74="CH4",About!$D$58,IF($A74="N2O",About!$D$59,1))</f>
        <v>0.52109344110620004</v>
      </c>
      <c r="AC74">
        <f>SUMIFS('EPA Export Aggregation'!AF:AF,'EPA Export Aggregation'!$A:$A,$B74,'EPA Export Aggregation'!$D:$D,$A$1)*IF($A74="CH4",About!$D$58,IF($A74="N2O",About!$D$59,1))</f>
        <v>0.52617709305070004</v>
      </c>
      <c r="AD74">
        <f>SUMIFS('EPA Export Aggregation'!AG:AG,'EPA Export Aggregation'!$A:$A,$B74,'EPA Export Aggregation'!$D:$D,$A$1)*IF($A74="CH4",About!$D$58,IF($A74="N2O",About!$D$59,1))</f>
        <v>0.45092965102909993</v>
      </c>
      <c r="AE74">
        <f>SUMIFS('EPA Export Aggregation'!AH:AH,'EPA Export Aggregation'!$A:$A,$B74,'EPA Export Aggregation'!$D:$D,$A$1)*IF($A74="CH4",About!$D$58,IF($A74="N2O",About!$D$59,1))</f>
        <v>0.50561230595119999</v>
      </c>
      <c r="AF74">
        <f>SUMIFS('EPA Export Aggregation'!AI:AI,'EPA Export Aggregation'!$A:$A,$B74,'EPA Export Aggregation'!$D:$D,$A$1)*IF($A74="CH4",About!$D$58,IF($A74="N2O",About!$D$59,1))</f>
        <v>0.48326965172080011</v>
      </c>
      <c r="AG74">
        <f>SUMIFS('EPA Export Aggregation'!AJ:AJ,'EPA Export Aggregation'!$A:$A,$B74,'EPA Export Aggregation'!$D:$D,$A$1)*IF($A74="CH4",About!$D$58,IF($A74="N2O",About!$D$59,1))</f>
        <v>0.54005275444879985</v>
      </c>
      <c r="AH74">
        <f>SUMIFS('EPA Export Aggregation'!AK:AK,'EPA Export Aggregation'!$A:$A,$B74,'EPA Export Aggregation'!$D:$D,$A$1)*IF($A74="CH4",About!$D$58,IF($A74="N2O",About!$D$59,1))</f>
        <v>0.56441682683099992</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2026-09-29T17:53:47Z</dcterms:modified>
</cp:coreProperties>
</file>