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RI\bldgs\BDESC\"/>
    </mc:Choice>
  </mc:AlternateContent>
  <xr:revisionPtr revIDLastSave="0" documentId="8_{6926F19A-909A-47D7-A7B5-E616F51DFA3A}"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3"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<sst xmlns="http://schemas.openxmlformats.org/spreadsheetml/2006/main" count="50991" uniqueCount="1390">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</sst>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79</v>
      </c>
      <c r="C1" s="17">
        <v>45330</v>
      </c>
      <c r="D1" s="2"/>
      <c r="E1" s="2"/>
      <c r="F1" s="19" t="s">
        <v>146</v>
      </c>
      <c r="G1" s="19" t="s">
        <v>146</v>
      </c>
    </row>
    <row r="2" spans="1:7" ht="14.25" customHeight="1" x14ac:dyDescent="0.25">
      <c r="A2" s="1" t="s">
        <v>1</v>
      </c>
      <c r="B2" s="18" t="str">
        <f>LOOKUP(B1,F2:G51,G2:G51)</f>
        <v>RI</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b">
        <f>IF(A43=About!$B$1,SUM('BDESC-rural-residential'!$AF$8,'BDESC-urban-residential'!$AF$8,'BDESC-commercial'!$AF$8)='REEDS calc'!Q43,"NA")</f>
        <v>1</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RHODE ISLAND</v>
      </c>
    </row>
    <row r="3" spans="1:7" x14ac:dyDescent="0.2">
      <c r="A3" s="18" t="s">
        <v>95</v>
      </c>
      <c r="B3" s="18">
        <v>0.59</v>
      </c>
      <c r="C3" s="18">
        <v>0.41</v>
      </c>
      <c r="F3" s="14" t="s">
        <v>14</v>
      </c>
      <c r="G3">
        <f>SUMIFS(B:B,A:A,G2)</f>
        <v>0.90700000000000003</v>
      </c>
    </row>
    <row r="4" spans="1:7" x14ac:dyDescent="0.2">
      <c r="A4" s="18" t="s">
        <v>96</v>
      </c>
      <c r="B4" s="18">
        <v>0.66</v>
      </c>
      <c r="C4" s="18">
        <v>0.33999999999999903</v>
      </c>
      <c r="F4" s="14" t="s">
        <v>15</v>
      </c>
      <c r="G4">
        <f>SUMIFS(C:C,A:A,G2)</f>
        <v>9.2999999999999902E-2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2.3158927934241884</v>
      </c>
      <c r="C8" s="71">
        <f>INDEX('REEDS calc'!$C$64:$AG$113,MATCH(About!$B$2,'REEDS calc'!$B$64:$B$113,0),MATCH(C$1,'REEDS calc'!$C$63:$AG$63,0))*SUMIFS('res v com'!$E$3:$E$52,'res v com'!$B$3:$B$52,About!$B$2)*SUMIFS('Urban and Rural'!$C$2:$C$53,'Urban and Rural'!$A$2:$A$53,About!$B$1)</f>
        <v>2.3158927934241884</v>
      </c>
      <c r="D8" s="71">
        <f>INDEX('REEDS calc'!$C$64:$AG$113,MATCH(About!$B$2,'REEDS calc'!$B$64:$B$113,0),MATCH(D$1,'REEDS calc'!$C$63:$AG$63,0))*SUMIFS('res v com'!$E$3:$E$52,'res v com'!$B$3:$B$52,About!$B$2)*SUMIFS('Urban and Rural'!$C$2:$C$53,'Urban and Rural'!$A$2:$A$53,About!$B$1)</f>
        <v>2.3158927934241884</v>
      </c>
      <c r="E8" s="71">
        <f>INDEX('REEDS calc'!$C$64:$AG$113,MATCH(About!$B$2,'REEDS calc'!$B$64:$B$113,0),MATCH(E$1,'REEDS calc'!$C$63:$AG$63,0))*SUMIFS('res v com'!$E$3:$E$52,'res v com'!$B$3:$B$52,About!$B$2)*SUMIFS('Urban and Rural'!$C$2:$C$53,'Urban and Rural'!$A$2:$A$53,About!$B$1)</f>
        <v>3.0754554659245033</v>
      </c>
      <c r="F8" s="71">
        <f>INDEX('REEDS calc'!$C$64:$AG$113,MATCH(About!$B$2,'REEDS calc'!$B$64:$B$113,0),MATCH(F$1,'REEDS calc'!$C$63:$AG$63,0))*SUMIFS('res v com'!$E$3:$E$52,'res v com'!$B$3:$B$52,About!$B$2)*SUMIFS('Urban and Rural'!$C$2:$C$53,'Urban and Rural'!$A$2:$A$53,About!$B$1)</f>
        <v>3.8350181384248176</v>
      </c>
      <c r="G8" s="71">
        <f>INDEX('REEDS calc'!$C$64:$AG$113,MATCH(About!$B$2,'REEDS calc'!$B$64:$B$113,0),MATCH(G$1,'REEDS calc'!$C$63:$AG$63,0))*SUMIFS('res v com'!$E$3:$E$52,'res v com'!$B$3:$B$52,About!$B$2)*SUMIFS('Urban and Rural'!$C$2:$C$53,'Urban and Rural'!$A$2:$A$53,About!$B$1)</f>
        <v>4.2424313363438086</v>
      </c>
      <c r="H8" s="71">
        <f>INDEX('REEDS calc'!$C$64:$AG$113,MATCH(About!$B$2,'REEDS calc'!$B$64:$B$113,0),MATCH(H$1,'REEDS calc'!$C$63:$AG$63,0))*SUMIFS('res v com'!$E$3:$E$52,'res v com'!$B$3:$B$52,About!$B$2)*SUMIFS('Urban and Rural'!$C$2:$C$53,'Urban and Rural'!$A$2:$A$53,About!$B$1)</f>
        <v>4.649844534262801</v>
      </c>
      <c r="I8" s="71">
        <f>INDEX('REEDS calc'!$C$64:$AG$113,MATCH(About!$B$2,'REEDS calc'!$B$64:$B$113,0),MATCH(I$1,'REEDS calc'!$C$63:$AG$63,0))*SUMIFS('res v com'!$E$3:$E$52,'res v com'!$B$3:$B$52,About!$B$2)*SUMIFS('Urban and Rural'!$C$2:$C$53,'Urban and Rural'!$A$2:$A$53,About!$B$1)</f>
        <v>4.9809252368606263</v>
      </c>
      <c r="J8" s="71">
        <f>INDEX('REEDS calc'!$C$64:$AG$113,MATCH(About!$B$2,'REEDS calc'!$B$64:$B$113,0),MATCH(J$1,'REEDS calc'!$C$63:$AG$63,0))*SUMIFS('res v com'!$E$3:$E$52,'res v com'!$B$3:$B$52,About!$B$2)*SUMIFS('Urban and Rural'!$C$2:$C$53,'Urban and Rural'!$A$2:$A$53,About!$B$1)</f>
        <v>5.3120059394584525</v>
      </c>
      <c r="K8" s="71">
        <f>INDEX('REEDS calc'!$C$64:$AG$113,MATCH(About!$B$2,'REEDS calc'!$B$64:$B$113,0),MATCH(K$1,'REEDS calc'!$C$63:$AG$63,0))*SUMIFS('res v com'!$E$3:$E$52,'res v com'!$B$3:$B$52,About!$B$2)*SUMIFS('Urban and Rural'!$C$2:$C$53,'Urban and Rural'!$A$2:$A$53,About!$B$1)</f>
        <v>6.1047602884565793</v>
      </c>
      <c r="L8" s="71">
        <f>INDEX('REEDS calc'!$C$64:$AG$113,MATCH(About!$B$2,'REEDS calc'!$B$64:$B$113,0),MATCH(L$1,'REEDS calc'!$C$63:$AG$63,0))*SUMIFS('res v com'!$E$3:$E$52,'res v com'!$B$3:$B$52,About!$B$2)*SUMIFS('Urban and Rural'!$C$2:$C$53,'Urban and Rural'!$A$2:$A$53,About!$B$1)</f>
        <v>6.8975146374547078</v>
      </c>
      <c r="M8" s="71">
        <f>INDEX('REEDS calc'!$C$64:$AG$113,MATCH(About!$B$2,'REEDS calc'!$B$64:$B$113,0),MATCH(M$1,'REEDS calc'!$C$63:$AG$63,0))*SUMIFS('res v com'!$E$3:$E$52,'res v com'!$B$3:$B$52,About!$B$2)*SUMIFS('Urban and Rural'!$C$2:$C$53,'Urban and Rural'!$A$2:$A$53,About!$B$1)</f>
        <v>7.2377920262358062</v>
      </c>
      <c r="N8" s="71">
        <f>INDEX('REEDS calc'!$C$64:$AG$113,MATCH(About!$B$2,'REEDS calc'!$B$64:$B$113,0),MATCH(N$1,'REEDS calc'!$C$63:$AG$63,0))*SUMIFS('res v com'!$E$3:$E$52,'res v com'!$B$3:$B$52,About!$B$2)*SUMIFS('Urban and Rural'!$C$2:$C$53,'Urban and Rural'!$A$2:$A$53,About!$B$1)</f>
        <v>7.5780694150169055</v>
      </c>
      <c r="O8" s="71">
        <f>INDEX('REEDS calc'!$C$64:$AG$113,MATCH(About!$B$2,'REEDS calc'!$B$64:$B$113,0),MATCH(O$1,'REEDS calc'!$C$63:$AG$63,0))*SUMIFS('res v com'!$E$3:$E$52,'res v com'!$B$3:$B$52,About!$B$2)*SUMIFS('Urban and Rural'!$C$2:$C$53,'Urban and Rural'!$A$2:$A$53,About!$B$1)</f>
        <v>7.5789890836352329</v>
      </c>
      <c r="P8" s="71">
        <f>INDEX('REEDS calc'!$C$64:$AG$113,MATCH(About!$B$2,'REEDS calc'!$B$64:$B$113,0),MATCH(P$1,'REEDS calc'!$C$63:$AG$63,0))*SUMIFS('res v com'!$E$3:$E$52,'res v com'!$B$3:$B$52,About!$B$2)*SUMIFS('Urban and Rural'!$C$2:$C$53,'Urban and Rural'!$A$2:$A$53,About!$B$1)</f>
        <v>7.5799087522535604</v>
      </c>
      <c r="Q8" s="71">
        <f>INDEX('REEDS calc'!$C$64:$AG$113,MATCH(About!$B$2,'REEDS calc'!$B$64:$B$113,0),MATCH(Q$1,'REEDS calc'!$C$63:$AG$63,0))*SUMIFS('res v com'!$E$3:$E$52,'res v com'!$B$3:$B$52,About!$B$2)*SUMIFS('Urban and Rural'!$C$2:$C$53,'Urban and Rural'!$A$2:$A$53,About!$B$1)</f>
        <v>7.588185769818506</v>
      </c>
      <c r="R8" s="71">
        <f>INDEX('REEDS calc'!$C$64:$AG$113,MATCH(About!$B$2,'REEDS calc'!$B$64:$B$113,0),MATCH(R$1,'REEDS calc'!$C$63:$AG$63,0))*SUMIFS('res v com'!$E$3:$E$52,'res v com'!$B$3:$B$52,About!$B$2)*SUMIFS('Urban and Rural'!$C$2:$C$53,'Urban and Rural'!$A$2:$A$53,About!$B$1)</f>
        <v>7.5964627873834507</v>
      </c>
      <c r="S8" s="71">
        <f>INDEX('REEDS calc'!$C$64:$AG$113,MATCH(About!$B$2,'REEDS calc'!$B$64:$B$113,0),MATCH(S$1,'REEDS calc'!$C$63:$AG$63,0))*SUMIFS('res v com'!$E$3:$E$52,'res v com'!$B$3:$B$52,About!$B$2)*SUMIFS('Urban and Rural'!$C$2:$C$53,'Urban and Rural'!$A$2:$A$53,About!$B$1)</f>
        <v>7.6084184794217062</v>
      </c>
      <c r="T8" s="71">
        <f>INDEX('REEDS calc'!$C$64:$AG$113,MATCH(About!$B$2,'REEDS calc'!$B$64:$B$113,0),MATCH(T$1,'REEDS calc'!$C$63:$AG$63,0))*SUMIFS('res v com'!$E$3:$E$52,'res v com'!$B$3:$B$52,About!$B$2)*SUMIFS('Urban and Rural'!$C$2:$C$53,'Urban and Rural'!$A$2:$A$53,About!$B$1)</f>
        <v>7.6203741714599609</v>
      </c>
      <c r="U8" s="71">
        <f>INDEX('REEDS calc'!$C$64:$AG$113,MATCH(About!$B$2,'REEDS calc'!$B$64:$B$113,0),MATCH(U$1,'REEDS calc'!$C$63:$AG$63,0))*SUMIFS('res v com'!$E$3:$E$52,'res v com'!$B$3:$B$52,About!$B$2)*SUMIFS('Urban and Rural'!$C$2:$C$53,'Urban and Rural'!$A$2:$A$53,About!$B$1)</f>
        <v>7.6378478752081795</v>
      </c>
      <c r="V8" s="71">
        <f>INDEX('REEDS calc'!$C$64:$AG$113,MATCH(About!$B$2,'REEDS calc'!$B$64:$B$113,0),MATCH(V$1,'REEDS calc'!$C$63:$AG$63,0))*SUMIFS('res v com'!$E$3:$E$52,'res v com'!$B$3:$B$52,About!$B$2)*SUMIFS('Urban and Rural'!$C$2:$C$53,'Urban and Rural'!$A$2:$A$53,About!$B$1)</f>
        <v>7.6553215789563973</v>
      </c>
      <c r="W8" s="71">
        <f>INDEX('REEDS calc'!$C$64:$AG$113,MATCH(About!$B$2,'REEDS calc'!$B$64:$B$113,0),MATCH(W$1,'REEDS calc'!$C$63:$AG$63,0))*SUMIFS('res v com'!$E$3:$E$52,'res v com'!$B$3:$B$52,About!$B$2)*SUMIFS('Urban and Rural'!$C$2:$C$53,'Urban and Rural'!$A$2:$A$53,About!$B$1)</f>
        <v>7.6691166082313078</v>
      </c>
      <c r="X8" s="71">
        <f>INDEX('REEDS calc'!$C$64:$AG$113,MATCH(About!$B$2,'REEDS calc'!$B$64:$B$113,0),MATCH(X$1,'REEDS calc'!$C$63:$AG$63,0))*SUMIFS('res v com'!$E$3:$E$52,'res v com'!$B$3:$B$52,About!$B$2)*SUMIFS('Urban and Rural'!$C$2:$C$53,'Urban and Rural'!$A$2:$A$53,About!$B$1)</f>
        <v>7.6829116375062165</v>
      </c>
      <c r="Y8" s="71">
        <f>INDEX('REEDS calc'!$C$64:$AG$113,MATCH(About!$B$2,'REEDS calc'!$B$64:$B$113,0),MATCH(Y$1,'REEDS calc'!$C$63:$AG$63,0))*SUMIFS('res v com'!$E$3:$E$52,'res v com'!$B$3:$B$52,About!$B$2)*SUMIFS('Urban and Rural'!$C$2:$C$53,'Urban and Rural'!$A$2:$A$53,About!$B$1)</f>
        <v>7.7178590450026547</v>
      </c>
      <c r="Z8" s="71">
        <f>INDEX('REEDS calc'!$C$64:$AG$113,MATCH(About!$B$2,'REEDS calc'!$B$64:$B$113,0),MATCH(Z$1,'REEDS calc'!$C$63:$AG$63,0))*SUMIFS('res v com'!$E$3:$E$52,'res v com'!$B$3:$B$52,About!$B$2)*SUMIFS('Urban and Rural'!$C$2:$C$53,'Urban and Rural'!$A$2:$A$53,About!$B$1)</f>
        <v>7.7528064524990921</v>
      </c>
      <c r="AA8" s="71">
        <f>INDEX('REEDS calc'!$C$64:$AG$113,MATCH(About!$B$2,'REEDS calc'!$B$64:$B$113,0),MATCH(AA$1,'REEDS calc'!$C$63:$AG$63,0))*SUMIFS('res v com'!$E$3:$E$52,'res v com'!$B$3:$B$52,About!$B$2)*SUMIFS('Urban and Rural'!$C$2:$C$53,'Urban and Rural'!$A$2:$A$53,About!$B$1)</f>
        <v>7.8070669009804021</v>
      </c>
      <c r="AB8" s="71">
        <f>INDEX('REEDS calc'!$C$64:$AG$113,MATCH(About!$B$2,'REEDS calc'!$B$64:$B$113,0),MATCH(AB$1,'REEDS calc'!$C$63:$AG$63,0))*SUMIFS('res v com'!$E$3:$E$52,'res v com'!$B$3:$B$52,About!$B$2)*SUMIFS('Urban and Rural'!$C$2:$C$53,'Urban and Rural'!$A$2:$A$53,About!$B$1)</f>
        <v>7.8613273494617113</v>
      </c>
      <c r="AC8" s="71">
        <f>INDEX('REEDS calc'!$C$64:$AG$113,MATCH(About!$B$2,'REEDS calc'!$B$64:$B$113,0),MATCH(AC$1,'REEDS calc'!$C$63:$AG$63,0))*SUMIFS('res v com'!$E$3:$E$52,'res v com'!$B$3:$B$52,About!$B$2)*SUMIFS('Urban and Rural'!$C$2:$C$53,'Urban and Rural'!$A$2:$A$53,About!$B$1)</f>
        <v>7.945936862347823</v>
      </c>
      <c r="AD8" s="71">
        <f>INDEX('REEDS calc'!$C$64:$AG$113,MATCH(About!$B$2,'REEDS calc'!$B$64:$B$113,0),MATCH(AD$1,'REEDS calc'!$C$63:$AG$63,0))*SUMIFS('res v com'!$E$3:$E$52,'res v com'!$B$3:$B$52,About!$B$2)*SUMIFS('Urban and Rural'!$C$2:$C$53,'Urban and Rural'!$A$2:$A$53,About!$B$1)</f>
        <v>8.0305463752339357</v>
      </c>
      <c r="AE8" s="71">
        <f>INDEX('REEDS calc'!$C$64:$AG$113,MATCH(About!$B$2,'REEDS calc'!$B$64:$B$113,0),MATCH(AE$1,'REEDS calc'!$C$63:$AG$63,0))*SUMIFS('res v com'!$E$3:$E$52,'res v com'!$B$3:$B$52,About!$B$2)*SUMIFS('Urban and Rural'!$C$2:$C$53,'Urban and Rural'!$A$2:$A$53,About!$B$1)</f>
        <v>8.119754231211683</v>
      </c>
      <c r="AF8" s="71">
        <f>INDEX('REEDS calc'!$C$64:$AG$113,MATCH(About!$B$2,'REEDS calc'!$B$64:$B$113,0),MATCH(AF$1,'REEDS calc'!$C$63:$AG$63,0))*SUMIFS('res v com'!$E$3:$E$52,'res v com'!$B$3:$B$52,About!$B$2)*SUMIFS('Urban and Rural'!$C$2:$C$53,'Urban and Rural'!$A$2:$A$53,About!$B$1)</f>
        <v>8.2089620871894304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22.586180254147756</v>
      </c>
      <c r="C8" s="71">
        <f>INDEX('REEDS calc'!$C$64:$AG$113,MATCH(About!$B$2,'REEDS calc'!$B$64:$B$113,0),MATCH(C$1,'REEDS calc'!$C$63:$AG$63,0))*SUMIFS('res v com'!$E$3:$E$52,'res v com'!$B$3:$B$52,About!$B$2)*SUMIFS('Urban and Rural'!$B$2:$B$53,'Urban and Rural'!$A$2:$A$53,About!$B$1)</f>
        <v>22.586180254147756</v>
      </c>
      <c r="D8" s="71">
        <f>INDEX('REEDS calc'!$C$64:$AG$113,MATCH(About!$B$2,'REEDS calc'!$B$64:$B$113,0),MATCH(D$1,'REEDS calc'!$C$63:$AG$63,0))*SUMIFS('res v com'!$E$3:$E$52,'res v com'!$B$3:$B$52,About!$B$2)*SUMIFS('Urban and Rural'!$B$2:$B$53,'Urban and Rural'!$A$2:$A$53,About!$B$1)</f>
        <v>22.586180254147756</v>
      </c>
      <c r="E8" s="71">
        <f>INDEX('REEDS calc'!$C$64:$AG$113,MATCH(About!$B$2,'REEDS calc'!$B$64:$B$113,0),MATCH(E$1,'REEDS calc'!$C$63:$AG$63,0))*SUMIFS('res v com'!$E$3:$E$52,'res v com'!$B$3:$B$52,About!$B$2)*SUMIFS('Urban and Rural'!$B$2:$B$53,'Urban and Rural'!$A$2:$A$53,About!$B$1)</f>
        <v>29.99395814616696</v>
      </c>
      <c r="F8" s="71">
        <f>INDEX('REEDS calc'!$C$64:$AG$113,MATCH(About!$B$2,'REEDS calc'!$B$64:$B$113,0),MATCH(F$1,'REEDS calc'!$C$63:$AG$63,0))*SUMIFS('res v com'!$E$3:$E$52,'res v com'!$B$3:$B$52,About!$B$2)*SUMIFS('Urban and Rural'!$B$2:$B$53,'Urban and Rural'!$A$2:$A$53,About!$B$1)</f>
        <v>37.401736038186165</v>
      </c>
      <c r="G8" s="71">
        <f>INDEX('REEDS calc'!$C$64:$AG$113,MATCH(About!$B$2,'REEDS calc'!$B$64:$B$113,0),MATCH(G$1,'REEDS calc'!$C$63:$AG$63,0))*SUMIFS('res v com'!$E$3:$E$52,'res v com'!$B$3:$B$52,About!$B$2)*SUMIFS('Urban and Rural'!$B$2:$B$53,'Urban and Rural'!$A$2:$A$53,About!$B$1)</f>
        <v>41.375109914664932</v>
      </c>
      <c r="H8" s="71">
        <f>INDEX('REEDS calc'!$C$64:$AG$113,MATCH(About!$B$2,'REEDS calc'!$B$64:$B$113,0),MATCH(H$1,'REEDS calc'!$C$63:$AG$63,0))*SUMIFS('res v com'!$E$3:$E$52,'res v com'!$B$3:$B$52,About!$B$2)*SUMIFS('Urban and Rural'!$B$2:$B$53,'Urban and Rural'!$A$2:$A$53,About!$B$1)</f>
        <v>45.348483791143707</v>
      </c>
      <c r="I8" s="71">
        <f>INDEX('REEDS calc'!$C$64:$AG$113,MATCH(About!$B$2,'REEDS calc'!$B$64:$B$113,0),MATCH(I$1,'REEDS calc'!$C$63:$AG$63,0))*SUMIFS('res v com'!$E$3:$E$52,'res v com'!$B$3:$B$52,About!$B$2)*SUMIFS('Urban and Rural'!$B$2:$B$53,'Urban and Rural'!$A$2:$A$53,About!$B$1)</f>
        <v>48.577410643361219</v>
      </c>
      <c r="J8" s="71">
        <f>INDEX('REEDS calc'!$C$64:$AG$113,MATCH(About!$B$2,'REEDS calc'!$B$64:$B$113,0),MATCH(J$1,'REEDS calc'!$C$63:$AG$63,0))*SUMIFS('res v com'!$E$3:$E$52,'res v com'!$B$3:$B$52,About!$B$2)*SUMIFS('Urban and Rural'!$B$2:$B$53,'Urban and Rural'!$A$2:$A$53,About!$B$1)</f>
        <v>51.806337495578724</v>
      </c>
      <c r="K8" s="71">
        <f>INDEX('REEDS calc'!$C$64:$AG$113,MATCH(About!$B$2,'REEDS calc'!$B$64:$B$113,0),MATCH(K$1,'REEDS calc'!$C$63:$AG$63,0))*SUMIFS('res v com'!$E$3:$E$52,'res v com'!$B$3:$B$52,About!$B$2)*SUMIFS('Urban and Rural'!$B$2:$B$53,'Urban and Rural'!$A$2:$A$53,About!$B$1)</f>
        <v>59.537823458388424</v>
      </c>
      <c r="L8" s="71">
        <f>INDEX('REEDS calc'!$C$64:$AG$113,MATCH(About!$B$2,'REEDS calc'!$B$64:$B$113,0),MATCH(L$1,'REEDS calc'!$C$63:$AG$63,0))*SUMIFS('res v com'!$E$3:$E$52,'res v com'!$B$3:$B$52,About!$B$2)*SUMIFS('Urban and Rural'!$B$2:$B$53,'Urban and Rural'!$A$2:$A$53,About!$B$1)</f>
        <v>67.26930942119813</v>
      </c>
      <c r="M8" s="71">
        <f>INDEX('REEDS calc'!$C$64:$AG$113,MATCH(About!$B$2,'REEDS calc'!$B$64:$B$113,0),MATCH(M$1,'REEDS calc'!$C$63:$AG$63,0))*SUMIFS('res v com'!$E$3:$E$52,'res v com'!$B$3:$B$52,About!$B$2)*SUMIFS('Urban and Rural'!$B$2:$B$53,'Urban and Rural'!$A$2:$A$53,About!$B$1)</f>
        <v>70.587928685977246</v>
      </c>
      <c r="N8" s="71">
        <f>INDEX('REEDS calc'!$C$64:$AG$113,MATCH(About!$B$2,'REEDS calc'!$B$64:$B$113,0),MATCH(N$1,'REEDS calc'!$C$63:$AG$63,0))*SUMIFS('res v com'!$E$3:$E$52,'res v com'!$B$3:$B$52,About!$B$2)*SUMIFS('Urban and Rural'!$B$2:$B$53,'Urban and Rural'!$A$2:$A$53,About!$B$1)</f>
        <v>73.906547950756348</v>
      </c>
      <c r="O8" s="71">
        <f>INDEX('REEDS calc'!$C$64:$AG$113,MATCH(About!$B$2,'REEDS calc'!$B$64:$B$113,0),MATCH(O$1,'REEDS calc'!$C$63:$AG$63,0))*SUMIFS('res v com'!$E$3:$E$52,'res v com'!$B$3:$B$52,About!$B$2)*SUMIFS('Urban and Rural'!$B$2:$B$53,'Urban and Rural'!$A$2:$A$53,About!$B$1)</f>
        <v>73.915517192012516</v>
      </c>
      <c r="P8" s="71">
        <f>INDEX('REEDS calc'!$C$64:$AG$113,MATCH(About!$B$2,'REEDS calc'!$B$64:$B$113,0),MATCH(P$1,'REEDS calc'!$C$63:$AG$63,0))*SUMIFS('res v com'!$E$3:$E$52,'res v com'!$B$3:$B$52,About!$B$2)*SUMIFS('Urban and Rural'!$B$2:$B$53,'Urban and Rural'!$A$2:$A$53,About!$B$1)</f>
        <v>73.924486433268669</v>
      </c>
      <c r="Q8" s="71">
        <f>INDEX('REEDS calc'!$C$64:$AG$113,MATCH(About!$B$2,'REEDS calc'!$B$64:$B$113,0),MATCH(Q$1,'REEDS calc'!$C$63:$AG$63,0))*SUMIFS('res v com'!$E$3:$E$52,'res v com'!$B$3:$B$52,About!$B$2)*SUMIFS('Urban and Rural'!$B$2:$B$53,'Urban and Rural'!$A$2:$A$53,About!$B$1)</f>
        <v>74.005209604574119</v>
      </c>
      <c r="R8" s="71">
        <f>INDEX('REEDS calc'!$C$64:$AG$113,MATCH(About!$B$2,'REEDS calc'!$B$64:$B$113,0),MATCH(R$1,'REEDS calc'!$C$63:$AG$63,0))*SUMIFS('res v com'!$E$3:$E$52,'res v com'!$B$3:$B$52,About!$B$2)*SUMIFS('Urban and Rural'!$B$2:$B$53,'Urban and Rural'!$A$2:$A$53,About!$B$1)</f>
        <v>74.085932775879542</v>
      </c>
      <c r="S8" s="71">
        <f>INDEX('REEDS calc'!$C$64:$AG$113,MATCH(About!$B$2,'REEDS calc'!$B$64:$B$113,0),MATCH(S$1,'REEDS calc'!$C$63:$AG$63,0))*SUMIFS('res v com'!$E$3:$E$52,'res v com'!$B$3:$B$52,About!$B$2)*SUMIFS('Urban and Rural'!$B$2:$B$53,'Urban and Rural'!$A$2:$A$53,About!$B$1)</f>
        <v>74.20253291220962</v>
      </c>
      <c r="T8" s="71">
        <f>INDEX('REEDS calc'!$C$64:$AG$113,MATCH(About!$B$2,'REEDS calc'!$B$64:$B$113,0),MATCH(T$1,'REEDS calc'!$C$63:$AG$63,0))*SUMIFS('res v com'!$E$3:$E$52,'res v com'!$B$3:$B$52,About!$B$2)*SUMIFS('Urban and Rural'!$B$2:$B$53,'Urban and Rural'!$A$2:$A$53,About!$B$1)</f>
        <v>74.319133048539697</v>
      </c>
      <c r="U8" s="71">
        <f>INDEX('REEDS calc'!$C$64:$AG$113,MATCH(About!$B$2,'REEDS calc'!$B$64:$B$113,0),MATCH(U$1,'REEDS calc'!$C$63:$AG$63,0))*SUMIFS('res v com'!$E$3:$E$52,'res v com'!$B$3:$B$52,About!$B$2)*SUMIFS('Urban and Rural'!$B$2:$B$53,'Urban and Rural'!$A$2:$A$53,About!$B$1)</f>
        <v>74.489548632406738</v>
      </c>
      <c r="V8" s="71">
        <f>INDEX('REEDS calc'!$C$64:$AG$113,MATCH(About!$B$2,'REEDS calc'!$B$64:$B$113,0),MATCH(V$1,'REEDS calc'!$C$63:$AG$63,0))*SUMIFS('res v com'!$E$3:$E$52,'res v com'!$B$3:$B$52,About!$B$2)*SUMIFS('Urban and Rural'!$B$2:$B$53,'Urban and Rural'!$A$2:$A$53,About!$B$1)</f>
        <v>74.659964216273764</v>
      </c>
      <c r="W8" s="71">
        <f>INDEX('REEDS calc'!$C$64:$AG$113,MATCH(About!$B$2,'REEDS calc'!$B$64:$B$113,0),MATCH(W$1,'REEDS calc'!$C$63:$AG$63,0))*SUMIFS('res v com'!$E$3:$E$52,'res v com'!$B$3:$B$52,About!$B$2)*SUMIFS('Urban and Rural'!$B$2:$B$53,'Urban and Rural'!$A$2:$A$53,About!$B$1)</f>
        <v>74.794502835116162</v>
      </c>
      <c r="X8" s="71">
        <f>INDEX('REEDS calc'!$C$64:$AG$113,MATCH(About!$B$2,'REEDS calc'!$B$64:$B$113,0),MATCH(X$1,'REEDS calc'!$C$63:$AG$63,0))*SUMIFS('res v com'!$E$3:$E$52,'res v com'!$B$3:$B$52,About!$B$2)*SUMIFS('Urban and Rural'!$B$2:$B$53,'Urban and Rural'!$A$2:$A$53,About!$B$1)</f>
        <v>74.929041453958561</v>
      </c>
      <c r="Y8" s="71">
        <f>INDEX('REEDS calc'!$C$64:$AG$113,MATCH(About!$B$2,'REEDS calc'!$B$64:$B$113,0),MATCH(Y$1,'REEDS calc'!$C$63:$AG$63,0))*SUMIFS('res v com'!$E$3:$E$52,'res v com'!$B$3:$B$52,About!$B$2)*SUMIFS('Urban and Rural'!$B$2:$B$53,'Urban and Rural'!$A$2:$A$53,About!$B$1)</f>
        <v>75.269872621692642</v>
      </c>
      <c r="Z8" s="71">
        <f>INDEX('REEDS calc'!$C$64:$AG$113,MATCH(About!$B$2,'REEDS calc'!$B$64:$B$113,0),MATCH(Z$1,'REEDS calc'!$C$63:$AG$63,0))*SUMIFS('res v com'!$E$3:$E$52,'res v com'!$B$3:$B$52,About!$B$2)*SUMIFS('Urban and Rural'!$B$2:$B$53,'Urban and Rural'!$A$2:$A$53,About!$B$1)</f>
        <v>75.610703789426708</v>
      </c>
      <c r="AA8" s="71">
        <f>INDEX('REEDS calc'!$C$64:$AG$113,MATCH(About!$B$2,'REEDS calc'!$B$64:$B$113,0),MATCH(AA$1,'REEDS calc'!$C$63:$AG$63,0))*SUMIFS('res v com'!$E$3:$E$52,'res v com'!$B$3:$B$52,About!$B$2)*SUMIFS('Urban and Rural'!$B$2:$B$53,'Urban and Rural'!$A$2:$A$53,About!$B$1)</f>
        <v>76.139889023540135</v>
      </c>
      <c r="AB8" s="71">
        <f>INDEX('REEDS calc'!$C$64:$AG$113,MATCH(About!$B$2,'REEDS calc'!$B$64:$B$113,0),MATCH(AB$1,'REEDS calc'!$C$63:$AG$63,0))*SUMIFS('res v com'!$E$3:$E$52,'res v com'!$B$3:$B$52,About!$B$2)*SUMIFS('Urban and Rural'!$B$2:$B$53,'Urban and Rural'!$A$2:$A$53,About!$B$1)</f>
        <v>76.669074257653548</v>
      </c>
      <c r="AC8" s="71">
        <f>INDEX('REEDS calc'!$C$64:$AG$113,MATCH(About!$B$2,'REEDS calc'!$B$64:$B$113,0),MATCH(AC$1,'REEDS calc'!$C$63:$AG$63,0))*SUMIFS('res v com'!$E$3:$E$52,'res v com'!$B$3:$B$52,About!$B$2)*SUMIFS('Urban and Rural'!$B$2:$B$53,'Urban and Rural'!$A$2:$A$53,About!$B$1)</f>
        <v>77.494244453220247</v>
      </c>
      <c r="AD8" s="71">
        <f>INDEX('REEDS calc'!$C$64:$AG$113,MATCH(About!$B$2,'REEDS calc'!$B$64:$B$113,0),MATCH(AD$1,'REEDS calc'!$C$63:$AG$63,0))*SUMIFS('res v com'!$E$3:$E$52,'res v com'!$B$3:$B$52,About!$B$2)*SUMIFS('Urban and Rural'!$B$2:$B$53,'Urban and Rural'!$A$2:$A$53,About!$B$1)</f>
        <v>78.31941464878696</v>
      </c>
      <c r="AE8" s="71">
        <f>INDEX('REEDS calc'!$C$64:$AG$113,MATCH(About!$B$2,'REEDS calc'!$B$64:$B$113,0),MATCH(AE$1,'REEDS calc'!$C$63:$AG$63,0))*SUMIFS('res v com'!$E$3:$E$52,'res v com'!$B$3:$B$52,About!$B$2)*SUMIFS('Urban and Rural'!$B$2:$B$53,'Urban and Rural'!$A$2:$A$53,About!$B$1)</f>
        <v>79.189431050634454</v>
      </c>
      <c r="AF8" s="71">
        <f>INDEX('REEDS calc'!$C$64:$AG$113,MATCH(About!$B$2,'REEDS calc'!$B$64:$B$113,0),MATCH(AF$1,'REEDS calc'!$C$63:$AG$63,0))*SUMIFS('res v com'!$E$3:$E$52,'res v com'!$B$3:$B$52,About!$B$2)*SUMIFS('Urban and Rural'!$B$2:$B$53,'Urban and Rural'!$A$2:$A$53,About!$B$1)</f>
        <v>80.059447452481947</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101.00701786151906</v>
      </c>
      <c r="C8" s="71">
        <f>INDEX('REEDS calc'!$C$64:$AG$113,MATCH(About!$B$2,'REEDS calc'!$B$64:$B$113,0),MATCH(C$1,'REEDS calc'!$C$63:$AG$63,0))*SUMIFS('res v com'!$F$3:$F$52,'res v com'!$B$3:$B$52,About!$B$2)</f>
        <v>101.00701786151906</v>
      </c>
      <c r="D8" s="71">
        <f>INDEX('REEDS calc'!$C$64:$AG$113,MATCH(About!$B$2,'REEDS calc'!$B$64:$B$113,0),MATCH(D$1,'REEDS calc'!$C$63:$AG$63,0))*SUMIFS('res v com'!$F$3:$F$52,'res v com'!$B$3:$B$52,About!$B$2)</f>
        <v>101.00701786151906</v>
      </c>
      <c r="E8" s="71">
        <f>INDEX('REEDS calc'!$C$64:$AG$113,MATCH(About!$B$2,'REEDS calc'!$B$64:$B$113,0),MATCH(E$1,'REEDS calc'!$C$63:$AG$63,0))*SUMIFS('res v com'!$F$3:$F$52,'res v com'!$B$3:$B$52,About!$B$2)</f>
        <v>134.13513184245403</v>
      </c>
      <c r="F8" s="71">
        <f>INDEX('REEDS calc'!$C$64:$AG$113,MATCH(About!$B$2,'REEDS calc'!$B$64:$B$113,0),MATCH(F$1,'REEDS calc'!$C$63:$AG$63,0))*SUMIFS('res v com'!$F$3:$F$52,'res v com'!$B$3:$B$52,About!$B$2)</f>
        <v>167.26324582338901</v>
      </c>
      <c r="G8" s="71">
        <f>INDEX('REEDS calc'!$C$64:$AG$113,MATCH(About!$B$2,'REEDS calc'!$B$64:$B$113,0),MATCH(G$1,'REEDS calc'!$C$63:$AG$63,0))*SUMIFS('res v com'!$F$3:$F$52,'res v com'!$B$3:$B$52,About!$B$2)</f>
        <v>185.03245874899127</v>
      </c>
      <c r="H8" s="71">
        <f>INDEX('REEDS calc'!$C$64:$AG$113,MATCH(About!$B$2,'REEDS calc'!$B$64:$B$113,0),MATCH(H$1,'REEDS calc'!$C$63:$AG$63,0))*SUMIFS('res v com'!$F$3:$F$52,'res v com'!$B$3:$B$52,About!$B$2)</f>
        <v>202.80167167459351</v>
      </c>
      <c r="I8" s="71">
        <f>INDEX('REEDS calc'!$C$64:$AG$113,MATCH(About!$B$2,'REEDS calc'!$B$64:$B$113,0),MATCH(I$1,'REEDS calc'!$C$63:$AG$63,0))*SUMIFS('res v com'!$F$3:$F$52,'res v com'!$B$3:$B$52,About!$B$2)</f>
        <v>217.24166411977816</v>
      </c>
      <c r="J8" s="71">
        <f>INDEX('REEDS calc'!$C$64:$AG$113,MATCH(About!$B$2,'REEDS calc'!$B$64:$B$113,0),MATCH(J$1,'REEDS calc'!$C$63:$AG$63,0))*SUMIFS('res v com'!$F$3:$F$52,'res v com'!$B$3:$B$52,About!$B$2)</f>
        <v>231.68165656496285</v>
      </c>
      <c r="K8" s="71">
        <f>INDEX('REEDS calc'!$C$64:$AG$113,MATCH(About!$B$2,'REEDS calc'!$B$64:$B$113,0),MATCH(K$1,'REEDS calc'!$C$63:$AG$63,0))*SUMIFS('res v com'!$F$3:$F$52,'res v com'!$B$3:$B$52,About!$B$2)</f>
        <v>266.25741625315499</v>
      </c>
      <c r="L8" s="71">
        <f>INDEX('REEDS calc'!$C$64:$AG$113,MATCH(About!$B$2,'REEDS calc'!$B$64:$B$113,0),MATCH(L$1,'REEDS calc'!$C$63:$AG$63,0))*SUMIFS('res v com'!$F$3:$F$52,'res v com'!$B$3:$B$52,About!$B$2)</f>
        <v>300.83317594134718</v>
      </c>
      <c r="M8" s="71">
        <f>INDEX('REEDS calc'!$C$64:$AG$113,MATCH(About!$B$2,'REEDS calc'!$B$64:$B$113,0),MATCH(M$1,'REEDS calc'!$C$63:$AG$63,0))*SUMIFS('res v com'!$F$3:$F$52,'res v com'!$B$3:$B$52,About!$B$2)</f>
        <v>315.67427928778693</v>
      </c>
      <c r="N8" s="71">
        <f>INDEX('REEDS calc'!$C$64:$AG$113,MATCH(About!$B$2,'REEDS calc'!$B$64:$B$113,0),MATCH(N$1,'REEDS calc'!$C$63:$AG$63,0))*SUMIFS('res v com'!$F$3:$F$52,'res v com'!$B$3:$B$52,About!$B$2)</f>
        <v>330.51538263422674</v>
      </c>
      <c r="O8" s="71">
        <f>INDEX('REEDS calc'!$C$64:$AG$113,MATCH(About!$B$2,'REEDS calc'!$B$64:$B$113,0),MATCH(O$1,'REEDS calc'!$C$63:$AG$63,0))*SUMIFS('res v com'!$F$3:$F$52,'res v com'!$B$3:$B$52,About!$B$2)</f>
        <v>330.55549372435229</v>
      </c>
      <c r="P8" s="71">
        <f>INDEX('REEDS calc'!$C$64:$AG$113,MATCH(About!$B$2,'REEDS calc'!$B$64:$B$113,0),MATCH(P$1,'REEDS calc'!$C$63:$AG$63,0))*SUMIFS('res v com'!$F$3:$F$52,'res v com'!$B$3:$B$52,About!$B$2)</f>
        <v>330.59560481447778</v>
      </c>
      <c r="Q8" s="71">
        <f>INDEX('REEDS calc'!$C$64:$AG$113,MATCH(About!$B$2,'REEDS calc'!$B$64:$B$113,0),MATCH(Q$1,'REEDS calc'!$C$63:$AG$63,0))*SUMIFS('res v com'!$F$3:$F$52,'res v com'!$B$3:$B$52,About!$B$2)</f>
        <v>330.95660462560738</v>
      </c>
      <c r="R8" s="71">
        <f>INDEX('REEDS calc'!$C$64:$AG$113,MATCH(About!$B$2,'REEDS calc'!$B$64:$B$113,0),MATCH(R$1,'REEDS calc'!$C$63:$AG$63,0))*SUMIFS('res v com'!$F$3:$F$52,'res v com'!$B$3:$B$52,About!$B$2)</f>
        <v>331.31760443673699</v>
      </c>
      <c r="S8" s="71">
        <f>INDEX('REEDS calc'!$C$64:$AG$113,MATCH(About!$B$2,'REEDS calc'!$B$64:$B$113,0),MATCH(S$1,'REEDS calc'!$C$63:$AG$63,0))*SUMIFS('res v com'!$F$3:$F$52,'res v com'!$B$3:$B$52,About!$B$2)</f>
        <v>331.83904860836867</v>
      </c>
      <c r="T8" s="71">
        <f>INDEX('REEDS calc'!$C$64:$AG$113,MATCH(About!$B$2,'REEDS calc'!$B$64:$B$113,0),MATCH(T$1,'REEDS calc'!$C$63:$AG$63,0))*SUMIFS('res v com'!$F$3:$F$52,'res v com'!$B$3:$B$52,About!$B$2)</f>
        <v>332.36049278000036</v>
      </c>
      <c r="U8" s="71">
        <f>INDEX('REEDS calc'!$C$64:$AG$113,MATCH(About!$B$2,'REEDS calc'!$B$64:$B$113,0),MATCH(U$1,'REEDS calc'!$C$63:$AG$63,0))*SUMIFS('res v com'!$F$3:$F$52,'res v com'!$B$3:$B$52,About!$B$2)</f>
        <v>333.12260349238511</v>
      </c>
      <c r="V8" s="71">
        <f>INDEX('REEDS calc'!$C$64:$AG$113,MATCH(About!$B$2,'REEDS calc'!$B$64:$B$113,0),MATCH(V$1,'REEDS calc'!$C$63:$AG$63,0))*SUMIFS('res v com'!$F$3:$F$52,'res v com'!$B$3:$B$52,About!$B$2)</f>
        <v>333.88471420476981</v>
      </c>
      <c r="W8" s="71">
        <f>INDEX('REEDS calc'!$C$64:$AG$113,MATCH(About!$B$2,'REEDS calc'!$B$64:$B$113,0),MATCH(W$1,'REEDS calc'!$C$63:$AG$63,0))*SUMIFS('res v com'!$F$3:$F$52,'res v com'!$B$3:$B$52,About!$B$2)</f>
        <v>334.48638055665253</v>
      </c>
      <c r="X8" s="71">
        <f>INDEX('REEDS calc'!$C$64:$AG$113,MATCH(About!$B$2,'REEDS calc'!$B$64:$B$113,0),MATCH(X$1,'REEDS calc'!$C$63:$AG$63,0))*SUMIFS('res v com'!$F$3:$F$52,'res v com'!$B$3:$B$52,About!$B$2)</f>
        <v>335.0880469085352</v>
      </c>
      <c r="Y8" s="71">
        <f>INDEX('REEDS calc'!$C$64:$AG$113,MATCH(About!$B$2,'REEDS calc'!$B$64:$B$113,0),MATCH(Y$1,'REEDS calc'!$C$63:$AG$63,0))*SUMIFS('res v com'!$F$3:$F$52,'res v com'!$B$3:$B$52,About!$B$2)</f>
        <v>336.61226833330471</v>
      </c>
      <c r="Z8" s="71">
        <f>INDEX('REEDS calc'!$C$64:$AG$113,MATCH(About!$B$2,'REEDS calc'!$B$64:$B$113,0),MATCH(Z$1,'REEDS calc'!$C$63:$AG$63,0))*SUMIFS('res v com'!$F$3:$F$52,'res v com'!$B$3:$B$52,About!$B$2)</f>
        <v>338.13648975807422</v>
      </c>
      <c r="AA8" s="71">
        <f>INDEX('REEDS calc'!$C$64:$AG$113,MATCH(About!$B$2,'REEDS calc'!$B$64:$B$113,0),MATCH(AA$1,'REEDS calc'!$C$63:$AG$63,0))*SUMIFS('res v com'!$F$3:$F$52,'res v com'!$B$3:$B$52,About!$B$2)</f>
        <v>340.50304407547947</v>
      </c>
      <c r="AB8" s="71">
        <f>INDEX('REEDS calc'!$C$64:$AG$113,MATCH(About!$B$2,'REEDS calc'!$B$64:$B$113,0),MATCH(AB$1,'REEDS calc'!$C$63:$AG$63,0))*SUMIFS('res v com'!$F$3:$F$52,'res v com'!$B$3:$B$52,About!$B$2)</f>
        <v>342.86959839288471</v>
      </c>
      <c r="AC8" s="71">
        <f>INDEX('REEDS calc'!$C$64:$AG$113,MATCH(About!$B$2,'REEDS calc'!$B$64:$B$113,0),MATCH(AC$1,'REEDS calc'!$C$63:$AG$63,0))*SUMIFS('res v com'!$F$3:$F$52,'res v com'!$B$3:$B$52,About!$B$2)</f>
        <v>346.55981868443195</v>
      </c>
      <c r="AD8" s="71">
        <f>INDEX('REEDS calc'!$C$64:$AG$113,MATCH(About!$B$2,'REEDS calc'!$B$64:$B$113,0),MATCH(AD$1,'REEDS calc'!$C$63:$AG$63,0))*SUMIFS('res v com'!$F$3:$F$52,'res v com'!$B$3:$B$52,About!$B$2)</f>
        <v>350.25003897597912</v>
      </c>
      <c r="AE8" s="71">
        <f>INDEX('REEDS calc'!$C$64:$AG$113,MATCH(About!$B$2,'REEDS calc'!$B$64:$B$113,0),MATCH(AE$1,'REEDS calc'!$C$63:$AG$63,0))*SUMIFS('res v com'!$F$3:$F$52,'res v com'!$B$3:$B$52,About!$B$2)</f>
        <v>354.14081471815393</v>
      </c>
      <c r="AF8" s="71">
        <f>INDEX('REEDS calc'!$C$64:$AG$113,MATCH(About!$B$2,'REEDS calc'!$B$64:$B$113,0),MATCH(AF$1,'REEDS calc'!$C$63:$AG$63,0))*SUMIFS('res v com'!$F$3:$F$52,'res v com'!$B$3:$B$52,About!$B$2)</f>
        <v>358.03159046032863</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2024-02-08T18:58:32Z</dcterms:modified>
</cp:coreProperties>
</file>