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RI\bldgs\CiDESCTY\"/>
    </mc:Choice>
  </mc:AlternateContent>
  <xr:revisionPtr revIDLastSave="0" documentId="8_{74E8AF9D-9E68-49BE-9A08-0DB0A98FED10}"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E8" i="19" l="1"/>
  <c r="AA8" i="17"/>
  <c r="B8" i="18"/>
  <c r="L8" i="19"/>
  <c r="P8" i="23"/>
  <c r="AF8" i="24"/>
  <c r="Z8" i="17"/>
  <c r="K8" i="19"/>
  <c r="C8" i="18"/>
  <c r="M8" i="19"/>
  <c r="R8" i="23"/>
  <c r="S8" i="18"/>
  <c r="J8" i="17"/>
  <c r="T8" i="18"/>
  <c r="H8" i="25"/>
  <c r="G8" i="7" s="1"/>
  <c r="X8" i="25"/>
  <c r="R8" i="18"/>
  <c r="I8" i="17"/>
  <c r="K8" i="17"/>
  <c r="Z8" i="18"/>
  <c r="R8" i="25"/>
  <c r="N64" i="22"/>
  <c r="AD64" i="22"/>
  <c r="AD65" i="22"/>
  <c r="N85" i="22"/>
  <c r="H66" i="22"/>
  <c r="N67" i="22"/>
  <c r="H69" i="22"/>
  <c r="H72" i="22"/>
  <c r="N73" i="22"/>
  <c r="AD73" i="22"/>
  <c r="R74" i="22"/>
  <c r="X79" i="22"/>
  <c r="AD80" i="22"/>
  <c r="X82" i="22"/>
  <c r="AD83" i="22"/>
  <c r="H86" i="22"/>
  <c r="X86" i="22"/>
  <c r="D8" i="23"/>
  <c r="C8" i="10" s="1"/>
  <c r="D8" i="24"/>
  <c r="C8" i="6" s="1"/>
  <c r="D8" i="25"/>
  <c r="T8" i="23"/>
  <c r="T8" i="24"/>
  <c r="S8" i="6" s="1"/>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E8" i="7" s="1"/>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Z8" i="24"/>
  <c r="Y8" i="6" s="1"/>
  <c r="Z8" i="25"/>
  <c r="N90" i="22"/>
  <c r="AD90" i="22"/>
  <c r="R92" i="22"/>
  <c r="V93" i="22"/>
  <c r="H97" i="22"/>
  <c r="X97" i="22"/>
  <c r="L99" i="22"/>
  <c r="AB99" i="22"/>
  <c r="N100" i="22"/>
  <c r="AD100" i="22"/>
  <c r="R101" i="22"/>
  <c r="V102" i="22"/>
  <c r="N104" i="22"/>
  <c r="R111" i="22"/>
  <c r="L113" i="22"/>
  <c r="AB113" i="22"/>
  <c r="Z77" i="22"/>
  <c r="N89" i="22"/>
  <c r="L8" i="23"/>
  <c r="K8" i="10" s="1"/>
  <c r="L8" i="24"/>
  <c r="L8" i="25"/>
  <c r="K8" i="7" s="1"/>
  <c r="AD89" i="22"/>
  <c r="AB8" i="23"/>
  <c r="AB8" i="24"/>
  <c r="AB8" i="25"/>
  <c r="X93" i="22"/>
  <c r="AB98" i="22"/>
  <c r="N99" i="22"/>
  <c r="AD99" i="22"/>
  <c r="AB103" i="22"/>
  <c r="V105" i="22"/>
  <c r="L108" i="22"/>
  <c r="AB108" i="22"/>
  <c r="N109" i="22"/>
  <c r="AD109" i="22"/>
  <c r="T111" i="22"/>
  <c r="H112" i="22"/>
  <c r="N113" i="22"/>
  <c r="AD113" i="22"/>
  <c r="N70" i="22"/>
  <c r="X8" i="23"/>
  <c r="N68" i="22"/>
  <c r="AD8" i="23"/>
  <c r="AC8" i="10" s="1"/>
  <c r="AD8" i="24"/>
  <c r="AD8" i="25"/>
  <c r="R96" i="22"/>
  <c r="R104" i="22"/>
  <c r="R112" i="22"/>
  <c r="N8" i="23"/>
  <c r="N8" i="24"/>
  <c r="N8" i="25"/>
  <c r="M8" i="7" s="1"/>
  <c r="V69" i="22"/>
  <c r="N71" i="22"/>
  <c r="AD81" i="22"/>
  <c r="AD88" i="22"/>
  <c r="AI89" i="22"/>
  <c r="AF8" i="25"/>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G8" i="6" s="1"/>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W8" i="7" l="1"/>
  <c r="AE8" i="7"/>
  <c r="M8" i="10"/>
  <c r="W8" i="10"/>
  <c r="AA8" i="7"/>
  <c r="E8" i="6"/>
  <c r="AE8" i="6"/>
  <c r="O8" i="6"/>
  <c r="AA8" i="6"/>
  <c r="Y8" i="7"/>
  <c r="E8" i="10"/>
  <c r="Q8" i="7"/>
  <c r="O8" i="10"/>
  <c r="M8" i="6"/>
  <c r="S30" i="22"/>
  <c r="AE8" i="10"/>
  <c r="S43" i="22"/>
  <c r="AA8" i="10"/>
  <c r="G8" i="10"/>
  <c r="S8" i="7"/>
  <c r="Y8" i="10"/>
  <c r="U8" i="7"/>
  <c r="Q8" i="10"/>
  <c r="O8" i="7"/>
  <c r="AC8" i="7"/>
  <c r="I8" i="7"/>
  <c r="W8" i="6"/>
  <c r="U8" i="6"/>
  <c r="S8" i="10"/>
  <c r="S30" i="14"/>
  <c r="S43" i="14"/>
  <c r="AC8" i="6"/>
  <c r="K8" i="6"/>
  <c r="I8" i="6"/>
  <c r="U8" i="10"/>
  <c r="C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<sst xmlns="http://schemas.openxmlformats.org/spreadsheetml/2006/main" count="55111" uniqueCount="1381">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</sst>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1310</v>
      </c>
      <c r="C1" s="71">
        <v>45686</v>
      </c>
      <c r="D1" s="13"/>
      <c r="E1" s="13"/>
      <c r="F1" s="72" t="s">
        <v>59</v>
      </c>
      <c r="G1" s="72" t="s">
        <v>59</v>
      </c>
    </row>
    <row r="2" spans="1:7" x14ac:dyDescent="0.75">
      <c r="B2" t="str">
        <f>LOOKUP(B1,F2:G51,G2:G51)</f>
        <v>RI</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b">
        <f>IF(A43=About!$B$1,SUM('BDESC-rural-residential'!$AF$8,'BDESC-urban-residential'!$AF$8,'BDESC-commercial'!$AF$8)='REEDS calc'!Q43,"NA")</f>
        <v>1</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b">
        <f>IF(A43=About!$B$1,SUM('DESC-rural-residential'!$AF$8,'DESC-urban-residential'!$AF$8,'DESC-commercial'!$AF$8)='REEDS calc-noIRA'!Q43,"NA")</f>
        <v>1</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RHODE ISLAND</v>
      </c>
    </row>
    <row r="3" spans="1:7" x14ac:dyDescent="0.65">
      <c r="A3" s="52" t="s">
        <v>1327</v>
      </c>
      <c r="B3" s="52">
        <v>0.59</v>
      </c>
      <c r="C3" s="52">
        <v>0.41</v>
      </c>
      <c r="F3" s="52" t="s">
        <v>10</v>
      </c>
      <c r="G3" s="52">
        <f>SUMIFS(B:B,A:A,G2)</f>
        <v>0.90700000000000003</v>
      </c>
    </row>
    <row r="4" spans="1:7" x14ac:dyDescent="0.65">
      <c r="A4" s="52" t="s">
        <v>1328</v>
      </c>
      <c r="B4" s="52">
        <v>0.66</v>
      </c>
      <c r="C4" s="52">
        <v>0.33999999999999903</v>
      </c>
      <c r="F4" s="52" t="s">
        <v>11</v>
      </c>
      <c r="G4" s="52">
        <f>SUMIFS(C:C,A:A,G2)</f>
        <v>9.2999999999999902E-2</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2.3158927934241884</v>
      </c>
      <c r="C8" s="65">
        <f>INDEX('REEDS calc'!$C$64:$AG$113,MATCH(About!$B$2,'REEDS calc'!$B$64:$B$113,0),MATCH(C$1,'REEDS calc'!$C$63:$AG$63,0))*SUMIFS('res v com'!$E$3:$E$52,'res v com'!$B$3:$B$52,About!$B$2)*SUMIFS('Urban and Rural'!$C$2:$C$53,'Urban and Rural'!$A$2:$A$53,About!$B$1)</f>
        <v>2.3158927934241884</v>
      </c>
      <c r="D8" s="65">
        <f>INDEX('REEDS calc'!$C$64:$AG$113,MATCH(About!$B$2,'REEDS calc'!$B$64:$B$113,0),MATCH(D$1,'REEDS calc'!$C$63:$AG$63,0))*SUMIFS('res v com'!$E$3:$E$52,'res v com'!$B$3:$B$52,About!$B$2)*SUMIFS('Urban and Rural'!$C$2:$C$53,'Urban and Rural'!$A$2:$A$53,About!$B$1)</f>
        <v>2.3158927934241884</v>
      </c>
      <c r="E8" s="65">
        <f>INDEX('REEDS calc'!$C$64:$AG$113,MATCH(About!$B$2,'REEDS calc'!$B$64:$B$113,0),MATCH(E$1,'REEDS calc'!$C$63:$AG$63,0))*SUMIFS('res v com'!$E$3:$E$52,'res v com'!$B$3:$B$52,About!$B$2)*SUMIFS('Urban and Rural'!$C$2:$C$53,'Urban and Rural'!$A$2:$A$53,About!$B$1)</f>
        <v>3.0754554659245033</v>
      </c>
      <c r="F8" s="65">
        <f>INDEX('REEDS calc'!$C$64:$AG$113,MATCH(About!$B$2,'REEDS calc'!$B$64:$B$113,0),MATCH(F$1,'REEDS calc'!$C$63:$AG$63,0))*SUMIFS('res v com'!$E$3:$E$52,'res v com'!$B$3:$B$52,About!$B$2)*SUMIFS('Urban and Rural'!$C$2:$C$53,'Urban and Rural'!$A$2:$A$53,About!$B$1)</f>
        <v>3.8350181384248176</v>
      </c>
      <c r="G8" s="65">
        <f>INDEX('REEDS calc'!$C$64:$AG$113,MATCH(About!$B$2,'REEDS calc'!$B$64:$B$113,0),MATCH(G$1,'REEDS calc'!$C$63:$AG$63,0))*SUMIFS('res v com'!$E$3:$E$52,'res v com'!$B$3:$B$52,About!$B$2)*SUMIFS('Urban and Rural'!$C$2:$C$53,'Urban and Rural'!$A$2:$A$53,About!$B$1)</f>
        <v>4.2424313363438086</v>
      </c>
      <c r="H8" s="65">
        <f>INDEX('REEDS calc'!$C$64:$AG$113,MATCH(About!$B$2,'REEDS calc'!$B$64:$B$113,0),MATCH(H$1,'REEDS calc'!$C$63:$AG$63,0))*SUMIFS('res v com'!$E$3:$E$52,'res v com'!$B$3:$B$52,About!$B$2)*SUMIFS('Urban and Rural'!$C$2:$C$53,'Urban and Rural'!$A$2:$A$53,About!$B$1)</f>
        <v>4.649844534262801</v>
      </c>
      <c r="I8" s="65">
        <f>INDEX('REEDS calc'!$C$64:$AG$113,MATCH(About!$B$2,'REEDS calc'!$B$64:$B$113,0),MATCH(I$1,'REEDS calc'!$C$63:$AG$63,0))*SUMIFS('res v com'!$E$3:$E$52,'res v com'!$B$3:$B$52,About!$B$2)*SUMIFS('Urban and Rural'!$C$2:$C$53,'Urban and Rural'!$A$2:$A$53,About!$B$1)</f>
        <v>4.9809252368606263</v>
      </c>
      <c r="J8" s="65">
        <f>INDEX('REEDS calc'!$C$64:$AG$113,MATCH(About!$B$2,'REEDS calc'!$B$64:$B$113,0),MATCH(J$1,'REEDS calc'!$C$63:$AG$63,0))*SUMIFS('res v com'!$E$3:$E$52,'res v com'!$B$3:$B$52,About!$B$2)*SUMIFS('Urban and Rural'!$C$2:$C$53,'Urban and Rural'!$A$2:$A$53,About!$B$1)</f>
        <v>5.3120059394584525</v>
      </c>
      <c r="K8" s="65">
        <f>INDEX('REEDS calc'!$C$64:$AG$113,MATCH(About!$B$2,'REEDS calc'!$B$64:$B$113,0),MATCH(K$1,'REEDS calc'!$C$63:$AG$63,0))*SUMIFS('res v com'!$E$3:$E$52,'res v com'!$B$3:$B$52,About!$B$2)*SUMIFS('Urban and Rural'!$C$2:$C$53,'Urban and Rural'!$A$2:$A$53,About!$B$1)</f>
        <v>6.1047602884565793</v>
      </c>
      <c r="L8" s="65">
        <f>INDEX('REEDS calc'!$C$64:$AG$113,MATCH(About!$B$2,'REEDS calc'!$B$64:$B$113,0),MATCH(L$1,'REEDS calc'!$C$63:$AG$63,0))*SUMIFS('res v com'!$E$3:$E$52,'res v com'!$B$3:$B$52,About!$B$2)*SUMIFS('Urban and Rural'!$C$2:$C$53,'Urban and Rural'!$A$2:$A$53,About!$B$1)</f>
        <v>6.8975146374547078</v>
      </c>
      <c r="M8" s="65">
        <f>INDEX('REEDS calc'!$C$64:$AG$113,MATCH(About!$B$2,'REEDS calc'!$B$64:$B$113,0),MATCH(M$1,'REEDS calc'!$C$63:$AG$63,0))*SUMIFS('res v com'!$E$3:$E$52,'res v com'!$B$3:$B$52,About!$B$2)*SUMIFS('Urban and Rural'!$C$2:$C$53,'Urban and Rural'!$A$2:$A$53,About!$B$1)</f>
        <v>7.2377920262358062</v>
      </c>
      <c r="N8" s="65">
        <f>INDEX('REEDS calc'!$C$64:$AG$113,MATCH(About!$B$2,'REEDS calc'!$B$64:$B$113,0),MATCH(N$1,'REEDS calc'!$C$63:$AG$63,0))*SUMIFS('res v com'!$E$3:$E$52,'res v com'!$B$3:$B$52,About!$B$2)*SUMIFS('Urban and Rural'!$C$2:$C$53,'Urban and Rural'!$A$2:$A$53,About!$B$1)</f>
        <v>7.5780694150169055</v>
      </c>
      <c r="O8" s="65">
        <f>INDEX('REEDS calc'!$C$64:$AG$113,MATCH(About!$B$2,'REEDS calc'!$B$64:$B$113,0),MATCH(O$1,'REEDS calc'!$C$63:$AG$63,0))*SUMIFS('res v com'!$E$3:$E$52,'res v com'!$B$3:$B$52,About!$B$2)*SUMIFS('Urban and Rural'!$C$2:$C$53,'Urban and Rural'!$A$2:$A$53,About!$B$1)</f>
        <v>7.5789890836352329</v>
      </c>
      <c r="P8" s="65">
        <f>INDEX('REEDS calc'!$C$64:$AG$113,MATCH(About!$B$2,'REEDS calc'!$B$64:$B$113,0),MATCH(P$1,'REEDS calc'!$C$63:$AG$63,0))*SUMIFS('res v com'!$E$3:$E$52,'res v com'!$B$3:$B$52,About!$B$2)*SUMIFS('Urban and Rural'!$C$2:$C$53,'Urban and Rural'!$A$2:$A$53,About!$B$1)</f>
        <v>7.5799087522535604</v>
      </c>
      <c r="Q8" s="65">
        <f>INDEX('REEDS calc'!$C$64:$AG$113,MATCH(About!$B$2,'REEDS calc'!$B$64:$B$113,0),MATCH(Q$1,'REEDS calc'!$C$63:$AG$63,0))*SUMIFS('res v com'!$E$3:$E$52,'res v com'!$B$3:$B$52,About!$B$2)*SUMIFS('Urban and Rural'!$C$2:$C$53,'Urban and Rural'!$A$2:$A$53,About!$B$1)</f>
        <v>7.588185769818506</v>
      </c>
      <c r="R8" s="65">
        <f>INDEX('REEDS calc'!$C$64:$AG$113,MATCH(About!$B$2,'REEDS calc'!$B$64:$B$113,0),MATCH(R$1,'REEDS calc'!$C$63:$AG$63,0))*SUMIFS('res v com'!$E$3:$E$52,'res v com'!$B$3:$B$52,About!$B$2)*SUMIFS('Urban and Rural'!$C$2:$C$53,'Urban and Rural'!$A$2:$A$53,About!$B$1)</f>
        <v>7.5964627873834507</v>
      </c>
      <c r="S8" s="65">
        <f>INDEX('REEDS calc'!$C$64:$AG$113,MATCH(About!$B$2,'REEDS calc'!$B$64:$B$113,0),MATCH(S$1,'REEDS calc'!$C$63:$AG$63,0))*SUMIFS('res v com'!$E$3:$E$52,'res v com'!$B$3:$B$52,About!$B$2)*SUMIFS('Urban and Rural'!$C$2:$C$53,'Urban and Rural'!$A$2:$A$53,About!$B$1)</f>
        <v>7.6084184794217062</v>
      </c>
      <c r="T8" s="65">
        <f>INDEX('REEDS calc'!$C$64:$AG$113,MATCH(About!$B$2,'REEDS calc'!$B$64:$B$113,0),MATCH(T$1,'REEDS calc'!$C$63:$AG$63,0))*SUMIFS('res v com'!$E$3:$E$52,'res v com'!$B$3:$B$52,About!$B$2)*SUMIFS('Urban and Rural'!$C$2:$C$53,'Urban and Rural'!$A$2:$A$53,About!$B$1)</f>
        <v>7.6203741714599609</v>
      </c>
      <c r="U8" s="65">
        <f>INDEX('REEDS calc'!$C$64:$AG$113,MATCH(About!$B$2,'REEDS calc'!$B$64:$B$113,0),MATCH(U$1,'REEDS calc'!$C$63:$AG$63,0))*SUMIFS('res v com'!$E$3:$E$52,'res v com'!$B$3:$B$52,About!$B$2)*SUMIFS('Urban and Rural'!$C$2:$C$53,'Urban and Rural'!$A$2:$A$53,About!$B$1)</f>
        <v>7.6378478752081795</v>
      </c>
      <c r="V8" s="65">
        <f>INDEX('REEDS calc'!$C$64:$AG$113,MATCH(About!$B$2,'REEDS calc'!$B$64:$B$113,0),MATCH(V$1,'REEDS calc'!$C$63:$AG$63,0))*SUMIFS('res v com'!$E$3:$E$52,'res v com'!$B$3:$B$52,About!$B$2)*SUMIFS('Urban and Rural'!$C$2:$C$53,'Urban and Rural'!$A$2:$A$53,About!$B$1)</f>
        <v>7.6553215789563973</v>
      </c>
      <c r="W8" s="65">
        <f>INDEX('REEDS calc'!$C$64:$AG$113,MATCH(About!$B$2,'REEDS calc'!$B$64:$B$113,0),MATCH(W$1,'REEDS calc'!$C$63:$AG$63,0))*SUMIFS('res v com'!$E$3:$E$52,'res v com'!$B$3:$B$52,About!$B$2)*SUMIFS('Urban and Rural'!$C$2:$C$53,'Urban and Rural'!$A$2:$A$53,About!$B$1)</f>
        <v>7.6691166082313078</v>
      </c>
      <c r="X8" s="65">
        <f>INDEX('REEDS calc'!$C$64:$AG$113,MATCH(About!$B$2,'REEDS calc'!$B$64:$B$113,0),MATCH(X$1,'REEDS calc'!$C$63:$AG$63,0))*SUMIFS('res v com'!$E$3:$E$52,'res v com'!$B$3:$B$52,About!$B$2)*SUMIFS('Urban and Rural'!$C$2:$C$53,'Urban and Rural'!$A$2:$A$53,About!$B$1)</f>
        <v>7.6829116375062165</v>
      </c>
      <c r="Y8" s="65">
        <f>INDEX('REEDS calc'!$C$64:$AG$113,MATCH(About!$B$2,'REEDS calc'!$B$64:$B$113,0),MATCH(Y$1,'REEDS calc'!$C$63:$AG$63,0))*SUMIFS('res v com'!$E$3:$E$52,'res v com'!$B$3:$B$52,About!$B$2)*SUMIFS('Urban and Rural'!$C$2:$C$53,'Urban and Rural'!$A$2:$A$53,About!$B$1)</f>
        <v>7.7178590450026547</v>
      </c>
      <c r="Z8" s="65">
        <f>INDEX('REEDS calc'!$C$64:$AG$113,MATCH(About!$B$2,'REEDS calc'!$B$64:$B$113,0),MATCH(Z$1,'REEDS calc'!$C$63:$AG$63,0))*SUMIFS('res v com'!$E$3:$E$52,'res v com'!$B$3:$B$52,About!$B$2)*SUMIFS('Urban and Rural'!$C$2:$C$53,'Urban and Rural'!$A$2:$A$53,About!$B$1)</f>
        <v>7.7528064524990921</v>
      </c>
      <c r="AA8" s="65">
        <f>INDEX('REEDS calc'!$C$64:$AG$113,MATCH(About!$B$2,'REEDS calc'!$B$64:$B$113,0),MATCH(AA$1,'REEDS calc'!$C$63:$AG$63,0))*SUMIFS('res v com'!$E$3:$E$52,'res v com'!$B$3:$B$52,About!$B$2)*SUMIFS('Urban and Rural'!$C$2:$C$53,'Urban and Rural'!$A$2:$A$53,About!$B$1)</f>
        <v>7.8070669009804021</v>
      </c>
      <c r="AB8" s="65">
        <f>INDEX('REEDS calc'!$C$64:$AG$113,MATCH(About!$B$2,'REEDS calc'!$B$64:$B$113,0),MATCH(AB$1,'REEDS calc'!$C$63:$AG$63,0))*SUMIFS('res v com'!$E$3:$E$52,'res v com'!$B$3:$B$52,About!$B$2)*SUMIFS('Urban and Rural'!$C$2:$C$53,'Urban and Rural'!$A$2:$A$53,About!$B$1)</f>
        <v>7.8613273494617113</v>
      </c>
      <c r="AC8" s="65">
        <f>INDEX('REEDS calc'!$C$64:$AG$113,MATCH(About!$B$2,'REEDS calc'!$B$64:$B$113,0),MATCH(AC$1,'REEDS calc'!$C$63:$AG$63,0))*SUMIFS('res v com'!$E$3:$E$52,'res v com'!$B$3:$B$52,About!$B$2)*SUMIFS('Urban and Rural'!$C$2:$C$53,'Urban and Rural'!$A$2:$A$53,About!$B$1)</f>
        <v>7.945936862347823</v>
      </c>
      <c r="AD8" s="65">
        <f>INDEX('REEDS calc'!$C$64:$AG$113,MATCH(About!$B$2,'REEDS calc'!$B$64:$B$113,0),MATCH(AD$1,'REEDS calc'!$C$63:$AG$63,0))*SUMIFS('res v com'!$E$3:$E$52,'res v com'!$B$3:$B$52,About!$B$2)*SUMIFS('Urban and Rural'!$C$2:$C$53,'Urban and Rural'!$A$2:$A$53,About!$B$1)</f>
        <v>8.0305463752339357</v>
      </c>
      <c r="AE8" s="65">
        <f>INDEX('REEDS calc'!$C$64:$AG$113,MATCH(About!$B$2,'REEDS calc'!$B$64:$B$113,0),MATCH(AE$1,'REEDS calc'!$C$63:$AG$63,0))*SUMIFS('res v com'!$E$3:$E$52,'res v com'!$B$3:$B$52,About!$B$2)*SUMIFS('Urban and Rural'!$C$2:$C$53,'Urban and Rural'!$A$2:$A$53,About!$B$1)</f>
        <v>8.119754231211683</v>
      </c>
      <c r="AF8" s="65">
        <f>INDEX('REEDS calc'!$C$64:$AG$113,MATCH(About!$B$2,'REEDS calc'!$B$64:$B$113,0),MATCH(AF$1,'REEDS calc'!$C$63:$AG$63,0))*SUMIFS('res v com'!$E$3:$E$52,'res v com'!$B$3:$B$52,About!$B$2)*SUMIFS('Urban and Rural'!$C$2:$C$53,'Urban and Rural'!$A$2:$A$53,About!$B$1)</f>
        <v>8.2089620871894304</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22.586180254147756</v>
      </c>
      <c r="C8" s="65">
        <f>INDEX('REEDS calc'!$C$64:$AG$113,MATCH(About!$B$2,'REEDS calc'!$B$64:$B$113,0),MATCH(C$1,'REEDS calc'!$C$63:$AG$63,0))*SUMIFS('res v com'!$E$3:$E$52,'res v com'!$B$3:$B$52,About!$B$2)*SUMIFS('Urban and Rural'!$B$2:$B$53,'Urban and Rural'!$A$2:$A$53,About!$B$1)</f>
        <v>22.586180254147756</v>
      </c>
      <c r="D8" s="65">
        <f>INDEX('REEDS calc'!$C$64:$AG$113,MATCH(About!$B$2,'REEDS calc'!$B$64:$B$113,0),MATCH(D$1,'REEDS calc'!$C$63:$AG$63,0))*SUMIFS('res v com'!$E$3:$E$52,'res v com'!$B$3:$B$52,About!$B$2)*SUMIFS('Urban and Rural'!$B$2:$B$53,'Urban and Rural'!$A$2:$A$53,About!$B$1)</f>
        <v>22.586180254147756</v>
      </c>
      <c r="E8" s="65">
        <f>INDEX('REEDS calc'!$C$64:$AG$113,MATCH(About!$B$2,'REEDS calc'!$B$64:$B$113,0),MATCH(E$1,'REEDS calc'!$C$63:$AG$63,0))*SUMIFS('res v com'!$E$3:$E$52,'res v com'!$B$3:$B$52,About!$B$2)*SUMIFS('Urban and Rural'!$B$2:$B$53,'Urban and Rural'!$A$2:$A$53,About!$B$1)</f>
        <v>29.99395814616696</v>
      </c>
      <c r="F8" s="65">
        <f>INDEX('REEDS calc'!$C$64:$AG$113,MATCH(About!$B$2,'REEDS calc'!$B$64:$B$113,0),MATCH(F$1,'REEDS calc'!$C$63:$AG$63,0))*SUMIFS('res v com'!$E$3:$E$52,'res v com'!$B$3:$B$52,About!$B$2)*SUMIFS('Urban and Rural'!$B$2:$B$53,'Urban and Rural'!$A$2:$A$53,About!$B$1)</f>
        <v>37.401736038186165</v>
      </c>
      <c r="G8" s="65">
        <f>INDEX('REEDS calc'!$C$64:$AG$113,MATCH(About!$B$2,'REEDS calc'!$B$64:$B$113,0),MATCH(G$1,'REEDS calc'!$C$63:$AG$63,0))*SUMIFS('res v com'!$E$3:$E$52,'res v com'!$B$3:$B$52,About!$B$2)*SUMIFS('Urban and Rural'!$B$2:$B$53,'Urban and Rural'!$A$2:$A$53,About!$B$1)</f>
        <v>41.375109914664932</v>
      </c>
      <c r="H8" s="65">
        <f>INDEX('REEDS calc'!$C$64:$AG$113,MATCH(About!$B$2,'REEDS calc'!$B$64:$B$113,0),MATCH(H$1,'REEDS calc'!$C$63:$AG$63,0))*SUMIFS('res v com'!$E$3:$E$52,'res v com'!$B$3:$B$52,About!$B$2)*SUMIFS('Urban and Rural'!$B$2:$B$53,'Urban and Rural'!$A$2:$A$53,About!$B$1)</f>
        <v>45.348483791143707</v>
      </c>
      <c r="I8" s="65">
        <f>INDEX('REEDS calc'!$C$64:$AG$113,MATCH(About!$B$2,'REEDS calc'!$B$64:$B$113,0),MATCH(I$1,'REEDS calc'!$C$63:$AG$63,0))*SUMIFS('res v com'!$E$3:$E$52,'res v com'!$B$3:$B$52,About!$B$2)*SUMIFS('Urban and Rural'!$B$2:$B$53,'Urban and Rural'!$A$2:$A$53,About!$B$1)</f>
        <v>48.577410643361219</v>
      </c>
      <c r="J8" s="65">
        <f>INDEX('REEDS calc'!$C$64:$AG$113,MATCH(About!$B$2,'REEDS calc'!$B$64:$B$113,0),MATCH(J$1,'REEDS calc'!$C$63:$AG$63,0))*SUMIFS('res v com'!$E$3:$E$52,'res v com'!$B$3:$B$52,About!$B$2)*SUMIFS('Urban and Rural'!$B$2:$B$53,'Urban and Rural'!$A$2:$A$53,About!$B$1)</f>
        <v>51.806337495578724</v>
      </c>
      <c r="K8" s="65">
        <f>INDEX('REEDS calc'!$C$64:$AG$113,MATCH(About!$B$2,'REEDS calc'!$B$64:$B$113,0),MATCH(K$1,'REEDS calc'!$C$63:$AG$63,0))*SUMIFS('res v com'!$E$3:$E$52,'res v com'!$B$3:$B$52,About!$B$2)*SUMIFS('Urban and Rural'!$B$2:$B$53,'Urban and Rural'!$A$2:$A$53,About!$B$1)</f>
        <v>59.537823458388424</v>
      </c>
      <c r="L8" s="65">
        <f>INDEX('REEDS calc'!$C$64:$AG$113,MATCH(About!$B$2,'REEDS calc'!$B$64:$B$113,0),MATCH(L$1,'REEDS calc'!$C$63:$AG$63,0))*SUMIFS('res v com'!$E$3:$E$52,'res v com'!$B$3:$B$52,About!$B$2)*SUMIFS('Urban and Rural'!$B$2:$B$53,'Urban and Rural'!$A$2:$A$53,About!$B$1)</f>
        <v>67.26930942119813</v>
      </c>
      <c r="M8" s="65">
        <f>INDEX('REEDS calc'!$C$64:$AG$113,MATCH(About!$B$2,'REEDS calc'!$B$64:$B$113,0),MATCH(M$1,'REEDS calc'!$C$63:$AG$63,0))*SUMIFS('res v com'!$E$3:$E$52,'res v com'!$B$3:$B$52,About!$B$2)*SUMIFS('Urban and Rural'!$B$2:$B$53,'Urban and Rural'!$A$2:$A$53,About!$B$1)</f>
        <v>70.587928685977246</v>
      </c>
      <c r="N8" s="65">
        <f>INDEX('REEDS calc'!$C$64:$AG$113,MATCH(About!$B$2,'REEDS calc'!$B$64:$B$113,0),MATCH(N$1,'REEDS calc'!$C$63:$AG$63,0))*SUMIFS('res v com'!$E$3:$E$52,'res v com'!$B$3:$B$52,About!$B$2)*SUMIFS('Urban and Rural'!$B$2:$B$53,'Urban and Rural'!$A$2:$A$53,About!$B$1)</f>
        <v>73.906547950756348</v>
      </c>
      <c r="O8" s="65">
        <f>INDEX('REEDS calc'!$C$64:$AG$113,MATCH(About!$B$2,'REEDS calc'!$B$64:$B$113,0),MATCH(O$1,'REEDS calc'!$C$63:$AG$63,0))*SUMIFS('res v com'!$E$3:$E$52,'res v com'!$B$3:$B$52,About!$B$2)*SUMIFS('Urban and Rural'!$B$2:$B$53,'Urban and Rural'!$A$2:$A$53,About!$B$1)</f>
        <v>73.915517192012516</v>
      </c>
      <c r="P8" s="65">
        <f>INDEX('REEDS calc'!$C$64:$AG$113,MATCH(About!$B$2,'REEDS calc'!$B$64:$B$113,0),MATCH(P$1,'REEDS calc'!$C$63:$AG$63,0))*SUMIFS('res v com'!$E$3:$E$52,'res v com'!$B$3:$B$52,About!$B$2)*SUMIFS('Urban and Rural'!$B$2:$B$53,'Urban and Rural'!$A$2:$A$53,About!$B$1)</f>
        <v>73.924486433268669</v>
      </c>
      <c r="Q8" s="65">
        <f>INDEX('REEDS calc'!$C$64:$AG$113,MATCH(About!$B$2,'REEDS calc'!$B$64:$B$113,0),MATCH(Q$1,'REEDS calc'!$C$63:$AG$63,0))*SUMIFS('res v com'!$E$3:$E$52,'res v com'!$B$3:$B$52,About!$B$2)*SUMIFS('Urban and Rural'!$B$2:$B$53,'Urban and Rural'!$A$2:$A$53,About!$B$1)</f>
        <v>74.005209604574119</v>
      </c>
      <c r="R8" s="65">
        <f>INDEX('REEDS calc'!$C$64:$AG$113,MATCH(About!$B$2,'REEDS calc'!$B$64:$B$113,0),MATCH(R$1,'REEDS calc'!$C$63:$AG$63,0))*SUMIFS('res v com'!$E$3:$E$52,'res v com'!$B$3:$B$52,About!$B$2)*SUMIFS('Urban and Rural'!$B$2:$B$53,'Urban and Rural'!$A$2:$A$53,About!$B$1)</f>
        <v>74.085932775879542</v>
      </c>
      <c r="S8" s="65">
        <f>INDEX('REEDS calc'!$C$64:$AG$113,MATCH(About!$B$2,'REEDS calc'!$B$64:$B$113,0),MATCH(S$1,'REEDS calc'!$C$63:$AG$63,0))*SUMIFS('res v com'!$E$3:$E$52,'res v com'!$B$3:$B$52,About!$B$2)*SUMIFS('Urban and Rural'!$B$2:$B$53,'Urban and Rural'!$A$2:$A$53,About!$B$1)</f>
        <v>74.20253291220962</v>
      </c>
      <c r="T8" s="65">
        <f>INDEX('REEDS calc'!$C$64:$AG$113,MATCH(About!$B$2,'REEDS calc'!$B$64:$B$113,0),MATCH(T$1,'REEDS calc'!$C$63:$AG$63,0))*SUMIFS('res v com'!$E$3:$E$52,'res v com'!$B$3:$B$52,About!$B$2)*SUMIFS('Urban and Rural'!$B$2:$B$53,'Urban and Rural'!$A$2:$A$53,About!$B$1)</f>
        <v>74.319133048539697</v>
      </c>
      <c r="U8" s="65">
        <f>INDEX('REEDS calc'!$C$64:$AG$113,MATCH(About!$B$2,'REEDS calc'!$B$64:$B$113,0),MATCH(U$1,'REEDS calc'!$C$63:$AG$63,0))*SUMIFS('res v com'!$E$3:$E$52,'res v com'!$B$3:$B$52,About!$B$2)*SUMIFS('Urban and Rural'!$B$2:$B$53,'Urban and Rural'!$A$2:$A$53,About!$B$1)</f>
        <v>74.489548632406738</v>
      </c>
      <c r="V8" s="65">
        <f>INDEX('REEDS calc'!$C$64:$AG$113,MATCH(About!$B$2,'REEDS calc'!$B$64:$B$113,0),MATCH(V$1,'REEDS calc'!$C$63:$AG$63,0))*SUMIFS('res v com'!$E$3:$E$52,'res v com'!$B$3:$B$52,About!$B$2)*SUMIFS('Urban and Rural'!$B$2:$B$53,'Urban and Rural'!$A$2:$A$53,About!$B$1)</f>
        <v>74.659964216273764</v>
      </c>
      <c r="W8" s="65">
        <f>INDEX('REEDS calc'!$C$64:$AG$113,MATCH(About!$B$2,'REEDS calc'!$B$64:$B$113,0),MATCH(W$1,'REEDS calc'!$C$63:$AG$63,0))*SUMIFS('res v com'!$E$3:$E$52,'res v com'!$B$3:$B$52,About!$B$2)*SUMIFS('Urban and Rural'!$B$2:$B$53,'Urban and Rural'!$A$2:$A$53,About!$B$1)</f>
        <v>74.794502835116162</v>
      </c>
      <c r="X8" s="65">
        <f>INDEX('REEDS calc'!$C$64:$AG$113,MATCH(About!$B$2,'REEDS calc'!$B$64:$B$113,0),MATCH(X$1,'REEDS calc'!$C$63:$AG$63,0))*SUMIFS('res v com'!$E$3:$E$52,'res v com'!$B$3:$B$52,About!$B$2)*SUMIFS('Urban and Rural'!$B$2:$B$53,'Urban and Rural'!$A$2:$A$53,About!$B$1)</f>
        <v>74.929041453958561</v>
      </c>
      <c r="Y8" s="65">
        <f>INDEX('REEDS calc'!$C$64:$AG$113,MATCH(About!$B$2,'REEDS calc'!$B$64:$B$113,0),MATCH(Y$1,'REEDS calc'!$C$63:$AG$63,0))*SUMIFS('res v com'!$E$3:$E$52,'res v com'!$B$3:$B$52,About!$B$2)*SUMIFS('Urban and Rural'!$B$2:$B$53,'Urban and Rural'!$A$2:$A$53,About!$B$1)</f>
        <v>75.269872621692642</v>
      </c>
      <c r="Z8" s="65">
        <f>INDEX('REEDS calc'!$C$64:$AG$113,MATCH(About!$B$2,'REEDS calc'!$B$64:$B$113,0),MATCH(Z$1,'REEDS calc'!$C$63:$AG$63,0))*SUMIFS('res v com'!$E$3:$E$52,'res v com'!$B$3:$B$52,About!$B$2)*SUMIFS('Urban and Rural'!$B$2:$B$53,'Urban and Rural'!$A$2:$A$53,About!$B$1)</f>
        <v>75.610703789426708</v>
      </c>
      <c r="AA8" s="65">
        <f>INDEX('REEDS calc'!$C$64:$AG$113,MATCH(About!$B$2,'REEDS calc'!$B$64:$B$113,0),MATCH(AA$1,'REEDS calc'!$C$63:$AG$63,0))*SUMIFS('res v com'!$E$3:$E$52,'res v com'!$B$3:$B$52,About!$B$2)*SUMIFS('Urban and Rural'!$B$2:$B$53,'Urban and Rural'!$A$2:$A$53,About!$B$1)</f>
        <v>76.139889023540135</v>
      </c>
      <c r="AB8" s="65">
        <f>INDEX('REEDS calc'!$C$64:$AG$113,MATCH(About!$B$2,'REEDS calc'!$B$64:$B$113,0),MATCH(AB$1,'REEDS calc'!$C$63:$AG$63,0))*SUMIFS('res v com'!$E$3:$E$52,'res v com'!$B$3:$B$52,About!$B$2)*SUMIFS('Urban and Rural'!$B$2:$B$53,'Urban and Rural'!$A$2:$A$53,About!$B$1)</f>
        <v>76.669074257653548</v>
      </c>
      <c r="AC8" s="65">
        <f>INDEX('REEDS calc'!$C$64:$AG$113,MATCH(About!$B$2,'REEDS calc'!$B$64:$B$113,0),MATCH(AC$1,'REEDS calc'!$C$63:$AG$63,0))*SUMIFS('res v com'!$E$3:$E$52,'res v com'!$B$3:$B$52,About!$B$2)*SUMIFS('Urban and Rural'!$B$2:$B$53,'Urban and Rural'!$A$2:$A$53,About!$B$1)</f>
        <v>77.494244453220247</v>
      </c>
      <c r="AD8" s="65">
        <f>INDEX('REEDS calc'!$C$64:$AG$113,MATCH(About!$B$2,'REEDS calc'!$B$64:$B$113,0),MATCH(AD$1,'REEDS calc'!$C$63:$AG$63,0))*SUMIFS('res v com'!$E$3:$E$52,'res v com'!$B$3:$B$52,About!$B$2)*SUMIFS('Urban and Rural'!$B$2:$B$53,'Urban and Rural'!$A$2:$A$53,About!$B$1)</f>
        <v>78.31941464878696</v>
      </c>
      <c r="AE8" s="65">
        <f>INDEX('REEDS calc'!$C$64:$AG$113,MATCH(About!$B$2,'REEDS calc'!$B$64:$B$113,0),MATCH(AE$1,'REEDS calc'!$C$63:$AG$63,0))*SUMIFS('res v com'!$E$3:$E$52,'res v com'!$B$3:$B$52,About!$B$2)*SUMIFS('Urban and Rural'!$B$2:$B$53,'Urban and Rural'!$A$2:$A$53,About!$B$1)</f>
        <v>79.189431050634454</v>
      </c>
      <c r="AF8" s="65">
        <f>INDEX('REEDS calc'!$C$64:$AG$113,MATCH(About!$B$2,'REEDS calc'!$B$64:$B$113,0),MATCH(AF$1,'REEDS calc'!$C$63:$AG$63,0))*SUMIFS('res v com'!$E$3:$E$52,'res v com'!$B$3:$B$52,About!$B$2)*SUMIFS('Urban and Rural'!$B$2:$B$53,'Urban and Rural'!$A$2:$A$53,About!$B$1)</f>
        <v>80.059447452481947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101.00701786151906</v>
      </c>
      <c r="C8" s="65">
        <f>INDEX('REEDS calc'!$C$64:$AG$113,MATCH(About!$B$2,'REEDS calc'!$B$64:$B$113,0),MATCH(C$1,'REEDS calc'!$C$63:$AG$63,0))*SUMIFS('res v com'!$F$3:$F$52,'res v com'!$B$3:$B$52,About!$B$2)</f>
        <v>101.00701786151906</v>
      </c>
      <c r="D8" s="65">
        <f>INDEX('REEDS calc'!$C$64:$AG$113,MATCH(About!$B$2,'REEDS calc'!$B$64:$B$113,0),MATCH(D$1,'REEDS calc'!$C$63:$AG$63,0))*SUMIFS('res v com'!$F$3:$F$52,'res v com'!$B$3:$B$52,About!$B$2)</f>
        <v>101.00701786151906</v>
      </c>
      <c r="E8" s="65">
        <f>INDEX('REEDS calc'!$C$64:$AG$113,MATCH(About!$B$2,'REEDS calc'!$B$64:$B$113,0),MATCH(E$1,'REEDS calc'!$C$63:$AG$63,0))*SUMIFS('res v com'!$F$3:$F$52,'res v com'!$B$3:$B$52,About!$B$2)</f>
        <v>134.13513184245403</v>
      </c>
      <c r="F8" s="65">
        <f>INDEX('REEDS calc'!$C$64:$AG$113,MATCH(About!$B$2,'REEDS calc'!$B$64:$B$113,0),MATCH(F$1,'REEDS calc'!$C$63:$AG$63,0))*SUMIFS('res v com'!$F$3:$F$52,'res v com'!$B$3:$B$52,About!$B$2)</f>
        <v>167.26324582338901</v>
      </c>
      <c r="G8" s="65">
        <f>INDEX('REEDS calc'!$C$64:$AG$113,MATCH(About!$B$2,'REEDS calc'!$B$64:$B$113,0),MATCH(G$1,'REEDS calc'!$C$63:$AG$63,0))*SUMIFS('res v com'!$F$3:$F$52,'res v com'!$B$3:$B$52,About!$B$2)</f>
        <v>185.03245874899127</v>
      </c>
      <c r="H8" s="65">
        <f>INDEX('REEDS calc'!$C$64:$AG$113,MATCH(About!$B$2,'REEDS calc'!$B$64:$B$113,0),MATCH(H$1,'REEDS calc'!$C$63:$AG$63,0))*SUMIFS('res v com'!$F$3:$F$52,'res v com'!$B$3:$B$52,About!$B$2)</f>
        <v>202.80167167459351</v>
      </c>
      <c r="I8" s="65">
        <f>INDEX('REEDS calc'!$C$64:$AG$113,MATCH(About!$B$2,'REEDS calc'!$B$64:$B$113,0),MATCH(I$1,'REEDS calc'!$C$63:$AG$63,0))*SUMIFS('res v com'!$F$3:$F$52,'res v com'!$B$3:$B$52,About!$B$2)</f>
        <v>217.24166411977816</v>
      </c>
      <c r="J8" s="65">
        <f>INDEX('REEDS calc'!$C$64:$AG$113,MATCH(About!$B$2,'REEDS calc'!$B$64:$B$113,0),MATCH(J$1,'REEDS calc'!$C$63:$AG$63,0))*SUMIFS('res v com'!$F$3:$F$52,'res v com'!$B$3:$B$52,About!$B$2)</f>
        <v>231.68165656496285</v>
      </c>
      <c r="K8" s="65">
        <f>INDEX('REEDS calc'!$C$64:$AG$113,MATCH(About!$B$2,'REEDS calc'!$B$64:$B$113,0),MATCH(K$1,'REEDS calc'!$C$63:$AG$63,0))*SUMIFS('res v com'!$F$3:$F$52,'res v com'!$B$3:$B$52,About!$B$2)</f>
        <v>266.25741625315499</v>
      </c>
      <c r="L8" s="65">
        <f>INDEX('REEDS calc'!$C$64:$AG$113,MATCH(About!$B$2,'REEDS calc'!$B$64:$B$113,0),MATCH(L$1,'REEDS calc'!$C$63:$AG$63,0))*SUMIFS('res v com'!$F$3:$F$52,'res v com'!$B$3:$B$52,About!$B$2)</f>
        <v>300.83317594134718</v>
      </c>
      <c r="M8" s="65">
        <f>INDEX('REEDS calc'!$C$64:$AG$113,MATCH(About!$B$2,'REEDS calc'!$B$64:$B$113,0),MATCH(M$1,'REEDS calc'!$C$63:$AG$63,0))*SUMIFS('res v com'!$F$3:$F$52,'res v com'!$B$3:$B$52,About!$B$2)</f>
        <v>315.67427928778693</v>
      </c>
      <c r="N8" s="65">
        <f>INDEX('REEDS calc'!$C$64:$AG$113,MATCH(About!$B$2,'REEDS calc'!$B$64:$B$113,0),MATCH(N$1,'REEDS calc'!$C$63:$AG$63,0))*SUMIFS('res v com'!$F$3:$F$52,'res v com'!$B$3:$B$52,About!$B$2)</f>
        <v>330.51538263422674</v>
      </c>
      <c r="O8" s="65">
        <f>INDEX('REEDS calc'!$C$64:$AG$113,MATCH(About!$B$2,'REEDS calc'!$B$64:$B$113,0),MATCH(O$1,'REEDS calc'!$C$63:$AG$63,0))*SUMIFS('res v com'!$F$3:$F$52,'res v com'!$B$3:$B$52,About!$B$2)</f>
        <v>330.55549372435229</v>
      </c>
      <c r="P8" s="65">
        <f>INDEX('REEDS calc'!$C$64:$AG$113,MATCH(About!$B$2,'REEDS calc'!$B$64:$B$113,0),MATCH(P$1,'REEDS calc'!$C$63:$AG$63,0))*SUMIFS('res v com'!$F$3:$F$52,'res v com'!$B$3:$B$52,About!$B$2)</f>
        <v>330.59560481447778</v>
      </c>
      <c r="Q8" s="65">
        <f>INDEX('REEDS calc'!$C$64:$AG$113,MATCH(About!$B$2,'REEDS calc'!$B$64:$B$113,0),MATCH(Q$1,'REEDS calc'!$C$63:$AG$63,0))*SUMIFS('res v com'!$F$3:$F$52,'res v com'!$B$3:$B$52,About!$B$2)</f>
        <v>330.95660462560738</v>
      </c>
      <c r="R8" s="65">
        <f>INDEX('REEDS calc'!$C$64:$AG$113,MATCH(About!$B$2,'REEDS calc'!$B$64:$B$113,0),MATCH(R$1,'REEDS calc'!$C$63:$AG$63,0))*SUMIFS('res v com'!$F$3:$F$52,'res v com'!$B$3:$B$52,About!$B$2)</f>
        <v>331.31760443673699</v>
      </c>
      <c r="S8" s="65">
        <f>INDEX('REEDS calc'!$C$64:$AG$113,MATCH(About!$B$2,'REEDS calc'!$B$64:$B$113,0),MATCH(S$1,'REEDS calc'!$C$63:$AG$63,0))*SUMIFS('res v com'!$F$3:$F$52,'res v com'!$B$3:$B$52,About!$B$2)</f>
        <v>331.83904860836867</v>
      </c>
      <c r="T8" s="65">
        <f>INDEX('REEDS calc'!$C$64:$AG$113,MATCH(About!$B$2,'REEDS calc'!$B$64:$B$113,0),MATCH(T$1,'REEDS calc'!$C$63:$AG$63,0))*SUMIFS('res v com'!$F$3:$F$52,'res v com'!$B$3:$B$52,About!$B$2)</f>
        <v>332.36049278000036</v>
      </c>
      <c r="U8" s="65">
        <f>INDEX('REEDS calc'!$C$64:$AG$113,MATCH(About!$B$2,'REEDS calc'!$B$64:$B$113,0),MATCH(U$1,'REEDS calc'!$C$63:$AG$63,0))*SUMIFS('res v com'!$F$3:$F$52,'res v com'!$B$3:$B$52,About!$B$2)</f>
        <v>333.12260349238511</v>
      </c>
      <c r="V8" s="65">
        <f>INDEX('REEDS calc'!$C$64:$AG$113,MATCH(About!$B$2,'REEDS calc'!$B$64:$B$113,0),MATCH(V$1,'REEDS calc'!$C$63:$AG$63,0))*SUMIFS('res v com'!$F$3:$F$52,'res v com'!$B$3:$B$52,About!$B$2)</f>
        <v>333.88471420476981</v>
      </c>
      <c r="W8" s="65">
        <f>INDEX('REEDS calc'!$C$64:$AG$113,MATCH(About!$B$2,'REEDS calc'!$B$64:$B$113,0),MATCH(W$1,'REEDS calc'!$C$63:$AG$63,0))*SUMIFS('res v com'!$F$3:$F$52,'res v com'!$B$3:$B$52,About!$B$2)</f>
        <v>334.48638055665253</v>
      </c>
      <c r="X8" s="65">
        <f>INDEX('REEDS calc'!$C$64:$AG$113,MATCH(About!$B$2,'REEDS calc'!$B$64:$B$113,0),MATCH(X$1,'REEDS calc'!$C$63:$AG$63,0))*SUMIFS('res v com'!$F$3:$F$52,'res v com'!$B$3:$B$52,About!$B$2)</f>
        <v>335.0880469085352</v>
      </c>
      <c r="Y8" s="65">
        <f>INDEX('REEDS calc'!$C$64:$AG$113,MATCH(About!$B$2,'REEDS calc'!$B$64:$B$113,0),MATCH(Y$1,'REEDS calc'!$C$63:$AG$63,0))*SUMIFS('res v com'!$F$3:$F$52,'res v com'!$B$3:$B$52,About!$B$2)</f>
        <v>336.61226833330471</v>
      </c>
      <c r="Z8" s="65">
        <f>INDEX('REEDS calc'!$C$64:$AG$113,MATCH(About!$B$2,'REEDS calc'!$B$64:$B$113,0),MATCH(Z$1,'REEDS calc'!$C$63:$AG$63,0))*SUMIFS('res v com'!$F$3:$F$52,'res v com'!$B$3:$B$52,About!$B$2)</f>
        <v>338.13648975807422</v>
      </c>
      <c r="AA8" s="65">
        <f>INDEX('REEDS calc'!$C$64:$AG$113,MATCH(About!$B$2,'REEDS calc'!$B$64:$B$113,0),MATCH(AA$1,'REEDS calc'!$C$63:$AG$63,0))*SUMIFS('res v com'!$F$3:$F$52,'res v com'!$B$3:$B$52,About!$B$2)</f>
        <v>340.50304407547947</v>
      </c>
      <c r="AB8" s="65">
        <f>INDEX('REEDS calc'!$C$64:$AG$113,MATCH(About!$B$2,'REEDS calc'!$B$64:$B$113,0),MATCH(AB$1,'REEDS calc'!$C$63:$AG$63,0))*SUMIFS('res v com'!$F$3:$F$52,'res v com'!$B$3:$B$52,About!$B$2)</f>
        <v>342.86959839288471</v>
      </c>
      <c r="AC8" s="65">
        <f>INDEX('REEDS calc'!$C$64:$AG$113,MATCH(About!$B$2,'REEDS calc'!$B$64:$B$113,0),MATCH(AC$1,'REEDS calc'!$C$63:$AG$63,0))*SUMIFS('res v com'!$F$3:$F$52,'res v com'!$B$3:$B$52,About!$B$2)</f>
        <v>346.55981868443195</v>
      </c>
      <c r="AD8" s="65">
        <f>INDEX('REEDS calc'!$C$64:$AG$113,MATCH(About!$B$2,'REEDS calc'!$B$64:$B$113,0),MATCH(AD$1,'REEDS calc'!$C$63:$AG$63,0))*SUMIFS('res v com'!$F$3:$F$52,'res v com'!$B$3:$B$52,About!$B$2)</f>
        <v>350.25003897597912</v>
      </c>
      <c r="AE8" s="65">
        <f>INDEX('REEDS calc'!$C$64:$AG$113,MATCH(About!$B$2,'REEDS calc'!$B$64:$B$113,0),MATCH(AE$1,'REEDS calc'!$C$63:$AG$63,0))*SUMIFS('res v com'!$F$3:$F$52,'res v com'!$B$3:$B$52,About!$B$2)</f>
        <v>354.14081471815393</v>
      </c>
      <c r="AF8" s="65">
        <f>INDEX('REEDS calc'!$C$64:$AG$113,MATCH(About!$B$2,'REEDS calc'!$B$64:$B$113,0),MATCH(AF$1,'REEDS calc'!$C$63:$AG$63,0))*SUMIFS('res v com'!$F$3:$F$52,'res v com'!$B$3:$B$52,About!$B$2)</f>
        <v>358.03159046032863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2.3158927934241884</v>
      </c>
      <c r="C8" s="65">
        <f>INDEX('REEDS calc-noIRA'!$C$64:$AG$113,MATCH(About!$B$2,'REEDS calc-noIRA'!$B$64:$B$113,0),MATCH(C$1,'REEDS calc-noIRA'!$C$63:$AG$63,0))*SUMIFS('res v com'!$E$3:$E$52,'res v com'!$B$3:$B$52,About!$B$2)*SUMIFS('Urban and Rural'!$C$2:$C$53,'Urban and Rural'!$A$2:$A$53,About!$B$1)</f>
        <v>2.3158927934241884</v>
      </c>
      <c r="D8" s="65">
        <f>INDEX('REEDS calc-noIRA'!$C$64:$AG$113,MATCH(About!$B$2,'REEDS calc-noIRA'!$B$64:$B$113,0),MATCH(D$1,'REEDS calc-noIRA'!$C$63:$AG$63,0))*SUMIFS('res v com'!$E$3:$E$52,'res v com'!$B$3:$B$52,About!$B$2)*SUMIFS('Urban and Rural'!$C$2:$C$53,'Urban and Rural'!$A$2:$A$53,About!$B$1)</f>
        <v>2.3158927934241884</v>
      </c>
      <c r="E8" s="65">
        <f>INDEX('REEDS calc-noIRA'!$C$64:$AG$113,MATCH(About!$B$2,'REEDS calc-noIRA'!$B$64:$B$113,0),MATCH(E$1,'REEDS calc-noIRA'!$C$63:$AG$63,0))*SUMIFS('res v com'!$E$3:$E$52,'res v com'!$B$3:$B$52,About!$B$2)*SUMIFS('Urban and Rural'!$C$2:$C$53,'Urban and Rural'!$A$2:$A$53,About!$B$1)</f>
        <v>2.4714003961595226</v>
      </c>
      <c r="F8" s="65">
        <f>INDEX('REEDS calc-noIRA'!$C$64:$AG$113,MATCH(About!$B$2,'REEDS calc-noIRA'!$B$64:$B$113,0),MATCH(F$1,'REEDS calc-noIRA'!$C$63:$AG$63,0))*SUMIFS('res v com'!$E$3:$E$52,'res v com'!$B$3:$B$52,About!$B$2)*SUMIFS('Urban and Rural'!$C$2:$C$53,'Urban and Rural'!$A$2:$A$53,About!$B$1)</f>
        <v>2.6269079988948563</v>
      </c>
      <c r="G8" s="65">
        <f>INDEX('REEDS calc-noIRA'!$C$64:$AG$113,MATCH(About!$B$2,'REEDS calc-noIRA'!$B$64:$B$113,0),MATCH(G$1,'REEDS calc-noIRA'!$C$63:$AG$63,0))*SUMIFS('res v com'!$E$3:$E$52,'res v com'!$B$3:$B$52,About!$B$2)*SUMIFS('Urban and Rural'!$C$2:$C$53,'Urban and Rural'!$A$2:$A$53,About!$B$1)</f>
        <v>2.7531534183197968</v>
      </c>
      <c r="H8" s="65">
        <f>INDEX('REEDS calc-noIRA'!$C$64:$AG$113,MATCH(About!$B$2,'REEDS calc-noIRA'!$B$64:$B$113,0),MATCH(H$1,'REEDS calc-noIRA'!$C$63:$AG$63,0))*SUMIFS('res v com'!$E$3:$E$52,'res v com'!$B$3:$B$52,About!$B$2)*SUMIFS('Urban and Rural'!$C$2:$C$53,'Urban and Rural'!$A$2:$A$53,About!$B$1)</f>
        <v>2.8793988377447373</v>
      </c>
      <c r="I8" s="65">
        <f>INDEX('REEDS calc-noIRA'!$C$64:$AG$113,MATCH(About!$B$2,'REEDS calc-noIRA'!$B$64:$B$113,0),MATCH(I$1,'REEDS calc-noIRA'!$C$63:$AG$63,0))*SUMIFS('res v com'!$E$3:$E$52,'res v com'!$B$3:$B$52,About!$B$2)*SUMIFS('Urban and Rural'!$C$2:$C$53,'Urban and Rural'!$A$2:$A$53,About!$B$1)</f>
        <v>3.0140048809726352</v>
      </c>
      <c r="J8" s="65">
        <f>INDEX('REEDS calc-noIRA'!$C$64:$AG$113,MATCH(About!$B$2,'REEDS calc-noIRA'!$B$64:$B$113,0),MATCH(J$1,'REEDS calc-noIRA'!$C$63:$AG$63,0))*SUMIFS('res v com'!$E$3:$E$52,'res v com'!$B$3:$B$52,About!$B$2)*SUMIFS('Urban and Rural'!$C$2:$C$53,'Urban and Rural'!$A$2:$A$53,About!$B$1)</f>
        <v>3.1486109242005336</v>
      </c>
      <c r="K8" s="65">
        <f>INDEX('REEDS calc-noIRA'!$C$64:$AG$113,MATCH(About!$B$2,'REEDS calc-noIRA'!$B$64:$B$113,0),MATCH(K$1,'REEDS calc-noIRA'!$C$63:$AG$63,0))*SUMIFS('res v com'!$E$3:$E$52,'res v com'!$B$3:$B$52,About!$B$2)*SUMIFS('Urban and Rural'!$C$2:$C$53,'Urban and Rural'!$A$2:$A$53,About!$B$1)</f>
        <v>3.5482487419827624</v>
      </c>
      <c r="L8" s="65">
        <f>INDEX('REEDS calc-noIRA'!$C$64:$AG$113,MATCH(About!$B$2,'REEDS calc-noIRA'!$B$64:$B$113,0),MATCH(L$1,'REEDS calc-noIRA'!$C$63:$AG$63,0))*SUMIFS('res v com'!$E$3:$E$52,'res v com'!$B$3:$B$52,About!$B$2)*SUMIFS('Urban and Rural'!$C$2:$C$53,'Urban and Rural'!$A$2:$A$53,About!$B$1)</f>
        <v>3.9478865597649921</v>
      </c>
      <c r="M8" s="65">
        <f>INDEX('REEDS calc-noIRA'!$C$64:$AG$113,MATCH(About!$B$2,'REEDS calc-noIRA'!$B$64:$B$113,0),MATCH(M$1,'REEDS calc-noIRA'!$C$63:$AG$63,0))*SUMIFS('res v com'!$E$3:$E$52,'res v com'!$B$3:$B$52,About!$B$2)*SUMIFS('Urban and Rural'!$C$2:$C$53,'Urban and Rural'!$A$2:$A$53,About!$B$1)</f>
        <v>4.2413444552494299</v>
      </c>
      <c r="N8" s="65">
        <f>INDEX('REEDS calc-noIRA'!$C$64:$AG$113,MATCH(About!$B$2,'REEDS calc-noIRA'!$B$64:$B$113,0),MATCH(N$1,'REEDS calc-noIRA'!$C$63:$AG$63,0))*SUMIFS('res v com'!$E$3:$E$52,'res v com'!$B$3:$B$52,About!$B$2)*SUMIFS('Urban and Rural'!$C$2:$C$53,'Urban and Rural'!$A$2:$A$53,About!$B$1)</f>
        <v>4.5348023507338668</v>
      </c>
      <c r="O8" s="65">
        <f>INDEX('REEDS calc-noIRA'!$C$64:$AG$113,MATCH(About!$B$2,'REEDS calc-noIRA'!$B$64:$B$113,0),MATCH(O$1,'REEDS calc-noIRA'!$C$63:$AG$63,0))*SUMIFS('res v com'!$E$3:$E$52,'res v com'!$B$3:$B$52,About!$B$2)*SUMIFS('Urban and Rural'!$C$2:$C$53,'Urban and Rural'!$A$2:$A$53,About!$B$1)</f>
        <v>4.751342507230925</v>
      </c>
      <c r="P8" s="65">
        <f>INDEX('REEDS calc-noIRA'!$C$64:$AG$113,MATCH(About!$B$2,'REEDS calc-noIRA'!$B$64:$B$113,0),MATCH(P$1,'REEDS calc-noIRA'!$C$63:$AG$63,0))*SUMIFS('res v com'!$E$3:$E$52,'res v com'!$B$3:$B$52,About!$B$2)*SUMIFS('Urban and Rural'!$C$2:$C$53,'Urban and Rural'!$A$2:$A$53,About!$B$1)</f>
        <v>4.9678826637279832</v>
      </c>
      <c r="Q8" s="65">
        <f>INDEX('REEDS calc-noIRA'!$C$64:$AG$113,MATCH(About!$B$2,'REEDS calc-noIRA'!$B$64:$B$113,0),MATCH(Q$1,'REEDS calc-noIRA'!$C$63:$AG$63,0))*SUMIFS('res v com'!$E$3:$E$52,'res v com'!$B$3:$B$52,About!$B$2)*SUMIFS('Urban and Rural'!$C$2:$C$53,'Urban and Rural'!$A$2:$A$53,About!$B$1)</f>
        <v>5.3232091753544406</v>
      </c>
      <c r="R8" s="65">
        <f>INDEX('REEDS calc-noIRA'!$C$64:$AG$113,MATCH(About!$B$2,'REEDS calc-noIRA'!$B$64:$B$113,0),MATCH(R$1,'REEDS calc-noIRA'!$C$63:$AG$63,0))*SUMIFS('res v com'!$E$3:$E$52,'res v com'!$B$3:$B$52,About!$B$2)*SUMIFS('Urban and Rural'!$C$2:$C$53,'Urban and Rural'!$A$2:$A$53,About!$B$1)</f>
        <v>5.6785356869808981</v>
      </c>
      <c r="S8" s="65">
        <f>INDEX('REEDS calc-noIRA'!$C$64:$AG$113,MATCH(About!$B$2,'REEDS calc-noIRA'!$B$64:$B$113,0),MATCH(S$1,'REEDS calc-noIRA'!$C$63:$AG$63,0))*SUMIFS('res v com'!$E$3:$E$52,'res v com'!$B$3:$B$52,About!$B$2)*SUMIFS('Urban and Rural'!$C$2:$C$53,'Urban and Rural'!$A$2:$A$53,About!$B$1)</f>
        <v>5.8449121006601077</v>
      </c>
      <c r="T8" s="65">
        <f>INDEX('REEDS calc-noIRA'!$C$64:$AG$113,MATCH(About!$B$2,'REEDS calc-noIRA'!$B$64:$B$113,0),MATCH(T$1,'REEDS calc-noIRA'!$C$63:$AG$63,0))*SUMIFS('res v com'!$E$3:$E$52,'res v com'!$B$3:$B$52,About!$B$2)*SUMIFS('Urban and Rural'!$C$2:$C$53,'Urban and Rural'!$A$2:$A$53,About!$B$1)</f>
        <v>6.0112885143393182</v>
      </c>
      <c r="U8" s="65">
        <f>INDEX('REEDS calc-noIRA'!$C$64:$AG$113,MATCH(About!$B$2,'REEDS calc-noIRA'!$B$64:$B$113,0),MATCH(U$1,'REEDS calc-noIRA'!$C$63:$AG$63,0))*SUMIFS('res v com'!$E$3:$E$52,'res v com'!$B$3:$B$52,About!$B$2)*SUMIFS('Urban and Rural'!$C$2:$C$53,'Urban and Rural'!$A$2:$A$53,About!$B$1)</f>
        <v>6.1542551813701927</v>
      </c>
      <c r="V8" s="65">
        <f>INDEX('REEDS calc-noIRA'!$C$64:$AG$113,MATCH(About!$B$2,'REEDS calc-noIRA'!$B$64:$B$113,0),MATCH(V$1,'REEDS calc-noIRA'!$C$63:$AG$63,0))*SUMIFS('res v com'!$E$3:$E$52,'res v com'!$B$3:$B$52,About!$B$2)*SUMIFS('Urban and Rural'!$C$2:$C$53,'Urban and Rural'!$A$2:$A$53,About!$B$1)</f>
        <v>6.2972218484010671</v>
      </c>
      <c r="W8" s="65">
        <f>INDEX('REEDS calc-noIRA'!$C$64:$AG$113,MATCH(About!$B$2,'REEDS calc-noIRA'!$B$64:$B$113,0),MATCH(W$1,'REEDS calc-noIRA'!$C$63:$AG$63,0))*SUMIFS('res v com'!$E$3:$E$52,'res v com'!$B$3:$B$52,About!$B$2)*SUMIFS('Urban and Rural'!$C$2:$C$53,'Urban and Rural'!$A$2:$A$53,About!$B$1)</f>
        <v>6.4401885154319514</v>
      </c>
      <c r="X8" s="65">
        <f>INDEX('REEDS calc-noIRA'!$C$64:$AG$113,MATCH(About!$B$2,'REEDS calc-noIRA'!$B$64:$B$113,0),MATCH(X$1,'REEDS calc-noIRA'!$C$63:$AG$63,0))*SUMIFS('res v com'!$E$3:$E$52,'res v com'!$B$3:$B$52,About!$B$2)*SUMIFS('Urban and Rural'!$C$2:$C$53,'Urban and Rural'!$A$2:$A$53,About!$B$1)</f>
        <v>6.5831551824628338</v>
      </c>
      <c r="Y8" s="65">
        <f>INDEX('REEDS calc-noIRA'!$C$64:$AG$113,MATCH(About!$B$2,'REEDS calc-noIRA'!$B$64:$B$113,0),MATCH(Y$1,'REEDS calc-noIRA'!$C$63:$AG$63,0))*SUMIFS('res v com'!$E$3:$E$52,'res v com'!$B$3:$B$52,About!$B$2)*SUMIFS('Urban and Rural'!$C$2:$C$53,'Urban and Rural'!$A$2:$A$53,About!$B$1)</f>
        <v>6.7520397832829238</v>
      </c>
      <c r="Z8" s="65">
        <f>INDEX('REEDS calc-noIRA'!$C$64:$AG$113,MATCH(About!$B$2,'REEDS calc-noIRA'!$B$64:$B$113,0),MATCH(Z$1,'REEDS calc-noIRA'!$C$63:$AG$63,0))*SUMIFS('res v com'!$E$3:$E$52,'res v com'!$B$3:$B$52,About!$B$2)*SUMIFS('Urban and Rural'!$C$2:$C$53,'Urban and Rural'!$A$2:$A$53,About!$B$1)</f>
        <v>6.9209243841030155</v>
      </c>
      <c r="AA8" s="65">
        <f>INDEX('REEDS calc-noIRA'!$C$64:$AG$113,MATCH(About!$B$2,'REEDS calc-noIRA'!$B$64:$B$113,0),MATCH(AA$1,'REEDS calc-noIRA'!$C$63:$AG$63,0))*SUMIFS('res v com'!$E$3:$E$52,'res v com'!$B$3:$B$52,About!$B$2)*SUMIFS('Urban and Rural'!$C$2:$C$53,'Urban and Rural'!$A$2:$A$53,About!$B$1)</f>
        <v>7.1893004081785321</v>
      </c>
      <c r="AB8" s="65">
        <f>INDEX('REEDS calc-noIRA'!$C$64:$AG$113,MATCH(About!$B$2,'REEDS calc-noIRA'!$B$64:$B$113,0),MATCH(AB$1,'REEDS calc-noIRA'!$C$63:$AG$63,0))*SUMIFS('res v com'!$E$3:$E$52,'res v com'!$B$3:$B$52,About!$B$2)*SUMIFS('Urban and Rural'!$C$2:$C$53,'Urban and Rural'!$A$2:$A$53,About!$B$1)</f>
        <v>7.4576764322540505</v>
      </c>
      <c r="AC8" s="65">
        <f>INDEX('REEDS calc-noIRA'!$C$64:$AG$113,MATCH(About!$B$2,'REEDS calc-noIRA'!$B$64:$B$113,0),MATCH(AC$1,'REEDS calc-noIRA'!$C$63:$AG$63,0))*SUMIFS('res v com'!$E$3:$E$52,'res v com'!$B$3:$B$52,About!$B$2)*SUMIFS('Urban and Rural'!$C$2:$C$53,'Urban and Rural'!$A$2:$A$53,About!$B$1)</f>
        <v>7.5805776021577955</v>
      </c>
      <c r="AD8" s="65">
        <f>INDEX('REEDS calc-noIRA'!$C$64:$AG$113,MATCH(About!$B$2,'REEDS calc-noIRA'!$B$64:$B$113,0),MATCH(AD$1,'REEDS calc-noIRA'!$C$63:$AG$63,0))*SUMIFS('res v com'!$E$3:$E$52,'res v com'!$B$3:$B$52,About!$B$2)*SUMIFS('Urban and Rural'!$C$2:$C$53,'Urban and Rural'!$A$2:$A$53,About!$B$1)</f>
        <v>7.7034787720615396</v>
      </c>
      <c r="AE8" s="65">
        <f>INDEX('REEDS calc-noIRA'!$C$64:$AG$113,MATCH(About!$B$2,'REEDS calc-noIRA'!$B$64:$B$113,0),MATCH(AE$1,'REEDS calc-noIRA'!$C$63:$AG$63,0))*SUMIFS('res v com'!$E$3:$E$52,'res v com'!$B$3:$B$52,About!$B$2)*SUMIFS('Urban and Rural'!$C$2:$C$53,'Urban and Rural'!$A$2:$A$53,About!$B$1)</f>
        <v>7.8849043085861084</v>
      </c>
      <c r="AF8" s="65">
        <f>INDEX('REEDS calc-noIRA'!$C$64:$AG$113,MATCH(About!$B$2,'REEDS calc-noIRA'!$B$64:$B$113,0),MATCH(AF$1,'REEDS calc-noIRA'!$C$63:$AG$63,0))*SUMIFS('res v com'!$E$3:$E$52,'res v com'!$B$3:$B$52,About!$B$2)*SUMIFS('Urban and Rural'!$C$2:$C$53,'Urban and Rural'!$A$2:$A$53,About!$B$1)</f>
        <v>8.066329845110678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22.586180254147756</v>
      </c>
      <c r="C8" s="65">
        <f>INDEX('REEDS calc-noIRA'!$C$64:$AG$113,MATCH(About!$B$2,'REEDS calc-noIRA'!$B$64:$B$113,0),MATCH(C$1,'REEDS calc-noIRA'!$C$63:$AG$63,0))*SUMIFS('res v com'!$E$3:$E$52,'res v com'!$B$3:$B$52,About!$B$2)*SUMIFS('Urban and Rural'!$B$2:$B$53,'Urban and Rural'!$A$2:$A$53,About!$B$1)</f>
        <v>22.586180254147756</v>
      </c>
      <c r="D8" s="65">
        <f>INDEX('REEDS calc-noIRA'!$C$64:$AG$113,MATCH(About!$B$2,'REEDS calc-noIRA'!$B$64:$B$113,0),MATCH(D$1,'REEDS calc-noIRA'!$C$63:$AG$63,0))*SUMIFS('res v com'!$E$3:$E$52,'res v com'!$B$3:$B$52,About!$B$2)*SUMIFS('Urban and Rural'!$B$2:$B$53,'Urban and Rural'!$A$2:$A$53,About!$B$1)</f>
        <v>22.586180254147756</v>
      </c>
      <c r="E8" s="65">
        <f>INDEX('REEDS calc-noIRA'!$C$64:$AG$113,MATCH(About!$B$2,'REEDS calc-noIRA'!$B$64:$B$113,0),MATCH(E$1,'REEDS calc-noIRA'!$C$63:$AG$63,0))*SUMIFS('res v com'!$E$3:$E$52,'res v com'!$B$3:$B$52,About!$B$2)*SUMIFS('Urban and Rural'!$B$2:$B$53,'Urban and Rural'!$A$2:$A$53,About!$B$1)</f>
        <v>24.102797412007416</v>
      </c>
      <c r="F8" s="65">
        <f>INDEX('REEDS calc-noIRA'!$C$64:$AG$113,MATCH(About!$B$2,'REEDS calc-noIRA'!$B$64:$B$113,0),MATCH(F$1,'REEDS calc-noIRA'!$C$63:$AG$63,0))*SUMIFS('res v com'!$E$3:$E$52,'res v com'!$B$3:$B$52,About!$B$2)*SUMIFS('Urban and Rural'!$B$2:$B$53,'Urban and Rural'!$A$2:$A$53,About!$B$1)</f>
        <v>25.619414569867068</v>
      </c>
      <c r="G8" s="65">
        <f>INDEX('REEDS calc-noIRA'!$C$64:$AG$113,MATCH(About!$B$2,'REEDS calc-noIRA'!$B$64:$B$113,0),MATCH(G$1,'REEDS calc-noIRA'!$C$63:$AG$63,0))*SUMIFS('res v com'!$E$3:$E$52,'res v com'!$B$3:$B$52,About!$B$2)*SUMIFS('Urban and Rural'!$B$2:$B$53,'Urban and Rural'!$A$2:$A$53,About!$B$1)</f>
        <v>26.850646778667294</v>
      </c>
      <c r="H8" s="65">
        <f>INDEX('REEDS calc-noIRA'!$C$64:$AG$113,MATCH(About!$B$2,'REEDS calc-noIRA'!$B$64:$B$113,0),MATCH(H$1,'REEDS calc-noIRA'!$C$63:$AG$63,0))*SUMIFS('res v com'!$E$3:$E$52,'res v com'!$B$3:$B$52,About!$B$2)*SUMIFS('Urban and Rural'!$B$2:$B$53,'Urban and Rural'!$A$2:$A$53,About!$B$1)</f>
        <v>28.081878987467523</v>
      </c>
      <c r="I8" s="65">
        <f>INDEX('REEDS calc-noIRA'!$C$64:$AG$113,MATCH(About!$B$2,'REEDS calc-noIRA'!$B$64:$B$113,0),MATCH(I$1,'REEDS calc-noIRA'!$C$63:$AG$63,0))*SUMIFS('res v com'!$E$3:$E$52,'res v com'!$B$3:$B$52,About!$B$2)*SUMIFS('Urban and Rural'!$B$2:$B$53,'Urban and Rural'!$A$2:$A$53,About!$B$1)</f>
        <v>29.394649753141753</v>
      </c>
      <c r="J8" s="65">
        <f>INDEX('REEDS calc-noIRA'!$C$64:$AG$113,MATCH(About!$B$2,'REEDS calc-noIRA'!$B$64:$B$113,0),MATCH(J$1,'REEDS calc-noIRA'!$C$63:$AG$63,0))*SUMIFS('res v com'!$E$3:$E$52,'res v com'!$B$3:$B$52,About!$B$2)*SUMIFS('Urban and Rural'!$B$2:$B$53,'Urban and Rural'!$A$2:$A$53,About!$B$1)</f>
        <v>30.70742051881599</v>
      </c>
      <c r="K8" s="65">
        <f>INDEX('REEDS calc-noIRA'!$C$64:$AG$113,MATCH(About!$B$2,'REEDS calc-noIRA'!$B$64:$B$113,0),MATCH(K$1,'REEDS calc-noIRA'!$C$63:$AG$63,0))*SUMIFS('res v com'!$E$3:$E$52,'res v com'!$B$3:$B$52,About!$B$2)*SUMIFS('Urban and Rural'!$B$2:$B$53,'Urban and Rural'!$A$2:$A$53,About!$B$1)</f>
        <v>34.604963537401815</v>
      </c>
      <c r="L8" s="65">
        <f>INDEX('REEDS calc-noIRA'!$C$64:$AG$113,MATCH(About!$B$2,'REEDS calc-noIRA'!$B$64:$B$113,0),MATCH(L$1,'REEDS calc-noIRA'!$C$63:$AG$63,0))*SUMIFS('res v com'!$E$3:$E$52,'res v com'!$B$3:$B$52,About!$B$2)*SUMIFS('Urban and Rural'!$B$2:$B$53,'Urban and Rural'!$A$2:$A$53,About!$B$1)</f>
        <v>38.502506555987651</v>
      </c>
      <c r="M8" s="65">
        <f>INDEX('REEDS calc-noIRA'!$C$64:$AG$113,MATCH(About!$B$2,'REEDS calc-noIRA'!$B$64:$B$113,0),MATCH(M$1,'REEDS calc-noIRA'!$C$63:$AG$63,0))*SUMIFS('res v com'!$E$3:$E$52,'res v com'!$B$3:$B$52,About!$B$2)*SUMIFS('Urban and Rural'!$B$2:$B$53,'Urban and Rural'!$A$2:$A$53,About!$B$1)</f>
        <v>41.364509902271365</v>
      </c>
      <c r="N8" s="65">
        <f>INDEX('REEDS calc-noIRA'!$C$64:$AG$113,MATCH(About!$B$2,'REEDS calc-noIRA'!$B$64:$B$113,0),MATCH(N$1,'REEDS calc-noIRA'!$C$63:$AG$63,0))*SUMIFS('res v com'!$E$3:$E$52,'res v com'!$B$3:$B$52,About!$B$2)*SUMIFS('Urban and Rural'!$B$2:$B$53,'Urban and Rural'!$A$2:$A$53,About!$B$1)</f>
        <v>44.226513248555072</v>
      </c>
      <c r="O8" s="65">
        <f>INDEX('REEDS calc-noIRA'!$C$64:$AG$113,MATCH(About!$B$2,'REEDS calc-noIRA'!$B$64:$B$113,0),MATCH(O$1,'REEDS calc-noIRA'!$C$63:$AG$63,0))*SUMIFS('res v com'!$E$3:$E$52,'res v com'!$B$3:$B$52,About!$B$2)*SUMIFS('Urban and Rural'!$B$2:$B$53,'Urban and Rural'!$A$2:$A$53,About!$B$1)</f>
        <v>46.33836187159627</v>
      </c>
      <c r="P8" s="65">
        <f>INDEX('REEDS calc-noIRA'!$C$64:$AG$113,MATCH(About!$B$2,'REEDS calc-noIRA'!$B$64:$B$113,0),MATCH(P$1,'REEDS calc-noIRA'!$C$63:$AG$63,0))*SUMIFS('res v com'!$E$3:$E$52,'res v com'!$B$3:$B$52,About!$B$2)*SUMIFS('Urban and Rural'!$B$2:$B$53,'Urban and Rural'!$A$2:$A$53,About!$B$1)</f>
        <v>48.450210494637481</v>
      </c>
      <c r="Q8" s="65">
        <f>INDEX('REEDS calc-noIRA'!$C$64:$AG$113,MATCH(About!$B$2,'REEDS calc-noIRA'!$B$64:$B$113,0),MATCH(Q$1,'REEDS calc-noIRA'!$C$63:$AG$63,0))*SUMIFS('res v com'!$E$3:$E$52,'res v com'!$B$3:$B$52,About!$B$2)*SUMIFS('Urban and Rural'!$B$2:$B$53,'Urban and Rural'!$A$2:$A$53,About!$B$1)</f>
        <v>51.915599161790141</v>
      </c>
      <c r="R8" s="65">
        <f>INDEX('REEDS calc-noIRA'!$C$64:$AG$113,MATCH(About!$B$2,'REEDS calc-noIRA'!$B$64:$B$113,0),MATCH(R$1,'REEDS calc-noIRA'!$C$63:$AG$63,0))*SUMIFS('res v com'!$E$3:$E$52,'res v com'!$B$3:$B$52,About!$B$2)*SUMIFS('Urban and Rural'!$B$2:$B$53,'Urban and Rural'!$A$2:$A$53,About!$B$1)</f>
        <v>55.3809878289428</v>
      </c>
      <c r="S8" s="65">
        <f>INDEX('REEDS calc-noIRA'!$C$64:$AG$113,MATCH(About!$B$2,'REEDS calc-noIRA'!$B$64:$B$113,0),MATCH(S$1,'REEDS calc-noIRA'!$C$63:$AG$63,0))*SUMIFS('res v com'!$E$3:$E$52,'res v com'!$B$3:$B$52,About!$B$2)*SUMIFS('Urban and Rural'!$B$2:$B$53,'Urban and Rural'!$A$2:$A$53,About!$B$1)</f>
        <v>57.003605110738967</v>
      </c>
      <c r="T8" s="65">
        <f>INDEX('REEDS calc-noIRA'!$C$64:$AG$113,MATCH(About!$B$2,'REEDS calc-noIRA'!$B$64:$B$113,0),MATCH(T$1,'REEDS calc-noIRA'!$C$63:$AG$63,0))*SUMIFS('res v com'!$E$3:$E$52,'res v com'!$B$3:$B$52,About!$B$2)*SUMIFS('Urban and Rural'!$B$2:$B$53,'Urban and Rural'!$A$2:$A$53,About!$B$1)</f>
        <v>58.626222392535134</v>
      </c>
      <c r="U8" s="65">
        <f>INDEX('REEDS calc-noIRA'!$C$64:$AG$113,MATCH(About!$B$2,'REEDS calc-noIRA'!$B$64:$B$113,0),MATCH(U$1,'REEDS calc-noIRA'!$C$63:$AG$63,0))*SUMIFS('res v com'!$E$3:$E$52,'res v com'!$B$3:$B$52,About!$B$2)*SUMIFS('Urban and Rural'!$B$2:$B$53,'Urban and Rural'!$A$2:$A$53,About!$B$1)</f>
        <v>60.020531715083557</v>
      </c>
      <c r="V8" s="65">
        <f>INDEX('REEDS calc-noIRA'!$C$64:$AG$113,MATCH(About!$B$2,'REEDS calc-noIRA'!$B$64:$B$113,0),MATCH(V$1,'REEDS calc-noIRA'!$C$63:$AG$63,0))*SUMIFS('res v com'!$E$3:$E$52,'res v com'!$B$3:$B$52,About!$B$2)*SUMIFS('Urban and Rural'!$B$2:$B$53,'Urban and Rural'!$A$2:$A$53,About!$B$1)</f>
        <v>61.41484103763198</v>
      </c>
      <c r="W8" s="65">
        <f>INDEX('REEDS calc-noIRA'!$C$64:$AG$113,MATCH(About!$B$2,'REEDS calc-noIRA'!$B$64:$B$113,0),MATCH(W$1,'REEDS calc-noIRA'!$C$63:$AG$63,0))*SUMIFS('res v com'!$E$3:$E$52,'res v com'!$B$3:$B$52,About!$B$2)*SUMIFS('Urban and Rural'!$B$2:$B$53,'Urban and Rural'!$A$2:$A$53,About!$B$1)</f>
        <v>62.809150360180496</v>
      </c>
      <c r="X8" s="65">
        <f>INDEX('REEDS calc-noIRA'!$C$64:$AG$113,MATCH(About!$B$2,'REEDS calc-noIRA'!$B$64:$B$113,0),MATCH(X$1,'REEDS calc-noIRA'!$C$63:$AG$63,0))*SUMIFS('res v com'!$E$3:$E$52,'res v com'!$B$3:$B$52,About!$B$2)*SUMIFS('Urban and Rural'!$B$2:$B$53,'Urban and Rural'!$A$2:$A$53,About!$B$1)</f>
        <v>64.203459682729004</v>
      </c>
      <c r="Y8" s="65">
        <f>INDEX('REEDS calc-noIRA'!$C$64:$AG$113,MATCH(About!$B$2,'REEDS calc-noIRA'!$B$64:$B$113,0),MATCH(Y$1,'REEDS calc-noIRA'!$C$63:$AG$63,0))*SUMIFS('res v com'!$E$3:$E$52,'res v com'!$B$3:$B$52,About!$B$2)*SUMIFS('Urban and Rural'!$B$2:$B$53,'Urban and Rural'!$A$2:$A$53,About!$B$1)</f>
        <v>65.850538531587304</v>
      </c>
      <c r="Z8" s="65">
        <f>INDEX('REEDS calc-noIRA'!$C$64:$AG$113,MATCH(About!$B$2,'REEDS calc-noIRA'!$B$64:$B$113,0),MATCH(Z$1,'REEDS calc-noIRA'!$C$63:$AG$63,0))*SUMIFS('res v com'!$E$3:$E$52,'res v com'!$B$3:$B$52,About!$B$2)*SUMIFS('Urban and Rural'!$B$2:$B$53,'Urban and Rural'!$A$2:$A$53,About!$B$1)</f>
        <v>67.497617380445618</v>
      </c>
      <c r="AA8" s="65">
        <f>INDEX('REEDS calc-noIRA'!$C$64:$AG$113,MATCH(About!$B$2,'REEDS calc-noIRA'!$B$64:$B$113,0),MATCH(AA$1,'REEDS calc-noIRA'!$C$63:$AG$63,0))*SUMIFS('res v com'!$E$3:$E$52,'res v com'!$B$3:$B$52,About!$B$2)*SUMIFS('Urban and Rural'!$B$2:$B$53,'Urban and Rural'!$A$2:$A$53,About!$B$1)</f>
        <v>70.115005056106838</v>
      </c>
      <c r="AB8" s="65">
        <f>INDEX('REEDS calc-noIRA'!$C$64:$AG$113,MATCH(About!$B$2,'REEDS calc-noIRA'!$B$64:$B$113,0),MATCH(AB$1,'REEDS calc-noIRA'!$C$63:$AG$63,0))*SUMIFS('res v com'!$E$3:$E$52,'res v com'!$B$3:$B$52,About!$B$2)*SUMIFS('Urban and Rural'!$B$2:$B$53,'Urban and Rural'!$A$2:$A$53,About!$B$1)</f>
        <v>72.732392731768073</v>
      </c>
      <c r="AC8" s="65">
        <f>INDEX('REEDS calc-noIRA'!$C$64:$AG$113,MATCH(About!$B$2,'REEDS calc-noIRA'!$B$64:$B$113,0),MATCH(AC$1,'REEDS calc-noIRA'!$C$63:$AG$63,0))*SUMIFS('res v com'!$E$3:$E$52,'res v com'!$B$3:$B$52,About!$B$2)*SUMIFS('Urban and Rural'!$B$2:$B$53,'Urban and Rural'!$A$2:$A$53,About!$B$1)</f>
        <v>73.93100951781858</v>
      </c>
      <c r="AD8" s="65">
        <f>INDEX('REEDS calc-noIRA'!$C$64:$AG$113,MATCH(About!$B$2,'REEDS calc-noIRA'!$B$64:$B$113,0),MATCH(AD$1,'REEDS calc-noIRA'!$C$63:$AG$63,0))*SUMIFS('res v com'!$E$3:$E$52,'res v com'!$B$3:$B$52,About!$B$2)*SUMIFS('Urban and Rural'!$B$2:$B$53,'Urban and Rural'!$A$2:$A$53,About!$B$1)</f>
        <v>75.129626303869074</v>
      </c>
      <c r="AE8" s="65">
        <f>INDEX('REEDS calc-noIRA'!$C$64:$AG$113,MATCH(About!$B$2,'REEDS calc-noIRA'!$B$64:$B$113,0),MATCH(AE$1,'REEDS calc-noIRA'!$C$63:$AG$63,0))*SUMIFS('res v com'!$E$3:$E$52,'res v com'!$B$3:$B$52,About!$B$2)*SUMIFS('Urban and Rural'!$B$2:$B$53,'Urban and Rural'!$A$2:$A$53,About!$B$1)</f>
        <v>76.899012988038791</v>
      </c>
      <c r="AF8" s="65">
        <f>INDEX('REEDS calc-noIRA'!$C$64:$AG$113,MATCH(About!$B$2,'REEDS calc-noIRA'!$B$64:$B$113,0),MATCH(AF$1,'REEDS calc-noIRA'!$C$63:$AG$63,0))*SUMIFS('res v com'!$E$3:$E$52,'res v com'!$B$3:$B$52,About!$B$2)*SUMIFS('Urban and Rural'!$B$2:$B$53,'Urban and Rural'!$A$2:$A$53,About!$B$1)</f>
        <v>78.668399672208523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101.00701786151906</v>
      </c>
      <c r="C8" s="65">
        <f>INDEX('REEDS calc-noIRA'!$C$64:$AG$113,MATCH(About!$B$2,'REEDS calc-noIRA'!$B$64:$B$113,0),MATCH(C$1,'REEDS calc-noIRA'!$C$63:$AG$63,0))*SUMIFS('res v com'!$F$3:$F$52,'res v com'!$B$3:$B$52,About!$B$2)</f>
        <v>101.00701786151906</v>
      </c>
      <c r="D8" s="65">
        <f>INDEX('REEDS calc-noIRA'!$C$64:$AG$113,MATCH(About!$B$2,'REEDS calc-noIRA'!$B$64:$B$113,0),MATCH(D$1,'REEDS calc-noIRA'!$C$63:$AG$63,0))*SUMIFS('res v com'!$F$3:$F$52,'res v com'!$B$3:$B$52,About!$B$2)</f>
        <v>101.00701786151906</v>
      </c>
      <c r="E8" s="65">
        <f>INDEX('REEDS calc-noIRA'!$C$64:$AG$113,MATCH(About!$B$2,'REEDS calc-noIRA'!$B$64:$B$113,0),MATCH(E$1,'REEDS calc-noIRA'!$C$63:$AG$63,0))*SUMIFS('res v com'!$F$3:$F$52,'res v com'!$B$3:$B$52,About!$B$2)</f>
        <v>107.78943855546908</v>
      </c>
      <c r="F8" s="65">
        <f>INDEX('REEDS calc-noIRA'!$C$64:$AG$113,MATCH(About!$B$2,'REEDS calc-noIRA'!$B$64:$B$113,0),MATCH(F$1,'REEDS calc-noIRA'!$C$63:$AG$63,0))*SUMIFS('res v com'!$F$3:$F$52,'res v com'!$B$3:$B$52,About!$B$2)</f>
        <v>114.57185924941906</v>
      </c>
      <c r="G8" s="65">
        <f>INDEX('REEDS calc-noIRA'!$C$64:$AG$113,MATCH(About!$B$2,'REEDS calc-noIRA'!$B$64:$B$113,0),MATCH(G$1,'REEDS calc-noIRA'!$C$63:$AG$63,0))*SUMIFS('res v com'!$F$3:$F$52,'res v com'!$B$3:$B$52,About!$B$2)</f>
        <v>120.07801798483089</v>
      </c>
      <c r="H8" s="65">
        <f>INDEX('REEDS calc-noIRA'!$C$64:$AG$113,MATCH(About!$B$2,'REEDS calc-noIRA'!$B$64:$B$113,0),MATCH(H$1,'REEDS calc-noIRA'!$C$63:$AG$63,0))*SUMIFS('res v com'!$F$3:$F$52,'res v com'!$B$3:$B$52,About!$B$2)</f>
        <v>125.58417672024274</v>
      </c>
      <c r="I8" s="65">
        <f>INDEX('REEDS calc-noIRA'!$C$64:$AG$113,MATCH(About!$B$2,'REEDS calc-noIRA'!$B$64:$B$113,0),MATCH(I$1,'REEDS calc-noIRA'!$C$63:$AG$63,0))*SUMIFS('res v com'!$F$3:$F$52,'res v com'!$B$3:$B$52,About!$B$2)</f>
        <v>131.4549817295221</v>
      </c>
      <c r="J8" s="65">
        <f>INDEX('REEDS calc-noIRA'!$C$64:$AG$113,MATCH(About!$B$2,'REEDS calc-noIRA'!$B$64:$B$113,0),MATCH(J$1,'REEDS calc-noIRA'!$C$63:$AG$63,0))*SUMIFS('res v com'!$F$3:$F$52,'res v com'!$B$3:$B$52,About!$B$2)</f>
        <v>137.32578673880147</v>
      </c>
      <c r="K8" s="65">
        <f>INDEX('REEDS calc-noIRA'!$C$64:$AG$113,MATCH(About!$B$2,'REEDS calc-noIRA'!$B$64:$B$113,0),MATCH(K$1,'REEDS calc-noIRA'!$C$63:$AG$63,0))*SUMIFS('res v com'!$F$3:$F$52,'res v com'!$B$3:$B$52,About!$B$2)</f>
        <v>154.75587862970642</v>
      </c>
      <c r="L8" s="65">
        <f>INDEX('REEDS calc-noIRA'!$C$64:$AG$113,MATCH(About!$B$2,'REEDS calc-noIRA'!$B$64:$B$113,0),MATCH(L$1,'REEDS calc-noIRA'!$C$63:$AG$63,0))*SUMIFS('res v com'!$F$3:$F$52,'res v com'!$B$3:$B$52,About!$B$2)</f>
        <v>172.18597052061136</v>
      </c>
      <c r="M8" s="65">
        <f>INDEX('REEDS calc-noIRA'!$C$64:$AG$113,MATCH(About!$B$2,'REEDS calc-noIRA'!$B$64:$B$113,0),MATCH(M$1,'REEDS calc-noIRA'!$C$63:$AG$63,0))*SUMIFS('res v com'!$F$3:$F$52,'res v com'!$B$3:$B$52,About!$B$2)</f>
        <v>184.98505473338869</v>
      </c>
      <c r="N8" s="65">
        <f>INDEX('REEDS calc-noIRA'!$C$64:$AG$113,MATCH(About!$B$2,'REEDS calc-noIRA'!$B$64:$B$113,0),MATCH(N$1,'REEDS calc-noIRA'!$C$63:$AG$63,0))*SUMIFS('res v com'!$F$3:$F$52,'res v com'!$B$3:$B$52,About!$B$2)</f>
        <v>197.78413894616605</v>
      </c>
      <c r="O8" s="65">
        <f>INDEX('REEDS calc-noIRA'!$C$64:$AG$113,MATCH(About!$B$2,'REEDS calc-noIRA'!$B$64:$B$113,0),MATCH(O$1,'REEDS calc-noIRA'!$C$63:$AG$63,0))*SUMIFS('res v com'!$F$3:$F$52,'res v com'!$B$3:$B$52,About!$B$2)</f>
        <v>207.22847743935478</v>
      </c>
      <c r="P8" s="65">
        <f>INDEX('REEDS calc-noIRA'!$C$64:$AG$113,MATCH(About!$B$2,'REEDS calc-noIRA'!$B$64:$B$113,0),MATCH(P$1,'REEDS calc-noIRA'!$C$63:$AG$63,0))*SUMIFS('res v com'!$F$3:$F$52,'res v com'!$B$3:$B$52,About!$B$2)</f>
        <v>216.67281593254356</v>
      </c>
      <c r="Q8" s="65">
        <f>INDEX('REEDS calc-noIRA'!$C$64:$AG$113,MATCH(About!$B$2,'REEDS calc-noIRA'!$B$64:$B$113,0),MATCH(Q$1,'REEDS calc-noIRA'!$C$63:$AG$63,0))*SUMIFS('res v com'!$F$3:$F$52,'res v com'!$B$3:$B$52,About!$B$2)</f>
        <v>232.17028257194642</v>
      </c>
      <c r="R8" s="65">
        <f>INDEX('REEDS calc-noIRA'!$C$64:$AG$113,MATCH(About!$B$2,'REEDS calc-noIRA'!$B$64:$B$113,0),MATCH(R$1,'REEDS calc-noIRA'!$C$63:$AG$63,0))*SUMIFS('res v com'!$F$3:$F$52,'res v com'!$B$3:$B$52,About!$B$2)</f>
        <v>247.66774921134927</v>
      </c>
      <c r="S8" s="65">
        <f>INDEX('REEDS calc-noIRA'!$C$64:$AG$113,MATCH(About!$B$2,'REEDS calc-noIRA'!$B$64:$B$113,0),MATCH(S$1,'REEDS calc-noIRA'!$C$63:$AG$63,0))*SUMIFS('res v com'!$F$3:$F$52,'res v com'!$B$3:$B$52,About!$B$2)</f>
        <v>254.92421006132841</v>
      </c>
      <c r="T8" s="65">
        <f>INDEX('REEDS calc-noIRA'!$C$64:$AG$113,MATCH(About!$B$2,'REEDS calc-noIRA'!$B$64:$B$113,0),MATCH(T$1,'REEDS calc-noIRA'!$C$63:$AG$63,0))*SUMIFS('res v com'!$F$3:$F$52,'res v com'!$B$3:$B$52,About!$B$2)</f>
        <v>262.18067091130752</v>
      </c>
      <c r="U8" s="65">
        <f>INDEX('REEDS calc-noIRA'!$C$64:$AG$113,MATCH(About!$B$2,'REEDS calc-noIRA'!$B$64:$B$113,0),MATCH(U$1,'REEDS calc-noIRA'!$C$63:$AG$63,0))*SUMIFS('res v com'!$F$3:$F$52,'res v com'!$B$3:$B$52,About!$B$2)</f>
        <v>268.41612219445528</v>
      </c>
      <c r="V8" s="65">
        <f>INDEX('REEDS calc-noIRA'!$C$64:$AG$113,MATCH(About!$B$2,'REEDS calc-noIRA'!$B$64:$B$113,0),MATCH(V$1,'REEDS calc-noIRA'!$C$63:$AG$63,0))*SUMIFS('res v com'!$F$3:$F$52,'res v com'!$B$3:$B$52,About!$B$2)</f>
        <v>274.65157347760294</v>
      </c>
      <c r="W8" s="65">
        <f>INDEX('REEDS calc-noIRA'!$C$64:$AG$113,MATCH(About!$B$2,'REEDS calc-noIRA'!$B$64:$B$113,0),MATCH(W$1,'REEDS calc-noIRA'!$C$63:$AG$63,0))*SUMIFS('res v com'!$F$3:$F$52,'res v com'!$B$3:$B$52,About!$B$2)</f>
        <v>280.88702476075105</v>
      </c>
      <c r="X8" s="65">
        <f>INDEX('REEDS calc-noIRA'!$C$64:$AG$113,MATCH(About!$B$2,'REEDS calc-noIRA'!$B$64:$B$113,0),MATCH(X$1,'REEDS calc-noIRA'!$C$63:$AG$63,0))*SUMIFS('res v com'!$F$3:$F$52,'res v com'!$B$3:$B$52,About!$B$2)</f>
        <v>287.12247604389916</v>
      </c>
      <c r="Y8" s="65">
        <f>INDEX('REEDS calc-noIRA'!$C$64:$AG$113,MATCH(About!$B$2,'REEDS calc-noIRA'!$B$64:$B$113,0),MATCH(Y$1,'REEDS calc-noIRA'!$C$63:$AG$63,0))*SUMIFS('res v com'!$F$3:$F$52,'res v com'!$B$3:$B$52,About!$B$2)</f>
        <v>294.48833077603825</v>
      </c>
      <c r="Z8" s="65">
        <f>INDEX('REEDS calc-noIRA'!$C$64:$AG$113,MATCH(About!$B$2,'REEDS calc-noIRA'!$B$64:$B$113,0),MATCH(Z$1,'REEDS calc-noIRA'!$C$63:$AG$63,0))*SUMIFS('res v com'!$F$3:$F$52,'res v com'!$B$3:$B$52,About!$B$2)</f>
        <v>301.85418550817735</v>
      </c>
      <c r="AA8" s="65">
        <f>INDEX('REEDS calc-noIRA'!$C$64:$AG$113,MATCH(About!$B$2,'REEDS calc-noIRA'!$B$64:$B$113,0),MATCH(AA$1,'REEDS calc-noIRA'!$C$63:$AG$63,0))*SUMIFS('res v com'!$F$3:$F$52,'res v com'!$B$3:$B$52,About!$B$2)</f>
        <v>313.55933089935007</v>
      </c>
      <c r="AB8" s="65">
        <f>INDEX('REEDS calc-noIRA'!$C$64:$AG$113,MATCH(About!$B$2,'REEDS calc-noIRA'!$B$64:$B$113,0),MATCH(AB$1,'REEDS calc-noIRA'!$C$63:$AG$63,0))*SUMIFS('res v com'!$F$3:$F$52,'res v com'!$B$3:$B$52,About!$B$2)</f>
        <v>325.26447629052285</v>
      </c>
      <c r="AC8" s="65">
        <f>INDEX('REEDS calc-noIRA'!$C$64:$AG$113,MATCH(About!$B$2,'REEDS calc-noIRA'!$B$64:$B$113,0),MATCH(AC$1,'REEDS calc-noIRA'!$C$63:$AG$63,0))*SUMIFS('res v com'!$F$3:$F$52,'res v com'!$B$3:$B$52,About!$B$2)</f>
        <v>330.62477651638716</v>
      </c>
      <c r="AD8" s="65">
        <f>INDEX('REEDS calc-noIRA'!$C$64:$AG$113,MATCH(About!$B$2,'REEDS calc-noIRA'!$B$64:$B$113,0),MATCH(AD$1,'REEDS calc-noIRA'!$C$63:$AG$63,0))*SUMIFS('res v com'!$F$3:$F$52,'res v com'!$B$3:$B$52,About!$B$2)</f>
        <v>335.98507674225135</v>
      </c>
      <c r="AE8" s="65">
        <f>INDEX('REEDS calc-noIRA'!$C$64:$AG$113,MATCH(About!$B$2,'REEDS calc-noIRA'!$B$64:$B$113,0),MATCH(AE$1,'REEDS calc-noIRA'!$C$63:$AG$63,0))*SUMIFS('res v com'!$F$3:$F$52,'res v com'!$B$3:$B$52,About!$B$2)</f>
        <v>343.89790088519356</v>
      </c>
      <c r="AF8" s="65">
        <f>INDEX('REEDS calc-noIRA'!$C$64:$AG$113,MATCH(About!$B$2,'REEDS calc-noIRA'!$B$64:$B$113,0),MATCH(AF$1,'REEDS calc-noIRA'!$C$63:$AG$63,0))*SUMIFS('res v com'!$F$3:$F$52,'res v com'!$B$3:$B$52,About!$B$2)</f>
        <v>351.81072502813583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-5.8911607341595449</v>
      </c>
      <c r="E8" s="74">
        <f>'DESC-urban-residential'!F8-'BDESC-urban-residential'!F8</f>
        <v>-11.782321468319097</v>
      </c>
      <c r="F8" s="74">
        <f>'DESC-urban-residential'!G8-'BDESC-urban-residential'!G8</f>
        <v>-14.524463135997639</v>
      </c>
      <c r="G8" s="74">
        <f>'DESC-urban-residential'!H8-'BDESC-urban-residential'!H8</f>
        <v>-17.266604803676184</v>
      </c>
      <c r="H8" s="74">
        <f>'DESC-urban-residential'!I8-'BDESC-urban-residential'!I8</f>
        <v>-19.182760890219466</v>
      </c>
      <c r="I8" s="74">
        <f>'DESC-urban-residential'!J8-'BDESC-urban-residential'!J8</f>
        <v>-21.098916976762734</v>
      </c>
      <c r="J8" s="74">
        <f>'DESC-urban-residential'!K8-'BDESC-urban-residential'!K8</f>
        <v>-24.932859920986608</v>
      </c>
      <c r="K8" s="74">
        <f>'DESC-urban-residential'!L8-'BDESC-urban-residential'!L8</f>
        <v>-28.766802865210479</v>
      </c>
      <c r="L8" s="74">
        <f>'DESC-urban-residential'!M8-'BDESC-urban-residential'!M8</f>
        <v>-29.223418783705881</v>
      </c>
      <c r="M8" s="74">
        <f>'DESC-urban-residential'!N8-'BDESC-urban-residential'!N8</f>
        <v>-29.680034702201276</v>
      </c>
      <c r="N8" s="74">
        <f>'DESC-urban-residential'!O8-'BDESC-urban-residential'!O8</f>
        <v>-27.577155320416246</v>
      </c>
      <c r="O8" s="74">
        <f>'DESC-urban-residential'!P8-'BDESC-urban-residential'!P8</f>
        <v>-25.474275938631187</v>
      </c>
      <c r="P8" s="74">
        <f>'DESC-urban-residential'!Q8-'BDESC-urban-residential'!Q8</f>
        <v>-22.089610442783979</v>
      </c>
      <c r="Q8" s="74">
        <f>'DESC-urban-residential'!R8-'BDESC-urban-residential'!R8</f>
        <v>-18.704944946936742</v>
      </c>
      <c r="R8" s="74">
        <f>'DESC-urban-residential'!S8-'BDESC-urban-residential'!S8</f>
        <v>-17.198927801470653</v>
      </c>
      <c r="S8" s="74">
        <f>'DESC-urban-residential'!T8-'BDESC-urban-residential'!T8</f>
        <v>-15.692910656004564</v>
      </c>
      <c r="T8" s="74">
        <f>'DESC-urban-residential'!U8-'BDESC-urban-residential'!U8</f>
        <v>-14.469016917323181</v>
      </c>
      <c r="U8" s="74">
        <f>'DESC-urban-residential'!V8-'BDESC-urban-residential'!V8</f>
        <v>-13.245123178641784</v>
      </c>
      <c r="V8" s="74">
        <f>'DESC-urban-residential'!W8-'BDESC-urban-residential'!W8</f>
        <v>-11.985352474935667</v>
      </c>
      <c r="W8" s="74">
        <f>'DESC-urban-residential'!X8-'BDESC-urban-residential'!X8</f>
        <v>-10.725581771229557</v>
      </c>
      <c r="X8" s="74">
        <f>'DESC-urban-residential'!Y8-'BDESC-urban-residential'!Y8</f>
        <v>-9.4193340901053375</v>
      </c>
      <c r="Y8" s="74">
        <f>'DESC-urban-residential'!Z8-'BDESC-urban-residential'!Z8</f>
        <v>-8.1130864089810899</v>
      </c>
      <c r="Z8" s="74">
        <f>'DESC-urban-residential'!AA8-'BDESC-urban-residential'!AA8</f>
        <v>-6.024883967433297</v>
      </c>
      <c r="AA8" s="74">
        <f>'DESC-urban-residential'!AB8-'BDESC-urban-residential'!AB8</f>
        <v>-3.9366815258854757</v>
      </c>
      <c r="AB8" s="74">
        <f>'DESC-urban-residential'!AC8-'BDESC-urban-residential'!AC8</f>
        <v>-3.5632349354016668</v>
      </c>
      <c r="AC8" s="74">
        <f>'DESC-urban-residential'!AD8-'BDESC-urban-residential'!AD8</f>
        <v>-3.1897883449178863</v>
      </c>
      <c r="AD8" s="74">
        <f>'DESC-urban-residential'!AE8-'BDESC-urban-residential'!AE8</f>
        <v>-2.2904180625956627</v>
      </c>
      <c r="AE8" s="74">
        <f>'DESC-urban-residential'!AF8-'BDESC-urban-residential'!AF8</f>
        <v>-1.3910477802734249</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-0.60405506976498069</v>
      </c>
      <c r="E8" s="74">
        <f>'DESC-rural-residential'!F8-'BDESC-rural-residential'!F8</f>
        <v>-1.2081101395299614</v>
      </c>
      <c r="F8" s="74">
        <f>'DESC-rural-residential'!G8-'BDESC-rural-residential'!G8</f>
        <v>-1.4892779180240119</v>
      </c>
      <c r="G8" s="74">
        <f>'DESC-rural-residential'!H8-'BDESC-rural-residential'!H8</f>
        <v>-1.7704456965180637</v>
      </c>
      <c r="H8" s="74">
        <f>'DESC-rural-residential'!I8-'BDESC-rural-residential'!I8</f>
        <v>-1.9669203558879911</v>
      </c>
      <c r="I8" s="74">
        <f>'DESC-rural-residential'!J8-'BDESC-rural-residential'!J8</f>
        <v>-2.1633950152579189</v>
      </c>
      <c r="J8" s="74">
        <f>'DESC-rural-residential'!K8-'BDESC-rural-residential'!K8</f>
        <v>-2.5565115464738168</v>
      </c>
      <c r="K8" s="74">
        <f>'DESC-rural-residential'!L8-'BDESC-rural-residential'!L8</f>
        <v>-2.9496280776897157</v>
      </c>
      <c r="L8" s="74">
        <f>'DESC-rural-residential'!M8-'BDESC-rural-residential'!M8</f>
        <v>-2.9964475709863763</v>
      </c>
      <c r="M8" s="74">
        <f>'DESC-rural-residential'!N8-'BDESC-rural-residential'!N8</f>
        <v>-3.0432670642830386</v>
      </c>
      <c r="N8" s="74">
        <f>'DESC-rural-residential'!O8-'BDESC-rural-residential'!O8</f>
        <v>-2.8276465764043079</v>
      </c>
      <c r="O8" s="74">
        <f>'DESC-rural-residential'!P8-'BDESC-rural-residential'!P8</f>
        <v>-2.6120260885255773</v>
      </c>
      <c r="P8" s="74">
        <f>'DESC-rural-residential'!Q8-'BDESC-rural-residential'!Q8</f>
        <v>-2.2649765944640654</v>
      </c>
      <c r="Q8" s="74">
        <f>'DESC-rural-residential'!R8-'BDESC-rural-residential'!R8</f>
        <v>-1.9179271004025527</v>
      </c>
      <c r="R8" s="74">
        <f>'DESC-rural-residential'!S8-'BDESC-rural-residential'!S8</f>
        <v>-1.7635063787615985</v>
      </c>
      <c r="S8" s="74">
        <f>'DESC-rural-residential'!T8-'BDESC-rural-residential'!T8</f>
        <v>-1.6090856571206427</v>
      </c>
      <c r="T8" s="74">
        <f>'DESC-rural-residential'!U8-'BDESC-rural-residential'!U8</f>
        <v>-1.4835926938379869</v>
      </c>
      <c r="U8" s="74">
        <f>'DESC-rural-residential'!V8-'BDESC-rural-residential'!V8</f>
        <v>-1.3580997305553302</v>
      </c>
      <c r="V8" s="74">
        <f>'DESC-rural-residential'!W8-'BDESC-rural-residential'!W8</f>
        <v>-1.2289280927993564</v>
      </c>
      <c r="W8" s="74">
        <f>'DESC-rural-residential'!X8-'BDESC-rural-residential'!X8</f>
        <v>-1.0997564550433827</v>
      </c>
      <c r="X8" s="74">
        <f>'DESC-rural-residential'!Y8-'BDESC-rural-residential'!Y8</f>
        <v>-0.96581926171973098</v>
      </c>
      <c r="Y8" s="74">
        <f>'DESC-rural-residential'!Z8-'BDESC-rural-residential'!Z8</f>
        <v>-0.83188206839607659</v>
      </c>
      <c r="Z8" s="74">
        <f>'DESC-rural-residential'!AA8-'BDESC-rural-residential'!AA8</f>
        <v>-0.61776649280187002</v>
      </c>
      <c r="AA8" s="74">
        <f>'DESC-rural-residential'!AB8-'BDESC-rural-residential'!AB8</f>
        <v>-0.40365091720766078</v>
      </c>
      <c r="AB8" s="74">
        <f>'DESC-rural-residential'!AC8-'BDESC-rural-residential'!AC8</f>
        <v>-0.36535926019002751</v>
      </c>
      <c r="AC8" s="74">
        <f>'DESC-rural-residential'!AD8-'BDESC-rural-residential'!AD8</f>
        <v>-0.32706760317239603</v>
      </c>
      <c r="AD8" s="74">
        <f>'DESC-rural-residential'!AE8-'BDESC-rural-residential'!AE8</f>
        <v>-0.23484992262557469</v>
      </c>
      <c r="AE8" s="74">
        <f>'DESC-rural-residential'!AF8-'BDESC-rural-residential'!AF8</f>
        <v>-0.14263224207875247</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-26.345693286984954</v>
      </c>
      <c r="E8" s="74">
        <f>'DESC-commercial'!F8-'BDESC-commercial'!F8</f>
        <v>-52.69138657396995</v>
      </c>
      <c r="F8" s="74">
        <f>'DESC-commercial'!G8-'BDESC-commercial'!G8</f>
        <v>-64.954440764160381</v>
      </c>
      <c r="G8" s="74">
        <f>'DESC-commercial'!H8-'BDESC-commercial'!H8</f>
        <v>-77.217494954350769</v>
      </c>
      <c r="H8" s="74">
        <f>'DESC-commercial'!I8-'BDESC-commercial'!I8</f>
        <v>-85.786682390256061</v>
      </c>
      <c r="I8" s="74">
        <f>'DESC-commercial'!J8-'BDESC-commercial'!J8</f>
        <v>-94.355869826161381</v>
      </c>
      <c r="J8" s="74">
        <f>'DESC-commercial'!K8-'BDESC-commercial'!K8</f>
        <v>-111.50153762344857</v>
      </c>
      <c r="K8" s="74">
        <f>'DESC-commercial'!L8-'BDESC-commercial'!L8</f>
        <v>-128.64720542073582</v>
      </c>
      <c r="L8" s="74">
        <f>'DESC-commercial'!M8-'BDESC-commercial'!M8</f>
        <v>-130.68922455439824</v>
      </c>
      <c r="M8" s="74">
        <f>'DESC-commercial'!N8-'BDESC-commercial'!N8</f>
        <v>-132.73124368806069</v>
      </c>
      <c r="N8" s="74">
        <f>'DESC-commercial'!O8-'BDESC-commercial'!O8</f>
        <v>-123.32701628499751</v>
      </c>
      <c r="O8" s="74">
        <f>'DESC-commercial'!P8-'BDESC-commercial'!P8</f>
        <v>-113.92278888193422</v>
      </c>
      <c r="P8" s="74">
        <f>'DESC-commercial'!Q8-'BDESC-commercial'!Q8</f>
        <v>-98.786322053660967</v>
      </c>
      <c r="Q8" s="74">
        <f>'DESC-commercial'!R8-'BDESC-commercial'!R8</f>
        <v>-83.649855225387711</v>
      </c>
      <c r="R8" s="74">
        <f>'DESC-commercial'!S8-'BDESC-commercial'!S8</f>
        <v>-76.914838547040262</v>
      </c>
      <c r="S8" s="74">
        <f>'DESC-commercial'!T8-'BDESC-commercial'!T8</f>
        <v>-70.179821868692841</v>
      </c>
      <c r="T8" s="74">
        <f>'DESC-commercial'!U8-'BDESC-commercial'!U8</f>
        <v>-64.706481297929827</v>
      </c>
      <c r="U8" s="74">
        <f>'DESC-commercial'!V8-'BDESC-commercial'!V8</f>
        <v>-59.23314072716687</v>
      </c>
      <c r="V8" s="74">
        <f>'DESC-commercial'!W8-'BDESC-commercial'!W8</f>
        <v>-53.599355795901488</v>
      </c>
      <c r="W8" s="74">
        <f>'DESC-commercial'!X8-'BDESC-commercial'!X8</f>
        <v>-47.965570864636049</v>
      </c>
      <c r="X8" s="74">
        <f>'DESC-commercial'!Y8-'BDESC-commercial'!Y8</f>
        <v>-42.123937557266458</v>
      </c>
      <c r="Y8" s="74">
        <f>'DESC-commercial'!Z8-'BDESC-commercial'!Z8</f>
        <v>-36.282304249896868</v>
      </c>
      <c r="Z8" s="74">
        <f>'DESC-commercial'!AA8-'BDESC-commercial'!AA8</f>
        <v>-26.943713176129393</v>
      </c>
      <c r="AA8" s="74">
        <f>'DESC-commercial'!AB8-'BDESC-commercial'!AB8</f>
        <v>-17.605122102361861</v>
      </c>
      <c r="AB8" s="74">
        <f>'DESC-commercial'!AC8-'BDESC-commercial'!AC8</f>
        <v>-15.935042168044788</v>
      </c>
      <c r="AC8" s="74">
        <f>'DESC-commercial'!AD8-'BDESC-commercial'!AD8</f>
        <v>-14.264962233727772</v>
      </c>
      <c r="AD8" s="74">
        <f>'DESC-commercial'!AE8-'BDESC-commercial'!AE8</f>
        <v>-10.242913832960369</v>
      </c>
      <c r="AE8" s="74">
        <f>'DESC-commercial'!AF8-'BDESC-commercial'!AF8</f>
        <v>-6.2208654321927952</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2025-01-29T23:40:18Z</dcterms:modified>
</cp:coreProperties>
</file>