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trans\BCDTRtSY\"/>
    </mc:Choice>
  </mc:AlternateContent>
  <xr:revisionPtr revIDLastSave="0" documentId="8_{00CAD55F-728C-4F28-BAE1-0F33ECFA034D}"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3" l="1"/>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J3" i="62"/>
  <c r="J3" i="23" s="1"/>
  <c r="R3" i="62"/>
  <c r="R3" i="23" s="1"/>
  <c r="Z3" i="62"/>
  <c r="Z3" i="23" s="1"/>
  <c r="T3" i="62"/>
  <c r="T3" i="23" s="1"/>
  <c r="D3" i="23"/>
  <c r="K3" i="62"/>
  <c r="K3" i="23" s="1"/>
  <c r="S3" i="62"/>
  <c r="S3" i="23" s="1"/>
  <c r="AA3" i="62"/>
  <c r="AA3" i="23" s="1"/>
  <c r="L3" i="62"/>
  <c r="L3" i="23" s="1"/>
  <c r="AB3" i="62"/>
  <c r="AB3" i="23" s="1"/>
  <c r="M3" i="62"/>
  <c r="M3" i="23" s="1"/>
  <c r="U3" i="62"/>
  <c r="U3" i="23" s="1"/>
  <c r="AC3" i="62"/>
  <c r="AC3" i="23" s="1"/>
  <c r="Q3" i="62"/>
  <c r="Q3" i="23" s="1"/>
  <c r="F3" i="62"/>
  <c r="F3" i="23" s="1"/>
  <c r="N3" i="62"/>
  <c r="N3" i="23" s="1"/>
  <c r="V3" i="62"/>
  <c r="V3" i="23" s="1"/>
  <c r="AD3" i="62"/>
  <c r="AD3" i="23" s="1"/>
  <c r="G3" i="62"/>
  <c r="G3" i="23" s="1"/>
  <c r="O3" i="62"/>
  <c r="O3" i="23" s="1"/>
  <c r="W3" i="62"/>
  <c r="W3" i="23" s="1"/>
  <c r="AE3" i="62"/>
  <c r="AE3" i="23" s="1"/>
  <c r="Y3" i="62"/>
  <c r="Y3" i="23" s="1"/>
  <c r="H3" i="62"/>
  <c r="H3" i="23" s="1"/>
  <c r="P3" i="62"/>
  <c r="P3" i="23" s="1"/>
  <c r="X3" i="62"/>
  <c r="X3" i="23" s="1"/>
  <c r="AF3" i="62"/>
  <c r="AF3" i="23" s="1"/>
  <c r="I3" i="62"/>
  <c r="I3" i="23" s="1"/>
  <c r="E3" i="62"/>
  <c r="E3" i="23" s="1"/>
  <c r="D3" i="24"/>
  <c r="J3" i="63"/>
  <c r="J3" i="24" s="1"/>
  <c r="R3" i="63"/>
  <c r="R3" i="24" s="1"/>
  <c r="Z3" i="63"/>
  <c r="Z3" i="24" s="1"/>
  <c r="K3" i="63"/>
  <c r="K3" i="24" s="1"/>
  <c r="S3" i="63"/>
  <c r="S3" i="24" s="1"/>
  <c r="AA3" i="63"/>
  <c r="AA3" i="24" s="1"/>
  <c r="L3" i="63"/>
  <c r="L3" i="24" s="1"/>
  <c r="T3" i="63"/>
  <c r="T3" i="24" s="1"/>
  <c r="AB3" i="63"/>
  <c r="AB3" i="24" s="1"/>
  <c r="E3" i="63"/>
  <c r="E3" i="24" s="1"/>
  <c r="M3" i="63"/>
  <c r="M3" i="24" s="1"/>
  <c r="U3" i="63"/>
  <c r="U3" i="24" s="1"/>
  <c r="AC3" i="63"/>
  <c r="AC3" i="24" s="1"/>
  <c r="F3" i="63"/>
  <c r="F3" i="24" s="1"/>
  <c r="N3" i="63"/>
  <c r="N3" i="24" s="1"/>
  <c r="V3" i="63"/>
  <c r="V3" i="24" s="1"/>
  <c r="AD3" i="63"/>
  <c r="AD3" i="24" s="1"/>
  <c r="X3" i="63"/>
  <c r="X3" i="24" s="1"/>
  <c r="G3" i="63"/>
  <c r="G3" i="24" s="1"/>
  <c r="O3" i="63"/>
  <c r="O3" i="24" s="1"/>
  <c r="W3" i="63"/>
  <c r="W3" i="24" s="1"/>
  <c r="AE3" i="63"/>
  <c r="AE3" i="24" s="1"/>
  <c r="P3" i="63"/>
  <c r="P3" i="24" s="1"/>
  <c r="I3" i="63"/>
  <c r="I3" i="24" s="1"/>
  <c r="Y3" i="63"/>
  <c r="Y3" i="24" s="1"/>
  <c r="H3" i="63"/>
  <c r="H3" i="24" s="1"/>
  <c r="AF3" i="63"/>
  <c r="AF3" i="24" s="1"/>
  <c r="Q3" i="63"/>
  <c r="Q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D4" i="24"/>
  <c r="Y4" i="63"/>
  <c r="Y4" i="24" s="1"/>
  <c r="S4" i="63"/>
  <c r="S4" i="24" s="1"/>
  <c r="Q4" i="63"/>
  <c r="Q4" i="24" s="1"/>
  <c r="E4" i="63"/>
  <c r="E4" i="24" s="1"/>
  <c r="K4" i="63"/>
  <c r="K4" i="24" s="1"/>
  <c r="I4" i="63"/>
  <c r="I4" i="24" s="1"/>
  <c r="J4" i="63"/>
  <c r="J4" i="24" s="1"/>
  <c r="AC4" i="63"/>
  <c r="AC4" i="24" s="1"/>
  <c r="AE4" i="63"/>
  <c r="AE4" i="24" s="1"/>
  <c r="N4" i="63"/>
  <c r="N4" i="24" s="1"/>
  <c r="V4" i="63"/>
  <c r="V4" i="24" s="1"/>
  <c r="R4" i="63"/>
  <c r="R4" i="24" s="1"/>
  <c r="F4" i="63"/>
  <c r="F4" i="24" s="1"/>
  <c r="H4" i="63"/>
  <c r="H4" i="24" s="1"/>
  <c r="P4" i="63"/>
  <c r="P4" i="24" s="1"/>
  <c r="X4" i="63"/>
  <c r="X4" i="24" s="1"/>
  <c r="AD4" i="63"/>
  <c r="AD4" i="24" s="1"/>
  <c r="AB4" i="63"/>
  <c r="AB4" i="24" s="1"/>
  <c r="G4" i="63"/>
  <c r="G4" i="24" s="1"/>
  <c r="Z4" i="63"/>
  <c r="Z4" i="24" s="1"/>
  <c r="W4" i="63"/>
  <c r="W4" i="24" s="1"/>
  <c r="L4" i="63"/>
  <c r="L4" i="24" s="1"/>
  <c r="M4" i="63"/>
  <c r="M4" i="24" s="1"/>
  <c r="O4" i="63"/>
  <c r="O4" i="24" s="1"/>
  <c r="T4" i="63"/>
  <c r="T4" i="24" s="1"/>
  <c r="U4" i="63"/>
  <c r="U4" i="24" s="1"/>
  <c r="F4" i="62"/>
  <c r="F4" i="23" s="1"/>
  <c r="N4" i="62"/>
  <c r="N4" i="23" s="1"/>
  <c r="V4" i="62"/>
  <c r="V4" i="23" s="1"/>
  <c r="AD4" i="62"/>
  <c r="AD4" i="23" s="1"/>
  <c r="X4" i="62"/>
  <c r="X4" i="23" s="1"/>
  <c r="AF4" i="62"/>
  <c r="AF4" i="23" s="1"/>
  <c r="D4" i="23"/>
  <c r="G4" i="62"/>
  <c r="G4" i="23" s="1"/>
  <c r="O4" i="62"/>
  <c r="O4" i="23" s="1"/>
  <c r="W4" i="62"/>
  <c r="W4" i="23" s="1"/>
  <c r="AE4" i="62"/>
  <c r="AE4" i="23" s="1"/>
  <c r="P4" i="62"/>
  <c r="P4" i="23" s="1"/>
  <c r="H4" i="62"/>
  <c r="H4" i="23" s="1"/>
  <c r="I4" i="62"/>
  <c r="I4" i="23" s="1"/>
  <c r="Q4" i="62"/>
  <c r="Q4" i="23" s="1"/>
  <c r="Y4" i="62"/>
  <c r="Y4" i="23" s="1"/>
  <c r="E4" i="62"/>
  <c r="E4" i="23" s="1"/>
  <c r="J4" i="62"/>
  <c r="J4" i="23" s="1"/>
  <c r="R4" i="62"/>
  <c r="R4" i="23" s="1"/>
  <c r="Z4" i="62"/>
  <c r="Z4" i="23" s="1"/>
  <c r="U4" i="62"/>
  <c r="U4" i="23" s="1"/>
  <c r="K4" i="62"/>
  <c r="K4" i="23" s="1"/>
  <c r="S4" i="62"/>
  <c r="S4" i="23" s="1"/>
  <c r="AA4" i="62"/>
  <c r="AA4" i="23" s="1"/>
  <c r="M4" i="62"/>
  <c r="M4" i="23" s="1"/>
  <c r="L4" i="62"/>
  <c r="L4" i="23" s="1"/>
  <c r="T4" i="62"/>
  <c r="T4" i="23" s="1"/>
  <c r="AB4" i="62"/>
  <c r="AB4" i="23" s="1"/>
  <c r="AC4" i="62"/>
  <c r="AC4" i="23" s="1"/>
  <c r="F2" i="62"/>
  <c r="F2" i="23" s="1"/>
  <c r="N2" i="62"/>
  <c r="N2" i="23" s="1"/>
  <c r="V2" i="62"/>
  <c r="V2" i="23" s="1"/>
  <c r="AD2" i="62"/>
  <c r="AD2" i="23" s="1"/>
  <c r="P2" i="62"/>
  <c r="P2" i="23" s="1"/>
  <c r="AF2" i="62"/>
  <c r="AF2" i="23" s="1"/>
  <c r="G2" i="62"/>
  <c r="G2" i="23" s="1"/>
  <c r="O2" i="62"/>
  <c r="O2" i="23" s="1"/>
  <c r="W2" i="62"/>
  <c r="W2" i="23" s="1"/>
  <c r="AE2" i="62"/>
  <c r="AE2" i="23" s="1"/>
  <c r="H2" i="62"/>
  <c r="H2" i="23" s="1"/>
  <c r="X2" i="62"/>
  <c r="X2" i="23" s="1"/>
  <c r="D2" i="23"/>
  <c r="I2" i="62"/>
  <c r="I2" i="23" s="1"/>
  <c r="Q2" i="62"/>
  <c r="Q2" i="23" s="1"/>
  <c r="Y2" i="62"/>
  <c r="Y2" i="23" s="1"/>
  <c r="E2" i="62"/>
  <c r="E2" i="23" s="1"/>
  <c r="M2" i="62"/>
  <c r="M2" i="23" s="1"/>
  <c r="AC2" i="62"/>
  <c r="AC2" i="23" s="1"/>
  <c r="J2" i="62"/>
  <c r="J2" i="23" s="1"/>
  <c r="R2" i="62"/>
  <c r="R2" i="23" s="1"/>
  <c r="Z2" i="62"/>
  <c r="Z2" i="23" s="1"/>
  <c r="K2" i="62"/>
  <c r="K2" i="23" s="1"/>
  <c r="S2" i="62"/>
  <c r="S2" i="23" s="1"/>
  <c r="AA2" i="62"/>
  <c r="AA2" i="23" s="1"/>
  <c r="L2" i="62"/>
  <c r="L2" i="23" s="1"/>
  <c r="T2" i="62"/>
  <c r="T2" i="23" s="1"/>
  <c r="AB2" i="62"/>
  <c r="AB2" i="23" s="1"/>
  <c r="U2" i="62"/>
  <c r="U2" i="23" s="1"/>
  <c r="G2" i="63"/>
  <c r="G2" i="24" s="1"/>
  <c r="O2" i="63"/>
  <c r="O2" i="24" s="1"/>
  <c r="W2" i="63"/>
  <c r="W2" i="24" s="1"/>
  <c r="AE2" i="63"/>
  <c r="AE2" i="24" s="1"/>
  <c r="Q2" i="63"/>
  <c r="Q2" i="24" s="1"/>
  <c r="H2" i="63"/>
  <c r="H2" i="24" s="1"/>
  <c r="P2" i="63"/>
  <c r="P2" i="24" s="1"/>
  <c r="X2" i="63"/>
  <c r="X2" i="24" s="1"/>
  <c r="AF2" i="63"/>
  <c r="AF2" i="24" s="1"/>
  <c r="D2" i="24"/>
  <c r="I2" i="63"/>
  <c r="I2" i="24" s="1"/>
  <c r="Y2" i="63"/>
  <c r="Y2" i="24" s="1"/>
  <c r="E2" i="63"/>
  <c r="E2" i="24" s="1"/>
  <c r="J2" i="63"/>
  <c r="J2" i="24" s="1"/>
  <c r="R2" i="63"/>
  <c r="R2" i="24" s="1"/>
  <c r="Z2" i="63"/>
  <c r="Z2" i="24" s="1"/>
  <c r="N2" i="63"/>
  <c r="N2" i="24" s="1"/>
  <c r="K2" i="63"/>
  <c r="K2" i="24" s="1"/>
  <c r="S2" i="63"/>
  <c r="S2" i="24" s="1"/>
  <c r="AA2" i="63"/>
  <c r="AA2" i="24" s="1"/>
  <c r="L2" i="63"/>
  <c r="L2" i="24" s="1"/>
  <c r="T2" i="63"/>
  <c r="T2" i="24" s="1"/>
  <c r="AB2" i="63"/>
  <c r="AB2" i="24" s="1"/>
  <c r="V2" i="63"/>
  <c r="V2" i="24" s="1"/>
  <c r="M2" i="63"/>
  <c r="M2" i="24" s="1"/>
  <c r="U2" i="63"/>
  <c r="U2" i="24" s="1"/>
  <c r="AC2" i="63"/>
  <c r="AC2" i="24" s="1"/>
  <c r="F2" i="63"/>
  <c r="F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<sst xmlns="http://schemas.openxmlformats.org/spreadsheetml/2006/main" count="53128" uniqueCount="4272">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</sst>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4253</v>
      </c>
      <c r="C1" s="104">
        <v>45660</v>
      </c>
      <c r="E1" s="106" t="s">
        <v>3851</v>
      </c>
      <c r="F1" s="106" t="s">
        <v>3851</v>
      </c>
    </row>
    <row r="2" spans="1:6">
      <c r="B2" t="str">
        <f>LOOKUP(B1,E2:F51,F2:F51)</f>
        <v>RI</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RI</v>
      </c>
    </row>
    <row r="2" spans="1:8">
      <c r="E2">
        <v>2021</v>
      </c>
      <c r="F2">
        <v>2022</v>
      </c>
      <c r="G2" t="s">
        <v>4265</v>
      </c>
      <c r="H2" t="s">
        <v>4266</v>
      </c>
    </row>
    <row r="3" spans="1:8">
      <c r="A3" t="s">
        <v>4105</v>
      </c>
      <c r="C3" t="s">
        <v>4195</v>
      </c>
      <c r="D3" t="s">
        <v>4196</v>
      </c>
      <c r="E3" s="107">
        <f>SUMIFS('SEDS 2022'!F:F,'SEDS 2022'!$C:$C,$A3,'SEDS 2022'!$B:$B,$A$1)</f>
        <v>54735</v>
      </c>
      <c r="F3" s="107">
        <f>SUMIFS('SEDS 2022'!G:G,'SEDS 2022'!$C:$C,$A3,'SEDS 2022'!$B:$B,$A$1)</f>
        <v>57204</v>
      </c>
      <c r="G3" s="82">
        <f>F3/E3</f>
        <v>1.0451082488352974</v>
      </c>
    </row>
    <row r="4" spans="1:8">
      <c r="A4" t="s">
        <v>3864</v>
      </c>
      <c r="C4" t="s">
        <v>4197</v>
      </c>
      <c r="D4" t="s">
        <v>4198</v>
      </c>
      <c r="E4" s="107">
        <f>SUMIFS('SEDS 2022'!F:F,'SEDS 2022'!$C:$C,$A4,'SEDS 2022'!$B:$B,$A$1)</f>
        <v>252</v>
      </c>
      <c r="F4" s="107">
        <f>SUMIFS('SEDS 2022'!G:G,'SEDS 2022'!$C:$C,$A4,'SEDS 2022'!$B:$B,$A$1)</f>
        <v>209</v>
      </c>
      <c r="G4" s="82">
        <f t="shared" ref="G4:G12" si="0">F4/E4</f>
        <v>0.82936507936507942</v>
      </c>
    </row>
    <row r="5" spans="1:8">
      <c r="A5" t="s">
        <v>3909</v>
      </c>
      <c r="C5" t="s">
        <v>4199</v>
      </c>
      <c r="D5" t="s">
        <v>4200</v>
      </c>
      <c r="E5" s="107">
        <f>SUMIFS('SEDS 2022'!F:F,'SEDS 2022'!$C:$C,$A5,'SEDS 2022'!$B:$B,$A$1)</f>
        <v>2945</v>
      </c>
      <c r="F5" s="107">
        <f>SUMIFS('SEDS 2022'!G:G,'SEDS 2022'!$C:$C,$A5,'SEDS 2022'!$B:$B,$A$1)</f>
        <v>3015</v>
      </c>
      <c r="G5" s="82">
        <f t="shared" si="0"/>
        <v>1.0237691001697793</v>
      </c>
    </row>
    <row r="6" spans="1:8">
      <c r="A6" t="s">
        <v>3916</v>
      </c>
      <c r="C6" t="s">
        <v>4201</v>
      </c>
      <c r="D6" t="s">
        <v>4202</v>
      </c>
      <c r="E6" s="107">
        <f>SUMIFS('SEDS 2022'!F:F,'SEDS 2022'!$C:$C,$A6,'SEDS 2022'!$B:$B,$A$1)</f>
        <v>62</v>
      </c>
      <c r="F6" s="107">
        <f>SUMIFS('SEDS 2022'!G:G,'SEDS 2022'!$C:$C,$A6,'SEDS 2022'!$B:$B,$A$1)</f>
        <v>78</v>
      </c>
      <c r="G6" s="82">
        <f t="shared" si="0"/>
        <v>1.2580645161290323</v>
      </c>
    </row>
    <row r="7" spans="1:8">
      <c r="A7" t="s">
        <v>4070</v>
      </c>
      <c r="C7" t="s">
        <v>4203</v>
      </c>
      <c r="D7" t="s">
        <v>4204</v>
      </c>
      <c r="E7" s="107">
        <f>SUMIFS('SEDS 2022'!F:F,'SEDS 2022'!$C:$C,$A7,'SEDS 2022'!$B:$B,$A$1)</f>
        <v>41</v>
      </c>
      <c r="F7" s="107">
        <f>SUMIFS('SEDS 2022'!G:G,'SEDS 2022'!$C:$C,$A7,'SEDS 2022'!$B:$B,$A$1)</f>
        <v>42</v>
      </c>
      <c r="G7" s="82">
        <f t="shared" si="0"/>
        <v>1.024390243902439</v>
      </c>
    </row>
    <row r="8" spans="1:8">
      <c r="A8" t="s">
        <v>3973</v>
      </c>
      <c r="B8" t="s">
        <v>3859</v>
      </c>
      <c r="C8" t="s">
        <v>4205</v>
      </c>
      <c r="D8" t="s">
        <v>4206</v>
      </c>
      <c r="E8" s="107">
        <f>SUMIFS('SEDS 2022'!F:F,'SEDS 2022'!$C:$C,$A8,'SEDS 2022'!$B:$B,$A$1)</f>
        <v>1508</v>
      </c>
      <c r="F8" s="107">
        <f>SUMIFS('SEDS 2022'!G:G,'SEDS 2022'!$C:$C,$A8,'SEDS 2022'!$B:$B,$A$1)</f>
        <v>2098</v>
      </c>
      <c r="G8" s="82">
        <f t="shared" si="0"/>
        <v>1.3912466843501325</v>
      </c>
      <c r="H8" t="s">
        <v>122</v>
      </c>
    </row>
    <row r="9" spans="1:8">
      <c r="A9" t="s">
        <v>4055</v>
      </c>
      <c r="C9" t="s">
        <v>4207</v>
      </c>
      <c r="D9" t="s">
        <v>4208</v>
      </c>
      <c r="E9" s="107">
        <f>SUMIFS('SEDS 2022'!F:F,'SEDS 2022'!$C:$C,$A9,'SEDS 2022'!$B:$B,$A$1)</f>
        <v>0</v>
      </c>
      <c r="F9" s="107">
        <f>SUMIFS('SEDS 2022'!G:G,'SEDS 2022'!$C:$C,$A9,'SEDS 2022'!$B:$B,$A$1)</f>
        <v>4</v>
      </c>
      <c r="G9" s="82" t="e">
        <f t="shared" si="0"/>
        <v>#DIV/0!</v>
      </c>
    </row>
    <row r="10" spans="1:8">
      <c r="A10" t="s">
        <v>4004</v>
      </c>
      <c r="C10" t="s">
        <v>4209</v>
      </c>
      <c r="D10" t="s">
        <v>4210</v>
      </c>
      <c r="E10" s="107">
        <f>SUMIFS('SEDS 2022'!F:F,'SEDS 2022'!$C:$C,$A10,'SEDS 2022'!$B:$B,$A$1)</f>
        <v>2375</v>
      </c>
      <c r="F10" s="107">
        <f>SUMIFS('SEDS 2022'!G:G,'SEDS 2022'!$C:$C,$A10,'SEDS 2022'!$B:$B,$A$1)</f>
        <v>3157</v>
      </c>
      <c r="G10" s="82">
        <f t="shared" si="0"/>
        <v>1.3292631578947369</v>
      </c>
    </row>
    <row r="11" spans="1:8">
      <c r="A11" t="s">
        <v>3892</v>
      </c>
      <c r="C11" t="s">
        <v>4211</v>
      </c>
      <c r="D11" t="s">
        <v>4212</v>
      </c>
      <c r="E11" s="107">
        <f>SUMIFS('SEDS 2022'!F:F,'SEDS 2022'!$C:$C,$A11,'SEDS 2022'!$B:$B,$A$1)</f>
        <v>10270</v>
      </c>
      <c r="F11" s="107">
        <f>SUMIFS('SEDS 2022'!G:G,'SEDS 2022'!$C:$C,$A11,'SEDS 2022'!$B:$B,$A$1)</f>
        <v>10532</v>
      </c>
      <c r="G11" s="82">
        <f t="shared" si="0"/>
        <v>1.0255111976630964</v>
      </c>
      <c r="H11" t="s">
        <v>124</v>
      </c>
    </row>
    <row r="12" spans="1:8">
      <c r="A12" t="s">
        <v>3993</v>
      </c>
      <c r="C12" t="s">
        <v>4213</v>
      </c>
      <c r="D12" t="s">
        <v>4214</v>
      </c>
      <c r="E12" s="107">
        <f>SUMIFS('SEDS 2022'!F:F,'SEDS 2022'!$C:$C,$A12,'SEDS 2022'!$B:$B,$A$1)</f>
        <v>40042</v>
      </c>
      <c r="F12" s="107">
        <f>SUMIFS('SEDS 2022'!G:G,'SEDS 2022'!$C:$C,$A12,'SEDS 2022'!$B:$B,$A$1)</f>
        <v>40856</v>
      </c>
      <c r="G12" s="82">
        <f t="shared" si="0"/>
        <v>1.020328654912342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1.020328654912342</v>
      </c>
      <c r="E2">
        <f>$D$2*INDEX('AEO 2023 Table 7'!18:18,MATCH(E$1,'AEO 2023 Table 7'!1:1,0))/INDEX('AEO 2023 Table 7'!18:18,MATCH($D$1,'AEO 2023 Table 7'!1:1,0))</f>
        <v>1.0411639971043962</v>
      </c>
      <c r="F2">
        <f>$D$2*INDEX('AEO 2023 Table 7'!18:18,MATCH(F$1,'AEO 2023 Table 7'!1:1,0))/INDEX('AEO 2023 Table 7'!18:18,MATCH($D$1,'AEO 2023 Table 7'!1:1,0))</f>
        <v>1.048752933849189</v>
      </c>
      <c r="G2">
        <f>$D$2*INDEX('AEO 2023 Table 7'!18:18,MATCH(G$1,'AEO 2023 Table 7'!1:1,0))/INDEX('AEO 2023 Table 7'!18:18,MATCH($D$1,'AEO 2023 Table 7'!1:1,0))</f>
        <v>1.052647760204751</v>
      </c>
      <c r="H2">
        <f>$D$2*INDEX('AEO 2023 Table 7'!18:18,MATCH(H$1,'AEO 2023 Table 7'!1:1,0))/INDEX('AEO 2023 Table 7'!18:18,MATCH($D$1,'AEO 2023 Table 7'!1:1,0))</f>
        <v>1.0601398871344681</v>
      </c>
      <c r="I2">
        <f>$D$2*INDEX('AEO 2023 Table 7'!18:18,MATCH(I$1,'AEO 2023 Table 7'!1:1,0))/INDEX('AEO 2023 Table 7'!18:18,MATCH($D$1,'AEO 2023 Table 7'!1:1,0))</f>
        <v>1.0700788088891686</v>
      </c>
      <c r="J2">
        <f>$D$2*INDEX('AEO 2023 Table 7'!18:18,MATCH(J$1,'AEO 2023 Table 7'!1:1,0))/INDEX('AEO 2023 Table 7'!18:18,MATCH($D$1,'AEO 2023 Table 7'!1:1,0))</f>
        <v>1.0792740023152896</v>
      </c>
      <c r="K2">
        <f>$D$2*INDEX('AEO 2023 Table 7'!18:18,MATCH(K$1,'AEO 2023 Table 7'!1:1,0))/INDEX('AEO 2023 Table 7'!18:18,MATCH($D$1,'AEO 2023 Table 7'!1:1,0))</f>
        <v>1.0864564250382656</v>
      </c>
      <c r="L2">
        <f>$D$2*INDEX('AEO 2023 Table 7'!18:18,MATCH(L$1,'AEO 2023 Table 7'!1:1,0))/INDEX('AEO 2023 Table 7'!18:18,MATCH($D$1,'AEO 2023 Table 7'!1:1,0))</f>
        <v>1.0919362190666142</v>
      </c>
      <c r="M2">
        <f>$D$2*INDEX('AEO 2023 Table 7'!18:18,MATCH(M$1,'AEO 2023 Table 7'!1:1,0))/INDEX('AEO 2023 Table 7'!18:18,MATCH($D$1,'AEO 2023 Table 7'!1:1,0))</f>
        <v>1.0965767011551368</v>
      </c>
      <c r="N2">
        <f>$D$2*INDEX('AEO 2023 Table 7'!18:18,MATCH(N$1,'AEO 2023 Table 7'!1:1,0))/INDEX('AEO 2023 Table 7'!18:18,MATCH($D$1,'AEO 2023 Table 7'!1:1,0))</f>
        <v>1.1004799383287727</v>
      </c>
      <c r="O2">
        <f>$D$2*INDEX('AEO 2023 Table 7'!18:18,MATCH(O$1,'AEO 2023 Table 7'!1:1,0))/INDEX('AEO 2023 Table 7'!18:18,MATCH($D$1,'AEO 2023 Table 7'!1:1,0))</f>
        <v>1.106116730945188</v>
      </c>
      <c r="P2">
        <f>$D$2*INDEX('AEO 2023 Table 7'!18:18,MATCH(P$1,'AEO 2023 Table 7'!1:1,0))/INDEX('AEO 2023 Table 7'!18:18,MATCH($D$1,'AEO 2023 Table 7'!1:1,0))</f>
        <v>1.113314923503484</v>
      </c>
      <c r="Q2">
        <f>$D$2*INDEX('AEO 2023 Table 7'!18:18,MATCH(Q$1,'AEO 2023 Table 7'!1:1,0))/INDEX('AEO 2023 Table 7'!18:18,MATCH($D$1,'AEO 2023 Table 7'!1:1,0))</f>
        <v>1.1198888889579199</v>
      </c>
      <c r="R2">
        <f>$D$2*INDEX('AEO 2023 Table 7'!18:18,MATCH(R$1,'AEO 2023 Table 7'!1:1,0))/INDEX('AEO 2023 Table 7'!18:18,MATCH($D$1,'AEO 2023 Table 7'!1:1,0))</f>
        <v>1.1252298197985338</v>
      </c>
      <c r="S2">
        <f>$D$2*INDEX('AEO 2023 Table 7'!18:18,MATCH(S$1,'AEO 2023 Table 7'!1:1,0))/INDEX('AEO 2023 Table 7'!18:18,MATCH($D$1,'AEO 2023 Table 7'!1:1,0))</f>
        <v>1.1314368711195912</v>
      </c>
      <c r="T2">
        <f>$D$2*INDEX('AEO 2023 Table 7'!18:18,MATCH(T$1,'AEO 2023 Table 7'!1:1,0))/INDEX('AEO 2023 Table 7'!18:18,MATCH($D$1,'AEO 2023 Table 7'!1:1,0))</f>
        <v>1.1384409179678958</v>
      </c>
      <c r="U2">
        <f>$D$2*INDEX('AEO 2023 Table 7'!18:18,MATCH(U$1,'AEO 2023 Table 7'!1:1,0))/INDEX('AEO 2023 Table 7'!18:18,MATCH($D$1,'AEO 2023 Table 7'!1:1,0))</f>
        <v>1.1454977942130899</v>
      </c>
      <c r="V2">
        <f>$D$2*INDEX('AEO 2023 Table 7'!18:18,MATCH(V$1,'AEO 2023 Table 7'!1:1,0))/INDEX('AEO 2023 Table 7'!18:18,MATCH($D$1,'AEO 2023 Table 7'!1:1,0))</f>
        <v>1.1535585151241348</v>
      </c>
      <c r="W2">
        <f>$D$2*INDEX('AEO 2023 Table 7'!18:18,MATCH(W$1,'AEO 2023 Table 7'!1:1,0))/INDEX('AEO 2023 Table 7'!18:18,MATCH($D$1,'AEO 2023 Table 7'!1:1,0))</f>
        <v>1.1618184631166155</v>
      </c>
      <c r="X2">
        <f>$D$2*INDEX('AEO 2023 Table 7'!18:18,MATCH(X$1,'AEO 2023 Table 7'!1:1,0))/INDEX('AEO 2023 Table 7'!18:18,MATCH($D$1,'AEO 2023 Table 7'!1:1,0))</f>
        <v>1.1704324466931524</v>
      </c>
      <c r="Y2">
        <f>$D$2*INDEX('AEO 2023 Table 7'!18:18,MATCH(Y$1,'AEO 2023 Table 7'!1:1,0))/INDEX('AEO 2023 Table 7'!18:18,MATCH($D$1,'AEO 2023 Table 7'!1:1,0))</f>
        <v>1.1787983161604796</v>
      </c>
      <c r="Z2">
        <f>$D$2*INDEX('AEO 2023 Table 7'!18:18,MATCH(Z$1,'AEO 2023 Table 7'!1:1,0))/INDEX('AEO 2023 Table 7'!18:18,MATCH($D$1,'AEO 2023 Table 7'!1:1,0))</f>
        <v>1.187461624207713</v>
      </c>
      <c r="AA2">
        <f>$D$2*INDEX('AEO 2023 Table 7'!18:18,MATCH(AA$1,'AEO 2023 Table 7'!1:1,0))/INDEX('AEO 2023 Table 7'!18:18,MATCH($D$1,'AEO 2023 Table 7'!1:1,0))</f>
        <v>1.1966713612653246</v>
      </c>
      <c r="AB2">
        <f>$D$2*INDEX('AEO 2023 Table 7'!18:18,MATCH(AB$1,'AEO 2023 Table 7'!1:1,0))/INDEX('AEO 2023 Table 7'!18:18,MATCH($D$1,'AEO 2023 Table 7'!1:1,0))</f>
        <v>1.2073720591885815</v>
      </c>
      <c r="AC2">
        <f>$D$2*INDEX('AEO 2023 Table 7'!18:18,MATCH(AC$1,'AEO 2023 Table 7'!1:1,0))/INDEX('AEO 2023 Table 7'!18:18,MATCH($D$1,'AEO 2023 Table 7'!1:1,0))</f>
        <v>1.2188599401376174</v>
      </c>
      <c r="AD2">
        <f>$D$2*INDEX('AEO 2023 Table 7'!18:18,MATCH(AD$1,'AEO 2023 Table 7'!1:1,0))/INDEX('AEO 2023 Table 7'!18:18,MATCH($D$1,'AEO 2023 Table 7'!1:1,0))</f>
        <v>1.230712019413599</v>
      </c>
      <c r="AE2">
        <f>$D$2*INDEX('AEO 2023 Table 7'!18:18,MATCH(AE$1,'AEO 2023 Table 7'!1:1,0))/INDEX('AEO 2023 Table 7'!18:18,MATCH($D$1,'AEO 2023 Table 7'!1:1,0))</f>
        <v>1.2427200458356742</v>
      </c>
      <c r="AF2">
        <f>$D$2*INDEX('AEO 2023 Table 7'!18:18,MATCH(AF$1,'AEO 2023 Table 7'!1:1,0))/INDEX('AEO 2023 Table 7'!18:18,MATCH($D$1,'AEO 2023 Table 7'!1:1,0))</f>
        <v>1.2558246971680573</v>
      </c>
    </row>
    <row r="3" spans="1:32">
      <c r="A3" t="s">
        <v>124</v>
      </c>
      <c r="B3">
        <f>INDEX('AEO 2021 Table 7'!22:22,MATCH(B$1,'AEO 2021 Table 7'!1:1,0))/INDEX('AEO 2021 Table 7'!22:22,MATCH(B$1,'AEO 2021 Table 7'!1:1,0))</f>
        <v>1</v>
      </c>
      <c r="C3">
        <v>1</v>
      </c>
      <c r="D3" s="108">
        <f>'seds growth'!G11</f>
        <v>1.0255111976630964</v>
      </c>
      <c r="E3">
        <f>$D$3*INDEX('AEO 2023 Table 7'!22:22,MATCH(E$1,'AEO 2023 Table 7'!1:1,0))/INDEX('AEO 2023 Table 7'!22:22,MATCH($D$1,'AEO 2023 Table 7'!1:1,0))</f>
        <v>1.0921919310019415</v>
      </c>
      <c r="F3">
        <f>$D$3*INDEX('AEO 2023 Table 7'!22:22,MATCH(F$1,'AEO 2023 Table 7'!1:1,0))/INDEX('AEO 2023 Table 7'!22:22,MATCH($D$1,'AEO 2023 Table 7'!1:1,0))</f>
        <v>1.13009722083271</v>
      </c>
      <c r="G3">
        <f>$D$3*INDEX('AEO 2023 Table 7'!22:22,MATCH(G$1,'AEO 2023 Table 7'!1:1,0))/INDEX('AEO 2023 Table 7'!22:22,MATCH($D$1,'AEO 2023 Table 7'!1:1,0))</f>
        <v>1.1536091258348882</v>
      </c>
      <c r="H3">
        <f>$D$3*INDEX('AEO 2023 Table 7'!22:22,MATCH(H$1,'AEO 2023 Table 7'!1:1,0))/INDEX('AEO 2023 Table 7'!22:22,MATCH($D$1,'AEO 2023 Table 7'!1:1,0))</f>
        <v>1.1707633150279175</v>
      </c>
      <c r="I3">
        <f>$D$3*INDEX('AEO 2023 Table 7'!22:22,MATCH(I$1,'AEO 2023 Table 7'!1:1,0))/INDEX('AEO 2023 Table 7'!22:22,MATCH($D$1,'AEO 2023 Table 7'!1:1,0))</f>
        <v>1.1836332977365425</v>
      </c>
      <c r="J3">
        <f>$D$3*INDEX('AEO 2023 Table 7'!22:22,MATCH(J$1,'AEO 2023 Table 7'!1:1,0))/INDEX('AEO 2023 Table 7'!22:22,MATCH($D$1,'AEO 2023 Table 7'!1:1,0))</f>
        <v>1.1934617594037871</v>
      </c>
      <c r="K3">
        <f>$D$3*INDEX('AEO 2023 Table 7'!22:22,MATCH(K$1,'AEO 2023 Table 7'!1:1,0))/INDEX('AEO 2023 Table 7'!22:22,MATCH($D$1,'AEO 2023 Table 7'!1:1,0))</f>
        <v>1.200807819062045</v>
      </c>
      <c r="L3">
        <f>$D$3*INDEX('AEO 2023 Table 7'!22:22,MATCH(L$1,'AEO 2023 Table 7'!1:1,0))/INDEX('AEO 2023 Table 7'!22:22,MATCH($D$1,'AEO 2023 Table 7'!1:1,0))</f>
        <v>1.2062148338117535</v>
      </c>
      <c r="M3">
        <f>$D$3*INDEX('AEO 2023 Table 7'!22:22,MATCH(M$1,'AEO 2023 Table 7'!1:1,0))/INDEX('AEO 2023 Table 7'!22:22,MATCH($D$1,'AEO 2023 Table 7'!1:1,0))</f>
        <v>1.2099308042397172</v>
      </c>
      <c r="N3">
        <f>$D$3*INDEX('AEO 2023 Table 7'!22:22,MATCH(N$1,'AEO 2023 Table 7'!1:1,0))/INDEX('AEO 2023 Table 7'!22:22,MATCH($D$1,'AEO 2023 Table 7'!1:1,0))</f>
        <v>1.2129198088848911</v>
      </c>
      <c r="O3">
        <f>$D$3*INDEX('AEO 2023 Table 7'!22:22,MATCH(O$1,'AEO 2023 Table 7'!1:1,0))/INDEX('AEO 2023 Table 7'!22:22,MATCH($D$1,'AEO 2023 Table 7'!1:1,0))</f>
        <v>1.2155777895819744</v>
      </c>
      <c r="P3">
        <f>$D$3*INDEX('AEO 2023 Table 7'!22:22,MATCH(P$1,'AEO 2023 Table 7'!1:1,0))/INDEX('AEO 2023 Table 7'!22:22,MATCH($D$1,'AEO 2023 Table 7'!1:1,0))</f>
        <v>1.2181732602218767</v>
      </c>
      <c r="Q3">
        <f>$D$3*INDEX('AEO 2023 Table 7'!22:22,MATCH(Q$1,'AEO 2023 Table 7'!1:1,0))/INDEX('AEO 2023 Table 7'!22:22,MATCH($D$1,'AEO 2023 Table 7'!1:1,0))</f>
        <v>1.2202601587146278</v>
      </c>
      <c r="R3">
        <f>$D$3*INDEX('AEO 2023 Table 7'!22:22,MATCH(R$1,'AEO 2023 Table 7'!1:1,0))/INDEX('AEO 2023 Table 7'!22:22,MATCH($D$1,'AEO 2023 Table 7'!1:1,0))</f>
        <v>1.2220517123822396</v>
      </c>
      <c r="S3">
        <f>$D$3*INDEX('AEO 2023 Table 7'!22:22,MATCH(S$1,'AEO 2023 Table 7'!1:1,0))/INDEX('AEO 2023 Table 7'!22:22,MATCH($D$1,'AEO 2023 Table 7'!1:1,0))</f>
        <v>1.2236105949207861</v>
      </c>
      <c r="T3">
        <f>$D$3*INDEX('AEO 2023 Table 7'!22:22,MATCH(T$1,'AEO 2023 Table 7'!1:1,0))/INDEX('AEO 2023 Table 7'!22:22,MATCH($D$1,'AEO 2023 Table 7'!1:1,0))</f>
        <v>1.2243332827153692</v>
      </c>
      <c r="U3">
        <f>$D$3*INDEX('AEO 2023 Table 7'!22:22,MATCH(U$1,'AEO 2023 Table 7'!1:1,0))/INDEX('AEO 2023 Table 7'!22:22,MATCH($D$1,'AEO 2023 Table 7'!1:1,0))</f>
        <v>1.2246276515513961</v>
      </c>
      <c r="V3">
        <f>$D$3*INDEX('AEO 2023 Table 7'!22:22,MATCH(V$1,'AEO 2023 Table 7'!1:1,0))/INDEX('AEO 2023 Table 7'!22:22,MATCH($D$1,'AEO 2023 Table 7'!1:1,0))</f>
        <v>1.2246242618886094</v>
      </c>
      <c r="W3">
        <f>$D$3*INDEX('AEO 2023 Table 7'!22:22,MATCH(W$1,'AEO 2023 Table 7'!1:1,0))/INDEX('AEO 2023 Table 7'!22:22,MATCH($D$1,'AEO 2023 Table 7'!1:1,0))</f>
        <v>1.22431802923283</v>
      </c>
      <c r="X3">
        <f>$D$3*INDEX('AEO 2023 Table 7'!22:22,MATCH(X$1,'AEO 2023 Table 7'!1:1,0))/INDEX('AEO 2023 Table 7'!22:22,MATCH($D$1,'AEO 2023 Table 7'!1:1,0))</f>
        <v>1.2238544051830773</v>
      </c>
      <c r="Y3">
        <f>$D$3*INDEX('AEO 2023 Table 7'!22:22,MATCH(Y$1,'AEO 2023 Table 7'!1:1,0))/INDEX('AEO 2023 Table 7'!22:22,MATCH($D$1,'AEO 2023 Table 7'!1:1,0))</f>
        <v>1.2229578276875444</v>
      </c>
      <c r="Z3">
        <f>$D$3*INDEX('AEO 2023 Table 7'!22:22,MATCH(Z$1,'AEO 2023 Table 7'!1:1,0))/INDEX('AEO 2023 Table 7'!22:22,MATCH($D$1,'AEO 2023 Table 7'!1:1,0))</f>
        <v>1.2220852408225953</v>
      </c>
      <c r="AA3">
        <f>$D$3*INDEX('AEO 2023 Table 7'!22:22,MATCH(AA$1,'AEO 2023 Table 7'!1:1,0))/INDEX('AEO 2023 Table 7'!22:22,MATCH($D$1,'AEO 2023 Table 7'!1:1,0))</f>
        <v>1.2210442870693401</v>
      </c>
      <c r="AB3">
        <f>$D$3*INDEX('AEO 2023 Table 7'!22:22,MATCH(AB$1,'AEO 2023 Table 7'!1:1,0))/INDEX('AEO 2023 Table 7'!22:22,MATCH($D$1,'AEO 2023 Table 7'!1:1,0))</f>
        <v>1.2203480912427076</v>
      </c>
      <c r="AC3">
        <f>$D$3*INDEX('AEO 2023 Table 7'!22:22,MATCH(AC$1,'AEO 2023 Table 7'!1:1,0))/INDEX('AEO 2023 Table 7'!22:22,MATCH($D$1,'AEO 2023 Table 7'!1:1,0))</f>
        <v>1.2191455499267194</v>
      </c>
      <c r="AD3">
        <f>$D$3*INDEX('AEO 2023 Table 7'!22:22,MATCH(AD$1,'AEO 2023 Table 7'!1:1,0))/INDEX('AEO 2023 Table 7'!22:22,MATCH($D$1,'AEO 2023 Table 7'!1:1,0))</f>
        <v>1.2180443127740797</v>
      </c>
      <c r="AE3">
        <f>$D$3*INDEX('AEO 2023 Table 7'!22:22,MATCH(AE$1,'AEO 2023 Table 7'!1:1,0))/INDEX('AEO 2023 Table 7'!22:22,MATCH($D$1,'AEO 2023 Table 7'!1:1,0))</f>
        <v>1.2167273586505534</v>
      </c>
      <c r="AF3">
        <f>$D$3*INDEX('AEO 2023 Table 7'!22:22,MATCH(AF$1,'AEO 2023 Table 7'!1:1,0))/INDEX('AEO 2023 Table 7'!22:22,MATCH($D$1,'AEO 2023 Table 7'!1:1,0))</f>
        <v>1.2155793967496746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1.3912466843501325</v>
      </c>
      <c r="E4">
        <f>$D$4*'AEO 2023 Table 7'!G65/'AEO 2023 Table 7'!$F$65*'calibration multiplier'!$E$3</f>
        <v>1.493182464146017</v>
      </c>
      <c r="F4">
        <f>$D$4*'AEO 2023 Table 7'!H65/'AEO 2023 Table 7'!$F$65*'calibration multiplier'!$E$3</f>
        <v>1.5145440062355955</v>
      </c>
      <c r="G4">
        <f>$D$4*'AEO 2023 Table 7'!I65/'AEO 2023 Table 7'!$F$65*'calibration multiplier'!$E$3</f>
        <v>1.5174765957712115</v>
      </c>
      <c r="H4">
        <f>$D$4*'AEO 2023 Table 7'!J65/'AEO 2023 Table 7'!$F$65*'calibration multiplier'!$E$3</f>
        <v>1.5367295325210313</v>
      </c>
      <c r="I4">
        <f>$D$4*'AEO 2023 Table 7'!K65/'AEO 2023 Table 7'!$F$65*'calibration multiplier'!$E$3</f>
        <v>1.5557551290529577</v>
      </c>
      <c r="J4">
        <f>$D$4*'AEO 2023 Table 7'!L65/'AEO 2023 Table 7'!$F$65*'calibration multiplier'!$E$3</f>
        <v>1.5708077319079938</v>
      </c>
      <c r="K4">
        <f>$D$4*'AEO 2023 Table 7'!M65/'AEO 2023 Table 7'!$F$65*'calibration multiplier'!$E$3</f>
        <v>1.5820039894512155</v>
      </c>
      <c r="L4">
        <f>$D$4*'AEO 2023 Table 7'!N65/'AEO 2023 Table 7'!$F$65*'calibration multiplier'!$E$3</f>
        <v>1.5898616218731518</v>
      </c>
      <c r="M4">
        <f>$D$4*'AEO 2023 Table 7'!O65/'AEO 2023 Table 7'!$F$65*'calibration multiplier'!$E$3</f>
        <v>1.5977266999354123</v>
      </c>
      <c r="N4">
        <f>$D$4*'AEO 2023 Table 7'!P65/'AEO 2023 Table 7'!$F$65*'calibration multiplier'!$E$3</f>
        <v>1.6102125423827516</v>
      </c>
      <c r="O4">
        <f>$D$4*'AEO 2023 Table 7'!Q65/'AEO 2023 Table 7'!$F$65*'calibration multiplier'!$E$3</f>
        <v>1.6233719670914033</v>
      </c>
      <c r="P4">
        <f>$D$4*'AEO 2023 Table 7'!R65/'AEO 2023 Table 7'!$F$65*'calibration multiplier'!$E$3</f>
        <v>1.635262654688844</v>
      </c>
      <c r="Q4">
        <f>$D$4*'AEO 2023 Table 7'!S65/'AEO 2023 Table 7'!$F$65*'calibration multiplier'!$E$3</f>
        <v>1.6494197952009124</v>
      </c>
      <c r="R4">
        <f>$D$4*'AEO 2023 Table 7'!T65/'AEO 2023 Table 7'!$F$65*'calibration multiplier'!$E$3</f>
        <v>1.6677365667739936</v>
      </c>
      <c r="S4">
        <f>$D$4*'AEO 2023 Table 7'!U65/'AEO 2023 Table 7'!$F$65*'calibration multiplier'!$E$3</f>
        <v>1.6896118580459289</v>
      </c>
      <c r="T4">
        <f>$D$4*'AEO 2023 Table 7'!V65/'AEO 2023 Table 7'!$F$65*'calibration multiplier'!$E$3</f>
        <v>1.7125826511975364</v>
      </c>
      <c r="U4">
        <f>$D$4*'AEO 2023 Table 7'!W65/'AEO 2023 Table 7'!$F$65*'calibration multiplier'!$E$3</f>
        <v>1.7365655550571877</v>
      </c>
      <c r="V4">
        <f>$D$4*'AEO 2023 Table 7'!X65/'AEO 2023 Table 7'!$F$65*'calibration multiplier'!$E$3</f>
        <v>1.7644400469261872</v>
      </c>
      <c r="W4">
        <f>$D$4*'AEO 2023 Table 7'!Y65/'AEO 2023 Table 7'!$F$65*'calibration multiplier'!$E$3</f>
        <v>1.7911247254714098</v>
      </c>
      <c r="X4">
        <f>$D$4*'AEO 2023 Table 7'!Z65/'AEO 2023 Table 7'!$F$65*'calibration multiplier'!$E$3</f>
        <v>1.8182740119728507</v>
      </c>
      <c r="Y4">
        <f>$D$4*'AEO 2023 Table 7'!AA65/'AEO 2023 Table 7'!$F$65*'calibration multiplier'!$E$3</f>
        <v>1.8458362833242632</v>
      </c>
      <c r="Z4">
        <f>$D$4*'AEO 2023 Table 7'!AB65/'AEO 2023 Table 7'!$F$65*'calibration multiplier'!$E$3</f>
        <v>1.8733280692806082</v>
      </c>
      <c r="AA4">
        <f>$D$4*'AEO 2023 Table 7'!AC65/'AEO 2023 Table 7'!$F$65*'calibration multiplier'!$E$3</f>
        <v>1.9000872042290715</v>
      </c>
      <c r="AB4">
        <f>$D$4*'AEO 2023 Table 7'!AD65/'AEO 2023 Table 7'!$F$65*'calibration multiplier'!$E$3</f>
        <v>1.9261543910034231</v>
      </c>
      <c r="AC4">
        <f>$D$4*'AEO 2023 Table 7'!AE65/'AEO 2023 Table 7'!$F$65*'calibration multiplier'!$E$3</f>
        <v>1.9541023465236191</v>
      </c>
      <c r="AD4">
        <f>$D$4*'AEO 2023 Table 7'!AF65/'AEO 2023 Table 7'!$F$65*'calibration multiplier'!$E$3</f>
        <v>1.9823292653679547</v>
      </c>
      <c r="AE4">
        <f>$D$4*'AEO 2023 Table 7'!AG65/'AEO 2023 Table 7'!$F$65*'calibration multiplier'!$E$3</f>
        <v>2.0101496522505995</v>
      </c>
      <c r="AF4">
        <f>$D$4*'AEO 2023 Table 7'!AH65/'AEO 2023 Table 7'!$F$65*'calibration multiplier'!$E$3</f>
        <v>2.0411766282327837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1.020328654912342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1.0181488527141489</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1.016435350659231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1.0227104622965746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1.0332866994096321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1.0421957109246351</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1.0501132604268884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1.0574422786908626</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1.0652834305328494</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1.0744619543433327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1.0874143986968512</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1.0997478164055321</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1.1112538107213967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1.1238303314454072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1.1352496611707577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1.1489283349213091</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1.162631998560733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1.1755151766198628</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1.1900586209585966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1.205218730591223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1.2207033216724776</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1.2358178215320228</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1.2502307937039661</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1.2644557266398126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1.2801605083202141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1.2964424489039239</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1.3120517356595844</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1.3287088213581923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1.3479515347274345</v>
      </c>
    </row>
    <row r="3" spans="1:32">
      <c r="A3" t="s">
        <v>124</v>
      </c>
      <c r="B3">
        <v>1</v>
      </c>
      <c r="C3">
        <v>1</v>
      </c>
      <c r="D3" s="108">
        <f>'seds growth'!G11</f>
        <v>1.0255111976630964</v>
      </c>
      <c r="E3">
        <f>$D$3*INDEX('AEO 2023 Table 49'!50:50,MATCH(E1,'AEO 2023 Table 49'!13:13,0))/INDEX('AEO 2023 Table 49'!50:50,MATCH($D$1,'AEO 2023 Table 49'!13:13,0))</f>
        <v>1.0094620559899332</v>
      </c>
      <c r="F3">
        <f>$D$3*INDEX('AEO 2023 Table 49'!50:50,MATCH(F1,'AEO 2023 Table 49'!13:13,0))/INDEX('AEO 2023 Table 49'!50:50,MATCH($D$1,'AEO 2023 Table 49'!13:13,0))</f>
        <v>0.99685097816746771</v>
      </c>
      <c r="G3">
        <f>$D$3*INDEX('AEO 2023 Table 49'!50:50,MATCH(G1,'AEO 2023 Table 49'!13:13,0))/INDEX('AEO 2023 Table 49'!50:50,MATCH($D$1,'AEO 2023 Table 49'!13:13,0))</f>
        <v>0.99585400361178444</v>
      </c>
      <c r="H3">
        <f>$D$3*INDEX('AEO 2023 Table 49'!50:50,MATCH(H1,'AEO 2023 Table 49'!13:13,0))/INDEX('AEO 2023 Table 49'!50:50,MATCH($D$1,'AEO 2023 Table 49'!13:13,0))</f>
        <v>1.0020916566233111</v>
      </c>
      <c r="I3">
        <f>$D$3*INDEX('AEO 2023 Table 49'!50:50,MATCH(I1,'AEO 2023 Table 49'!13:13,0))/INDEX('AEO 2023 Table 49'!50:50,MATCH($D$1,'AEO 2023 Table 49'!13:13,0))</f>
        <v>1.0065293829284323</v>
      </c>
      <c r="J3">
        <f>$D$3*INDEX('AEO 2023 Table 49'!50:50,MATCH(J1,'AEO 2023 Table 49'!13:13,0))/INDEX('AEO 2023 Table 49'!50:50,MATCH($D$1,'AEO 2023 Table 49'!13:13,0))</f>
        <v>1.0097505772348796</v>
      </c>
      <c r="K3">
        <f>$D$3*INDEX('AEO 2023 Table 49'!50:50,MATCH(K1,'AEO 2023 Table 49'!13:13,0))/INDEX('AEO 2023 Table 49'!50:50,MATCH($D$1,'AEO 2023 Table 49'!13:13,0))</f>
        <v>1.0103960898310413</v>
      </c>
      <c r="L3">
        <f>$D$3*INDEX('AEO 2023 Table 49'!50:50,MATCH(L1,'AEO 2023 Table 49'!13:13,0))/INDEX('AEO 2023 Table 49'!50:50,MATCH($D$1,'AEO 2023 Table 49'!13:13,0))</f>
        <v>1.0106290319126552</v>
      </c>
      <c r="M3">
        <f>$D$3*INDEX('AEO 2023 Table 49'!50:50,MATCH(M1,'AEO 2023 Table 49'!13:13,0))/INDEX('AEO 2023 Table 49'!50:50,MATCH($D$1,'AEO 2023 Table 49'!13:13,0))</f>
        <v>1.0108947828154193</v>
      </c>
      <c r="N3">
        <f>$D$3*INDEX('AEO 2023 Table 49'!50:50,MATCH(N1,'AEO 2023 Table 49'!13:13,0))/INDEX('AEO 2023 Table 49'!50:50,MATCH($D$1,'AEO 2023 Table 49'!13:13,0))</f>
        <v>1.0131759201933779</v>
      </c>
      <c r="O3">
        <f>$D$3*INDEX('AEO 2023 Table 49'!50:50,MATCH(O1,'AEO 2023 Table 49'!13:13,0))/INDEX('AEO 2023 Table 49'!50:50,MATCH($D$1,'AEO 2023 Table 49'!13:13,0))</f>
        <v>1.0131585969602743</v>
      </c>
      <c r="P3">
        <f>$D$3*INDEX('AEO 2023 Table 49'!50:50,MATCH(P1,'AEO 2023 Table 49'!13:13,0))/INDEX('AEO 2023 Table 49'!50:50,MATCH($D$1,'AEO 2023 Table 49'!13:13,0))</f>
        <v>1.010401361403876</v>
      </c>
      <c r="Q3">
        <f>$D$3*INDEX('AEO 2023 Table 49'!50:50,MATCH(Q1,'AEO 2023 Table 49'!13:13,0))/INDEX('AEO 2023 Table 49'!50:50,MATCH($D$1,'AEO 2023 Table 49'!13:13,0))</f>
        <v>1.0080992968142997</v>
      </c>
      <c r="R3">
        <f>$D$3*INDEX('AEO 2023 Table 49'!50:50,MATCH(R1,'AEO 2023 Table 49'!13:13,0))/INDEX('AEO 2023 Table 49'!50:50,MATCH($D$1,'AEO 2023 Table 49'!13:13,0))</f>
        <v>1.0040571524065882</v>
      </c>
      <c r="S3">
        <f>$D$3*INDEX('AEO 2023 Table 49'!50:50,MATCH(S1,'AEO 2023 Table 49'!13:13,0))/INDEX('AEO 2023 Table 49'!50:50,MATCH($D$1,'AEO 2023 Table 49'!13:13,0))</f>
        <v>1.0032687587931226</v>
      </c>
      <c r="T3">
        <f>$D$3*INDEX('AEO 2023 Table 49'!50:50,MATCH(T1,'AEO 2023 Table 49'!13:13,0))/INDEX('AEO 2023 Table 49'!50:50,MATCH($D$1,'AEO 2023 Table 49'!13:13,0))</f>
        <v>1.0032047264625288</v>
      </c>
      <c r="U3">
        <f>$D$3*INDEX('AEO 2023 Table 49'!50:50,MATCH(U1,'AEO 2023 Table 49'!13:13,0))/INDEX('AEO 2023 Table 49'!50:50,MATCH($D$1,'AEO 2023 Table 49'!13:13,0))</f>
        <v>1.0020282112420338</v>
      </c>
      <c r="V3">
        <f>$D$3*INDEX('AEO 2023 Table 49'!50:50,MATCH(V1,'AEO 2023 Table 49'!13:13,0))/INDEX('AEO 2023 Table 49'!50:50,MATCH($D$1,'AEO 2023 Table 49'!13:13,0))</f>
        <v>1.0019288577277938</v>
      </c>
      <c r="W3">
        <f>$D$3*INDEX('AEO 2023 Table 49'!50:50,MATCH(W1,'AEO 2023 Table 49'!13:13,0))/INDEX('AEO 2023 Table 49'!50:50,MATCH($D$1,'AEO 2023 Table 49'!13:13,0))</f>
        <v>1.0011083245251098</v>
      </c>
      <c r="X3">
        <f>$D$3*INDEX('AEO 2023 Table 49'!50:50,MATCH(X1,'AEO 2023 Table 49'!13:13,0))/INDEX('AEO 2023 Table 49'!50:50,MATCH($D$1,'AEO 2023 Table 49'!13:13,0))</f>
        <v>1.0009356462303463</v>
      </c>
      <c r="Y3">
        <f>$D$3*INDEX('AEO 2023 Table 49'!50:50,MATCH(Y1,'AEO 2023 Table 49'!13:13,0))/INDEX('AEO 2023 Table 49'!50:50,MATCH($D$1,'AEO 2023 Table 49'!13:13,0))</f>
        <v>1.0001537858564713</v>
      </c>
      <c r="Z3">
        <f>$D$3*INDEX('AEO 2023 Table 49'!50:50,MATCH(Z1,'AEO 2023 Table 49'!13:13,0))/INDEX('AEO 2023 Table 49'!50:50,MATCH($D$1,'AEO 2023 Table 49'!13:13,0))</f>
        <v>0.99872004969758088</v>
      </c>
      <c r="AA3">
        <f>$D$3*INDEX('AEO 2023 Table 49'!50:50,MATCH(AA1,'AEO 2023 Table 49'!13:13,0))/INDEX('AEO 2023 Table 49'!50:50,MATCH($D$1,'AEO 2023 Table 49'!13:13,0))</f>
        <v>0.99656103617604463</v>
      </c>
      <c r="AB3">
        <f>$D$3*INDEX('AEO 2023 Table 49'!50:50,MATCH(AB1,'AEO 2023 Table 49'!13:13,0))/INDEX('AEO 2023 Table 49'!50:50,MATCH($D$1,'AEO 2023 Table 49'!13:13,0))</f>
        <v>0.99434100186760443</v>
      </c>
      <c r="AC3">
        <f>$D$3*INDEX('AEO 2023 Table 49'!50:50,MATCH(AC1,'AEO 2023 Table 49'!13:13,0))/INDEX('AEO 2023 Table 49'!50:50,MATCH($D$1,'AEO 2023 Table 49'!13:13,0))</f>
        <v>0.99147486801368589</v>
      </c>
      <c r="AD3">
        <f>$D$3*INDEX('AEO 2023 Table 49'!50:50,MATCH(AD1,'AEO 2023 Table 49'!13:13,0))/INDEX('AEO 2023 Table 49'!50:50,MATCH($D$1,'AEO 2023 Table 49'!13:13,0))</f>
        <v>0.98822086488608862</v>
      </c>
      <c r="AE3">
        <f>$D$3*INDEX('AEO 2023 Table 49'!50:50,MATCH(AE1,'AEO 2023 Table 49'!13:13,0))/INDEX('AEO 2023 Table 49'!50:50,MATCH($D$1,'AEO 2023 Table 49'!13:13,0))</f>
        <v>0.98684019552803492</v>
      </c>
      <c r="AF3">
        <f>$D$3*INDEX('AEO 2023 Table 49'!50:50,MATCH(AF1,'AEO 2023 Table 49'!13:13,0))/INDEX('AEO 2023 Table 49'!50:50,MATCH($D$1,'AEO 2023 Table 49'!13:13,0))</f>
        <v>0.98667730886439553</v>
      </c>
    </row>
    <row r="4" spans="1:32">
      <c r="A4" t="s">
        <v>122</v>
      </c>
      <c r="B4">
        <v>1</v>
      </c>
      <c r="C4">
        <v>1</v>
      </c>
      <c r="D4" s="108">
        <f>'seds growth'!G8</f>
        <v>1.3912466843501325</v>
      </c>
      <c r="E4">
        <f>$D$4*'AEO 2023 Table 7'!G65/'AEO 2023 Table 7'!$F$65</f>
        <v>1.493182464146017</v>
      </c>
      <c r="F4">
        <f>$D$4*'AEO 2023 Table 7'!H65/'AEO 2023 Table 7'!$F$65</f>
        <v>1.5145440062355955</v>
      </c>
      <c r="G4">
        <f>$D$4*'AEO 2023 Table 7'!I65/'AEO 2023 Table 7'!$F$65</f>
        <v>1.5174765957712115</v>
      </c>
      <c r="H4">
        <f>$D$4*'AEO 2023 Table 7'!J65/'AEO 2023 Table 7'!$F$65</f>
        <v>1.5367295325210313</v>
      </c>
      <c r="I4">
        <f>$D$4*'AEO 2023 Table 7'!K65/'AEO 2023 Table 7'!$F$65</f>
        <v>1.5557551290529577</v>
      </c>
      <c r="J4">
        <f>$D$4*'AEO 2023 Table 7'!L65/'AEO 2023 Table 7'!$F$65</f>
        <v>1.5708077319079938</v>
      </c>
      <c r="K4">
        <f>$D$4*'AEO 2023 Table 7'!M65/'AEO 2023 Table 7'!$F$65</f>
        <v>1.5820039894512155</v>
      </c>
      <c r="L4">
        <f>$D$4*'AEO 2023 Table 7'!N65/'AEO 2023 Table 7'!$F$65</f>
        <v>1.5898616218731518</v>
      </c>
      <c r="M4">
        <f>$D$4*'AEO 2023 Table 7'!O65/'AEO 2023 Table 7'!$F$65</f>
        <v>1.5977266999354123</v>
      </c>
      <c r="N4">
        <f>$D$4*'AEO 2023 Table 7'!P65/'AEO 2023 Table 7'!$F$65</f>
        <v>1.6102125423827516</v>
      </c>
      <c r="O4">
        <f>$D$4*'AEO 2023 Table 7'!Q65/'AEO 2023 Table 7'!$F$65</f>
        <v>1.6233719670914033</v>
      </c>
      <c r="P4">
        <f>$D$4*'AEO 2023 Table 7'!R65/'AEO 2023 Table 7'!$F$65</f>
        <v>1.635262654688844</v>
      </c>
      <c r="Q4">
        <f>$D$4*'AEO 2023 Table 7'!S65/'AEO 2023 Table 7'!$F$65</f>
        <v>1.6494197952009124</v>
      </c>
      <c r="R4">
        <f>$D$4*'AEO 2023 Table 7'!T65/'AEO 2023 Table 7'!$F$65</f>
        <v>1.6677365667739936</v>
      </c>
      <c r="S4">
        <f>$D$4*'AEO 2023 Table 7'!U65/'AEO 2023 Table 7'!$F$65</f>
        <v>1.6896118580459289</v>
      </c>
      <c r="T4">
        <f>$D$4*'AEO 2023 Table 7'!V65/'AEO 2023 Table 7'!$F$65</f>
        <v>1.7125826511975364</v>
      </c>
      <c r="U4">
        <f>$D$4*'AEO 2023 Table 7'!W65/'AEO 2023 Table 7'!$F$65</f>
        <v>1.7365655550571877</v>
      </c>
      <c r="V4">
        <f>$D$4*'AEO 2023 Table 7'!X65/'AEO 2023 Table 7'!$F$65</f>
        <v>1.7644400469261872</v>
      </c>
      <c r="W4">
        <f>$D$4*'AEO 2023 Table 7'!Y65/'AEO 2023 Table 7'!$F$65</f>
        <v>1.7911247254714098</v>
      </c>
      <c r="X4">
        <f>$D$4*'AEO 2023 Table 7'!Z65/'AEO 2023 Table 7'!$F$65</f>
        <v>1.8182740119728507</v>
      </c>
      <c r="Y4">
        <f>$D$4*'AEO 2023 Table 7'!AA65/'AEO 2023 Table 7'!$F$65</f>
        <v>1.8458362833242632</v>
      </c>
      <c r="Z4">
        <f>$D$4*'AEO 2023 Table 7'!AB65/'AEO 2023 Table 7'!$F$65</f>
        <v>1.8733280692806082</v>
      </c>
      <c r="AA4">
        <f>$D$4*'AEO 2023 Table 7'!AC65/'AEO 2023 Table 7'!$F$65</f>
        <v>1.9000872042290715</v>
      </c>
      <c r="AB4">
        <f>$D$4*'AEO 2023 Table 7'!AD65/'AEO 2023 Table 7'!$F$65</f>
        <v>1.9261543910034231</v>
      </c>
      <c r="AC4">
        <f>$D$4*'AEO 2023 Table 7'!AE65/'AEO 2023 Table 7'!$F$65</f>
        <v>1.9541023465236191</v>
      </c>
      <c r="AD4">
        <f>$D$4*'AEO 2023 Table 7'!AF65/'AEO 2023 Table 7'!$F$65</f>
        <v>1.9823292653679547</v>
      </c>
      <c r="AE4">
        <f>$D$4*'AEO 2023 Table 7'!AG65/'AEO 2023 Table 7'!$F$65</f>
        <v>2.0101496522505995</v>
      </c>
      <c r="AF4">
        <f>$D$4*'AEO 2023 Table 7'!AH65/'AEO 2023 Table 7'!$F$65</f>
        <v>2.0411766282327837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1.020328654912342</v>
      </c>
      <c r="E2" s="108">
        <f>'growth rates from 2022 psgr'!E2</f>
        <v>1.0411639971043962</v>
      </c>
      <c r="F2" s="108">
        <f>'growth rates from 2022 psgr'!F2</f>
        <v>1.048752933849189</v>
      </c>
      <c r="G2" s="108">
        <f>'growth rates from 2022 psgr'!G2</f>
        <v>1.052647760204751</v>
      </c>
      <c r="H2" s="108">
        <f>'growth rates from 2022 psgr'!H2</f>
        <v>1.0601398871344681</v>
      </c>
      <c r="I2" s="108">
        <f>'growth rates from 2022 psgr'!I2</f>
        <v>1.0700788088891686</v>
      </c>
      <c r="J2" s="108">
        <f>'growth rates from 2022 psgr'!J2</f>
        <v>1.0792740023152896</v>
      </c>
      <c r="K2" s="108">
        <f>'growth rates from 2022 psgr'!K2</f>
        <v>1.0864564250382656</v>
      </c>
      <c r="L2" s="108">
        <f>'growth rates from 2022 psgr'!L2</f>
        <v>1.0919362190666142</v>
      </c>
      <c r="M2" s="108">
        <f>'growth rates from 2022 psgr'!M2</f>
        <v>1.0965767011551368</v>
      </c>
      <c r="N2" s="108">
        <f>'growth rates from 2022 psgr'!N2</f>
        <v>1.1004799383287727</v>
      </c>
      <c r="O2" s="108">
        <f>'growth rates from 2022 psgr'!O2</f>
        <v>1.106116730945188</v>
      </c>
      <c r="P2" s="108">
        <f>'growth rates from 2022 psgr'!P2</f>
        <v>1.113314923503484</v>
      </c>
      <c r="Q2" s="108">
        <f>'growth rates from 2022 psgr'!Q2</f>
        <v>1.1198888889579199</v>
      </c>
      <c r="R2" s="108">
        <f>'growth rates from 2022 psgr'!R2</f>
        <v>1.1252298197985338</v>
      </c>
      <c r="S2" s="108">
        <f>'growth rates from 2022 psgr'!S2</f>
        <v>1.1314368711195912</v>
      </c>
      <c r="T2" s="108">
        <f>'growth rates from 2022 psgr'!T2</f>
        <v>1.1384409179678958</v>
      </c>
      <c r="U2" s="108">
        <f>'growth rates from 2022 psgr'!U2</f>
        <v>1.1454977942130899</v>
      </c>
      <c r="V2" s="108">
        <f>'growth rates from 2022 psgr'!V2</f>
        <v>1.1535585151241348</v>
      </c>
      <c r="W2" s="108">
        <f>'growth rates from 2022 psgr'!W2</f>
        <v>1.1618184631166155</v>
      </c>
      <c r="X2" s="108">
        <f>'growth rates from 2022 psgr'!X2</f>
        <v>1.1704324466931524</v>
      </c>
      <c r="Y2" s="108">
        <f>'growth rates from 2022 psgr'!Y2</f>
        <v>1.1787983161604796</v>
      </c>
      <c r="Z2" s="108">
        <f>'growth rates from 2022 psgr'!Z2</f>
        <v>1.187461624207713</v>
      </c>
      <c r="AA2" s="108">
        <f>'growth rates from 2022 psgr'!AA2</f>
        <v>1.1966713612653246</v>
      </c>
      <c r="AB2" s="108">
        <f>'growth rates from 2022 psgr'!AB2</f>
        <v>1.2073720591885815</v>
      </c>
      <c r="AC2" s="108">
        <f>'growth rates from 2022 psgr'!AC2</f>
        <v>1.2188599401376174</v>
      </c>
      <c r="AD2" s="108">
        <f>'growth rates from 2022 psgr'!AD2</f>
        <v>1.230712019413599</v>
      </c>
      <c r="AE2" s="108">
        <f>'growth rates from 2022 psgr'!AE2</f>
        <v>1.2427200458356742</v>
      </c>
      <c r="AF2" s="108">
        <f>'growth rates from 2022 psgr'!AF2</f>
        <v>1.2558246971680573</v>
      </c>
    </row>
    <row r="3" spans="1:32">
      <c r="A3" t="s">
        <v>124</v>
      </c>
      <c r="B3">
        <f>INDEX('AEO 2021 Table 7'!22:22,MATCH(B$1,'AEO 2021 Table 7'!1:1,0))/INDEX('AEO 2021 Table 7'!22:22,MATCH(B$1,'AEO 2021 Table 7'!1:1,0))</f>
        <v>1</v>
      </c>
      <c r="C3">
        <v>1</v>
      </c>
      <c r="D3" s="108">
        <f>'growth rates from 2022 psgr'!D3</f>
        <v>1.0255111976630964</v>
      </c>
      <c r="E3" s="108">
        <f>'growth rates from 2022 psgr'!E3</f>
        <v>1.0921919310019415</v>
      </c>
      <c r="F3" s="108">
        <f>'growth rates from 2022 psgr'!F3</f>
        <v>1.13009722083271</v>
      </c>
      <c r="G3" s="108">
        <f>'growth rates from 2022 psgr'!G3</f>
        <v>1.1536091258348882</v>
      </c>
      <c r="H3" s="108">
        <f>'growth rates from 2022 psgr'!H3</f>
        <v>1.1707633150279175</v>
      </c>
      <c r="I3" s="108">
        <f>'growth rates from 2022 psgr'!I3</f>
        <v>1.1836332977365425</v>
      </c>
      <c r="J3" s="108">
        <f>'growth rates from 2022 psgr'!J3</f>
        <v>1.1934617594037871</v>
      </c>
      <c r="K3" s="108">
        <f>'growth rates from 2022 psgr'!K3</f>
        <v>1.200807819062045</v>
      </c>
      <c r="L3" s="108">
        <f>'growth rates from 2022 psgr'!L3</f>
        <v>1.2062148338117535</v>
      </c>
      <c r="M3" s="108">
        <f>'growth rates from 2022 psgr'!M3</f>
        <v>1.2099308042397172</v>
      </c>
      <c r="N3" s="108">
        <f>'growth rates from 2022 psgr'!N3</f>
        <v>1.2129198088848911</v>
      </c>
      <c r="O3" s="108">
        <f>'growth rates from 2022 psgr'!O3</f>
        <v>1.2155777895819744</v>
      </c>
      <c r="P3" s="108">
        <f>'growth rates from 2022 psgr'!P3</f>
        <v>1.2181732602218767</v>
      </c>
      <c r="Q3" s="108">
        <f>'growth rates from 2022 psgr'!Q3</f>
        <v>1.2202601587146278</v>
      </c>
      <c r="R3" s="108">
        <f>'growth rates from 2022 psgr'!R3</f>
        <v>1.2220517123822396</v>
      </c>
      <c r="S3" s="108">
        <f>'growth rates from 2022 psgr'!S3</f>
        <v>1.2236105949207861</v>
      </c>
      <c r="T3" s="108">
        <f>'growth rates from 2022 psgr'!T3</f>
        <v>1.2243332827153692</v>
      </c>
      <c r="U3" s="108">
        <f>'growth rates from 2022 psgr'!U3</f>
        <v>1.2246276515513961</v>
      </c>
      <c r="V3" s="108">
        <f>'growth rates from 2022 psgr'!V3</f>
        <v>1.2246242618886094</v>
      </c>
      <c r="W3" s="108">
        <f>'growth rates from 2022 psgr'!W3</f>
        <v>1.22431802923283</v>
      </c>
      <c r="X3" s="108">
        <f>'growth rates from 2022 psgr'!X3</f>
        <v>1.2238544051830773</v>
      </c>
      <c r="Y3" s="108">
        <f>'growth rates from 2022 psgr'!Y3</f>
        <v>1.2229578276875444</v>
      </c>
      <c r="Z3" s="108">
        <f>'growth rates from 2022 psgr'!Z3</f>
        <v>1.2220852408225953</v>
      </c>
      <c r="AA3" s="108">
        <f>'growth rates from 2022 psgr'!AA3</f>
        <v>1.2210442870693401</v>
      </c>
      <c r="AB3" s="108">
        <f>'growth rates from 2022 psgr'!AB3</f>
        <v>1.2203480912427076</v>
      </c>
      <c r="AC3" s="108">
        <f>'growth rates from 2022 psgr'!AC3</f>
        <v>1.2191455499267194</v>
      </c>
      <c r="AD3" s="108">
        <f>'growth rates from 2022 psgr'!AD3</f>
        <v>1.2180443127740797</v>
      </c>
      <c r="AE3" s="108">
        <f>'growth rates from 2022 psgr'!AE3</f>
        <v>1.2167273586505534</v>
      </c>
      <c r="AF3" s="108">
        <f>'growth rates from 2022 psgr'!AF3</f>
        <v>1.2155793967496746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1.3912466843501325</v>
      </c>
      <c r="E4" s="108">
        <f>'growth rates from 2022 psgr'!E4</f>
        <v>1.493182464146017</v>
      </c>
      <c r="F4" s="108">
        <f>'growth rates from 2022 psgr'!F4</f>
        <v>1.5145440062355955</v>
      </c>
      <c r="G4" s="108">
        <f>'growth rates from 2022 psgr'!G4</f>
        <v>1.5174765957712115</v>
      </c>
      <c r="H4" s="108">
        <f>'growth rates from 2022 psgr'!H4</f>
        <v>1.5367295325210313</v>
      </c>
      <c r="I4" s="108">
        <f>'growth rates from 2022 psgr'!I4</f>
        <v>1.5557551290529577</v>
      </c>
      <c r="J4" s="108">
        <f>'growth rates from 2022 psgr'!J4</f>
        <v>1.5708077319079938</v>
      </c>
      <c r="K4" s="108">
        <f>'growth rates from 2022 psgr'!K4</f>
        <v>1.5820039894512155</v>
      </c>
      <c r="L4" s="108">
        <f>'growth rates from 2022 psgr'!L4</f>
        <v>1.5898616218731518</v>
      </c>
      <c r="M4" s="108">
        <f>'growth rates from 2022 psgr'!M4</f>
        <v>1.5977266999354123</v>
      </c>
      <c r="N4" s="108">
        <f>'growth rates from 2022 psgr'!N4</f>
        <v>1.6102125423827516</v>
      </c>
      <c r="O4" s="108">
        <f>'growth rates from 2022 psgr'!O4</f>
        <v>1.6233719670914033</v>
      </c>
      <c r="P4" s="108">
        <f>'growth rates from 2022 psgr'!P4</f>
        <v>1.635262654688844</v>
      </c>
      <c r="Q4" s="108">
        <f>'growth rates from 2022 psgr'!Q4</f>
        <v>1.6494197952009124</v>
      </c>
      <c r="R4" s="108">
        <f>'growth rates from 2022 psgr'!R4</f>
        <v>1.6677365667739936</v>
      </c>
      <c r="S4" s="108">
        <f>'growth rates from 2022 psgr'!S4</f>
        <v>1.6896118580459289</v>
      </c>
      <c r="T4" s="108">
        <f>'growth rates from 2022 psgr'!T4</f>
        <v>1.7125826511975364</v>
      </c>
      <c r="U4" s="108">
        <f>'growth rates from 2022 psgr'!U4</f>
        <v>1.7365655550571877</v>
      </c>
      <c r="V4" s="108">
        <f>'growth rates from 2022 psgr'!V4</f>
        <v>1.7644400469261872</v>
      </c>
      <c r="W4" s="108">
        <f>'growth rates from 2022 psgr'!W4</f>
        <v>1.7911247254714098</v>
      </c>
      <c r="X4" s="108">
        <f>'growth rates from 2022 psgr'!X4</f>
        <v>1.8182740119728507</v>
      </c>
      <c r="Y4" s="108">
        <f>'growth rates from 2022 psgr'!Y4</f>
        <v>1.8458362833242632</v>
      </c>
      <c r="Z4" s="108">
        <f>'growth rates from 2022 psgr'!Z4</f>
        <v>1.8733280692806082</v>
      </c>
      <c r="AA4" s="108">
        <f>'growth rates from 2022 psgr'!AA4</f>
        <v>1.9000872042290715</v>
      </c>
      <c r="AB4" s="108">
        <f>'growth rates from 2022 psgr'!AB4</f>
        <v>1.9261543910034231</v>
      </c>
      <c r="AC4" s="108">
        <f>'growth rates from 2022 psgr'!AC4</f>
        <v>1.9541023465236191</v>
      </c>
      <c r="AD4" s="108">
        <f>'growth rates from 2022 psgr'!AD4</f>
        <v>1.9823292653679547</v>
      </c>
      <c r="AE4" s="108">
        <f>'growth rates from 2022 psgr'!AE4</f>
        <v>2.0101496522505995</v>
      </c>
      <c r="AF4" s="108">
        <f>'growth rates from 2022 psgr'!AF4</f>
        <v>2.0411766282327837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1.020328654912342</v>
      </c>
      <c r="E2" s="108">
        <f>'growth rates from 2022 frgt'!E2</f>
        <v>1.0181488527141489</v>
      </c>
      <c r="F2" s="108">
        <f>'growth rates from 2022 frgt'!F2</f>
        <v>1.016435350659231</v>
      </c>
      <c r="G2" s="108">
        <f>'growth rates from 2022 frgt'!G2</f>
        <v>1.0227104622965746</v>
      </c>
      <c r="H2" s="108">
        <f>'growth rates from 2022 frgt'!H2</f>
        <v>1.0332866994096321</v>
      </c>
      <c r="I2" s="108">
        <f>'growth rates from 2022 frgt'!I2</f>
        <v>1.0421957109246351</v>
      </c>
      <c r="J2" s="108">
        <f>'growth rates from 2022 frgt'!J2</f>
        <v>1.0501132604268884</v>
      </c>
      <c r="K2" s="108">
        <f>'growth rates from 2022 frgt'!K2</f>
        <v>1.0574422786908626</v>
      </c>
      <c r="L2" s="108">
        <f>'growth rates from 2022 frgt'!L2</f>
        <v>1.0652834305328494</v>
      </c>
      <c r="M2" s="108">
        <f>'growth rates from 2022 frgt'!M2</f>
        <v>1.0744619543433327</v>
      </c>
      <c r="N2" s="108">
        <f>'growth rates from 2022 frgt'!N2</f>
        <v>1.0874143986968512</v>
      </c>
      <c r="O2" s="108">
        <f>'growth rates from 2022 frgt'!O2</f>
        <v>1.0997478164055321</v>
      </c>
      <c r="P2" s="108">
        <f>'growth rates from 2022 frgt'!P2</f>
        <v>1.1112538107213967</v>
      </c>
      <c r="Q2" s="108">
        <f>'growth rates from 2022 frgt'!Q2</f>
        <v>1.1238303314454072</v>
      </c>
      <c r="R2" s="108">
        <f>'growth rates from 2022 frgt'!R2</f>
        <v>1.1352496611707577</v>
      </c>
      <c r="S2" s="108">
        <f>'growth rates from 2022 frgt'!S2</f>
        <v>1.1489283349213091</v>
      </c>
      <c r="T2" s="108">
        <f>'growth rates from 2022 frgt'!T2</f>
        <v>1.162631998560733</v>
      </c>
      <c r="U2" s="108">
        <f>'growth rates from 2022 frgt'!U2</f>
        <v>1.1755151766198628</v>
      </c>
      <c r="V2" s="108">
        <f>'growth rates from 2022 frgt'!V2</f>
        <v>1.1900586209585966</v>
      </c>
      <c r="W2" s="108">
        <f>'growth rates from 2022 frgt'!W2</f>
        <v>1.205218730591223</v>
      </c>
      <c r="X2" s="108">
        <f>'growth rates from 2022 frgt'!X2</f>
        <v>1.2207033216724776</v>
      </c>
      <c r="Y2" s="108">
        <f>'growth rates from 2022 frgt'!Y2</f>
        <v>1.2358178215320228</v>
      </c>
      <c r="Z2" s="108">
        <f>'growth rates from 2022 frgt'!Z2</f>
        <v>1.2502307937039661</v>
      </c>
      <c r="AA2" s="108">
        <f>'growth rates from 2022 frgt'!AA2</f>
        <v>1.2644557266398126</v>
      </c>
      <c r="AB2" s="108">
        <f>'growth rates from 2022 frgt'!AB2</f>
        <v>1.2801605083202141</v>
      </c>
      <c r="AC2" s="108">
        <f>'growth rates from 2022 frgt'!AC2</f>
        <v>1.2964424489039239</v>
      </c>
      <c r="AD2" s="108">
        <f>'growth rates from 2022 frgt'!AD2</f>
        <v>1.3120517356595844</v>
      </c>
      <c r="AE2" s="108">
        <f>'growth rates from 2022 frgt'!AE2</f>
        <v>1.3287088213581923</v>
      </c>
      <c r="AF2" s="108">
        <f>'growth rates from 2022 frgt'!AF2</f>
        <v>1.3479515347274345</v>
      </c>
    </row>
    <row r="3" spans="1:32">
      <c r="A3" t="s">
        <v>124</v>
      </c>
      <c r="B3">
        <v>1</v>
      </c>
      <c r="C3">
        <v>1</v>
      </c>
      <c r="D3" s="108">
        <f>'growth rates from 2022 frgt'!D3</f>
        <v>1.0255111976630964</v>
      </c>
      <c r="E3" s="108">
        <f>'growth rates from 2022 frgt'!E3</f>
        <v>1.0094620559899332</v>
      </c>
      <c r="F3" s="108">
        <f>'growth rates from 2022 frgt'!F3</f>
        <v>0.99685097816746771</v>
      </c>
      <c r="G3" s="108">
        <f>'growth rates from 2022 frgt'!G3</f>
        <v>0.99585400361178444</v>
      </c>
      <c r="H3" s="108">
        <f>'growth rates from 2022 frgt'!H3</f>
        <v>1.0020916566233111</v>
      </c>
      <c r="I3" s="108">
        <f>'growth rates from 2022 frgt'!I3</f>
        <v>1.0065293829284323</v>
      </c>
      <c r="J3" s="108">
        <f>'growth rates from 2022 frgt'!J3</f>
        <v>1.0097505772348796</v>
      </c>
      <c r="K3" s="108">
        <f>'growth rates from 2022 frgt'!K3</f>
        <v>1.0103960898310413</v>
      </c>
      <c r="L3" s="108">
        <f>'growth rates from 2022 frgt'!L3</f>
        <v>1.0106290319126552</v>
      </c>
      <c r="M3" s="108">
        <f>'growth rates from 2022 frgt'!M3</f>
        <v>1.0108947828154193</v>
      </c>
      <c r="N3" s="108">
        <f>'growth rates from 2022 frgt'!N3</f>
        <v>1.0131759201933779</v>
      </c>
      <c r="O3" s="108">
        <f>'growth rates from 2022 frgt'!O3</f>
        <v>1.0131585969602743</v>
      </c>
      <c r="P3" s="108">
        <f>'growth rates from 2022 frgt'!P3</f>
        <v>1.010401361403876</v>
      </c>
      <c r="Q3" s="108">
        <f>'growth rates from 2022 frgt'!Q3</f>
        <v>1.0080992968142997</v>
      </c>
      <c r="R3" s="108">
        <f>'growth rates from 2022 frgt'!R3</f>
        <v>1.0040571524065882</v>
      </c>
      <c r="S3" s="108">
        <f>'growth rates from 2022 frgt'!S3</f>
        <v>1.0032687587931226</v>
      </c>
      <c r="T3" s="108">
        <f>'growth rates from 2022 frgt'!T3</f>
        <v>1.0032047264625288</v>
      </c>
      <c r="U3" s="108">
        <f>'growth rates from 2022 frgt'!U3</f>
        <v>1.0020282112420338</v>
      </c>
      <c r="V3" s="108">
        <f>'growth rates from 2022 frgt'!V3</f>
        <v>1.0019288577277938</v>
      </c>
      <c r="W3" s="108">
        <f>'growth rates from 2022 frgt'!W3</f>
        <v>1.0011083245251098</v>
      </c>
      <c r="X3" s="108">
        <f>'growth rates from 2022 frgt'!X3</f>
        <v>1.0009356462303463</v>
      </c>
      <c r="Y3" s="108">
        <f>'growth rates from 2022 frgt'!Y3</f>
        <v>1.0001537858564713</v>
      </c>
      <c r="Z3" s="108">
        <f>'growth rates from 2022 frgt'!Z3</f>
        <v>0.99872004969758088</v>
      </c>
      <c r="AA3" s="108">
        <f>'growth rates from 2022 frgt'!AA3</f>
        <v>0.99656103617604463</v>
      </c>
      <c r="AB3" s="108">
        <f>'growth rates from 2022 frgt'!AB3</f>
        <v>0.99434100186760443</v>
      </c>
      <c r="AC3" s="108">
        <f>'growth rates from 2022 frgt'!AC3</f>
        <v>0.99147486801368589</v>
      </c>
      <c r="AD3" s="108">
        <f>'growth rates from 2022 frgt'!AD3</f>
        <v>0.98822086488608862</v>
      </c>
      <c r="AE3" s="108">
        <f>'growth rates from 2022 frgt'!AE3</f>
        <v>0.98684019552803492</v>
      </c>
      <c r="AF3" s="108">
        <f>'growth rates from 2022 frgt'!AF3</f>
        <v>0.98667730886439553</v>
      </c>
    </row>
    <row r="4" spans="1:32">
      <c r="A4" t="s">
        <v>122</v>
      </c>
      <c r="B4">
        <v>1</v>
      </c>
      <c r="C4">
        <v>1</v>
      </c>
      <c r="D4" s="108">
        <f>'growth rates from 2022 frgt'!D4</f>
        <v>1.3912466843501325</v>
      </c>
      <c r="E4" s="108">
        <f>'growth rates from 2022 frgt'!E4</f>
        <v>1.493182464146017</v>
      </c>
      <c r="F4" s="108">
        <f>'growth rates from 2022 frgt'!F4</f>
        <v>1.5145440062355955</v>
      </c>
      <c r="G4" s="108">
        <f>'growth rates from 2022 frgt'!G4</f>
        <v>1.5174765957712115</v>
      </c>
      <c r="H4" s="108">
        <f>'growth rates from 2022 frgt'!H4</f>
        <v>1.5367295325210313</v>
      </c>
      <c r="I4" s="108">
        <f>'growth rates from 2022 frgt'!I4</f>
        <v>1.5557551290529577</v>
      </c>
      <c r="J4" s="108">
        <f>'growth rates from 2022 frgt'!J4</f>
        <v>1.5708077319079938</v>
      </c>
      <c r="K4" s="108">
        <f>'growth rates from 2022 frgt'!K4</f>
        <v>1.5820039894512155</v>
      </c>
      <c r="L4" s="108">
        <f>'growth rates from 2022 frgt'!L4</f>
        <v>1.5898616218731518</v>
      </c>
      <c r="M4" s="108">
        <f>'growth rates from 2022 frgt'!M4</f>
        <v>1.5977266999354123</v>
      </c>
      <c r="N4" s="108">
        <f>'growth rates from 2022 frgt'!N4</f>
        <v>1.6102125423827516</v>
      </c>
      <c r="O4" s="108">
        <f>'growth rates from 2022 frgt'!O4</f>
        <v>1.6233719670914033</v>
      </c>
      <c r="P4" s="108">
        <f>'growth rates from 2022 frgt'!P4</f>
        <v>1.635262654688844</v>
      </c>
      <c r="Q4" s="108">
        <f>'growth rates from 2022 frgt'!Q4</f>
        <v>1.6494197952009124</v>
      </c>
      <c r="R4" s="108">
        <f>'growth rates from 2022 frgt'!R4</f>
        <v>1.6677365667739936</v>
      </c>
      <c r="S4" s="108">
        <f>'growth rates from 2022 frgt'!S4</f>
        <v>1.6896118580459289</v>
      </c>
      <c r="T4" s="108">
        <f>'growth rates from 2022 frgt'!T4</f>
        <v>1.7125826511975364</v>
      </c>
      <c r="U4" s="108">
        <f>'growth rates from 2022 frgt'!U4</f>
        <v>1.7365655550571877</v>
      </c>
      <c r="V4" s="108">
        <f>'growth rates from 2022 frgt'!V4</f>
        <v>1.7644400469261872</v>
      </c>
      <c r="W4" s="108">
        <f>'growth rates from 2022 frgt'!W4</f>
        <v>1.7911247254714098</v>
      </c>
      <c r="X4" s="108">
        <f>'growth rates from 2022 frgt'!X4</f>
        <v>1.8182740119728507</v>
      </c>
      <c r="Y4" s="108">
        <f>'growth rates from 2022 frgt'!Y4</f>
        <v>1.8458362833242632</v>
      </c>
      <c r="Z4" s="108">
        <f>'growth rates from 2022 frgt'!Z4</f>
        <v>1.8733280692806082</v>
      </c>
      <c r="AA4" s="108">
        <f>'growth rates from 2022 frgt'!AA4</f>
        <v>1.9000872042290715</v>
      </c>
      <c r="AB4" s="108">
        <f>'growth rates from 2022 frgt'!AB4</f>
        <v>1.9261543910034231</v>
      </c>
      <c r="AC4" s="108">
        <f>'growth rates from 2022 frgt'!AC4</f>
        <v>1.9541023465236191</v>
      </c>
      <c r="AD4" s="108">
        <f>'growth rates from 2022 frgt'!AD4</f>
        <v>1.9823292653679547</v>
      </c>
      <c r="AE4" s="108">
        <f>'growth rates from 2022 frgt'!AE4</f>
        <v>2.0101496522505995</v>
      </c>
      <c r="AF4" s="108">
        <f>'growth rates from 2022 frgt'!AF4</f>
        <v>2.0411766282327837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2025-01-03T23:23:10Z</dcterms:modified>
</cp:coreProperties>
</file>