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RI/elec/BRPSPTY/"/>
    </mc:Choice>
  </mc:AlternateContent>
  <xr:revisionPtr revIDLastSave="0" documentId="13_ncr:1_{C38570DC-608E-D349-860D-AF51D298CCA9}" xr6:coauthVersionLast="47" xr6:coauthVersionMax="47" xr10:uidLastSave="{00000000-0000-0000-0000-000000000000}"/>
  <bookViews>
    <workbookView xWindow="0" yWindow="500" windowWidth="28800" windowHeight="15980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63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8" l="1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AG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B2" i="8"/>
  <c r="AI15" i="2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D43" i="10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B41" i="10"/>
  <c r="W60" i="2"/>
  <c r="C41" i="10"/>
  <c r="J33" i="2"/>
  <c r="K33" i="2"/>
  <c r="Y33" i="2"/>
  <c r="AN33" i="2"/>
  <c r="AO56" i="2"/>
  <c r="J39" i="2"/>
  <c r="J60" i="2" s="1"/>
  <c r="I39" i="2"/>
  <c r="I60" i="2" s="1"/>
  <c r="L39" i="2"/>
  <c r="L60" i="2" s="1"/>
  <c r="K39" i="2"/>
  <c r="K60" i="2" s="1"/>
  <c r="AB39" i="2"/>
  <c r="AG39" i="2"/>
  <c r="AG60" i="2" s="1"/>
  <c r="R39" i="2"/>
  <c r="R60" i="2" s="1"/>
  <c r="L33" i="2" l="1"/>
  <c r="AA39" i="2"/>
  <c r="AA60" i="2" s="1"/>
  <c r="AB60" i="2"/>
  <c r="Z33" i="2"/>
  <c r="P39" i="2"/>
  <c r="P60" i="2" s="1"/>
  <c r="N39" i="2"/>
  <c r="N60" i="2" s="1"/>
  <c r="AP56" i="2"/>
  <c r="AO33" i="2"/>
  <c r="Z39" i="2"/>
  <c r="Z60" i="2" s="1"/>
  <c r="V39" i="2"/>
  <c r="V60" i="2" s="1"/>
  <c r="U39" i="2"/>
  <c r="U60" i="2" s="1"/>
  <c r="T39" i="2"/>
  <c r="T60" i="2" s="1"/>
  <c r="S39" i="2"/>
  <c r="S60" i="2" s="1"/>
  <c r="O39" i="2"/>
  <c r="O60" i="2" s="1"/>
  <c r="AD39" i="2"/>
  <c r="AD60" i="2" s="1"/>
  <c r="AC39" i="2"/>
  <c r="AC60" i="2" s="1"/>
  <c r="AE39" i="2"/>
  <c r="AE60" i="2" s="1"/>
  <c r="AF39" i="2"/>
  <c r="AF60" i="2" s="1"/>
  <c r="X39" i="2"/>
  <c r="X60" i="2" s="1"/>
  <c r="AP39" i="2"/>
  <c r="AP60" i="2" s="1"/>
  <c r="AL39" i="2"/>
  <c r="AL60" i="2" s="1"/>
  <c r="AH39" i="2"/>
  <c r="AH60" i="2" s="1"/>
  <c r="AO39" i="2"/>
  <c r="AO60" i="2" s="1"/>
  <c r="AK39" i="2"/>
  <c r="AK60" i="2" s="1"/>
  <c r="AM39" i="2"/>
  <c r="AM60" i="2" s="1"/>
  <c r="AJ39" i="2"/>
  <c r="AJ60" i="2" s="1"/>
  <c r="AQ39" i="2"/>
  <c r="AI39" i="2"/>
  <c r="AI60" i="2" s="1"/>
  <c r="AN39" i="2"/>
  <c r="AN60" i="2" s="1"/>
  <c r="Q39" i="2"/>
  <c r="Q60" i="2" s="1"/>
  <c r="Y39" i="2"/>
  <c r="Y60" i="2" s="1"/>
  <c r="M33" i="2" l="1"/>
  <c r="B35" i="10" s="1"/>
  <c r="AQ60" i="2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<sst xmlns="http://schemas.openxmlformats.org/spreadsheetml/2006/main" count="10824" uniqueCount="2476">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</sst>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8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101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RI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C42" zoomScale="94" zoomScaleNormal="60" workbookViewId="0">
      <selection activeCell="M60" sqref="M6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v>0.16</v>
      </c>
      <c r="N41" s="30">
        <v>0.17499999999999999</v>
      </c>
      <c r="O41" s="30">
        <v>0.19</v>
      </c>
      <c r="P41" s="30">
        <v>0.23</v>
      </c>
      <c r="Q41" s="30">
        <v>0.28000000000000003</v>
      </c>
      <c r="R41" s="30">
        <v>0.34</v>
      </c>
      <c r="S41" s="30">
        <v>0.41000000000000003</v>
      </c>
      <c r="T41" s="30">
        <v>0.48000000000000004</v>
      </c>
      <c r="U41" s="30">
        <v>0.55500000000000005</v>
      </c>
      <c r="V41" s="30">
        <v>0.63500000000000001</v>
      </c>
      <c r="W41" s="30">
        <v>0.72</v>
      </c>
      <c r="X41" s="30">
        <v>0.80999999999999994</v>
      </c>
      <c r="Y41" s="30">
        <v>0.90499999999999992</v>
      </c>
      <c r="Z41" s="30">
        <v>0.99999999999999989</v>
      </c>
      <c r="AA41" s="30">
        <v>0.99999999999999989</v>
      </c>
      <c r="AB41" s="30">
        <v>0.99999999999999989</v>
      </c>
      <c r="AC41" s="31">
        <v>1</v>
      </c>
      <c r="AD41" s="31">
        <v>1</v>
      </c>
      <c r="AE41" s="31">
        <v>1</v>
      </c>
      <c r="AF41" s="31">
        <v>1</v>
      </c>
      <c r="AG41" s="31">
        <v>1</v>
      </c>
      <c r="AH41" s="31">
        <v>1</v>
      </c>
      <c r="AI41" s="31">
        <v>1</v>
      </c>
      <c r="AJ41" s="31">
        <v>1</v>
      </c>
      <c r="AK41" s="31">
        <v>1</v>
      </c>
      <c r="AL41" s="31">
        <v>1</v>
      </c>
      <c r="AM41" s="31">
        <v>1</v>
      </c>
      <c r="AN41" s="31">
        <v>1</v>
      </c>
      <c r="AO41" s="31">
        <v>1</v>
      </c>
      <c r="AP41" s="31">
        <v>1</v>
      </c>
      <c r="AQ41" s="31">
        <v>1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3">$H45+($R45-$H45)*(I$2-$H$2)/($R$2-$H$2)</f>
        <v>4.9296408778722808E-2</v>
      </c>
      <c r="J45" s="31">
        <f t="shared" si="33"/>
        <v>5.2914644029502529E-2</v>
      </c>
      <c r="K45" s="31">
        <f t="shared" si="33"/>
        <v>5.653287928028225E-2</v>
      </c>
      <c r="L45" s="31">
        <f t="shared" si="33"/>
        <v>6.0151114531061978E-2</v>
      </c>
      <c r="M45" s="31">
        <f t="shared" si="33"/>
        <v>6.3769349781841692E-2</v>
      </c>
      <c r="N45" s="31">
        <f t="shared" si="33"/>
        <v>6.7387585032621419E-2</v>
      </c>
      <c r="O45" s="31">
        <f t="shared" si="33"/>
        <v>7.1005820283401133E-2</v>
      </c>
      <c r="P45" s="31">
        <f t="shared" si="33"/>
        <v>7.4624055534180861E-2</v>
      </c>
      <c r="Q45" s="31">
        <f t="shared" si="33"/>
        <v>7.8242290784960589E-2</v>
      </c>
      <c r="R45" s="35">
        <f>10000/'Extra State Data'!B34</f>
        <v>8.1860526035740303E-2</v>
      </c>
      <c r="S45" s="31">
        <f t="shared" ref="S45:AQ45" si="34">$R45</f>
        <v>8.1860526035740303E-2</v>
      </c>
      <c r="T45" s="31">
        <f t="shared" si="34"/>
        <v>8.1860526035740303E-2</v>
      </c>
      <c r="U45" s="31">
        <f t="shared" si="34"/>
        <v>8.1860526035740303E-2</v>
      </c>
      <c r="V45" s="31">
        <f t="shared" si="34"/>
        <v>8.1860526035740303E-2</v>
      </c>
      <c r="W45" s="31">
        <f t="shared" si="34"/>
        <v>8.1860526035740303E-2</v>
      </c>
      <c r="X45" s="31">
        <f t="shared" si="34"/>
        <v>8.1860526035740303E-2</v>
      </c>
      <c r="Y45" s="31">
        <f t="shared" si="34"/>
        <v>8.1860526035740303E-2</v>
      </c>
      <c r="Z45" s="31">
        <f t="shared" si="34"/>
        <v>8.1860526035740303E-2</v>
      </c>
      <c r="AA45" s="31">
        <f t="shared" si="34"/>
        <v>8.1860526035740303E-2</v>
      </c>
      <c r="AB45" s="31">
        <f t="shared" si="34"/>
        <v>8.1860526035740303E-2</v>
      </c>
      <c r="AC45" s="31">
        <f t="shared" si="34"/>
        <v>8.1860526035740303E-2</v>
      </c>
      <c r="AD45" s="31">
        <f t="shared" si="34"/>
        <v>8.1860526035740303E-2</v>
      </c>
      <c r="AE45" s="31">
        <f t="shared" si="34"/>
        <v>8.1860526035740303E-2</v>
      </c>
      <c r="AF45" s="31">
        <f t="shared" si="34"/>
        <v>8.1860526035740303E-2</v>
      </c>
      <c r="AG45" s="31">
        <f t="shared" si="34"/>
        <v>8.1860526035740303E-2</v>
      </c>
      <c r="AH45" s="31">
        <f t="shared" si="34"/>
        <v>8.1860526035740303E-2</v>
      </c>
      <c r="AI45" s="31">
        <f t="shared" si="34"/>
        <v>8.1860526035740303E-2</v>
      </c>
      <c r="AJ45" s="31">
        <f t="shared" si="34"/>
        <v>8.1860526035740303E-2</v>
      </c>
      <c r="AK45" s="31">
        <f t="shared" si="34"/>
        <v>8.1860526035740303E-2</v>
      </c>
      <c r="AL45" s="31">
        <f t="shared" si="34"/>
        <v>8.1860526035740303E-2</v>
      </c>
      <c r="AM45" s="31">
        <f t="shared" si="34"/>
        <v>8.1860526035740303E-2</v>
      </c>
      <c r="AN45" s="31">
        <f t="shared" si="34"/>
        <v>8.1860526035740303E-2</v>
      </c>
      <c r="AO45" s="31">
        <f t="shared" si="34"/>
        <v>8.1860526035740303E-2</v>
      </c>
      <c r="AP45" s="31">
        <f t="shared" si="34"/>
        <v>8.1860526035740303E-2</v>
      </c>
      <c r="AQ45" s="31">
        <f t="shared" si="34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5">$J47+($Y47-$J47)*(K$2-$J$2)/($Y$2-$J$2)</f>
        <v>0.56333333333333335</v>
      </c>
      <c r="L47" s="31">
        <f t="shared" si="35"/>
        <v>0.57666666666666666</v>
      </c>
      <c r="M47" s="31">
        <f t="shared" si="35"/>
        <v>0.59000000000000008</v>
      </c>
      <c r="N47" s="31">
        <f t="shared" si="35"/>
        <v>0.60333333333333339</v>
      </c>
      <c r="O47" s="31">
        <f t="shared" si="35"/>
        <v>0.6166666666666667</v>
      </c>
      <c r="P47" s="31">
        <f t="shared" si="35"/>
        <v>0.63</v>
      </c>
      <c r="Q47" s="31">
        <f t="shared" si="35"/>
        <v>0.64333333333333331</v>
      </c>
      <c r="R47" s="31">
        <f t="shared" si="35"/>
        <v>0.65666666666666673</v>
      </c>
      <c r="S47" s="31">
        <f t="shared" si="35"/>
        <v>0.67</v>
      </c>
      <c r="T47" s="31">
        <f t="shared" si="35"/>
        <v>0.68333333333333335</v>
      </c>
      <c r="U47" s="31">
        <f t="shared" si="35"/>
        <v>0.69666666666666666</v>
      </c>
      <c r="V47" s="31">
        <f t="shared" si="35"/>
        <v>0.71</v>
      </c>
      <c r="W47" s="31">
        <f t="shared" si="35"/>
        <v>0.72333333333333338</v>
      </c>
      <c r="X47" s="31">
        <f t="shared" si="35"/>
        <v>0.73666666666666669</v>
      </c>
      <c r="Y47" s="33">
        <v>0.75</v>
      </c>
      <c r="Z47" s="28">
        <f t="shared" ref="Z47:AQ47" si="36">$Y47</f>
        <v>0.75</v>
      </c>
      <c r="AA47" s="28">
        <f t="shared" si="36"/>
        <v>0.75</v>
      </c>
      <c r="AB47" s="28">
        <f t="shared" si="36"/>
        <v>0.75</v>
      </c>
      <c r="AC47" s="28">
        <f t="shared" si="36"/>
        <v>0.75</v>
      </c>
      <c r="AD47" s="28">
        <f t="shared" si="36"/>
        <v>0.75</v>
      </c>
      <c r="AE47" s="28">
        <f t="shared" si="36"/>
        <v>0.75</v>
      </c>
      <c r="AF47" s="28">
        <f t="shared" si="36"/>
        <v>0.75</v>
      </c>
      <c r="AG47" s="28">
        <f t="shared" si="36"/>
        <v>0.75</v>
      </c>
      <c r="AH47" s="28">
        <f t="shared" si="36"/>
        <v>0.75</v>
      </c>
      <c r="AI47" s="28">
        <f t="shared" si="36"/>
        <v>0.75</v>
      </c>
      <c r="AJ47" s="28">
        <f t="shared" si="36"/>
        <v>0.75</v>
      </c>
      <c r="AK47" s="28">
        <f t="shared" si="36"/>
        <v>0.75</v>
      </c>
      <c r="AL47" s="28">
        <f t="shared" si="36"/>
        <v>0.75</v>
      </c>
      <c r="AM47" s="28">
        <f t="shared" si="36"/>
        <v>0.75</v>
      </c>
      <c r="AN47" s="28">
        <f t="shared" si="36"/>
        <v>0.75</v>
      </c>
      <c r="AO47" s="28">
        <f t="shared" si="36"/>
        <v>0.75</v>
      </c>
      <c r="AP47" s="28">
        <f t="shared" si="36"/>
        <v>0.75</v>
      </c>
      <c r="AQ47" s="28">
        <f t="shared" si="36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7">($AG$48-$W$48)/COUNT($X$2:$AG$2)+W48</f>
        <v>0.27766629809338272</v>
      </c>
      <c r="Y48" s="28">
        <f t="shared" si="37"/>
        <v>0.30667620983448241</v>
      </c>
      <c r="Z48" s="28">
        <f t="shared" si="37"/>
        <v>0.33568612157558209</v>
      </c>
      <c r="AA48" s="28">
        <f t="shared" si="37"/>
        <v>0.36469603331668177</v>
      </c>
      <c r="AB48" s="28">
        <f t="shared" si="37"/>
        <v>0.39370594505778145</v>
      </c>
      <c r="AC48" s="28">
        <f t="shared" si="37"/>
        <v>0.42271585679888113</v>
      </c>
      <c r="AD48" s="28">
        <f t="shared" si="37"/>
        <v>0.45172576853998081</v>
      </c>
      <c r="AE48" s="28">
        <f t="shared" si="37"/>
        <v>0.48073568028108049</v>
      </c>
      <c r="AF48" s="28">
        <f t="shared" si="37"/>
        <v>0.50974559202218017</v>
      </c>
      <c r="AG48" s="34">
        <f>0.65*'Extra State Data'!B61/'Extra State Data'!B62</f>
        <v>0.53875550376327985</v>
      </c>
      <c r="AH48" s="28">
        <f t="shared" ref="AH48:AP48" si="38">($AQ$48-$AG$48)/COUNT($AH$2:$AQ$2)+AG48</f>
        <v>0.56776541550437953</v>
      </c>
      <c r="AI48" s="28">
        <f t="shared" si="38"/>
        <v>0.59677532724547921</v>
      </c>
      <c r="AJ48" s="28">
        <f t="shared" si="38"/>
        <v>0.6257852389865789</v>
      </c>
      <c r="AK48" s="28">
        <f t="shared" si="38"/>
        <v>0.65479515072767858</v>
      </c>
      <c r="AL48" s="28">
        <f t="shared" si="38"/>
        <v>0.68380506246877826</v>
      </c>
      <c r="AM48" s="28">
        <f t="shared" si="38"/>
        <v>0.71281497420987794</v>
      </c>
      <c r="AN48" s="28">
        <f t="shared" si="38"/>
        <v>0.74182488595097762</v>
      </c>
      <c r="AO48" s="28">
        <f t="shared" si="38"/>
        <v>0.7708347976920773</v>
      </c>
      <c r="AP48" s="28">
        <f t="shared" si="38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39">($AL$49-$M$49)/COUNT($N$2:$AL$2)+M49</f>
        <v>0.15436766739064367</v>
      </c>
      <c r="O49" s="28">
        <f t="shared" si="39"/>
        <v>0.18289212766934956</v>
      </c>
      <c r="P49" s="28">
        <f t="shared" si="39"/>
        <v>0.21141658794805546</v>
      </c>
      <c r="Q49" s="28">
        <f t="shared" si="39"/>
        <v>0.23994104822676135</v>
      </c>
      <c r="R49" s="28">
        <f t="shared" si="39"/>
        <v>0.26846550850546724</v>
      </c>
      <c r="S49" s="28">
        <f t="shared" si="39"/>
        <v>0.29698996878417316</v>
      </c>
      <c r="T49" s="28">
        <f t="shared" si="39"/>
        <v>0.32551442906287908</v>
      </c>
      <c r="U49" s="28">
        <f t="shared" si="39"/>
        <v>0.35403888934158501</v>
      </c>
      <c r="V49" s="28">
        <f t="shared" si="39"/>
        <v>0.38256334962029093</v>
      </c>
      <c r="W49" s="28">
        <f t="shared" si="39"/>
        <v>0.41108780989899685</v>
      </c>
      <c r="X49" s="28">
        <f t="shared" si="39"/>
        <v>0.43961227017770277</v>
      </c>
      <c r="Y49" s="28">
        <f t="shared" si="39"/>
        <v>0.46813673045640869</v>
      </c>
      <c r="Z49" s="28">
        <f t="shared" si="39"/>
        <v>0.49666119073511461</v>
      </c>
      <c r="AA49" s="28">
        <f t="shared" si="39"/>
        <v>0.52518565101382053</v>
      </c>
      <c r="AB49" s="28">
        <f t="shared" si="39"/>
        <v>0.55371011129252645</v>
      </c>
      <c r="AC49" s="28">
        <f t="shared" si="39"/>
        <v>0.58223457157123237</v>
      </c>
      <c r="AD49" s="28">
        <f t="shared" si="39"/>
        <v>0.61075903184993829</v>
      </c>
      <c r="AE49" s="28">
        <f t="shared" si="39"/>
        <v>0.63928349212864422</v>
      </c>
      <c r="AF49" s="28">
        <f t="shared" si="39"/>
        <v>0.66780795240735014</v>
      </c>
      <c r="AG49" s="28">
        <f t="shared" si="39"/>
        <v>0.69633241268605606</v>
      </c>
      <c r="AH49" s="28">
        <f t="shared" si="39"/>
        <v>0.72485687296476198</v>
      </c>
      <c r="AI49" s="28">
        <f t="shared" si="39"/>
        <v>0.7533813332434679</v>
      </c>
      <c r="AJ49" s="28">
        <f t="shared" si="39"/>
        <v>0.78190579352217382</v>
      </c>
      <c r="AK49" s="28">
        <f t="shared" si="39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0">$H51</f>
        <v>0.1</v>
      </c>
      <c r="J51" s="28">
        <f t="shared" si="40"/>
        <v>0.1</v>
      </c>
      <c r="K51" s="28">
        <f t="shared" si="40"/>
        <v>0.1</v>
      </c>
      <c r="L51" s="28">
        <f t="shared" si="40"/>
        <v>0.1</v>
      </c>
      <c r="M51" s="28">
        <f t="shared" si="40"/>
        <v>0.1</v>
      </c>
      <c r="N51" s="28">
        <f t="shared" si="40"/>
        <v>0.1</v>
      </c>
      <c r="O51" s="28">
        <f t="shared" si="40"/>
        <v>0.1</v>
      </c>
      <c r="P51" s="28">
        <f t="shared" si="40"/>
        <v>0.1</v>
      </c>
      <c r="Q51" s="28">
        <f t="shared" si="40"/>
        <v>0.1</v>
      </c>
      <c r="R51" s="28">
        <f t="shared" si="40"/>
        <v>0.1</v>
      </c>
      <c r="S51" s="28">
        <f t="shared" si="40"/>
        <v>0.1</v>
      </c>
      <c r="T51" s="28">
        <f t="shared" si="40"/>
        <v>0.1</v>
      </c>
      <c r="U51" s="28">
        <f t="shared" si="40"/>
        <v>0.1</v>
      </c>
      <c r="V51" s="28">
        <f t="shared" si="40"/>
        <v>0.1</v>
      </c>
      <c r="W51" s="28">
        <f t="shared" si="40"/>
        <v>0.1</v>
      </c>
      <c r="X51" s="28">
        <f t="shared" si="40"/>
        <v>0.1</v>
      </c>
      <c r="Y51" s="28">
        <f t="shared" si="40"/>
        <v>0.1</v>
      </c>
      <c r="Z51" s="28">
        <f t="shared" si="40"/>
        <v>0.1</v>
      </c>
      <c r="AA51" s="28">
        <f t="shared" si="40"/>
        <v>0.1</v>
      </c>
      <c r="AB51" s="28">
        <f t="shared" si="40"/>
        <v>0.1</v>
      </c>
      <c r="AC51" s="28">
        <f t="shared" si="40"/>
        <v>0.1</v>
      </c>
      <c r="AD51" s="28">
        <f t="shared" si="40"/>
        <v>0.1</v>
      </c>
      <c r="AE51" s="28">
        <f t="shared" si="40"/>
        <v>0.1</v>
      </c>
      <c r="AF51" s="28">
        <f t="shared" si="40"/>
        <v>0.1</v>
      </c>
      <c r="AG51" s="28">
        <f t="shared" si="40"/>
        <v>0.1</v>
      </c>
      <c r="AH51" s="28">
        <f t="shared" si="40"/>
        <v>0.1</v>
      </c>
      <c r="AI51" s="28">
        <f t="shared" si="40"/>
        <v>0.1</v>
      </c>
      <c r="AJ51" s="28">
        <f t="shared" si="40"/>
        <v>0.1</v>
      </c>
      <c r="AK51" s="28">
        <f t="shared" si="40"/>
        <v>0.1</v>
      </c>
      <c r="AL51" s="28">
        <f t="shared" si="40"/>
        <v>0.1</v>
      </c>
      <c r="AM51" s="28">
        <f t="shared" si="40"/>
        <v>0.1</v>
      </c>
      <c r="AN51" s="28">
        <f t="shared" si="40"/>
        <v>0.1</v>
      </c>
      <c r="AO51" s="28">
        <f t="shared" si="40"/>
        <v>0.1</v>
      </c>
      <c r="AP51" s="28">
        <f t="shared" si="40"/>
        <v>0.1</v>
      </c>
      <c r="AQ51" s="28">
        <f t="shared" si="40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1">$Y53</f>
        <v>1</v>
      </c>
      <c r="AA53" s="28">
        <f t="shared" si="41"/>
        <v>1</v>
      </c>
      <c r="AB53" s="28">
        <f t="shared" si="41"/>
        <v>1</v>
      </c>
      <c r="AC53" s="28">
        <f t="shared" si="41"/>
        <v>1</v>
      </c>
      <c r="AD53" s="28">
        <f t="shared" si="41"/>
        <v>1</v>
      </c>
      <c r="AE53" s="28">
        <f t="shared" si="41"/>
        <v>1</v>
      </c>
      <c r="AF53" s="28">
        <f t="shared" si="41"/>
        <v>1</v>
      </c>
      <c r="AG53" s="28">
        <f t="shared" si="41"/>
        <v>1</v>
      </c>
      <c r="AH53" s="28">
        <f t="shared" si="41"/>
        <v>1</v>
      </c>
      <c r="AI53" s="28">
        <f t="shared" si="41"/>
        <v>1</v>
      </c>
      <c r="AJ53" s="28">
        <f t="shared" si="41"/>
        <v>1</v>
      </c>
      <c r="AK53" s="28">
        <f t="shared" si="41"/>
        <v>1</v>
      </c>
      <c r="AL53" s="28">
        <f t="shared" si="41"/>
        <v>1</v>
      </c>
      <c r="AM53" s="28">
        <f t="shared" si="41"/>
        <v>1</v>
      </c>
      <c r="AN53" s="28">
        <f t="shared" si="41"/>
        <v>1</v>
      </c>
      <c r="AO53" s="28">
        <f t="shared" si="41"/>
        <v>1</v>
      </c>
      <c r="AP53" s="28">
        <f t="shared" si="41"/>
        <v>1</v>
      </c>
      <c r="AQ53" s="28">
        <f t="shared" si="41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2">N56+(($R$56-$M$56)/5)</f>
        <v>0.19115895112930881</v>
      </c>
      <c r="P56" s="43">
        <f t="shared" si="42"/>
        <v>0.21846737271921007</v>
      </c>
      <c r="Q56" s="43">
        <f t="shared" si="42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3">(($W$56-$R$56)/5)+S56</f>
        <v>0.30039263748891376</v>
      </c>
      <c r="U56" s="43">
        <f t="shared" si="43"/>
        <v>0.31404684828386437</v>
      </c>
      <c r="V56" s="43">
        <f t="shared" si="43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4">X56+(($AG$56-$W$56)/10)</f>
        <v>0.38231790225861756</v>
      </c>
      <c r="Z56" s="43">
        <f t="shared" si="44"/>
        <v>0.40279921845104349</v>
      </c>
      <c r="AA56" s="43">
        <f t="shared" si="44"/>
        <v>0.42328053464346943</v>
      </c>
      <c r="AB56" s="43">
        <f t="shared" si="44"/>
        <v>0.44376185083589537</v>
      </c>
      <c r="AC56" s="43">
        <f t="shared" si="44"/>
        <v>0.4642431670283213</v>
      </c>
      <c r="AD56" s="43">
        <f t="shared" si="44"/>
        <v>0.48472448322074724</v>
      </c>
      <c r="AE56" s="43">
        <f t="shared" si="44"/>
        <v>0.50520579941317323</v>
      </c>
      <c r="AF56" s="43">
        <f t="shared" si="44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5">($AL$56-$W$56)/COUNT($X$2:$AL$2)+AH56</f>
        <v>0.59168246778119382</v>
      </c>
      <c r="AJ56" s="43">
        <f t="shared" si="45"/>
        <v>0.61443948577277818</v>
      </c>
      <c r="AK56" s="43">
        <f t="shared" si="45"/>
        <v>0.63719650376436254</v>
      </c>
      <c r="AL56" s="66">
        <f>1*('Extra State Data'!B8/'Extra State Data'!B10)</f>
        <v>0.68271053974753138</v>
      </c>
      <c r="AM56" s="43">
        <f t="shared" ref="AM56:AQ57" si="46">AL56</f>
        <v>0.68271053974753138</v>
      </c>
      <c r="AN56" s="43">
        <f t="shared" si="46"/>
        <v>0.68271053974753138</v>
      </c>
      <c r="AO56" s="43">
        <f t="shared" si="46"/>
        <v>0.68271053974753138</v>
      </c>
      <c r="AP56" s="43">
        <f t="shared" si="46"/>
        <v>0.68271053974753138</v>
      </c>
      <c r="AQ56" s="43">
        <f t="shared" si="46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7">(($R$57-$M$57)/5)+N57</f>
        <v>4.9762761368916247E-2</v>
      </c>
      <c r="P57" s="43">
        <f t="shared" si="47"/>
        <v>6.1246475530973843E-2</v>
      </c>
      <c r="Q57" s="43">
        <f t="shared" si="47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8">(($W$57-$R$57)/5)+S57</f>
        <v>9.2635294240597937E-2</v>
      </c>
      <c r="U57" s="43">
        <f t="shared" si="48"/>
        <v>9.6845989433352389E-2</v>
      </c>
      <c r="V57" s="43">
        <f t="shared" si="48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49">X57</f>
        <v>0.10526737981886129</v>
      </c>
      <c r="Z57" s="43">
        <f t="shared" si="49"/>
        <v>0.10526737981886129</v>
      </c>
      <c r="AA57" s="43">
        <f t="shared" si="49"/>
        <v>0.10526737981886129</v>
      </c>
      <c r="AB57" s="43">
        <f t="shared" si="49"/>
        <v>0.10526737981886129</v>
      </c>
      <c r="AC57" s="43">
        <f t="shared" si="49"/>
        <v>0.10526737981886129</v>
      </c>
      <c r="AD57" s="43">
        <f t="shared" si="49"/>
        <v>0.10526737981886129</v>
      </c>
      <c r="AE57" s="43">
        <f t="shared" si="49"/>
        <v>0.10526737981886129</v>
      </c>
      <c r="AF57" s="43">
        <f t="shared" si="49"/>
        <v>0.10526737981886129</v>
      </c>
      <c r="AG57" s="43">
        <f t="shared" si="49"/>
        <v>0.10526737981886129</v>
      </c>
      <c r="AH57" s="43">
        <f t="shared" si="49"/>
        <v>0.10526737981886129</v>
      </c>
      <c r="AI57" s="43">
        <f t="shared" si="49"/>
        <v>0.10526737981886129</v>
      </c>
      <c r="AJ57" s="43">
        <f t="shared" si="49"/>
        <v>0.10526737981886129</v>
      </c>
      <c r="AK57" s="43">
        <f t="shared" si="49"/>
        <v>0.10526737981886129</v>
      </c>
      <c r="AL57" s="43">
        <f t="shared" si="49"/>
        <v>0.10526737981886129</v>
      </c>
      <c r="AM57" s="43">
        <f t="shared" si="46"/>
        <v>0.10526737981886129</v>
      </c>
      <c r="AN57" s="43">
        <f t="shared" si="46"/>
        <v>0.10526737981886129</v>
      </c>
      <c r="AO57" s="43">
        <f t="shared" si="46"/>
        <v>0.10526737981886129</v>
      </c>
      <c r="AP57" s="43">
        <f t="shared" si="46"/>
        <v>0.10526737981886129</v>
      </c>
      <c r="AQ57" s="43">
        <f t="shared" si="46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RI</v>
      </c>
      <c r="G60">
        <f>SUMIFS(G3:G53,$B$3:$B$53,$F$60)</f>
        <v>8.5000000000000006E-2</v>
      </c>
      <c r="H60" s="15">
        <f t="shared" ref="H60:AQ60" si="50">SUMIFS(H3:H53,$B$3:$B$53,$F$60)</f>
        <v>8.5000000000000006E-2</v>
      </c>
      <c r="I60" s="15">
        <f t="shared" si="50"/>
        <v>0.1</v>
      </c>
      <c r="J60" s="15">
        <f t="shared" si="50"/>
        <v>0.115</v>
      </c>
      <c r="K60" s="15">
        <f t="shared" si="50"/>
        <v>0.13</v>
      </c>
      <c r="L60" s="15">
        <f t="shared" si="50"/>
        <v>0.14500000000000002</v>
      </c>
      <c r="M60" s="15">
        <f t="shared" si="50"/>
        <v>0.16</v>
      </c>
      <c r="N60" s="15">
        <f t="shared" si="50"/>
        <v>0.17499999999999999</v>
      </c>
      <c r="O60" s="15">
        <f t="shared" si="50"/>
        <v>0.19</v>
      </c>
      <c r="P60" s="15">
        <f t="shared" si="50"/>
        <v>0.23</v>
      </c>
      <c r="Q60" s="15">
        <f t="shared" si="50"/>
        <v>0.28000000000000003</v>
      </c>
      <c r="R60" s="15">
        <f t="shared" si="50"/>
        <v>0.34</v>
      </c>
      <c r="S60" s="15">
        <f t="shared" si="50"/>
        <v>0.41000000000000003</v>
      </c>
      <c r="T60" s="15">
        <f t="shared" si="50"/>
        <v>0.48000000000000004</v>
      </c>
      <c r="U60" s="15">
        <f t="shared" si="50"/>
        <v>0.55500000000000005</v>
      </c>
      <c r="V60" s="15">
        <f t="shared" si="50"/>
        <v>0.63500000000000001</v>
      </c>
      <c r="W60" s="15">
        <f t="shared" si="50"/>
        <v>0.72</v>
      </c>
      <c r="X60" s="15">
        <f t="shared" si="50"/>
        <v>0.80999999999999994</v>
      </c>
      <c r="Y60" s="15">
        <f t="shared" si="50"/>
        <v>0.90499999999999992</v>
      </c>
      <c r="Z60" s="15">
        <f t="shared" si="50"/>
        <v>0.99999999999999989</v>
      </c>
      <c r="AA60" s="15">
        <f t="shared" si="50"/>
        <v>0.99999999999999989</v>
      </c>
      <c r="AB60" s="15">
        <f t="shared" si="50"/>
        <v>0.99999999999999989</v>
      </c>
      <c r="AC60" s="15">
        <f t="shared" si="50"/>
        <v>1</v>
      </c>
      <c r="AD60" s="15">
        <f t="shared" si="50"/>
        <v>1</v>
      </c>
      <c r="AE60" s="15">
        <f t="shared" si="50"/>
        <v>1</v>
      </c>
      <c r="AF60" s="15">
        <f t="shared" si="50"/>
        <v>1</v>
      </c>
      <c r="AG60" s="15">
        <f t="shared" si="50"/>
        <v>1</v>
      </c>
      <c r="AH60" s="15">
        <f t="shared" si="50"/>
        <v>1</v>
      </c>
      <c r="AI60" s="15">
        <f t="shared" si="50"/>
        <v>1</v>
      </c>
      <c r="AJ60" s="15">
        <f t="shared" si="50"/>
        <v>1</v>
      </c>
      <c r="AK60" s="15">
        <f t="shared" si="50"/>
        <v>1</v>
      </c>
      <c r="AL60" s="15">
        <f t="shared" si="50"/>
        <v>1</v>
      </c>
      <c r="AM60" s="15">
        <f t="shared" si="50"/>
        <v>1</v>
      </c>
      <c r="AN60" s="15">
        <f t="shared" si="50"/>
        <v>1</v>
      </c>
      <c r="AO60" s="15">
        <f t="shared" si="50"/>
        <v>1</v>
      </c>
      <c r="AP60" s="15">
        <f t="shared" si="50"/>
        <v>1</v>
      </c>
      <c r="AQ60" s="15">
        <f t="shared" si="50"/>
        <v>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</v>
      </c>
      <c r="C43" s="64">
        <f>'RPS by State'!W41</f>
        <v>0.72</v>
      </c>
      <c r="D43" s="64">
        <f>'RPS by State'!AQ41</f>
        <v>1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69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A2" sqref="AA2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State'!M60</f>
        <v>0.16</v>
      </c>
      <c r="C2" s="21">
        <f>'RPS by State'!N60</f>
        <v>0.17499999999999999</v>
      </c>
      <c r="D2" s="21">
        <f>'RPS by State'!O60</f>
        <v>0.19</v>
      </c>
      <c r="E2" s="21">
        <f>'RPS by State'!P60</f>
        <v>0.23</v>
      </c>
      <c r="F2" s="21">
        <f>'RPS by State'!Q60</f>
        <v>0.28000000000000003</v>
      </c>
      <c r="G2" s="21">
        <f>'RPS by State'!R60</f>
        <v>0.34</v>
      </c>
      <c r="H2" s="21">
        <f>'RPS by State'!S60</f>
        <v>0.41000000000000003</v>
      </c>
      <c r="I2" s="21">
        <f>'RPS by State'!T60</f>
        <v>0.48000000000000004</v>
      </c>
      <c r="J2" s="21">
        <f>'RPS by State'!U60</f>
        <v>0.55500000000000005</v>
      </c>
      <c r="K2" s="21">
        <f>'RPS by State'!V60</f>
        <v>0.63500000000000001</v>
      </c>
      <c r="L2" s="21">
        <f>'RPS by State'!W60</f>
        <v>0.72</v>
      </c>
      <c r="M2" s="21">
        <f>'RPS by State'!X60</f>
        <v>0.80999999999999994</v>
      </c>
      <c r="N2" s="21">
        <f>'RPS by State'!Y60</f>
        <v>0.90499999999999992</v>
      </c>
      <c r="O2" s="21">
        <f>'RPS by State'!Z60</f>
        <v>0.99999999999999989</v>
      </c>
      <c r="P2" s="21">
        <f>'RPS by State'!AA60</f>
        <v>0.99999999999999989</v>
      </c>
      <c r="Q2" s="21">
        <f>'RPS by State'!AB60</f>
        <v>0.99999999999999989</v>
      </c>
      <c r="R2" s="21">
        <f>'RPS by State'!AC60</f>
        <v>1</v>
      </c>
      <c r="S2" s="21">
        <f>'RPS by State'!AD60</f>
        <v>1</v>
      </c>
      <c r="T2" s="21">
        <f>'RPS by State'!AE60</f>
        <v>1</v>
      </c>
      <c r="U2" s="21">
        <f>'RPS by State'!AF60</f>
        <v>1</v>
      </c>
      <c r="V2" s="21">
        <f>'RPS by State'!AG60</f>
        <v>1</v>
      </c>
      <c r="W2" s="21">
        <f>'RPS by State'!AH60</f>
        <v>1</v>
      </c>
      <c r="X2" s="21">
        <f>'RPS by State'!AI60</f>
        <v>1</v>
      </c>
      <c r="Y2" s="21">
        <f>'RPS by State'!AJ60</f>
        <v>1</v>
      </c>
      <c r="Z2" s="21">
        <f>'RPS by State'!AK60</f>
        <v>1</v>
      </c>
      <c r="AA2" s="21">
        <f>'RPS by State'!AL60</f>
        <v>1</v>
      </c>
      <c r="AB2" s="21">
        <f>'RPS by State'!AM60</f>
        <v>1</v>
      </c>
      <c r="AC2" s="21">
        <f>'RPS by State'!AN60</f>
        <v>1</v>
      </c>
      <c r="AD2" s="21">
        <f>'RPS by State'!AO60</f>
        <v>1</v>
      </c>
      <c r="AE2" s="21">
        <f>'RPS by State'!AP60</f>
        <v>1</v>
      </c>
      <c r="AF2" s="21">
        <f>'RPS by State'!AQ60</f>
        <v>1</v>
      </c>
      <c r="AG2" s="21">
        <f>$AF$2</f>
        <v>1</v>
      </c>
      <c r="AH2" s="21">
        <f t="shared" ref="AH2:CD2" si="0">$AF$2</f>
        <v>1</v>
      </c>
      <c r="AI2" s="21">
        <f t="shared" si="0"/>
        <v>1</v>
      </c>
      <c r="AJ2" s="21">
        <f t="shared" si="0"/>
        <v>1</v>
      </c>
      <c r="AK2" s="21">
        <f t="shared" si="0"/>
        <v>1</v>
      </c>
      <c r="AL2" s="21">
        <f t="shared" si="0"/>
        <v>1</v>
      </c>
      <c r="AM2" s="21">
        <f t="shared" si="0"/>
        <v>1</v>
      </c>
      <c r="AN2" s="21">
        <f t="shared" si="0"/>
        <v>1</v>
      </c>
      <c r="AO2" s="21">
        <f t="shared" si="0"/>
        <v>1</v>
      </c>
      <c r="AP2" s="21">
        <f t="shared" si="0"/>
        <v>1</v>
      </c>
      <c r="AQ2" s="21">
        <f t="shared" si="0"/>
        <v>1</v>
      </c>
      <c r="AR2" s="21">
        <f t="shared" si="0"/>
        <v>1</v>
      </c>
      <c r="AS2" s="21">
        <f t="shared" si="0"/>
        <v>1</v>
      </c>
      <c r="AT2" s="21">
        <f t="shared" si="0"/>
        <v>1</v>
      </c>
      <c r="AU2" s="21">
        <f t="shared" si="0"/>
        <v>1</v>
      </c>
      <c r="AV2" s="21">
        <f t="shared" si="0"/>
        <v>1</v>
      </c>
      <c r="AW2" s="21">
        <f t="shared" si="0"/>
        <v>1</v>
      </c>
      <c r="AX2" s="21">
        <f t="shared" si="0"/>
        <v>1</v>
      </c>
      <c r="AY2" s="21">
        <f t="shared" si="0"/>
        <v>1</v>
      </c>
      <c r="AZ2" s="21">
        <f t="shared" si="0"/>
        <v>1</v>
      </c>
      <c r="BA2" s="21">
        <f t="shared" si="0"/>
        <v>1</v>
      </c>
      <c r="BB2" s="21">
        <f t="shared" si="0"/>
        <v>1</v>
      </c>
      <c r="BC2" s="21">
        <f t="shared" si="0"/>
        <v>1</v>
      </c>
      <c r="BD2" s="21">
        <f t="shared" si="0"/>
        <v>1</v>
      </c>
      <c r="BE2" s="21">
        <f t="shared" si="0"/>
        <v>1</v>
      </c>
      <c r="BF2" s="21">
        <f t="shared" si="0"/>
        <v>1</v>
      </c>
      <c r="BG2" s="21">
        <f t="shared" si="0"/>
        <v>1</v>
      </c>
      <c r="BH2" s="21">
        <f t="shared" si="0"/>
        <v>1</v>
      </c>
      <c r="BI2" s="21">
        <f t="shared" si="0"/>
        <v>1</v>
      </c>
      <c r="BJ2" s="21">
        <f t="shared" si="0"/>
        <v>1</v>
      </c>
      <c r="BK2" s="21">
        <f t="shared" si="0"/>
        <v>1</v>
      </c>
      <c r="BL2" s="21">
        <f t="shared" si="0"/>
        <v>1</v>
      </c>
      <c r="BM2" s="21">
        <f t="shared" si="0"/>
        <v>1</v>
      </c>
      <c r="BN2" s="21">
        <f t="shared" si="0"/>
        <v>1</v>
      </c>
      <c r="BO2" s="21">
        <f t="shared" si="0"/>
        <v>1</v>
      </c>
      <c r="BP2" s="21">
        <f t="shared" si="0"/>
        <v>1</v>
      </c>
      <c r="BQ2" s="21">
        <f t="shared" si="0"/>
        <v>1</v>
      </c>
      <c r="BR2" s="21">
        <f t="shared" si="0"/>
        <v>1</v>
      </c>
      <c r="BS2" s="21">
        <f t="shared" si="0"/>
        <v>1</v>
      </c>
      <c r="BT2" s="21">
        <f t="shared" si="0"/>
        <v>1</v>
      </c>
      <c r="BU2" s="21">
        <f t="shared" si="0"/>
        <v>1</v>
      </c>
      <c r="BV2" s="21">
        <f t="shared" si="0"/>
        <v>1</v>
      </c>
      <c r="BW2" s="21">
        <f t="shared" si="0"/>
        <v>1</v>
      </c>
      <c r="BX2" s="21">
        <f t="shared" si="0"/>
        <v>1</v>
      </c>
      <c r="BY2" s="21">
        <f t="shared" si="0"/>
        <v>1</v>
      </c>
      <c r="BZ2" s="21">
        <f t="shared" si="0"/>
        <v>1</v>
      </c>
      <c r="CA2" s="21">
        <f t="shared" si="0"/>
        <v>1</v>
      </c>
      <c r="CB2" s="21">
        <f t="shared" si="0"/>
        <v>1</v>
      </c>
      <c r="CC2" s="21">
        <f t="shared" si="0"/>
        <v>1</v>
      </c>
      <c r="CD2" s="2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2016-01-06T02:12:13Z</dcterms:created>
  <dcterms:modified xsi:type="dcterms:W3CDTF">2022-10-17T14:19:07Z</dcterms:modified>
</cp:coreProperties>
</file>