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ri/elec/arpuiirc/"/>
    </mc:Choice>
  </mc:AlternateContent>
  <xr:revisionPtr revIDLastSave="0" documentId="13_ncr:1_{F3CDB1BC-E3A0-A24D-8AA5-547B6DFBEB98}" xr6:coauthVersionLast="47" xr6:coauthVersionMax="47" xr10:uidLastSave="{00000000-0000-0000-0000-000000000000}"/>
  <bookViews>
    <workbookView xWindow="0" yWindow="500" windowWidth="19200" windowHeight="8160" activeTab="4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8" i="5" l="1"/>
  <c r="B93" i="5"/>
  <c r="B92" i="5"/>
  <c r="B90" i="5"/>
  <c r="F18" i="5"/>
  <c r="E18" i="5"/>
  <c r="B101" i="5" s="1"/>
  <c r="D18" i="5"/>
  <c r="F17" i="5"/>
  <c r="B91" i="5" s="1"/>
  <c r="E17" i="5"/>
  <c r="D17" i="5"/>
  <c r="F16" i="5"/>
  <c r="E16" i="5"/>
  <c r="D16" i="5"/>
  <c r="F15" i="5"/>
  <c r="E15" i="5"/>
  <c r="D15" i="5"/>
  <c r="F14" i="5"/>
  <c r="E14" i="5"/>
  <c r="D14" i="5"/>
  <c r="F13" i="5"/>
  <c r="B89" i="5" s="1"/>
  <c r="E13" i="5"/>
  <c r="D13" i="5"/>
  <c r="F12" i="5"/>
  <c r="B94" i="5" s="1"/>
  <c r="E12" i="5"/>
  <c r="D12" i="5"/>
  <c r="F11" i="5"/>
  <c r="E11" i="5"/>
  <c r="D11" i="5"/>
  <c r="F10" i="5"/>
  <c r="B88" i="5" s="1"/>
  <c r="E10" i="5"/>
  <c r="D10" i="5"/>
  <c r="F9" i="5"/>
  <c r="B95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AH4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H3" i="4" s="1"/>
  <c r="B3" i="4"/>
  <c r="E14" i="4" l="1"/>
  <c r="B119" i="5"/>
  <c r="B17" i="6" s="1"/>
  <c r="B86" i="5"/>
  <c r="B104" i="5" s="1"/>
  <c r="B2" i="6" s="1"/>
  <c r="C6" i="4"/>
  <c r="B99" i="5"/>
  <c r="B100" i="5"/>
  <c r="B87" i="5"/>
  <c r="B112" i="5" l="1"/>
  <c r="B10" i="6" s="1"/>
  <c r="B109" i="5"/>
  <c r="B7" i="6" s="1"/>
  <c r="B111" i="5"/>
  <c r="B9" i="6" s="1"/>
  <c r="B113" i="5"/>
  <c r="B110" i="5"/>
  <c r="B8" i="6" s="1"/>
  <c r="B114" i="5"/>
  <c r="B105" i="5"/>
  <c r="B3" i="6" s="1"/>
  <c r="B108" i="5"/>
  <c r="B6" i="6" s="1"/>
  <c r="B115" i="5"/>
  <c r="B13" i="6" s="1"/>
  <c r="B116" i="5"/>
  <c r="B14" i="6" s="1"/>
  <c r="B118" i="5"/>
  <c r="B107" i="5"/>
  <c r="B5" i="6" s="1"/>
  <c r="F14" i="4"/>
  <c r="B117" i="5"/>
  <c r="B106" i="5"/>
  <c r="B4" i="6" s="1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B15" i="4" l="1"/>
  <c r="AE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<sst xmlns="http://schemas.openxmlformats.org/spreadsheetml/2006/main" count="724" uniqueCount="318">
  <si>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</si>
  <si>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</si>
  <si>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</si>
  <si>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</si>
  <si>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</si>
  <si>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</si>
  <si>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</si>
  <si>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</si>
  <si>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</si>
  <si>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</si>
  <si>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</si>
  <si>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</si>
  <si>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</si>
  <si>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</si>
  <si>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</si>
  <si>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</si>
  <si>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</si>
  <si>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</si>
  <si>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</si>
  <si>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</si>
  <si>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</si>
  <si>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</si>
  <si>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</si>
  <si>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</si>
  <si>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</si>
  <si>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t>Cost per Unit Power Doesn't Determine Peaker Retirements: Peaker plants</t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</si>
  <si>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</si>
  <si>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</si>
  <si>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</si>
  <si>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</si>
  <si>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</si>
  <si>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</si>
  <si>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</si>
  <si>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</si>
  <si>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</si>
  <si>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</si>
  <si>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</si>
  <si>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</si>
  <si>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</si>
  <si>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</si>
  <si>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</si>
  <si>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</si>
  <si>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</si>
  <si>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</si>
  <si>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</si>
  <si>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</si>
  <si>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</si>
  <si>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</si>
  <si>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</si>
  <si>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</si>
  <si>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</si>
  <si>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</si>
  <si>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</si>
  <si>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</si>
  <si>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</si>
  <si>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</si>
  <si>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</si>
  <si>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</si>
  <si>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</si>
  <si>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</si>
  <si>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</si>
  <si>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</si>
  <si>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</si>
  <si>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</si>
  <si>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</si>
  <si>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</si>
  <si>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</si>
  <si>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</si>
  <si>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</si>
  <si>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</si>
  <si>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</si>
  <si>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</si>
  <si>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</si>
  <si>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</si>
  <si>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</si>
  <si>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</si>
  <si>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</si>
  <si>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</si>
  <si>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</si>
  <si>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</si>
  <si>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</si>
  <si>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</si>
  <si>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</si>
  <si>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</si>
  <si>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</si>
  <si>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</si>
  <si>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</si>
  <si>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</si>
  <si>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</si>
  <si>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</si>
  <si>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</si>
  <si>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</si>
  <si>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</si>
  <si>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</si>
  <si>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</si>
  <si>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</si>
  <si>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</si>
  <si>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</si>
  <si>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</si>
  <si>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</si>
  <si>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</si>
  <si>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</si>
  <si>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</si>
  <si>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</si>
  <si>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</si>
  <si>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</si>
  <si>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</si>
  <si>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</si>
  <si>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</si>
  <si>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</si>
  <si>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</si>
  <si>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</si>
  <si>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</si>
  <si>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</si>
  <si>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</si>
  <si>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</si>
  <si>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</si>
  <si>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</si>
  <si>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</si>
  <si>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</si>
  <si>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</si>
  <si>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</si>
  <si>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</si>
  <si>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</si>
  <si>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</si>
  <si>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</si>
  <si>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</si>
  <si>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</si>
  <si>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</si>
  <si>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</si>
  <si>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</si>
  <si>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</si>
  <si>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</si>
  <si>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</si>
  <si>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</si>
  <si>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</si>
  <si>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</si>
  <si>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</si>
  <si>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</si>
  <si>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</si>
  <si>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</si>
  <si>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</si>
  <si>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</si>
  <si>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</si>
  <si>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</si>
  <si>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</si>
  <si>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</si>
  <si>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</si>
  <si>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</si>
  <si>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</si>
  <si>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</si>
  <si>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</si>
  <si>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</si>
  <si>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</si>
  <si>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</si>
  <si>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</si>
  <si>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</si>
  <si>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</si>
  <si>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</si>
  <si>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</si>
  <si>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</si>
  <si>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</si>
  <si>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</si>
  <si>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</si>
  <si>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</si>
  <si>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</si>
  <si>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</si>
  <si>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</si>
  <si>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</si>
  <si>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</si>
  <si>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</si>
  <si>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</si>
  <si>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</si>
  <si>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</si>
  <si>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</si>
  <si>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</si>
  <si>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</si>
  <si>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</si>
  <si>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</si>
  <si>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</si>
  <si>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</si>
  <si>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</si>
  <si>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</si>
  <si>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</si>
  <si>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</si>
  <si>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</si>
  <si>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</si>
  <si>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</si>
  <si>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</si>
  <si>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</si>
  <si>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</si>
  <si>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</si>
  <si>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</si>
  <si>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</si>
  <si>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</si>
  <si>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</si>
  <si>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</si>
  <si>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</si>
  <si>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</si>
  <si>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</si>
  <si>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</si>
  <si>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</si>
  <si>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</si>
  <si>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</si>
  <si>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</si>
  <si>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</si>
  <si>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</si>
  <si>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</si>
  <si>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</si>
  <si>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</si>
  <si>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</si>
  <si>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</si>
  <si>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</si>
  <si>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</si>
  <si>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</si>
  <si>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</si>
  <si>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</si>
  <si>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</si>
  <si>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</si>
  <si>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</si>
  <si>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</si>
  <si>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</si>
  <si>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</si>
  <si>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</si>
  <si>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</si>
  <si>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</si>
  <si>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</si>
  <si>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</si>
  <si>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</si>
  <si>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</si>
  <si>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</si>
  <si>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</si>
  <si>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</si>
  <si>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</si>
  <si>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</si>
  <si>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</si>
  <si>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</si>
  <si>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</si>
  <si>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</si>
  <si>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</si>
  <si>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</si>
  <si>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</si>
  <si>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</si>
  <si>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</si>
  <si>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</si>
  <si>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</si>
  <si>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</si>
  <si>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</si>
  <si>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</si>
  <si>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</si>
  <si>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</si>
  <si>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</si>
  <si>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</si>
  <si>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</si>
  <si>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</si>
  <si>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</si>
  <si>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</si>
  <si>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</t>
  </si>
  <si>
    <t>Electricity Fuel Cost per Unit Energy[natural gas nonpeaker es]</t>
  </si>
  <si>
    <t>Electricity Fuel Cost per Unit Energy[nuclear es]</t>
  </si>
  <si>
    <t>Electricity Fuel Cost per Unit Energy[hydro es]</t>
  </si>
  <si>
    <t>Electricity Fuel Cost per Unit Energy[onshore wind es]</t>
  </si>
  <si>
    <t>Electricity Fuel Cost per Unit Energy[solar PV es]</t>
  </si>
  <si>
    <t>Electricity Fuel Cost per Unit Energy[solar thermal es]</t>
  </si>
  <si>
    <t>Electricity Fuel Cost per Unit Energy[biomass es]</t>
  </si>
  <si>
    <t>Electricity Fuel Cost per Unit Energy[geothermal es]</t>
  </si>
  <si>
    <t>Electricity Fuel Cost per Unit Energy[petroleum es]</t>
  </si>
  <si>
    <t>Electricity Fuel Cost per Unit Energy[natural gas peaker es]</t>
  </si>
  <si>
    <t>Electricity Fuel Cost per Unit Energy[lignite es]</t>
  </si>
  <si>
    <t>Electricity Fuel Cost per Unit Energy[offshore wind es]</t>
  </si>
  <si>
    <t>Electricity Fuel Cost per Unit Energy[crude oil es]</t>
  </si>
  <si>
    <t>Electricity Fuel Cost per Unit Energy[heavy or residual fuel oil es]</t>
  </si>
  <si>
    <t>Electricity Fuel Cost per Unit Energy[municipal solid waste es]</t>
  </si>
  <si>
    <t>Heat Rates</t>
  </si>
  <si>
    <t>Heat Rate by Electricity Fuel[hard coal es,newly built]</t>
  </si>
  <si>
    <t>Heat Rate by Electricity Fuel[natural gas nonpeaker es,newly built]</t>
  </si>
  <si>
    <t>Heat Rate by Electricity Fuel[nuclear es,newly built]</t>
  </si>
  <si>
    <t>Heat Rate by Electricity Fuel[hydro es,newly built]</t>
  </si>
  <si>
    <t>Heat Rate by Electricity Fuel[onshore wind es,newly built]</t>
  </si>
  <si>
    <t>Heat Rate by Electricity Fuel[solar PV es,newly built]</t>
  </si>
  <si>
    <t>Heat Rate by Electricity Fuel[solar thermal es,newly built]</t>
  </si>
  <si>
    <t>Heat Rate by Electricity Fuel[biomass es,newly built]</t>
  </si>
  <si>
    <t>Heat Rate by Electricity Fuel[geothermal es,newly built]</t>
  </si>
  <si>
    <t>Heat Rate by Electricity Fuel[petroleum es,newly built]</t>
  </si>
  <si>
    <t>Heat Rate by Electricity Fuel[natural gas peaker es,newly built]</t>
  </si>
  <si>
    <t>Heat Rate by Electricity Fuel[lignite es,newly built]</t>
  </si>
  <si>
    <t>Heat Rate by Electricity Fuel[offshore wind es,newly built]</t>
  </si>
  <si>
    <t>Heat Rate by Electricity Fuel[crude oil es,newly built]</t>
  </si>
  <si>
    <t>Heat Rate by Electricity Fuel[heavy or residual fuel oil es,newly built]</t>
  </si>
  <si>
    <t>Heat Rate by Electricity Fuel[municipal solid waste es,newly built]</t>
  </si>
  <si>
    <t>Expected Capacity Factors</t>
  </si>
  <si>
    <t>Expected Capacity Factors[hard coal es,newly built]</t>
  </si>
  <si>
    <t>Expected Capacity Factors[natural gas nonpeaker es,newly built]</t>
  </si>
  <si>
    <t>Expected Capacity Factors[nuclear es,newly built]</t>
  </si>
  <si>
    <t>Expected Capacity Factors[hydro es,newly built]</t>
  </si>
  <si>
    <t>Expected Capacity Factors[onshore wind es,newly built]</t>
  </si>
  <si>
    <t>Expected Capacity Factors[solar PV es,newly built]</t>
  </si>
  <si>
    <t>Expected Capacity Factors[solar thermal es,newly built]</t>
  </si>
  <si>
    <t>Expected Capacity Factors[biomass es,newly built]</t>
  </si>
  <si>
    <t>Expected Capacity Factors[geothermal es,newly built]</t>
  </si>
  <si>
    <t>Expected Capacity Factors[petroleum es,newly built]</t>
  </si>
  <si>
    <t>Expected Capacity Factors[natural gas peaker es,newly built]</t>
  </si>
  <si>
    <t>Expected Capacity Factors[lignite es,newly built]</t>
  </si>
  <si>
    <t>Expected Capacity Factors[offshore wind es,newly built]</t>
  </si>
  <si>
    <t>Expected Capacity Factors[crude oil es,newly built]</t>
  </si>
  <si>
    <t>Expected Capacity Factors[heavy or residual fuel oil es,newly built]</t>
  </si>
  <si>
    <t>Expected Capacity Factors[municipal solid waste es,newly built]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</si>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</sst>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2" borderId="1" xfId="0" applyFont="1" applyFill="1" applyAlignment="1">
      <alignment horizontal="left"/>
    </xf>
    <xf numFmtId="0" fontId="2" fillId="2" borderId="1" xfId="0" applyFont="1" applyFill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2" xfId="0" applyFont="1" applyBorder="1" applyAlignment="1">
      <alignment wrapText="1"/>
    </xf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 applyBorder="1"/>
    <xf numFmtId="0" fontId="1" fillId="2" borderId="1" xfId="0" applyFont="1" applyFill="1" applyAlignment="1">
      <alignment wrapText="1"/>
    </xf>
    <xf numFmtId="0" fontId="2" fillId="0" borderId="0" xfId="0" applyFont="1" applyBorder="1" applyAlignment="1">
      <alignment wrapText="1"/>
    </xf>
    <xf numFmtId="164" fontId="3" fillId="0" borderId="0" xfId="0" applyNumberFormat="1" applyFont="1" applyBorder="1"/>
    <xf numFmtId="166" fontId="2" fillId="0" borderId="0" xfId="0" applyNumberFormat="1" applyFont="1" applyBorder="1"/>
    <xf numFmtId="0" fontId="1" fillId="3" borderId="1" xfId="0" applyFont="1" applyFill="1" applyAlignment="1">
      <alignment wrapText="1"/>
    </xf>
    <xf numFmtId="0" fontId="1" fillId="3" borderId="1" xfId="0" applyFont="1" applyFill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1" fontId="2" fillId="0" borderId="0" xfId="0" applyNumberFormat="1" applyFont="1" applyBorder="1"/>
    <xf numFmtId="2" fontId="2" fillId="0" borderId="0" xfId="0" applyNumberFormat="1" applyFont="1" applyBorder="1"/>
    <xf numFmtId="0" fontId="2" fillId="3" borderId="1" xfId="0" applyFont="1" applyFill="1"/>
    <xf numFmtId="167" fontId="2" fillId="0" borderId="0" xfId="0" applyNumberFormat="1" applyFont="1" applyBorder="1"/>
    <xf numFmtId="2" fontId="3" fillId="0" borderId="0" xfId="0" applyNumberFormat="1" applyFont="1" applyBorder="1"/>
    <xf numFmtId="0" fontId="2" fillId="4" borderId="1" xfId="0" applyFont="1" applyFill="1"/>
    <xf numFmtId="11" fontId="2" fillId="0" borderId="0" xfId="0" applyNumberFormat="1" applyFont="1" applyBorder="1"/>
    <xf numFmtId="9" fontId="2" fillId="0" borderId="0" xfId="0" applyNumberFormat="1" applyFont="1" applyBorder="1"/>
    <xf numFmtId="0" fontId="1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8" fillId="0" borderId="5" xfId="0" applyFont="1" applyBorder="1" applyAlignment="1">
      <alignment wrapText="1"/>
    </xf>
    <xf numFmtId="0" fontId="0" fillId="0" borderId="5" xfId="0" applyBorder="1"/>
    <xf numFmtId="0" fontId="2" fillId="0" borderId="1" xfId="0" applyFont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K16" sqref="K16"/>
    </sheetView>
  </sheetViews>
  <sheetFormatPr baseColWidth="10" defaultColWidth="12.6640625" defaultRowHeight="15" customHeight="1" x14ac:dyDescent="0.15"/>
  <cols>
    <col min="1" max="26" width="7.6640625" style="44" customWidth="1"/>
  </cols>
  <sheetData>
    <row r="1" spans="1:7" ht="14.5" customHeight="1" x14ac:dyDescent="0.2">
      <c r="A1" s="1" t="s">
        <v>0</v>
      </c>
      <c r="C1" s="45">
        <v>44307</v>
      </c>
    </row>
    <row r="3" spans="1:7" ht="14.5" customHeight="1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ht="14.5" customHeight="1" x14ac:dyDescent="0.2">
      <c r="A4" s="3"/>
      <c r="B4" s="4" t="s">
        <v>3</v>
      </c>
    </row>
    <row r="5" spans="1:7" ht="14.5" customHeight="1" x14ac:dyDescent="0.2">
      <c r="A5" s="3"/>
      <c r="B5" s="5">
        <v>2020</v>
      </c>
    </row>
    <row r="6" spans="1:7" ht="14.5" customHeight="1" x14ac:dyDescent="0.2">
      <c r="A6" s="3"/>
      <c r="B6" s="6" t="s">
        <v>4</v>
      </c>
    </row>
    <row r="7" spans="1:7" ht="14.5" customHeight="1" x14ac:dyDescent="0.2">
      <c r="B7" s="4" t="s">
        <v>5</v>
      </c>
    </row>
    <row r="9" spans="1:7" ht="14.5" customHeight="1" x14ac:dyDescent="0.2">
      <c r="B9" s="7" t="s">
        <v>6</v>
      </c>
      <c r="C9" s="8"/>
      <c r="D9" s="8"/>
      <c r="E9" s="8"/>
      <c r="F9" s="8"/>
      <c r="G9" s="8"/>
    </row>
    <row r="10" spans="1:7" ht="14.5" customHeight="1" x14ac:dyDescent="0.2">
      <c r="B10" s="4" t="s">
        <v>3</v>
      </c>
    </row>
    <row r="11" spans="1:7" ht="14.5" customHeight="1" x14ac:dyDescent="0.2">
      <c r="B11" s="5" t="s">
        <v>7</v>
      </c>
    </row>
    <row r="12" spans="1:7" ht="14.5" customHeight="1" x14ac:dyDescent="0.2">
      <c r="B12" s="4" t="s">
        <v>8</v>
      </c>
    </row>
    <row r="13" spans="1:7" ht="14" customHeight="1" x14ac:dyDescent="0.15">
      <c r="B13" s="6" t="s">
        <v>9</v>
      </c>
    </row>
    <row r="14" spans="1:7" ht="14.5" customHeight="1" x14ac:dyDescent="0.2">
      <c r="B14" s="4" t="s">
        <v>10</v>
      </c>
    </row>
    <row r="16" spans="1:7" ht="14.5" customHeight="1" x14ac:dyDescent="0.2">
      <c r="A16" s="1" t="s">
        <v>11</v>
      </c>
    </row>
    <row r="17" spans="1:1" ht="14.5" customHeight="1" x14ac:dyDescent="0.2">
      <c r="A17" s="4" t="s">
        <v>12</v>
      </c>
    </row>
    <row r="18" spans="1:1" ht="14.5" customHeight="1" x14ac:dyDescent="0.2">
      <c r="A18" s="3" t="s">
        <v>13</v>
      </c>
    </row>
    <row r="19" spans="1:1" ht="14.5" customHeight="1" x14ac:dyDescent="0.2">
      <c r="A19" s="3" t="s">
        <v>14</v>
      </c>
    </row>
    <row r="20" spans="1:1" ht="14.5" customHeight="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140</v>
      </c>
      <c r="B79" s="19" t="s">
        <v>141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144</v>
      </c>
      <c r="B81" s="19" t="s">
        <v>80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6" t="s">
        <v>150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175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176</v>
      </c>
      <c r="E4" s="14"/>
      <c r="F4" s="14"/>
      <c r="G4" s="14" t="s">
        <v>177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178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179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140</v>
      </c>
      <c r="B79" s="19" t="s">
        <v>141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144</v>
      </c>
      <c r="B81" s="19" t="s">
        <v>80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6" t="s">
        <v>150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style="44" customWidth="1"/>
    <col min="2" max="3" width="10.6640625" style="44" customWidth="1"/>
    <col min="4" max="34" width="7.6640625" style="44" customWidth="1"/>
  </cols>
  <sheetData>
    <row r="1" spans="1:34" ht="29" customHeight="1" x14ac:dyDescent="0.2">
      <c r="A1" s="25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4.5" customHeight="1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182</v>
      </c>
    </row>
    <row r="3" spans="1:34" ht="14.5" customHeight="1" x14ac:dyDescent="0.2">
      <c r="A3" s="26" t="s">
        <v>183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>SUM(B3:AF3)</f>
        <v>4329.414625999998</v>
      </c>
    </row>
    <row r="4" spans="1:34" ht="14.5" customHeight="1" x14ac:dyDescent="0.2">
      <c r="A4" s="26" t="s">
        <v>184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>SUM(B4:AF4)</f>
        <v>1384.6121700000003</v>
      </c>
    </row>
    <row r="5" spans="1:34" ht="14.5" customHeight="1" x14ac:dyDescent="0.2">
      <c r="A5" s="26"/>
    </row>
    <row r="6" spans="1:34" ht="29" customHeight="1" x14ac:dyDescent="0.2">
      <c r="A6" s="26" t="s">
        <v>185</v>
      </c>
      <c r="B6" s="27">
        <f t="shared" ref="B6:AF6" si="0">-(B4-B$3)</f>
        <v>0</v>
      </c>
      <c r="C6" s="27">
        <f t="shared" si="0"/>
        <v>0</v>
      </c>
      <c r="D6" s="27">
        <f t="shared" si="0"/>
        <v>5.5654289999999946</v>
      </c>
      <c r="E6" s="27">
        <f t="shared" si="0"/>
        <v>18.500381000000004</v>
      </c>
      <c r="F6" s="27">
        <f t="shared" si="0"/>
        <v>40.273743000000024</v>
      </c>
      <c r="G6" s="27">
        <f t="shared" si="0"/>
        <v>100.64464199999999</v>
      </c>
      <c r="H6" s="27">
        <f t="shared" si="0"/>
        <v>101.659633</v>
      </c>
      <c r="I6" s="27">
        <f t="shared" si="0"/>
        <v>103.75165899999999</v>
      </c>
      <c r="J6" s="27">
        <f t="shared" si="0"/>
        <v>107.54541</v>
      </c>
      <c r="K6" s="27">
        <f t="shared" si="0"/>
        <v>109.461716</v>
      </c>
      <c r="L6" s="27">
        <f t="shared" si="0"/>
        <v>110.32470499999999</v>
      </c>
      <c r="M6" s="27">
        <f t="shared" si="0"/>
        <v>110.32470999999998</v>
      </c>
      <c r="N6" s="27">
        <f t="shared" si="0"/>
        <v>110.23240999999999</v>
      </c>
      <c r="O6" s="27">
        <f t="shared" si="0"/>
        <v>111.022808</v>
      </c>
      <c r="P6" s="27">
        <f t="shared" si="0"/>
        <v>112.61531400000001</v>
      </c>
      <c r="Q6" s="27">
        <f t="shared" si="0"/>
        <v>112.615302</v>
      </c>
      <c r="R6" s="27">
        <f t="shared" si="0"/>
        <v>111.932806</v>
      </c>
      <c r="S6" s="27">
        <f t="shared" si="0"/>
        <v>111.737297</v>
      </c>
      <c r="T6" s="27">
        <f t="shared" si="0"/>
        <v>111.819811</v>
      </c>
      <c r="U6" s="27">
        <f t="shared" si="0"/>
        <v>112.264805</v>
      </c>
      <c r="V6" s="27">
        <f t="shared" si="0"/>
        <v>112.264805</v>
      </c>
      <c r="W6" s="27">
        <f t="shared" si="0"/>
        <v>113.41131</v>
      </c>
      <c r="X6" s="27">
        <f t="shared" si="0"/>
        <v>113.41131</v>
      </c>
      <c r="Y6" s="27">
        <f t="shared" si="0"/>
        <v>113.41131</v>
      </c>
      <c r="Z6" s="27">
        <f t="shared" si="0"/>
        <v>113.41131</v>
      </c>
      <c r="AA6" s="27">
        <f t="shared" si="0"/>
        <v>112.996301</v>
      </c>
      <c r="AB6" s="27">
        <f t="shared" si="0"/>
        <v>112.996301</v>
      </c>
      <c r="AC6" s="27">
        <f t="shared" si="0"/>
        <v>112.764306</v>
      </c>
      <c r="AD6" s="27">
        <f t="shared" si="0"/>
        <v>112.764306</v>
      </c>
      <c r="AE6" s="27">
        <f t="shared" si="0"/>
        <v>112.53930800000001</v>
      </c>
      <c r="AF6" s="27">
        <f t="shared" si="0"/>
        <v>112.53930800000001</v>
      </c>
    </row>
    <row r="7" spans="1:34" ht="14.5" customHeight="1" x14ac:dyDescent="0.2">
      <c r="A7" s="26"/>
    </row>
    <row r="8" spans="1:34" ht="14.5" customHeight="1" x14ac:dyDescent="0.2">
      <c r="A8" s="25" t="s">
        <v>186</v>
      </c>
      <c r="B8" s="2"/>
      <c r="C8" s="2"/>
    </row>
    <row r="9" spans="1:34" ht="58" customHeight="1" x14ac:dyDescent="0.2">
      <c r="A9" s="26"/>
      <c r="B9" s="26" t="s">
        <v>187</v>
      </c>
      <c r="C9" s="26"/>
    </row>
    <row r="10" spans="1:34" ht="29" customHeight="1" x14ac:dyDescent="0.2">
      <c r="A10" s="26" t="s">
        <v>188</v>
      </c>
      <c r="B10" s="4">
        <v>2024</v>
      </c>
      <c r="C10" s="28"/>
    </row>
    <row r="11" spans="1:34" ht="14.5" customHeight="1" x14ac:dyDescent="0.2">
      <c r="A11" s="26"/>
    </row>
    <row r="12" spans="1:34" ht="14.5" customHeight="1" x14ac:dyDescent="0.2">
      <c r="A12" s="2" t="s">
        <v>189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ht="14.5" customHeight="1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4.5" customHeight="1" x14ac:dyDescent="0.2">
      <c r="A14" s="26" t="s">
        <v>190</v>
      </c>
      <c r="B14" s="4">
        <v>35</v>
      </c>
      <c r="C14" s="4">
        <f t="shared" ref="C14:AE14" si="1">B14*1.05</f>
        <v>36.75</v>
      </c>
      <c r="D14" s="4">
        <f t="shared" si="1"/>
        <v>38.587499999999999</v>
      </c>
      <c r="E14" s="4">
        <f t="shared" si="1"/>
        <v>40.516874999999999</v>
      </c>
      <c r="F14" s="4">
        <f t="shared" si="1"/>
        <v>42.542718749999999</v>
      </c>
      <c r="G14" s="4">
        <f t="shared" si="1"/>
        <v>44.669854687499999</v>
      </c>
      <c r="H14" s="4">
        <f t="shared" si="1"/>
        <v>46.903347421875004</v>
      </c>
      <c r="I14" s="4">
        <f t="shared" si="1"/>
        <v>49.248514792968756</v>
      </c>
      <c r="J14" s="4">
        <f t="shared" si="1"/>
        <v>51.710940532617194</v>
      </c>
      <c r="K14" s="4">
        <f t="shared" si="1"/>
        <v>54.296487559248057</v>
      </c>
      <c r="L14" s="4">
        <f t="shared" si="1"/>
        <v>57.011311937210465</v>
      </c>
      <c r="M14" s="4">
        <f t="shared" si="1"/>
        <v>59.861877534070992</v>
      </c>
      <c r="N14" s="4">
        <f t="shared" si="1"/>
        <v>62.854971410774546</v>
      </c>
      <c r="O14" s="4">
        <f t="shared" si="1"/>
        <v>65.997719981313281</v>
      </c>
      <c r="P14" s="4">
        <f t="shared" si="1"/>
        <v>69.297605980378947</v>
      </c>
      <c r="Q14" s="4">
        <f t="shared" si="1"/>
        <v>72.762486279397891</v>
      </c>
      <c r="R14" s="4">
        <f t="shared" si="1"/>
        <v>76.400610593367787</v>
      </c>
      <c r="S14" s="4">
        <f t="shared" si="1"/>
        <v>80.220641123036174</v>
      </c>
      <c r="T14" s="4">
        <f t="shared" si="1"/>
        <v>84.231673179187993</v>
      </c>
      <c r="U14" s="4">
        <f t="shared" si="1"/>
        <v>88.443256838147391</v>
      </c>
      <c r="V14" s="4">
        <f t="shared" si="1"/>
        <v>92.865419680054771</v>
      </c>
      <c r="W14" s="4">
        <f t="shared" si="1"/>
        <v>97.508690664057511</v>
      </c>
      <c r="X14" s="4">
        <f t="shared" si="1"/>
        <v>102.38412519726039</v>
      </c>
      <c r="Y14" s="4">
        <f t="shared" si="1"/>
        <v>107.50333145712341</v>
      </c>
      <c r="Z14" s="4">
        <f t="shared" si="1"/>
        <v>112.87849802997958</v>
      </c>
      <c r="AA14" s="4">
        <f t="shared" si="1"/>
        <v>118.52242293147857</v>
      </c>
      <c r="AB14" s="4">
        <f t="shared" si="1"/>
        <v>124.44854407805251</v>
      </c>
      <c r="AC14" s="4">
        <f t="shared" si="1"/>
        <v>130.67097128195513</v>
      </c>
      <c r="AD14" s="4">
        <f t="shared" si="1"/>
        <v>137.2045198460529</v>
      </c>
      <c r="AE14" s="4">
        <f t="shared" si="1"/>
        <v>144.06474583835555</v>
      </c>
    </row>
    <row r="15" spans="1:34" ht="14.5" customHeight="1" x14ac:dyDescent="0.2">
      <c r="A15" s="26" t="s">
        <v>191</v>
      </c>
      <c r="B15" s="4">
        <f t="shared" ref="B15:AE15" si="2">B14/$AE14</f>
        <v>0.24294632108865083</v>
      </c>
      <c r="C15" s="4">
        <f t="shared" si="2"/>
        <v>0.25509363714308336</v>
      </c>
      <c r="D15" s="4">
        <f t="shared" si="2"/>
        <v>0.26784831900023753</v>
      </c>
      <c r="E15" s="4">
        <f t="shared" si="2"/>
        <v>0.28124073495024943</v>
      </c>
      <c r="F15" s="4">
        <f t="shared" si="2"/>
        <v>0.29530277169776187</v>
      </c>
      <c r="G15" s="4">
        <f t="shared" si="2"/>
        <v>0.31006791028264996</v>
      </c>
      <c r="H15" s="4">
        <f t="shared" si="2"/>
        <v>0.32557130579678251</v>
      </c>
      <c r="I15" s="4">
        <f t="shared" si="2"/>
        <v>0.34184987108662163</v>
      </c>
      <c r="J15" s="4">
        <f t="shared" si="2"/>
        <v>0.35894236464095275</v>
      </c>
      <c r="K15" s="4">
        <f t="shared" si="2"/>
        <v>0.37688948287300039</v>
      </c>
      <c r="L15" s="4">
        <f t="shared" si="2"/>
        <v>0.39573395701665043</v>
      </c>
      <c r="M15" s="4">
        <f t="shared" si="2"/>
        <v>0.41552065486748296</v>
      </c>
      <c r="N15" s="4">
        <f t="shared" si="2"/>
        <v>0.43629668761085716</v>
      </c>
      <c r="O15" s="4">
        <f t="shared" si="2"/>
        <v>0.45811152199140009</v>
      </c>
      <c r="P15" s="4">
        <f t="shared" si="2"/>
        <v>0.4810170980909701</v>
      </c>
      <c r="Q15" s="4">
        <f t="shared" si="2"/>
        <v>0.50506795299551854</v>
      </c>
      <c r="R15" s="4">
        <f t="shared" si="2"/>
        <v>0.53032135064529451</v>
      </c>
      <c r="S15" s="4">
        <f t="shared" si="2"/>
        <v>0.55683741817755927</v>
      </c>
      <c r="T15" s="4">
        <f t="shared" si="2"/>
        <v>0.58467928908643729</v>
      </c>
      <c r="U15" s="4">
        <f t="shared" si="2"/>
        <v>0.6139132535407591</v>
      </c>
      <c r="V15" s="4">
        <f t="shared" si="2"/>
        <v>0.64460891621779715</v>
      </c>
      <c r="W15" s="4">
        <f t="shared" si="2"/>
        <v>0.676839362028687</v>
      </c>
      <c r="X15" s="4">
        <f t="shared" si="2"/>
        <v>0.71068133013012136</v>
      </c>
      <c r="Y15" s="4">
        <f t="shared" si="2"/>
        <v>0.74621539663662739</v>
      </c>
      <c r="Z15" s="4">
        <f t="shared" si="2"/>
        <v>0.78352616646845885</v>
      </c>
      <c r="AA15" s="4">
        <f t="shared" si="2"/>
        <v>0.82270247479188185</v>
      </c>
      <c r="AB15" s="4">
        <f t="shared" si="2"/>
        <v>0.86383759853147601</v>
      </c>
      <c r="AC15" s="4">
        <f t="shared" si="2"/>
        <v>0.90702947845804982</v>
      </c>
      <c r="AD15" s="4">
        <f t="shared" si="2"/>
        <v>0.95238095238095233</v>
      </c>
      <c r="AE15" s="4">
        <f t="shared" si="2"/>
        <v>1</v>
      </c>
    </row>
    <row r="16" spans="1:34" ht="14.5" customHeight="1" x14ac:dyDescent="0.2">
      <c r="A16" s="26"/>
    </row>
    <row r="17" spans="1:2" ht="14.5" customHeight="1" x14ac:dyDescent="0.2">
      <c r="A17" s="29" t="s">
        <v>192</v>
      </c>
      <c r="B17" s="30">
        <v>4000</v>
      </c>
    </row>
    <row r="18" spans="1:2" ht="14.5" customHeight="1" x14ac:dyDescent="0.2">
      <c r="A18" s="26"/>
    </row>
    <row r="20" spans="1:2" ht="14.5" customHeight="1" x14ac:dyDescent="0.2">
      <c r="A20" s="2" t="s">
        <v>193</v>
      </c>
      <c r="B20" s="8"/>
    </row>
    <row r="21" spans="1:2" ht="15.75" customHeight="1" x14ac:dyDescent="0.2">
      <c r="A21" s="4" t="s">
        <v>194</v>
      </c>
      <c r="B21" s="4">
        <v>0</v>
      </c>
    </row>
    <row r="22" spans="1:2" ht="15.75" customHeight="1" x14ac:dyDescent="0.2">
      <c r="A22" s="26" t="s">
        <v>195</v>
      </c>
      <c r="B22" s="4">
        <v>233797.7999999999</v>
      </c>
    </row>
    <row r="23" spans="1:2" ht="15.75" customHeight="1" x14ac:dyDescent="0.2">
      <c r="A23" s="1" t="s">
        <v>196</v>
      </c>
      <c r="B23" s="1">
        <f>B21/B22</f>
        <v>0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tabSelected="1" topLeftCell="A65" workbookViewId="0">
      <selection activeCell="B68" sqref="B68:B83"/>
    </sheetView>
  </sheetViews>
  <sheetFormatPr baseColWidth="10" defaultColWidth="12.6640625" defaultRowHeight="15" customHeight="1" x14ac:dyDescent="0.15"/>
  <cols>
    <col min="1" max="1" width="60.1640625" style="44" customWidth="1"/>
    <col min="2" max="2" width="34.6640625" style="44" customWidth="1"/>
    <col min="3" max="3" width="27.1640625" style="44" customWidth="1"/>
    <col min="4" max="4" width="24.33203125" style="44" customWidth="1"/>
    <col min="5" max="5" width="22.5" style="44" customWidth="1"/>
    <col min="6" max="35" width="10.1640625" style="44" customWidth="1"/>
  </cols>
  <sheetData>
    <row r="1" spans="1:35" ht="14.5" customHeight="1" x14ac:dyDescent="0.2">
      <c r="A1" s="2" t="s">
        <v>197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4.5" customHeight="1" x14ac:dyDescent="0.2">
      <c r="A2" s="1" t="s">
        <v>198</v>
      </c>
      <c r="D2" s="48" t="s">
        <v>199</v>
      </c>
      <c r="E2" s="49"/>
      <c r="F2" s="49"/>
      <c r="G2" s="48" t="s">
        <v>200</v>
      </c>
      <c r="H2" s="49"/>
      <c r="I2" s="49"/>
      <c r="M2" s="4" t="s">
        <v>201</v>
      </c>
    </row>
    <row r="3" spans="1:35" ht="43.5" customHeight="1" x14ac:dyDescent="0.2">
      <c r="A3" s="31" t="s">
        <v>202</v>
      </c>
      <c r="B3" s="31" t="s">
        <v>203</v>
      </c>
      <c r="C3" s="31" t="s">
        <v>204</v>
      </c>
      <c r="D3" s="32" t="s">
        <v>205</v>
      </c>
      <c r="E3" s="32" t="s">
        <v>206</v>
      </c>
      <c r="F3" s="32" t="s">
        <v>207</v>
      </c>
      <c r="G3" s="32" t="s">
        <v>205</v>
      </c>
      <c r="H3" s="32" t="s">
        <v>206</v>
      </c>
      <c r="I3" s="32" t="s">
        <v>207</v>
      </c>
      <c r="J3" s="33" t="s">
        <v>208</v>
      </c>
      <c r="K3" s="31" t="s">
        <v>209</v>
      </c>
      <c r="M3" s="4" t="s">
        <v>210</v>
      </c>
      <c r="N3" s="4" t="s">
        <v>211</v>
      </c>
      <c r="P3" s="4" t="s">
        <v>212</v>
      </c>
      <c r="Q3" s="4" t="s">
        <v>213</v>
      </c>
      <c r="S3" s="1" t="s">
        <v>214</v>
      </c>
    </row>
    <row r="4" spans="1:35" ht="14.5" customHeight="1" x14ac:dyDescent="0.2">
      <c r="A4" s="4" t="s">
        <v>215</v>
      </c>
      <c r="B4" s="4" t="s">
        <v>216</v>
      </c>
      <c r="C4" s="4" t="s">
        <v>217</v>
      </c>
      <c r="D4" s="34">
        <f>G4*P8/P4</f>
        <v>3146.4049793896643</v>
      </c>
      <c r="E4" s="34">
        <f>H4*Q8/Q4</f>
        <v>14.687142857142856</v>
      </c>
      <c r="F4" s="34">
        <f>I4*R8/R4</f>
        <v>560.88</v>
      </c>
      <c r="G4" s="4">
        <v>2917</v>
      </c>
      <c r="H4" s="35">
        <v>4.47</v>
      </c>
      <c r="I4" s="35">
        <v>31.16</v>
      </c>
      <c r="J4" s="43">
        <v>2013</v>
      </c>
      <c r="K4" s="36" t="s">
        <v>218</v>
      </c>
      <c r="M4" s="4" t="s">
        <v>219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7">
        <f>$D$50/P4</f>
        <v>44055.911601277548</v>
      </c>
    </row>
    <row r="5" spans="1:35" ht="14.5" customHeight="1" x14ac:dyDescent="0.2">
      <c r="A5" s="4" t="s">
        <v>215</v>
      </c>
      <c r="B5" s="4" t="s">
        <v>220</v>
      </c>
      <c r="C5" s="4" t="s">
        <v>221</v>
      </c>
      <c r="D5" s="4">
        <f>G5</f>
        <v>4652</v>
      </c>
      <c r="E5" s="38">
        <f>H5</f>
        <v>7.05</v>
      </c>
      <c r="F5" s="38">
        <f>I5</f>
        <v>54.07</v>
      </c>
      <c r="G5" s="3">
        <v>4652</v>
      </c>
      <c r="H5" s="35">
        <v>7.05</v>
      </c>
      <c r="I5" s="35">
        <v>54.07</v>
      </c>
      <c r="J5" s="43">
        <v>2019</v>
      </c>
      <c r="K5" s="3" t="s">
        <v>222</v>
      </c>
      <c r="M5" s="4" t="s">
        <v>223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7">
        <f>$D$50/P5</f>
        <v>43507.064377288996</v>
      </c>
    </row>
    <row r="6" spans="1:35" ht="14.5" customHeight="1" x14ac:dyDescent="0.2">
      <c r="A6" s="4" t="s">
        <v>224</v>
      </c>
      <c r="B6" s="4" t="s">
        <v>216</v>
      </c>
      <c r="C6" s="4" t="s">
        <v>225</v>
      </c>
      <c r="D6" s="34">
        <f>G6*$P$8/$P$7</f>
        <v>1017.1016459119022</v>
      </c>
      <c r="E6" s="34">
        <f>H6*$P$8/$P$7</f>
        <v>3.6754123540960628</v>
      </c>
      <c r="F6" s="34">
        <f>I6*$P$8/$P$7</f>
        <v>11.535296945126978</v>
      </c>
      <c r="G6" s="4">
        <v>999</v>
      </c>
      <c r="H6" s="35">
        <v>3.61</v>
      </c>
      <c r="I6" s="35">
        <v>11.33</v>
      </c>
      <c r="J6" s="43">
        <v>2018</v>
      </c>
      <c r="K6" s="36" t="s">
        <v>226</v>
      </c>
      <c r="M6" s="4" t="s">
        <v>227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7">
        <f>$D$50/P6</f>
        <v>42599.543080939948</v>
      </c>
    </row>
    <row r="7" spans="1:35" ht="14.5" customHeight="1" x14ac:dyDescent="0.2">
      <c r="A7" s="4" t="s">
        <v>224</v>
      </c>
      <c r="B7" s="4" t="s">
        <v>220</v>
      </c>
      <c r="C7" s="4" t="s">
        <v>228</v>
      </c>
      <c r="D7" s="4">
        <f>G7</f>
        <v>1079</v>
      </c>
      <c r="E7" s="38">
        <f>H7</f>
        <v>2.54</v>
      </c>
      <c r="F7" s="38">
        <f>I7</f>
        <v>14.04</v>
      </c>
      <c r="G7" s="3">
        <v>1079</v>
      </c>
      <c r="H7" s="35">
        <v>2.54</v>
      </c>
      <c r="I7" s="35">
        <v>14.04</v>
      </c>
      <c r="J7" s="43">
        <v>2019</v>
      </c>
      <c r="K7" s="3" t="s">
        <v>222</v>
      </c>
      <c r="M7" s="4" t="s">
        <v>229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7">
        <f>$D$50/P7</f>
        <v>41583.866638524611</v>
      </c>
    </row>
    <row r="8" spans="1:35" ht="14.5" customHeight="1" x14ac:dyDescent="0.2">
      <c r="A8" s="4" t="s">
        <v>230</v>
      </c>
      <c r="B8" s="4" t="s">
        <v>216</v>
      </c>
      <c r="C8" s="4" t="s">
        <v>231</v>
      </c>
      <c r="D8" s="34">
        <f>G8*$P$8/$P$7</f>
        <v>1146.4028561529547</v>
      </c>
      <c r="E8" s="34">
        <f>H8*$P$8/$P$7</f>
        <v>3.6754123540960628</v>
      </c>
      <c r="F8" s="34">
        <f>I8*$P$8/$P$7</f>
        <v>18.356699375166762</v>
      </c>
      <c r="G8" s="4">
        <v>1126</v>
      </c>
      <c r="H8" s="35">
        <v>3.61</v>
      </c>
      <c r="I8" s="35">
        <v>18.03</v>
      </c>
      <c r="J8" s="43">
        <v>2018</v>
      </c>
      <c r="K8" s="36" t="s">
        <v>226</v>
      </c>
      <c r="M8" s="4" t="s">
        <v>232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7">
        <f>$D$50/P8</f>
        <v>40843.786792460211</v>
      </c>
    </row>
    <row r="9" spans="1:35" ht="14.5" customHeight="1" x14ac:dyDescent="0.2">
      <c r="A9" s="4" t="s">
        <v>230</v>
      </c>
      <c r="B9" s="4" t="s">
        <v>220</v>
      </c>
      <c r="C9" s="4" t="s">
        <v>233</v>
      </c>
      <c r="D9" s="4">
        <f t="shared" ref="D9:D18" si="0">G9</f>
        <v>710</v>
      </c>
      <c r="E9" s="38">
        <f t="shared" ref="E9:E18" si="1">H9</f>
        <v>4.4800000000000004</v>
      </c>
      <c r="F9" s="38">
        <f t="shared" ref="F9:F18" si="2">I9</f>
        <v>6.97</v>
      </c>
      <c r="G9" s="3">
        <v>710</v>
      </c>
      <c r="H9" s="35">
        <v>4.4800000000000004</v>
      </c>
      <c r="I9" s="35">
        <v>6.97</v>
      </c>
      <c r="J9" s="43">
        <v>2019</v>
      </c>
      <c r="K9" s="3" t="s">
        <v>222</v>
      </c>
    </row>
    <row r="10" spans="1:35" ht="14.5" customHeight="1" x14ac:dyDescent="0.2">
      <c r="A10" s="4" t="s">
        <v>234</v>
      </c>
      <c r="B10" s="4" t="s">
        <v>235</v>
      </c>
      <c r="C10" s="4" t="s">
        <v>236</v>
      </c>
      <c r="D10" s="4">
        <f t="shared" si="0"/>
        <v>6317</v>
      </c>
      <c r="E10" s="38">
        <f t="shared" si="1"/>
        <v>2.36</v>
      </c>
      <c r="F10" s="38">
        <f t="shared" si="2"/>
        <v>121.13</v>
      </c>
      <c r="G10" s="3">
        <v>6317</v>
      </c>
      <c r="H10" s="35">
        <v>2.36</v>
      </c>
      <c r="I10" s="35">
        <v>121.13</v>
      </c>
      <c r="J10" s="43">
        <v>2019</v>
      </c>
      <c r="K10" s="3" t="s">
        <v>222</v>
      </c>
    </row>
    <row r="11" spans="1:35" ht="14.5" customHeight="1" x14ac:dyDescent="0.2">
      <c r="A11" s="4" t="s">
        <v>237</v>
      </c>
      <c r="B11" s="4" t="s">
        <v>235</v>
      </c>
      <c r="C11" s="4" t="s">
        <v>238</v>
      </c>
      <c r="D11" s="4">
        <f t="shared" si="0"/>
        <v>4104</v>
      </c>
      <c r="E11" s="38">
        <f t="shared" si="1"/>
        <v>4.8099999999999996</v>
      </c>
      <c r="F11" s="38">
        <f t="shared" si="2"/>
        <v>125.19</v>
      </c>
      <c r="G11" s="3">
        <v>4104</v>
      </c>
      <c r="H11" s="35">
        <v>4.8099999999999996</v>
      </c>
      <c r="I11" s="35">
        <v>125.19</v>
      </c>
      <c r="J11" s="43">
        <v>2019</v>
      </c>
      <c r="K11" s="3" t="s">
        <v>222</v>
      </c>
    </row>
    <row r="12" spans="1:35" ht="14.5" customHeight="1" x14ac:dyDescent="0.2">
      <c r="A12" s="4" t="s">
        <v>239</v>
      </c>
      <c r="B12" s="4" t="s">
        <v>235</v>
      </c>
      <c r="C12" s="4" t="s">
        <v>240</v>
      </c>
      <c r="D12" s="4">
        <f t="shared" si="0"/>
        <v>2680</v>
      </c>
      <c r="E12" s="38">
        <f t="shared" si="1"/>
        <v>1.1599999999999999</v>
      </c>
      <c r="F12" s="38">
        <f t="shared" si="2"/>
        <v>113.29</v>
      </c>
      <c r="G12" s="3">
        <v>2680</v>
      </c>
      <c r="H12" s="35">
        <v>1.1599999999999999</v>
      </c>
      <c r="I12" s="35">
        <v>113.29</v>
      </c>
      <c r="J12" s="43">
        <v>2019</v>
      </c>
      <c r="K12" s="3" t="s">
        <v>222</v>
      </c>
    </row>
    <row r="13" spans="1:35" ht="14.5" customHeight="1" x14ac:dyDescent="0.2">
      <c r="A13" s="4" t="s">
        <v>241</v>
      </c>
      <c r="B13" s="4" t="s">
        <v>235</v>
      </c>
      <c r="C13" s="4" t="s">
        <v>242</v>
      </c>
      <c r="D13" s="4">
        <f t="shared" si="0"/>
        <v>2752</v>
      </c>
      <c r="E13" s="38">
        <f t="shared" si="1"/>
        <v>1.39</v>
      </c>
      <c r="F13" s="38">
        <f t="shared" si="2"/>
        <v>41.63</v>
      </c>
      <c r="G13" s="3">
        <v>2752</v>
      </c>
      <c r="H13" s="35">
        <v>1.39</v>
      </c>
      <c r="I13" s="35">
        <v>41.63</v>
      </c>
      <c r="J13" s="43">
        <v>2019</v>
      </c>
      <c r="K13" s="3" t="s">
        <v>222</v>
      </c>
    </row>
    <row r="14" spans="1:35" ht="14.5" customHeight="1" x14ac:dyDescent="0.2">
      <c r="A14" s="4" t="s">
        <v>243</v>
      </c>
      <c r="B14" s="4" t="s">
        <v>235</v>
      </c>
      <c r="C14" s="4" t="s">
        <v>244</v>
      </c>
      <c r="D14" s="39">
        <f t="shared" si="0"/>
        <v>1319</v>
      </c>
      <c r="E14" s="38">
        <f t="shared" si="1"/>
        <v>0</v>
      </c>
      <c r="F14" s="38">
        <f t="shared" si="2"/>
        <v>26.22</v>
      </c>
      <c r="G14" s="39">
        <v>1319</v>
      </c>
      <c r="H14" s="35">
        <v>0</v>
      </c>
      <c r="I14" s="35">
        <v>26.22</v>
      </c>
      <c r="J14" s="43">
        <v>2019</v>
      </c>
      <c r="K14" s="3" t="s">
        <v>222</v>
      </c>
    </row>
    <row r="15" spans="1:35" ht="14.5" customHeight="1" x14ac:dyDescent="0.2">
      <c r="A15" s="4" t="s">
        <v>245</v>
      </c>
      <c r="B15" s="4" t="s">
        <v>235</v>
      </c>
      <c r="C15" s="4" t="s">
        <v>246</v>
      </c>
      <c r="D15" s="39">
        <f t="shared" si="0"/>
        <v>5446</v>
      </c>
      <c r="E15" s="38">
        <f t="shared" si="1"/>
        <v>0</v>
      </c>
      <c r="F15" s="38">
        <f t="shared" si="2"/>
        <v>109.54</v>
      </c>
      <c r="G15" s="39">
        <v>5446</v>
      </c>
      <c r="H15" s="35">
        <v>0</v>
      </c>
      <c r="I15" s="35">
        <v>109.54</v>
      </c>
      <c r="J15" s="43">
        <v>2019</v>
      </c>
      <c r="K15" s="3" t="s">
        <v>222</v>
      </c>
    </row>
    <row r="16" spans="1:35" ht="14.5" customHeight="1" x14ac:dyDescent="0.2">
      <c r="A16" s="4" t="s">
        <v>247</v>
      </c>
      <c r="B16" s="4" t="s">
        <v>235</v>
      </c>
      <c r="C16" s="4" t="s">
        <v>248</v>
      </c>
      <c r="D16" s="4">
        <f t="shared" si="0"/>
        <v>7191</v>
      </c>
      <c r="E16" s="38">
        <f t="shared" si="1"/>
        <v>0</v>
      </c>
      <c r="F16" s="38">
        <f t="shared" si="2"/>
        <v>85.03</v>
      </c>
      <c r="G16" s="3">
        <v>7191</v>
      </c>
      <c r="H16" s="35">
        <v>0</v>
      </c>
      <c r="I16" s="35">
        <v>85.03</v>
      </c>
      <c r="J16" s="43">
        <v>2019</v>
      </c>
      <c r="K16" s="3" t="s">
        <v>222</v>
      </c>
    </row>
    <row r="17" spans="1:33" ht="14.5" customHeight="1" x14ac:dyDescent="0.2">
      <c r="A17" s="4" t="s">
        <v>249</v>
      </c>
      <c r="B17" s="4" t="s">
        <v>235</v>
      </c>
      <c r="C17" s="4" t="s">
        <v>250</v>
      </c>
      <c r="D17" s="39">
        <f t="shared" si="0"/>
        <v>1331</v>
      </c>
      <c r="E17" s="38">
        <f t="shared" si="1"/>
        <v>0</v>
      </c>
      <c r="F17" s="38">
        <f t="shared" si="2"/>
        <v>15.19</v>
      </c>
      <c r="G17" s="39">
        <v>1331</v>
      </c>
      <c r="H17" s="35">
        <v>0</v>
      </c>
      <c r="I17" s="35">
        <v>15.19</v>
      </c>
      <c r="J17" s="43">
        <v>2019</v>
      </c>
      <c r="K17" s="3" t="s">
        <v>222</v>
      </c>
    </row>
    <row r="18" spans="1:33" ht="14.5" customHeight="1" x14ac:dyDescent="0.2">
      <c r="A18" s="4" t="s">
        <v>251</v>
      </c>
      <c r="B18" s="4" t="s">
        <v>235</v>
      </c>
      <c r="C18" s="4" t="s">
        <v>252</v>
      </c>
      <c r="D18" s="4">
        <f t="shared" si="0"/>
        <v>1557</v>
      </c>
      <c r="E18" s="38">
        <f t="shared" si="1"/>
        <v>6.17</v>
      </c>
      <c r="F18" s="38">
        <f t="shared" si="2"/>
        <v>20.02</v>
      </c>
      <c r="G18" s="3">
        <v>1557</v>
      </c>
      <c r="H18" s="35">
        <v>6.17</v>
      </c>
      <c r="I18" s="35">
        <v>20.02</v>
      </c>
      <c r="J18" s="43">
        <v>2019</v>
      </c>
      <c r="K18" s="3" t="s">
        <v>222</v>
      </c>
    </row>
    <row r="20" spans="1:33" ht="14.5" customHeight="1" x14ac:dyDescent="0.2">
      <c r="A20" s="4" t="s">
        <v>253</v>
      </c>
    </row>
    <row r="21" spans="1:33" ht="15.75" customHeight="1" x14ac:dyDescent="0.2">
      <c r="A21" s="4" t="s">
        <v>254</v>
      </c>
    </row>
    <row r="22" spans="1:33" ht="15.75" customHeight="1" x14ac:dyDescent="0.15"/>
    <row r="23" spans="1:33" ht="15.75" customHeight="1" x14ac:dyDescent="0.2">
      <c r="A23" s="1" t="s">
        <v>255</v>
      </c>
    </row>
    <row r="24" spans="1:33" ht="15.75" customHeight="1" x14ac:dyDescent="0.2">
      <c r="B24" s="4">
        <v>2020</v>
      </c>
      <c r="C24" s="4">
        <v>2021</v>
      </c>
      <c r="D24" s="4">
        <v>2022</v>
      </c>
      <c r="E24" s="4">
        <v>2023</v>
      </c>
      <c r="F24" s="4">
        <v>2024</v>
      </c>
      <c r="G24" s="4">
        <v>2025</v>
      </c>
      <c r="H24" s="4">
        <v>2026</v>
      </c>
      <c r="I24" s="4">
        <v>2027</v>
      </c>
      <c r="J24" s="4">
        <v>2028</v>
      </c>
      <c r="K24" s="4">
        <v>2029</v>
      </c>
      <c r="L24" s="4">
        <v>2030</v>
      </c>
      <c r="M24" s="4">
        <v>2031</v>
      </c>
      <c r="N24" s="4">
        <v>2032</v>
      </c>
      <c r="O24" s="4">
        <v>2033</v>
      </c>
      <c r="P24" s="4">
        <v>2034</v>
      </c>
      <c r="Q24" s="4">
        <v>2035</v>
      </c>
      <c r="R24" s="4">
        <v>2036</v>
      </c>
      <c r="S24" s="4">
        <v>2037</v>
      </c>
      <c r="T24" s="4">
        <v>2038</v>
      </c>
      <c r="U24" s="4">
        <v>2039</v>
      </c>
      <c r="V24" s="4">
        <v>2040</v>
      </c>
      <c r="W24" s="4">
        <v>2041</v>
      </c>
      <c r="X24" s="4">
        <v>2042</v>
      </c>
      <c r="Y24" s="4">
        <v>2043</v>
      </c>
      <c r="Z24" s="4">
        <v>2044</v>
      </c>
      <c r="AA24" s="4">
        <v>2045</v>
      </c>
      <c r="AB24" s="4">
        <v>2046</v>
      </c>
      <c r="AC24" s="4">
        <v>2047</v>
      </c>
      <c r="AD24" s="4">
        <v>2048</v>
      </c>
      <c r="AE24" s="4">
        <v>2049</v>
      </c>
      <c r="AF24" s="4">
        <v>2050</v>
      </c>
    </row>
    <row r="25" spans="1:33" ht="15.75" customHeight="1" x14ac:dyDescent="0.15"/>
    <row r="26" spans="1:33" ht="15.75" customHeight="1" x14ac:dyDescent="0.2">
      <c r="A26" s="4" t="s">
        <v>256</v>
      </c>
      <c r="B26" s="4">
        <v>2020</v>
      </c>
      <c r="C26" s="4">
        <v>2021</v>
      </c>
      <c r="D26" s="4">
        <v>2022</v>
      </c>
      <c r="E26" s="4">
        <v>2023</v>
      </c>
      <c r="F26" s="4">
        <v>2024</v>
      </c>
      <c r="G26" s="4">
        <v>2025</v>
      </c>
      <c r="H26" s="4">
        <v>2026</v>
      </c>
      <c r="I26" s="4">
        <v>2027</v>
      </c>
      <c r="J26" s="4">
        <v>2028</v>
      </c>
      <c r="K26" s="4">
        <v>2029</v>
      </c>
      <c r="L26" s="4">
        <v>2030</v>
      </c>
      <c r="M26" s="4">
        <v>2031</v>
      </c>
      <c r="N26" s="4">
        <v>2032</v>
      </c>
      <c r="O26" s="4">
        <v>2033</v>
      </c>
      <c r="P26" s="4">
        <v>2034</v>
      </c>
      <c r="Q26" s="4">
        <v>2035</v>
      </c>
      <c r="R26" s="4">
        <v>2036</v>
      </c>
      <c r="S26" s="4">
        <v>2037</v>
      </c>
      <c r="T26" s="4">
        <v>2038</v>
      </c>
      <c r="U26" s="4">
        <v>2039</v>
      </c>
      <c r="V26" s="4">
        <v>2040</v>
      </c>
      <c r="W26" s="4">
        <v>2041</v>
      </c>
      <c r="X26" s="4">
        <v>2042</v>
      </c>
      <c r="Y26" s="4">
        <v>2043</v>
      </c>
      <c r="Z26" s="4">
        <v>2044</v>
      </c>
      <c r="AA26" s="4">
        <v>2045</v>
      </c>
      <c r="AB26" s="4">
        <v>2046</v>
      </c>
      <c r="AC26" s="4">
        <v>2047</v>
      </c>
      <c r="AD26" s="4">
        <v>2048</v>
      </c>
      <c r="AE26" s="4">
        <v>2049</v>
      </c>
      <c r="AF26" s="4">
        <v>2050</v>
      </c>
    </row>
    <row r="27" spans="1:33" ht="15.75" customHeight="1" x14ac:dyDescent="0.2">
      <c r="A27" s="40" t="s">
        <v>257</v>
      </c>
      <c r="B27" s="40">
        <v>1.2599999999999999E-7</v>
      </c>
      <c r="C27" s="40">
        <v>1.24E-7</v>
      </c>
      <c r="D27" s="40">
        <v>1.23E-7</v>
      </c>
      <c r="E27" s="40">
        <v>1.2100000000000001E-7</v>
      </c>
      <c r="F27" s="40">
        <v>1.2100000000000001E-7</v>
      </c>
      <c r="G27" s="40">
        <v>1.1999999999999999E-7</v>
      </c>
      <c r="H27" s="40">
        <v>1.1999999999999999E-7</v>
      </c>
      <c r="I27" s="40">
        <v>1.2100000000000001E-7</v>
      </c>
      <c r="J27" s="40">
        <v>1.1999999999999999E-7</v>
      </c>
      <c r="K27" s="40">
        <v>1.1999999999999999E-7</v>
      </c>
      <c r="L27" s="40">
        <v>1.1999999999999999E-7</v>
      </c>
      <c r="M27" s="40">
        <v>1.1999999999999999E-7</v>
      </c>
      <c r="N27" s="40">
        <v>1.1999999999999999E-7</v>
      </c>
      <c r="O27" s="40">
        <v>1.1999999999999999E-7</v>
      </c>
      <c r="P27" s="40">
        <v>1.1999999999999999E-7</v>
      </c>
      <c r="Q27" s="40">
        <v>1.1999999999999999E-7</v>
      </c>
      <c r="R27" s="40">
        <v>1.1999999999999999E-7</v>
      </c>
      <c r="S27" s="40">
        <v>1.1999999999999999E-7</v>
      </c>
      <c r="T27" s="40">
        <v>1.1999999999999999E-7</v>
      </c>
      <c r="U27" s="40">
        <v>1.1999999999999999E-7</v>
      </c>
      <c r="V27" s="40">
        <v>1.1999999999999999E-7</v>
      </c>
      <c r="W27" s="40">
        <v>1.1999999999999999E-7</v>
      </c>
      <c r="X27" s="40">
        <v>1.1999999999999999E-7</v>
      </c>
      <c r="Y27" s="40">
        <v>1.1999999999999999E-7</v>
      </c>
      <c r="Z27" s="40">
        <v>1.1999999999999999E-7</v>
      </c>
      <c r="AA27" s="40">
        <v>1.1999999999999999E-7</v>
      </c>
      <c r="AB27" s="40">
        <v>1.1999999999999999E-7</v>
      </c>
      <c r="AC27" s="40">
        <v>1.1999999999999999E-7</v>
      </c>
      <c r="AD27" s="40">
        <v>1.1999999999999999E-7</v>
      </c>
      <c r="AE27" s="40">
        <v>1.1999999999999999E-7</v>
      </c>
      <c r="AF27" s="40">
        <v>1.1999999999999999E-7</v>
      </c>
      <c r="AG27">
        <v>1.7579999999999999E-6</v>
      </c>
    </row>
    <row r="28" spans="1:33" ht="15.75" customHeight="1" x14ac:dyDescent="0.2">
      <c r="A28" s="40" t="s">
        <v>258</v>
      </c>
      <c r="B28" s="40">
        <v>4.1520000000000002E-6</v>
      </c>
      <c r="C28" s="40">
        <v>5.7039999999999999E-6</v>
      </c>
      <c r="D28" s="40">
        <v>5.0540000000000002E-6</v>
      </c>
      <c r="E28" s="40">
        <v>4.9280000000000001E-6</v>
      </c>
      <c r="F28" s="40">
        <v>4.9869999999999999E-6</v>
      </c>
      <c r="G28" s="40">
        <v>5.0560000000000004E-6</v>
      </c>
      <c r="H28" s="40">
        <v>4.8840000000000002E-6</v>
      </c>
      <c r="I28" s="40">
        <v>4.7060000000000003E-6</v>
      </c>
      <c r="J28" s="40">
        <v>4.7990000000000001E-6</v>
      </c>
      <c r="K28" s="40">
        <v>4.9559999999999996E-6</v>
      </c>
      <c r="L28" s="40">
        <v>5.0499999999999999E-6</v>
      </c>
      <c r="M28" s="40">
        <v>5.1019999999999996E-6</v>
      </c>
      <c r="N28" s="40">
        <v>5.1340000000000003E-6</v>
      </c>
      <c r="O28" s="40">
        <v>5.1909999999999999E-6</v>
      </c>
      <c r="P28" s="40">
        <v>5.1830000000000002E-6</v>
      </c>
      <c r="Q28" s="40">
        <v>5.1499999999999998E-6</v>
      </c>
      <c r="R28" s="40">
        <v>5.1429999999999997E-6</v>
      </c>
      <c r="S28" s="40">
        <v>5.1050000000000003E-6</v>
      </c>
      <c r="T28" s="40">
        <v>5.0669999999999999E-6</v>
      </c>
      <c r="U28" s="40">
        <v>5.0209999999999999E-6</v>
      </c>
      <c r="V28" s="40">
        <v>4.9960000000000001E-6</v>
      </c>
      <c r="W28" s="40">
        <v>4.9960000000000001E-6</v>
      </c>
      <c r="X28" s="40">
        <v>4.9989999999999999E-6</v>
      </c>
      <c r="Y28" s="40">
        <v>4.9729999999999997E-6</v>
      </c>
      <c r="Z28" s="40">
        <v>5.0039999999999999E-6</v>
      </c>
      <c r="AA28" s="40">
        <v>4.9660000000000004E-6</v>
      </c>
      <c r="AB28" s="40">
        <v>4.9420000000000003E-6</v>
      </c>
      <c r="AC28" s="40">
        <v>4.9509999999999997E-6</v>
      </c>
      <c r="AD28" s="40">
        <v>4.8879999999999996E-6</v>
      </c>
      <c r="AE28" s="40">
        <v>4.8250000000000004E-6</v>
      </c>
      <c r="AF28" s="40">
        <v>4.853E-6</v>
      </c>
      <c r="AG28">
        <v>3.6559999999999998E-6</v>
      </c>
    </row>
    <row r="29" spans="1:33" ht="15.75" customHeight="1" x14ac:dyDescent="0.2">
      <c r="A29" s="40" t="s">
        <v>259</v>
      </c>
      <c r="B29" s="40">
        <v>7.2799999999999995E-7</v>
      </c>
      <c r="C29" s="40">
        <v>7.2900000000000003E-7</v>
      </c>
      <c r="D29" s="40">
        <v>7.3E-7</v>
      </c>
      <c r="E29" s="40">
        <v>7.3200000000000004E-7</v>
      </c>
      <c r="F29" s="40">
        <v>7.3300000000000001E-7</v>
      </c>
      <c r="G29" s="40">
        <v>7.3499999999999995E-7</v>
      </c>
      <c r="H29" s="40">
        <v>7.3600000000000003E-7</v>
      </c>
      <c r="I29" s="40">
        <v>7.3799999999999996E-7</v>
      </c>
      <c r="J29" s="40">
        <v>7.3900000000000004E-7</v>
      </c>
      <c r="K29" s="40">
        <v>7.4099999999999998E-7</v>
      </c>
      <c r="L29" s="40">
        <v>7.4300000000000002E-7</v>
      </c>
      <c r="M29" s="40">
        <v>7.4399999999999999E-7</v>
      </c>
      <c r="N29" s="40">
        <v>7.4700000000000001E-7</v>
      </c>
      <c r="O29" s="40">
        <v>7.4900000000000005E-7</v>
      </c>
      <c r="P29" s="40">
        <v>7.5000000000000002E-7</v>
      </c>
      <c r="Q29" s="40">
        <v>7.5199999999999996E-7</v>
      </c>
      <c r="R29" s="40">
        <v>7.54E-7</v>
      </c>
      <c r="S29" s="40">
        <v>7.5499999999999997E-7</v>
      </c>
      <c r="T29" s="40">
        <v>7.5700000000000002E-7</v>
      </c>
      <c r="U29" s="40">
        <v>7.5899999999999995E-7</v>
      </c>
      <c r="V29" s="40">
        <v>7.61E-7</v>
      </c>
      <c r="W29" s="40">
        <v>7.6300000000000004E-7</v>
      </c>
      <c r="X29" s="40">
        <v>7.6499999999999998E-7</v>
      </c>
      <c r="Y29" s="40">
        <v>7.6799999999999999E-7</v>
      </c>
      <c r="Z29" s="40">
        <v>7.7000000000000004E-7</v>
      </c>
      <c r="AA29" s="40">
        <v>7.7199999999999998E-7</v>
      </c>
      <c r="AB29" s="40">
        <v>7.7400000000000002E-7</v>
      </c>
      <c r="AC29" s="40">
        <v>7.7599999999999996E-7</v>
      </c>
      <c r="AD29" s="40">
        <v>7.7899999999999997E-7</v>
      </c>
      <c r="AE29" s="40">
        <v>7.8100000000000002E-7</v>
      </c>
      <c r="AF29" s="40">
        <v>7.8299999999999996E-7</v>
      </c>
      <c r="AG29">
        <v>6.5599999999999994E-7</v>
      </c>
    </row>
    <row r="30" spans="1:33" ht="15.75" customHeight="1" x14ac:dyDescent="0.2">
      <c r="A30" s="40" t="s">
        <v>260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>
        <v>0</v>
      </c>
    </row>
    <row r="31" spans="1:33" ht="15.75" customHeight="1" x14ac:dyDescent="0.2">
      <c r="A31" s="40" t="s">
        <v>261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>
        <v>0</v>
      </c>
    </row>
    <row r="32" spans="1:33" ht="15.75" customHeight="1" x14ac:dyDescent="0.2">
      <c r="A32" s="40" t="s">
        <v>262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>
        <v>0</v>
      </c>
    </row>
    <row r="33" spans="1:33" ht="15.75" customHeight="1" x14ac:dyDescent="0.2">
      <c r="A33" s="40" t="s">
        <v>263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>
        <v>0</v>
      </c>
    </row>
    <row r="34" spans="1:33" ht="15.75" customHeight="1" x14ac:dyDescent="0.2">
      <c r="A34" s="40" t="s">
        <v>264</v>
      </c>
      <c r="B34" s="40">
        <v>2.029E-6</v>
      </c>
      <c r="C34" s="40">
        <v>2.029E-6</v>
      </c>
      <c r="D34" s="40">
        <v>2.029E-6</v>
      </c>
      <c r="E34" s="40">
        <v>2.029E-6</v>
      </c>
      <c r="F34" s="40">
        <v>2.029E-6</v>
      </c>
      <c r="G34" s="40">
        <v>2.029E-6</v>
      </c>
      <c r="H34" s="40">
        <v>2.029E-6</v>
      </c>
      <c r="I34" s="40">
        <v>2.029E-6</v>
      </c>
      <c r="J34" s="40">
        <v>2.029E-6</v>
      </c>
      <c r="K34" s="40">
        <v>2.029E-6</v>
      </c>
      <c r="L34" s="40">
        <v>2.029E-6</v>
      </c>
      <c r="M34" s="40">
        <v>2.029E-6</v>
      </c>
      <c r="N34" s="40">
        <v>2.029E-6</v>
      </c>
      <c r="O34" s="40">
        <v>2.029E-6</v>
      </c>
      <c r="P34" s="40">
        <v>2.029E-6</v>
      </c>
      <c r="Q34" s="40">
        <v>2.029E-6</v>
      </c>
      <c r="R34" s="40">
        <v>2.029E-6</v>
      </c>
      <c r="S34" s="40">
        <v>2.029E-6</v>
      </c>
      <c r="T34" s="40">
        <v>2.029E-6</v>
      </c>
      <c r="U34" s="40">
        <v>2.029E-6</v>
      </c>
      <c r="V34" s="40">
        <v>2.029E-6</v>
      </c>
      <c r="W34" s="40">
        <v>2.029E-6</v>
      </c>
      <c r="X34" s="40">
        <v>2.029E-6</v>
      </c>
      <c r="Y34" s="40">
        <v>2.029E-6</v>
      </c>
      <c r="Z34" s="40">
        <v>2.029E-6</v>
      </c>
      <c r="AA34" s="40">
        <v>2.029E-6</v>
      </c>
      <c r="AB34" s="40">
        <v>2.029E-6</v>
      </c>
      <c r="AC34" s="40">
        <v>2.029E-6</v>
      </c>
      <c r="AD34" s="40">
        <v>2.029E-6</v>
      </c>
      <c r="AE34" s="40">
        <v>2.029E-6</v>
      </c>
      <c r="AF34" s="40">
        <v>2.029E-6</v>
      </c>
      <c r="AG34">
        <v>2.029E-6</v>
      </c>
    </row>
    <row r="35" spans="1:33" ht="15.75" customHeight="1" x14ac:dyDescent="0.2">
      <c r="A35" s="40" t="s">
        <v>265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>
        <v>0</v>
      </c>
    </row>
    <row r="36" spans="1:33" ht="15.75" customHeight="1" x14ac:dyDescent="0.2">
      <c r="A36" s="40" t="s">
        <v>266</v>
      </c>
      <c r="B36" s="40">
        <v>2.1994999999999999E-5</v>
      </c>
      <c r="C36" s="40">
        <v>2.1735000000000001E-5</v>
      </c>
      <c r="D36" s="40">
        <v>2.1569E-5</v>
      </c>
      <c r="E36" s="40">
        <v>2.1651999999999999E-5</v>
      </c>
      <c r="F36" s="40">
        <v>2.1347000000000001E-5</v>
      </c>
      <c r="G36" s="40">
        <v>2.0868000000000001E-5</v>
      </c>
      <c r="H36" s="40">
        <v>2.0401999999999999E-5</v>
      </c>
      <c r="I36" s="40">
        <v>2.0686000000000002E-5</v>
      </c>
      <c r="J36" s="40">
        <v>2.1120000000000001E-5</v>
      </c>
      <c r="K36" s="40">
        <v>2.1294E-5</v>
      </c>
      <c r="L36" s="40">
        <v>2.1591E-5</v>
      </c>
      <c r="M36" s="40">
        <v>2.1784999999999999E-5</v>
      </c>
      <c r="N36" s="40">
        <v>2.2036E-5</v>
      </c>
      <c r="O36" s="40">
        <v>2.2225000000000002E-5</v>
      </c>
      <c r="P36" s="40">
        <v>2.2353000000000001E-5</v>
      </c>
      <c r="Q36" s="40">
        <v>2.2459999999999998E-5</v>
      </c>
      <c r="R36" s="40">
        <v>2.2606E-5</v>
      </c>
      <c r="S36" s="40">
        <v>2.2846000000000001E-5</v>
      </c>
      <c r="T36" s="40">
        <v>2.3133999999999999E-5</v>
      </c>
      <c r="U36" s="40">
        <v>2.3136E-5</v>
      </c>
      <c r="V36" s="40">
        <v>2.3553999999999998E-5</v>
      </c>
      <c r="W36" s="40">
        <v>2.3779999999999999E-5</v>
      </c>
      <c r="X36" s="40">
        <v>2.3920000000000001E-5</v>
      </c>
      <c r="Y36" s="40">
        <v>2.4266000000000001E-5</v>
      </c>
      <c r="Z36" s="40">
        <v>2.4278999999999999E-5</v>
      </c>
      <c r="AA36" s="40">
        <v>2.4273E-5</v>
      </c>
      <c r="AB36" s="40">
        <v>2.4573999999999999E-5</v>
      </c>
      <c r="AC36" s="40">
        <v>2.4702000000000002E-5</v>
      </c>
      <c r="AD36" s="40">
        <v>2.4678999999999999E-5</v>
      </c>
      <c r="AE36" s="40">
        <v>2.4782000000000001E-5</v>
      </c>
      <c r="AF36" s="40">
        <v>2.4731000000000001E-5</v>
      </c>
      <c r="AG36">
        <v>2.1131000000000001E-5</v>
      </c>
    </row>
    <row r="37" spans="1:33" ht="15.75" customHeight="1" x14ac:dyDescent="0.2">
      <c r="A37" s="40" t="s">
        <v>267</v>
      </c>
      <c r="B37" s="40">
        <v>4.1520000000000002E-6</v>
      </c>
      <c r="C37" s="40">
        <v>5.7039999999999999E-6</v>
      </c>
      <c r="D37" s="40">
        <v>5.0540000000000002E-6</v>
      </c>
      <c r="E37" s="40">
        <v>4.9280000000000001E-6</v>
      </c>
      <c r="F37" s="40">
        <v>4.9869999999999999E-6</v>
      </c>
      <c r="G37" s="40">
        <v>5.0560000000000004E-6</v>
      </c>
      <c r="H37" s="40">
        <v>4.8840000000000002E-6</v>
      </c>
      <c r="I37" s="40">
        <v>4.7060000000000003E-6</v>
      </c>
      <c r="J37" s="40">
        <v>4.7990000000000001E-6</v>
      </c>
      <c r="K37" s="40">
        <v>4.9559999999999996E-6</v>
      </c>
      <c r="L37" s="40">
        <v>5.0499999999999999E-6</v>
      </c>
      <c r="M37" s="40">
        <v>5.1019999999999996E-6</v>
      </c>
      <c r="N37" s="40">
        <v>5.1340000000000003E-6</v>
      </c>
      <c r="O37" s="40">
        <v>5.1909999999999999E-6</v>
      </c>
      <c r="P37" s="40">
        <v>5.1830000000000002E-6</v>
      </c>
      <c r="Q37" s="40">
        <v>5.1499999999999998E-6</v>
      </c>
      <c r="R37" s="40">
        <v>5.1429999999999997E-6</v>
      </c>
      <c r="S37" s="40">
        <v>5.1050000000000003E-6</v>
      </c>
      <c r="T37" s="40">
        <v>5.0669999999999999E-6</v>
      </c>
      <c r="U37" s="40">
        <v>5.0209999999999999E-6</v>
      </c>
      <c r="V37" s="40">
        <v>4.9960000000000001E-6</v>
      </c>
      <c r="W37" s="40">
        <v>4.9960000000000001E-6</v>
      </c>
      <c r="X37" s="40">
        <v>4.9989999999999999E-6</v>
      </c>
      <c r="Y37" s="40">
        <v>4.9729999999999997E-6</v>
      </c>
      <c r="Z37" s="40">
        <v>5.0039999999999999E-6</v>
      </c>
      <c r="AA37" s="40">
        <v>4.9660000000000004E-6</v>
      </c>
      <c r="AB37" s="40">
        <v>4.9420000000000003E-6</v>
      </c>
      <c r="AC37" s="40">
        <v>4.9509999999999997E-6</v>
      </c>
      <c r="AD37" s="40">
        <v>4.8879999999999996E-6</v>
      </c>
      <c r="AE37" s="40">
        <v>4.8250000000000004E-6</v>
      </c>
      <c r="AF37" s="40">
        <v>4.853E-6</v>
      </c>
      <c r="AG37">
        <v>3.6559999999999998E-6</v>
      </c>
    </row>
    <row r="38" spans="1:33" ht="15.75" customHeight="1" x14ac:dyDescent="0.2">
      <c r="A38" s="40" t="s">
        <v>268</v>
      </c>
      <c r="B38" s="40">
        <v>1.0359999999999999E-6</v>
      </c>
      <c r="C38" s="40">
        <v>1.034E-6</v>
      </c>
      <c r="D38" s="40">
        <v>1.032E-6</v>
      </c>
      <c r="E38" s="40">
        <v>1.031E-6</v>
      </c>
      <c r="F38" s="40">
        <v>1.031E-6</v>
      </c>
      <c r="G38" s="40">
        <v>1.0300000000000001E-6</v>
      </c>
      <c r="H38" s="40">
        <v>1.0300000000000001E-6</v>
      </c>
      <c r="I38" s="40">
        <v>1.031E-6</v>
      </c>
      <c r="J38" s="40">
        <v>1.0300000000000001E-6</v>
      </c>
      <c r="K38" s="40">
        <v>1.0300000000000001E-6</v>
      </c>
      <c r="L38" s="40">
        <v>1.0300000000000001E-6</v>
      </c>
      <c r="M38" s="40">
        <v>1.0300000000000001E-6</v>
      </c>
      <c r="N38" s="40">
        <v>1.0300000000000001E-6</v>
      </c>
      <c r="O38" s="40">
        <v>1.0300000000000001E-6</v>
      </c>
      <c r="P38" s="40">
        <v>1.0300000000000001E-6</v>
      </c>
      <c r="Q38" s="40">
        <v>1.0300000000000001E-6</v>
      </c>
      <c r="R38" s="40">
        <v>1.0300000000000001E-6</v>
      </c>
      <c r="S38" s="40">
        <v>1.0300000000000001E-6</v>
      </c>
      <c r="T38" s="40">
        <v>1.0300000000000001E-6</v>
      </c>
      <c r="U38" s="40">
        <v>1.0300000000000001E-6</v>
      </c>
      <c r="V38" s="40">
        <v>1.0300000000000001E-6</v>
      </c>
      <c r="W38" s="40">
        <v>1.0300000000000001E-6</v>
      </c>
      <c r="X38" s="40">
        <v>1.0300000000000001E-6</v>
      </c>
      <c r="Y38" s="40">
        <v>1.0300000000000001E-6</v>
      </c>
      <c r="Z38" s="40">
        <v>1.0300000000000001E-6</v>
      </c>
      <c r="AA38" s="40">
        <v>1.0300000000000001E-6</v>
      </c>
      <c r="AB38" s="40">
        <v>1.0300000000000001E-6</v>
      </c>
      <c r="AC38" s="40">
        <v>1.0300000000000001E-6</v>
      </c>
      <c r="AD38" s="40">
        <v>1.0300000000000001E-6</v>
      </c>
      <c r="AE38" s="40">
        <v>1.0300000000000001E-6</v>
      </c>
      <c r="AF38" s="40">
        <v>1.0300000000000001E-6</v>
      </c>
      <c r="AG38">
        <v>1.6130000000000001E-6</v>
      </c>
    </row>
    <row r="39" spans="1:33" ht="15.75" customHeight="1" x14ac:dyDescent="0.2">
      <c r="A39" s="40" t="s">
        <v>269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>
        <v>0</v>
      </c>
    </row>
    <row r="40" spans="1:33" ht="15.75" customHeight="1" x14ac:dyDescent="0.2">
      <c r="A40" s="40" t="s">
        <v>270</v>
      </c>
      <c r="B40" s="40">
        <v>8.3440000000000001E-6</v>
      </c>
      <c r="C40" s="40">
        <v>9.1439999999999992E-6</v>
      </c>
      <c r="D40" s="40">
        <v>9.3649999999999993E-6</v>
      </c>
      <c r="E40" s="40">
        <v>9.5480000000000007E-6</v>
      </c>
      <c r="F40" s="40">
        <v>9.893E-6</v>
      </c>
      <c r="G40" s="40">
        <v>1.0138E-5</v>
      </c>
      <c r="H40" s="40">
        <v>1.0394000000000001E-5</v>
      </c>
      <c r="I40" s="40">
        <v>1.0643E-5</v>
      </c>
      <c r="J40" s="40">
        <v>1.0762E-5</v>
      </c>
      <c r="K40" s="40">
        <v>1.1003E-5</v>
      </c>
      <c r="L40" s="40">
        <v>1.1202E-5</v>
      </c>
      <c r="M40" s="40">
        <v>1.1466E-5</v>
      </c>
      <c r="N40" s="40">
        <v>1.1600000000000001E-5</v>
      </c>
      <c r="O40" s="40">
        <v>1.2024999999999999E-5</v>
      </c>
      <c r="P40" s="40">
        <v>1.2218999999999999E-5</v>
      </c>
      <c r="Q40" s="40">
        <v>1.2461E-5</v>
      </c>
      <c r="R40" s="40">
        <v>1.2785E-5</v>
      </c>
      <c r="S40" s="40">
        <v>1.2846E-5</v>
      </c>
      <c r="T40" s="40">
        <v>1.3087E-5</v>
      </c>
      <c r="U40" s="40">
        <v>1.3314E-5</v>
      </c>
      <c r="V40" s="40">
        <v>1.3463E-5</v>
      </c>
      <c r="W40" s="40">
        <v>1.3621999999999999E-5</v>
      </c>
      <c r="X40" s="40">
        <v>1.398E-5</v>
      </c>
      <c r="Y40" s="40">
        <v>1.4151999999999999E-5</v>
      </c>
      <c r="Z40" s="40">
        <v>1.4353E-5</v>
      </c>
      <c r="AA40" s="40">
        <v>1.4659E-5</v>
      </c>
      <c r="AB40" s="40">
        <v>1.4769E-5</v>
      </c>
      <c r="AC40" s="40">
        <v>1.5140000000000001E-5</v>
      </c>
      <c r="AD40" s="40">
        <v>1.5426000000000001E-5</v>
      </c>
      <c r="AE40" s="40">
        <v>1.5658000000000002E-5</v>
      </c>
      <c r="AF40" s="40">
        <v>1.5817000000000001E-5</v>
      </c>
      <c r="AG40">
        <v>1.5817000000000001E-5</v>
      </c>
    </row>
    <row r="41" spans="1:33" ht="15.75" customHeight="1" x14ac:dyDescent="0.2">
      <c r="A41" s="40" t="s">
        <v>271</v>
      </c>
      <c r="B41" s="40">
        <v>9.4180000000000003E-6</v>
      </c>
      <c r="C41" s="40">
        <v>8.0669999999999992E-6</v>
      </c>
      <c r="D41" s="40">
        <v>8.4419999999999998E-6</v>
      </c>
      <c r="E41" s="40">
        <v>9.2920000000000001E-6</v>
      </c>
      <c r="F41" s="40">
        <v>9.6989999999999998E-6</v>
      </c>
      <c r="G41" s="40">
        <v>9.9939999999999995E-6</v>
      </c>
      <c r="H41" s="40">
        <v>1.0178E-5</v>
      </c>
      <c r="I41" s="40">
        <v>1.0471E-5</v>
      </c>
      <c r="J41" s="40">
        <v>1.0864E-5</v>
      </c>
      <c r="K41" s="40">
        <v>1.1148000000000001E-5</v>
      </c>
      <c r="L41" s="40">
        <v>1.1545999999999999E-5</v>
      </c>
      <c r="M41" s="40">
        <v>1.1780000000000001E-5</v>
      </c>
      <c r="N41" s="40">
        <v>1.2057E-5</v>
      </c>
      <c r="O41" s="40">
        <v>1.2232000000000001E-5</v>
      </c>
      <c r="P41" s="40">
        <v>1.2346E-5</v>
      </c>
      <c r="Q41" s="40">
        <v>1.2475E-5</v>
      </c>
      <c r="R41" s="40">
        <v>1.2512E-5</v>
      </c>
      <c r="S41" s="40">
        <v>1.2488E-5</v>
      </c>
      <c r="T41" s="40">
        <v>1.2745000000000001E-5</v>
      </c>
      <c r="U41" s="40">
        <v>1.2753E-5</v>
      </c>
      <c r="V41" s="40">
        <v>1.3636E-5</v>
      </c>
      <c r="W41" s="40">
        <v>1.3913E-5</v>
      </c>
      <c r="X41" s="40">
        <v>1.403E-5</v>
      </c>
      <c r="Y41" s="40">
        <v>1.4065E-5</v>
      </c>
      <c r="Z41" s="40">
        <v>1.4178E-5</v>
      </c>
      <c r="AA41" s="40">
        <v>1.4185000000000001E-5</v>
      </c>
      <c r="AB41" s="40">
        <v>1.4358999999999999E-5</v>
      </c>
      <c r="AC41" s="40">
        <v>1.4484000000000001E-5</v>
      </c>
      <c r="AD41" s="40">
        <v>1.4564E-5</v>
      </c>
      <c r="AE41" s="40">
        <v>1.4664999999999999E-5</v>
      </c>
      <c r="AF41" s="40">
        <v>1.4762E-5</v>
      </c>
      <c r="AG41">
        <v>1.6138E-5</v>
      </c>
    </row>
    <row r="42" spans="1:33" ht="15.75" customHeight="1" x14ac:dyDescent="0.2">
      <c r="A42" s="40" t="s">
        <v>272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>
        <v>0</v>
      </c>
    </row>
    <row r="43" spans="1:33" ht="15.75" customHeight="1" x14ac:dyDescent="0.15"/>
    <row r="44" spans="1:33" ht="15.75" customHeight="1" x14ac:dyDescent="0.2">
      <c r="A44" s="1" t="s">
        <v>273</v>
      </c>
    </row>
    <row r="45" spans="1:33" ht="15.75" customHeight="1" x14ac:dyDescent="0.2">
      <c r="B45" s="4">
        <v>2020</v>
      </c>
      <c r="C45" s="4">
        <v>2021</v>
      </c>
      <c r="D45" s="4">
        <v>2022</v>
      </c>
      <c r="E45" s="4">
        <v>2023</v>
      </c>
      <c r="F45" s="4">
        <v>2024</v>
      </c>
      <c r="G45" s="4">
        <v>2025</v>
      </c>
      <c r="H45" s="4">
        <v>2026</v>
      </c>
      <c r="I45" s="4">
        <v>2027</v>
      </c>
      <c r="J45" s="4">
        <v>2028</v>
      </c>
      <c r="K45" s="4">
        <v>2029</v>
      </c>
      <c r="L45" s="4">
        <v>2030</v>
      </c>
      <c r="M45" s="4">
        <v>2031</v>
      </c>
      <c r="N45" s="4">
        <v>2032</v>
      </c>
      <c r="O45" s="4">
        <v>2033</v>
      </c>
      <c r="P45" s="4">
        <v>2034</v>
      </c>
      <c r="Q45" s="4">
        <v>2035</v>
      </c>
      <c r="R45" s="4">
        <v>2036</v>
      </c>
      <c r="S45" s="4">
        <v>2037</v>
      </c>
      <c r="T45" s="4">
        <v>2038</v>
      </c>
      <c r="U45" s="4">
        <v>2039</v>
      </c>
      <c r="V45" s="4">
        <v>2040</v>
      </c>
      <c r="W45" s="4">
        <v>2041</v>
      </c>
      <c r="X45" s="4">
        <v>2042</v>
      </c>
      <c r="Y45" s="4">
        <v>2043</v>
      </c>
      <c r="Z45" s="4">
        <v>2044</v>
      </c>
      <c r="AA45" s="4">
        <v>2045</v>
      </c>
      <c r="AB45" s="4">
        <v>2046</v>
      </c>
      <c r="AC45" s="4">
        <v>2047</v>
      </c>
      <c r="AD45" s="4">
        <v>2048</v>
      </c>
      <c r="AE45" s="4">
        <v>2049</v>
      </c>
      <c r="AF45" s="4">
        <v>2050</v>
      </c>
    </row>
    <row r="46" spans="1:33" ht="15.75" customHeight="1" x14ac:dyDescent="0.15"/>
    <row r="47" spans="1:33" ht="15.75" customHeight="1" x14ac:dyDescent="0.2">
      <c r="A47" s="4" t="s">
        <v>256</v>
      </c>
      <c r="B47" s="4">
        <v>2020</v>
      </c>
      <c r="C47" s="4">
        <v>2021</v>
      </c>
      <c r="D47" s="4">
        <v>2022</v>
      </c>
      <c r="E47" s="4">
        <v>2023</v>
      </c>
      <c r="F47" s="4">
        <v>2024</v>
      </c>
      <c r="G47" s="4">
        <v>2025</v>
      </c>
      <c r="H47" s="4">
        <v>2026</v>
      </c>
      <c r="I47" s="4">
        <v>2027</v>
      </c>
      <c r="J47" s="4">
        <v>2028</v>
      </c>
      <c r="K47" s="4">
        <v>2029</v>
      </c>
      <c r="L47" s="4">
        <v>2030</v>
      </c>
      <c r="M47" s="4">
        <v>2031</v>
      </c>
      <c r="N47" s="4">
        <v>2032</v>
      </c>
      <c r="O47" s="4">
        <v>2033</v>
      </c>
      <c r="P47" s="4">
        <v>2034</v>
      </c>
      <c r="Q47" s="4">
        <v>2035</v>
      </c>
      <c r="R47" s="4">
        <v>2036</v>
      </c>
      <c r="S47" s="4">
        <v>2037</v>
      </c>
      <c r="T47" s="4">
        <v>2038</v>
      </c>
      <c r="U47" s="4">
        <v>2039</v>
      </c>
      <c r="V47" s="4">
        <v>2040</v>
      </c>
      <c r="W47" s="4">
        <v>2041</v>
      </c>
      <c r="X47" s="4">
        <v>2042</v>
      </c>
      <c r="Y47" s="4">
        <v>2043</v>
      </c>
      <c r="Z47" s="4">
        <v>2044</v>
      </c>
      <c r="AA47" s="4">
        <v>2045</v>
      </c>
      <c r="AB47" s="4">
        <v>2046</v>
      </c>
      <c r="AC47" s="4">
        <v>2047</v>
      </c>
      <c r="AD47" s="4">
        <v>2048</v>
      </c>
      <c r="AE47" s="4">
        <v>2049</v>
      </c>
      <c r="AF47" s="4">
        <v>2050</v>
      </c>
    </row>
    <row r="48" spans="1:33" ht="15.75" customHeight="1" x14ac:dyDescent="0.2">
      <c r="A48" s="40" t="s">
        <v>274</v>
      </c>
      <c r="B48" s="40">
        <v>10375000</v>
      </c>
      <c r="C48" s="40">
        <v>10375000</v>
      </c>
      <c r="D48" s="40">
        <v>10375000</v>
      </c>
      <c r="E48" s="40">
        <v>10375000</v>
      </c>
      <c r="F48" s="40">
        <v>10375000</v>
      </c>
      <c r="G48" s="40">
        <v>10375000</v>
      </c>
      <c r="H48" s="40">
        <v>10375000</v>
      </c>
      <c r="I48" s="40">
        <v>10375000</v>
      </c>
      <c r="J48" s="40">
        <v>10375000</v>
      </c>
      <c r="K48" s="40">
        <v>10375000</v>
      </c>
      <c r="L48" s="40">
        <v>10375000</v>
      </c>
      <c r="M48" s="40">
        <v>10375000</v>
      </c>
      <c r="N48" s="40">
        <v>10375000</v>
      </c>
      <c r="O48" s="40">
        <v>10375000</v>
      </c>
      <c r="P48" s="40">
        <v>10375000</v>
      </c>
      <c r="Q48" s="40">
        <v>10375000</v>
      </c>
      <c r="R48" s="40">
        <v>10375000</v>
      </c>
      <c r="S48" s="40">
        <v>10375000</v>
      </c>
      <c r="T48" s="40">
        <v>10375000</v>
      </c>
      <c r="U48" s="40">
        <v>10375000</v>
      </c>
      <c r="V48" s="40">
        <v>10375000</v>
      </c>
      <c r="W48" s="40">
        <v>10375000</v>
      </c>
      <c r="X48" s="40">
        <v>10375000</v>
      </c>
      <c r="Y48" s="40">
        <v>10375000</v>
      </c>
      <c r="Z48" s="40">
        <v>10375000</v>
      </c>
      <c r="AA48" s="40">
        <v>10375000</v>
      </c>
      <c r="AB48" s="40">
        <v>10375000</v>
      </c>
      <c r="AC48" s="40">
        <v>10375000</v>
      </c>
      <c r="AD48" s="40">
        <v>10375000</v>
      </c>
      <c r="AE48" s="40">
        <v>10375000</v>
      </c>
      <c r="AF48" s="40">
        <v>10375000</v>
      </c>
      <c r="AG48">
        <v>10375000</v>
      </c>
    </row>
    <row r="49" spans="1:33" ht="15.75" customHeight="1" x14ac:dyDescent="0.2">
      <c r="A49" s="40" t="s">
        <v>275</v>
      </c>
      <c r="B49" s="40">
        <v>6516500</v>
      </c>
      <c r="C49" s="40">
        <v>6516500</v>
      </c>
      <c r="D49" s="40">
        <v>6516500</v>
      </c>
      <c r="E49" s="40">
        <v>6516500</v>
      </c>
      <c r="F49" s="40">
        <v>6516500</v>
      </c>
      <c r="G49" s="40">
        <v>6516500</v>
      </c>
      <c r="H49" s="40">
        <v>6516500</v>
      </c>
      <c r="I49" s="40">
        <v>6516500</v>
      </c>
      <c r="J49" s="40">
        <v>6516500</v>
      </c>
      <c r="K49" s="40">
        <v>6516500</v>
      </c>
      <c r="L49" s="40">
        <v>6516500</v>
      </c>
      <c r="M49" s="40">
        <v>6516500</v>
      </c>
      <c r="N49" s="40">
        <v>6516500</v>
      </c>
      <c r="O49" s="40">
        <v>6516500</v>
      </c>
      <c r="P49" s="40">
        <v>6516500</v>
      </c>
      <c r="Q49" s="40">
        <v>6516500</v>
      </c>
      <c r="R49" s="40">
        <v>6516500</v>
      </c>
      <c r="S49" s="40">
        <v>6516500</v>
      </c>
      <c r="T49" s="40">
        <v>6516500</v>
      </c>
      <c r="U49" s="40">
        <v>6516500</v>
      </c>
      <c r="V49" s="40">
        <v>6516500</v>
      </c>
      <c r="W49" s="40">
        <v>6516500</v>
      </c>
      <c r="X49" s="40">
        <v>6516500</v>
      </c>
      <c r="Y49" s="40">
        <v>6516500</v>
      </c>
      <c r="Z49" s="40">
        <v>6516500</v>
      </c>
      <c r="AA49" s="40">
        <v>6516500</v>
      </c>
      <c r="AB49" s="40">
        <v>6516500</v>
      </c>
      <c r="AC49" s="40">
        <v>6516500</v>
      </c>
      <c r="AD49" s="40">
        <v>6516500</v>
      </c>
      <c r="AE49" s="40">
        <v>6516500</v>
      </c>
      <c r="AF49" s="40">
        <v>6516500</v>
      </c>
      <c r="AG49">
        <v>6516500</v>
      </c>
    </row>
    <row r="50" spans="1:33" ht="15.75" customHeight="1" x14ac:dyDescent="0.2">
      <c r="A50" s="40" t="s">
        <v>276</v>
      </c>
      <c r="B50" s="40">
        <v>10442000</v>
      </c>
      <c r="C50" s="40">
        <v>10442000</v>
      </c>
      <c r="D50" s="40">
        <v>10442000</v>
      </c>
      <c r="E50" s="40">
        <v>10442000</v>
      </c>
      <c r="F50" s="40">
        <v>10442000</v>
      </c>
      <c r="G50" s="40">
        <v>10442000</v>
      </c>
      <c r="H50" s="40">
        <v>10442000</v>
      </c>
      <c r="I50" s="40">
        <v>10442000</v>
      </c>
      <c r="J50" s="40">
        <v>10442000</v>
      </c>
      <c r="K50" s="40">
        <v>10442000</v>
      </c>
      <c r="L50" s="40">
        <v>10442000</v>
      </c>
      <c r="M50" s="40">
        <v>10442000</v>
      </c>
      <c r="N50" s="40">
        <v>10442000</v>
      </c>
      <c r="O50" s="40">
        <v>10442000</v>
      </c>
      <c r="P50" s="40">
        <v>10442000</v>
      </c>
      <c r="Q50" s="40">
        <v>10442000</v>
      </c>
      <c r="R50" s="40">
        <v>10442000</v>
      </c>
      <c r="S50" s="40">
        <v>10442000</v>
      </c>
      <c r="T50" s="40">
        <v>10442000</v>
      </c>
      <c r="U50" s="40">
        <v>10442000</v>
      </c>
      <c r="V50" s="40">
        <v>10442000</v>
      </c>
      <c r="W50" s="40">
        <v>10442000</v>
      </c>
      <c r="X50" s="40">
        <v>10442000</v>
      </c>
      <c r="Y50" s="40">
        <v>10442000</v>
      </c>
      <c r="Z50" s="40">
        <v>10442000</v>
      </c>
      <c r="AA50" s="40">
        <v>10442000</v>
      </c>
      <c r="AB50" s="40">
        <v>10442000</v>
      </c>
      <c r="AC50" s="40">
        <v>10442000</v>
      </c>
      <c r="AD50" s="40">
        <v>10442000</v>
      </c>
      <c r="AE50" s="40">
        <v>10442000</v>
      </c>
      <c r="AF50" s="40">
        <v>10442000</v>
      </c>
      <c r="AG50">
        <v>10455000</v>
      </c>
    </row>
    <row r="51" spans="1:33" ht="15.75" customHeight="1" x14ac:dyDescent="0.2">
      <c r="A51" s="4" t="s">
        <v>277</v>
      </c>
      <c r="B51" s="40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>
        <v>0</v>
      </c>
    </row>
    <row r="52" spans="1:33" ht="15.75" customHeight="1" x14ac:dyDescent="0.2">
      <c r="A52" s="4" t="s">
        <v>278</v>
      </c>
      <c r="B52" s="40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>
        <v>0</v>
      </c>
    </row>
    <row r="53" spans="1:33" ht="15.75" customHeight="1" x14ac:dyDescent="0.2">
      <c r="A53" s="4" t="s">
        <v>279</v>
      </c>
      <c r="B53" s="40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>
        <v>0</v>
      </c>
    </row>
    <row r="54" spans="1:33" ht="15.75" customHeight="1" x14ac:dyDescent="0.2">
      <c r="A54" s="4" t="s">
        <v>280</v>
      </c>
      <c r="B54" s="40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>
        <v>0</v>
      </c>
    </row>
    <row r="55" spans="1:33" ht="15.75" customHeight="1" x14ac:dyDescent="0.2">
      <c r="A55" s="40" t="s">
        <v>281</v>
      </c>
      <c r="B55" s="40">
        <v>9482230</v>
      </c>
      <c r="C55" s="40">
        <v>9482230</v>
      </c>
      <c r="D55" s="40">
        <v>9482230</v>
      </c>
      <c r="E55" s="40">
        <v>9482230</v>
      </c>
      <c r="F55" s="40">
        <v>9482230</v>
      </c>
      <c r="G55" s="40">
        <v>9482230</v>
      </c>
      <c r="H55" s="40">
        <v>9482230</v>
      </c>
      <c r="I55" s="40">
        <v>9482230</v>
      </c>
      <c r="J55" s="40">
        <v>9482230</v>
      </c>
      <c r="K55" s="40">
        <v>9482230</v>
      </c>
      <c r="L55" s="40">
        <v>9482230</v>
      </c>
      <c r="M55" s="40">
        <v>9482230</v>
      </c>
      <c r="N55" s="40">
        <v>9482230</v>
      </c>
      <c r="O55" s="40">
        <v>9482230</v>
      </c>
      <c r="P55" s="40">
        <v>9482230</v>
      </c>
      <c r="Q55" s="40">
        <v>9482230</v>
      </c>
      <c r="R55" s="40">
        <v>9482230</v>
      </c>
      <c r="S55" s="40">
        <v>9482230</v>
      </c>
      <c r="T55" s="40">
        <v>9482230</v>
      </c>
      <c r="U55" s="40">
        <v>9482230</v>
      </c>
      <c r="V55" s="40">
        <v>9482230</v>
      </c>
      <c r="W55" s="40">
        <v>9482230</v>
      </c>
      <c r="X55" s="40">
        <v>9482230</v>
      </c>
      <c r="Y55" s="40">
        <v>9482230</v>
      </c>
      <c r="Z55" s="40">
        <v>9482230</v>
      </c>
      <c r="AA55" s="40">
        <v>9482230</v>
      </c>
      <c r="AB55" s="40">
        <v>9482230</v>
      </c>
      <c r="AC55" s="40">
        <v>9482230</v>
      </c>
      <c r="AD55" s="40">
        <v>9482230</v>
      </c>
      <c r="AE55" s="40">
        <v>9482230</v>
      </c>
      <c r="AF55" s="40">
        <v>9482230</v>
      </c>
      <c r="AG55">
        <v>9482230</v>
      </c>
    </row>
    <row r="56" spans="1:33" ht="15.75" customHeight="1" x14ac:dyDescent="0.2">
      <c r="A56" s="4" t="s">
        <v>282</v>
      </c>
      <c r="B56" s="40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>
        <v>0</v>
      </c>
    </row>
    <row r="57" spans="1:33" ht="15.75" customHeight="1" x14ac:dyDescent="0.2">
      <c r="A57" s="40" t="s">
        <v>283</v>
      </c>
      <c r="B57" s="40">
        <v>10000000</v>
      </c>
      <c r="C57" s="40">
        <v>10000000</v>
      </c>
      <c r="D57" s="40">
        <v>10000000</v>
      </c>
      <c r="E57" s="40">
        <v>10000000</v>
      </c>
      <c r="F57" s="40">
        <v>10000000</v>
      </c>
      <c r="G57" s="40">
        <v>10000000</v>
      </c>
      <c r="H57" s="40">
        <v>10000000</v>
      </c>
      <c r="I57" s="40">
        <v>10000000</v>
      </c>
      <c r="J57" s="40">
        <v>10000000</v>
      </c>
      <c r="K57" s="40">
        <v>10000000</v>
      </c>
      <c r="L57" s="40">
        <v>10000000</v>
      </c>
      <c r="M57" s="40">
        <v>10000000</v>
      </c>
      <c r="N57" s="40">
        <v>10000000</v>
      </c>
      <c r="O57" s="40">
        <v>10000000</v>
      </c>
      <c r="P57" s="40">
        <v>10000000</v>
      </c>
      <c r="Q57" s="40">
        <v>10000000</v>
      </c>
      <c r="R57" s="40">
        <v>10000000</v>
      </c>
      <c r="S57" s="40">
        <v>10000000</v>
      </c>
      <c r="T57" s="40">
        <v>10000000</v>
      </c>
      <c r="U57" s="40">
        <v>10000000</v>
      </c>
      <c r="V57" s="40">
        <v>10000000</v>
      </c>
      <c r="W57" s="40">
        <v>10000000</v>
      </c>
      <c r="X57" s="40">
        <v>10000000</v>
      </c>
      <c r="Y57" s="40">
        <v>10000000</v>
      </c>
      <c r="Z57" s="40">
        <v>10000000</v>
      </c>
      <c r="AA57" s="40">
        <v>10000000</v>
      </c>
      <c r="AB57" s="40">
        <v>10000000</v>
      </c>
      <c r="AC57" s="40">
        <v>10000000</v>
      </c>
      <c r="AD57" s="40">
        <v>10000000</v>
      </c>
      <c r="AE57" s="40">
        <v>10000000</v>
      </c>
      <c r="AF57" s="40">
        <v>10000000</v>
      </c>
      <c r="AG57">
        <v>10000000</v>
      </c>
    </row>
    <row r="58" spans="1:33" ht="15.75" customHeight="1" x14ac:dyDescent="0.2">
      <c r="A58" s="40" t="s">
        <v>284</v>
      </c>
      <c r="B58" s="40">
        <v>8902000</v>
      </c>
      <c r="C58" s="40">
        <v>8902000</v>
      </c>
      <c r="D58" s="40">
        <v>8902000</v>
      </c>
      <c r="E58" s="40">
        <v>8902000</v>
      </c>
      <c r="F58" s="40">
        <v>8902000</v>
      </c>
      <c r="G58" s="40">
        <v>8902000</v>
      </c>
      <c r="H58" s="40">
        <v>8902000</v>
      </c>
      <c r="I58" s="40">
        <v>8902000</v>
      </c>
      <c r="J58" s="40">
        <v>8902000</v>
      </c>
      <c r="K58" s="40">
        <v>8902000</v>
      </c>
      <c r="L58" s="40">
        <v>8902000</v>
      </c>
      <c r="M58" s="40">
        <v>8902000</v>
      </c>
      <c r="N58" s="40">
        <v>8902000</v>
      </c>
      <c r="O58" s="40">
        <v>8902000</v>
      </c>
      <c r="P58" s="40">
        <v>8902000</v>
      </c>
      <c r="Q58" s="40">
        <v>8902000</v>
      </c>
      <c r="R58" s="40">
        <v>8902000</v>
      </c>
      <c r="S58" s="40">
        <v>8902000</v>
      </c>
      <c r="T58" s="40">
        <v>8902000</v>
      </c>
      <c r="U58" s="40">
        <v>8902000</v>
      </c>
      <c r="V58" s="40">
        <v>8902000</v>
      </c>
      <c r="W58" s="40">
        <v>8902000</v>
      </c>
      <c r="X58" s="40">
        <v>8902000</v>
      </c>
      <c r="Y58" s="40">
        <v>8902000</v>
      </c>
      <c r="Z58" s="40">
        <v>8902000</v>
      </c>
      <c r="AA58" s="40">
        <v>8902000</v>
      </c>
      <c r="AB58" s="40">
        <v>8902000</v>
      </c>
      <c r="AC58" s="40">
        <v>8902000</v>
      </c>
      <c r="AD58" s="40">
        <v>8902000</v>
      </c>
      <c r="AE58" s="40">
        <v>8902000</v>
      </c>
      <c r="AF58" s="40">
        <v>8902000</v>
      </c>
      <c r="AG58">
        <v>8902000</v>
      </c>
    </row>
    <row r="59" spans="1:33" ht="15.75" customHeight="1" x14ac:dyDescent="0.2">
      <c r="A59" s="40" t="s">
        <v>285</v>
      </c>
      <c r="B59" s="40">
        <v>11339700</v>
      </c>
      <c r="C59" s="40">
        <v>11339700</v>
      </c>
      <c r="D59" s="40">
        <v>11339700</v>
      </c>
      <c r="E59" s="40">
        <v>11339700</v>
      </c>
      <c r="F59" s="40">
        <v>11339700</v>
      </c>
      <c r="G59" s="40">
        <v>11339700</v>
      </c>
      <c r="H59" s="40">
        <v>11339700</v>
      </c>
      <c r="I59" s="40">
        <v>11339700</v>
      </c>
      <c r="J59" s="40">
        <v>11339700</v>
      </c>
      <c r="K59" s="40">
        <v>11339700</v>
      </c>
      <c r="L59" s="40">
        <v>11339700</v>
      </c>
      <c r="M59" s="40">
        <v>11339700</v>
      </c>
      <c r="N59" s="40">
        <v>11339700</v>
      </c>
      <c r="O59" s="40">
        <v>11339700</v>
      </c>
      <c r="P59" s="40">
        <v>11339700</v>
      </c>
      <c r="Q59" s="40">
        <v>11339700</v>
      </c>
      <c r="R59" s="40">
        <v>11339700</v>
      </c>
      <c r="S59" s="40">
        <v>11339700</v>
      </c>
      <c r="T59" s="40">
        <v>11339700</v>
      </c>
      <c r="U59" s="40">
        <v>11339700</v>
      </c>
      <c r="V59" s="40">
        <v>11339700</v>
      </c>
      <c r="W59" s="40">
        <v>11339700</v>
      </c>
      <c r="X59" s="40">
        <v>11339700</v>
      </c>
      <c r="Y59" s="40">
        <v>11339700</v>
      </c>
      <c r="Z59" s="40">
        <v>11339700</v>
      </c>
      <c r="AA59" s="40">
        <v>11339700</v>
      </c>
      <c r="AB59" s="40">
        <v>11339700</v>
      </c>
      <c r="AC59" s="40">
        <v>11339700</v>
      </c>
      <c r="AD59" s="40">
        <v>11339700</v>
      </c>
      <c r="AE59" s="40">
        <v>11339700</v>
      </c>
      <c r="AF59" s="40">
        <v>11339700</v>
      </c>
      <c r="AG59">
        <v>11339700</v>
      </c>
    </row>
    <row r="60" spans="1:33" ht="15.75" customHeight="1" x14ac:dyDescent="0.2">
      <c r="A60" s="4" t="s">
        <v>286</v>
      </c>
      <c r="B60" s="40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>
        <v>0</v>
      </c>
    </row>
    <row r="61" spans="1:33" ht="15.75" customHeight="1" x14ac:dyDescent="0.2">
      <c r="A61" s="40" t="s">
        <v>287</v>
      </c>
      <c r="B61" s="40">
        <v>7713160</v>
      </c>
      <c r="C61" s="40">
        <v>7713160</v>
      </c>
      <c r="D61" s="40">
        <v>7713160</v>
      </c>
      <c r="E61" s="40">
        <v>7713160</v>
      </c>
      <c r="F61" s="40">
        <v>7713160</v>
      </c>
      <c r="G61" s="40">
        <v>7713160</v>
      </c>
      <c r="H61" s="40">
        <v>7713160</v>
      </c>
      <c r="I61" s="40">
        <v>7713160</v>
      </c>
      <c r="J61" s="40">
        <v>7713160</v>
      </c>
      <c r="K61" s="40">
        <v>7713160</v>
      </c>
      <c r="L61" s="40">
        <v>7713160</v>
      </c>
      <c r="M61" s="40">
        <v>7713160</v>
      </c>
      <c r="N61" s="40">
        <v>7713160</v>
      </c>
      <c r="O61" s="40">
        <v>7713160</v>
      </c>
      <c r="P61" s="40">
        <v>7713160</v>
      </c>
      <c r="Q61" s="40">
        <v>7713160</v>
      </c>
      <c r="R61" s="40">
        <v>7713160</v>
      </c>
      <c r="S61" s="40">
        <v>7713160</v>
      </c>
      <c r="T61" s="40">
        <v>7713160</v>
      </c>
      <c r="U61" s="40">
        <v>7713160</v>
      </c>
      <c r="V61" s="40">
        <v>7713160</v>
      </c>
      <c r="W61" s="40">
        <v>7713160</v>
      </c>
      <c r="X61" s="40">
        <v>7713160</v>
      </c>
      <c r="Y61" s="40">
        <v>7713160</v>
      </c>
      <c r="Z61" s="40">
        <v>7713160</v>
      </c>
      <c r="AA61" s="40">
        <v>7713160</v>
      </c>
      <c r="AB61" s="40">
        <v>7713160</v>
      </c>
      <c r="AC61" s="40">
        <v>7713160</v>
      </c>
      <c r="AD61" s="40">
        <v>7713160</v>
      </c>
      <c r="AE61" s="40">
        <v>7713160</v>
      </c>
      <c r="AF61" s="40">
        <v>7713160</v>
      </c>
      <c r="AG61">
        <v>7713160</v>
      </c>
    </row>
    <row r="62" spans="1:33" ht="15.75" customHeight="1" x14ac:dyDescent="0.2">
      <c r="A62" s="40" t="s">
        <v>288</v>
      </c>
      <c r="B62" s="40">
        <v>10719200</v>
      </c>
      <c r="C62" s="40">
        <v>10719200</v>
      </c>
      <c r="D62" s="40">
        <v>10719200</v>
      </c>
      <c r="E62" s="40">
        <v>10719200</v>
      </c>
      <c r="F62" s="40">
        <v>10719200</v>
      </c>
      <c r="G62" s="40">
        <v>10719200</v>
      </c>
      <c r="H62" s="40">
        <v>10719200</v>
      </c>
      <c r="I62" s="40">
        <v>10719200</v>
      </c>
      <c r="J62" s="40">
        <v>10719200</v>
      </c>
      <c r="K62" s="40">
        <v>10719200</v>
      </c>
      <c r="L62" s="40">
        <v>10719200</v>
      </c>
      <c r="M62" s="40">
        <v>10719200</v>
      </c>
      <c r="N62" s="40">
        <v>10719200</v>
      </c>
      <c r="O62" s="40">
        <v>10719200</v>
      </c>
      <c r="P62" s="40">
        <v>10719200</v>
      </c>
      <c r="Q62" s="40">
        <v>10719200</v>
      </c>
      <c r="R62" s="40">
        <v>10719200</v>
      </c>
      <c r="S62" s="40">
        <v>10719200</v>
      </c>
      <c r="T62" s="40">
        <v>10719200</v>
      </c>
      <c r="U62" s="40">
        <v>10719200</v>
      </c>
      <c r="V62" s="40">
        <v>10719200</v>
      </c>
      <c r="W62" s="40">
        <v>10719200</v>
      </c>
      <c r="X62" s="40">
        <v>10719200</v>
      </c>
      <c r="Y62" s="40">
        <v>10719200</v>
      </c>
      <c r="Z62" s="40">
        <v>10719200</v>
      </c>
      <c r="AA62" s="40">
        <v>10719200</v>
      </c>
      <c r="AB62" s="40">
        <v>10719200</v>
      </c>
      <c r="AC62" s="40">
        <v>10719200</v>
      </c>
      <c r="AD62" s="40">
        <v>10719200</v>
      </c>
      <c r="AE62" s="40">
        <v>10719200</v>
      </c>
      <c r="AF62" s="40">
        <v>10719200</v>
      </c>
      <c r="AG62">
        <v>10719200</v>
      </c>
    </row>
    <row r="63" spans="1:33" ht="15.75" customHeight="1" x14ac:dyDescent="0.2">
      <c r="A63" s="40" t="s">
        <v>289</v>
      </c>
      <c r="B63" s="40">
        <v>9482230</v>
      </c>
      <c r="C63" s="40">
        <v>9482230</v>
      </c>
      <c r="D63" s="40">
        <v>9482230</v>
      </c>
      <c r="E63" s="40">
        <v>9482230</v>
      </c>
      <c r="F63" s="40">
        <v>9482230</v>
      </c>
      <c r="G63" s="40">
        <v>9482230</v>
      </c>
      <c r="H63" s="40">
        <v>9482230</v>
      </c>
      <c r="I63" s="40">
        <v>9482230</v>
      </c>
      <c r="J63" s="40">
        <v>9482230</v>
      </c>
      <c r="K63" s="40">
        <v>9482230</v>
      </c>
      <c r="L63" s="40">
        <v>9482230</v>
      </c>
      <c r="M63" s="40">
        <v>9482230</v>
      </c>
      <c r="N63" s="40">
        <v>9482230</v>
      </c>
      <c r="O63" s="40">
        <v>9482230</v>
      </c>
      <c r="P63" s="40">
        <v>9482230</v>
      </c>
      <c r="Q63" s="40">
        <v>9482230</v>
      </c>
      <c r="R63" s="40">
        <v>9482230</v>
      </c>
      <c r="S63" s="40">
        <v>9482230</v>
      </c>
      <c r="T63" s="40">
        <v>9482230</v>
      </c>
      <c r="U63" s="40">
        <v>9482230</v>
      </c>
      <c r="V63" s="40">
        <v>9482230</v>
      </c>
      <c r="W63" s="40">
        <v>9482230</v>
      </c>
      <c r="X63" s="40">
        <v>9482230</v>
      </c>
      <c r="Y63" s="40">
        <v>9482230</v>
      </c>
      <c r="Z63" s="40">
        <v>9482230</v>
      </c>
      <c r="AA63" s="40">
        <v>9482230</v>
      </c>
      <c r="AB63" s="40">
        <v>9482230</v>
      </c>
      <c r="AC63" s="40">
        <v>9482230</v>
      </c>
      <c r="AD63" s="40">
        <v>9482230</v>
      </c>
      <c r="AE63" s="40">
        <v>9482230</v>
      </c>
      <c r="AF63" s="40">
        <v>9482230</v>
      </c>
      <c r="AG63">
        <v>9482230</v>
      </c>
    </row>
    <row r="64" spans="1:33" ht="15.75" customHeight="1" x14ac:dyDescent="0.15"/>
    <row r="65" spans="1:33" ht="15.75" customHeight="1" x14ac:dyDescent="0.2">
      <c r="A65" s="1" t="s">
        <v>290</v>
      </c>
    </row>
    <row r="66" spans="1:33" ht="15.75" customHeight="1" x14ac:dyDescent="0.15"/>
    <row r="67" spans="1:33" ht="15.75" customHeight="1" x14ac:dyDescent="0.2">
      <c r="A67" s="4" t="s">
        <v>256</v>
      </c>
      <c r="B67" s="4">
        <v>2020</v>
      </c>
      <c r="C67" s="4">
        <v>2021</v>
      </c>
      <c r="D67" s="4">
        <v>2022</v>
      </c>
      <c r="E67" s="4">
        <v>2023</v>
      </c>
      <c r="F67" s="4">
        <v>2024</v>
      </c>
      <c r="G67" s="4">
        <v>2025</v>
      </c>
      <c r="H67" s="4">
        <v>2026</v>
      </c>
      <c r="I67" s="4">
        <v>2027</v>
      </c>
      <c r="J67" s="4">
        <v>2028</v>
      </c>
      <c r="K67" s="4">
        <v>2029</v>
      </c>
      <c r="L67" s="4">
        <v>2030</v>
      </c>
      <c r="M67" s="4">
        <v>2031</v>
      </c>
      <c r="N67" s="4">
        <v>2032</v>
      </c>
      <c r="O67" s="4">
        <v>2033</v>
      </c>
      <c r="P67" s="4">
        <v>2034</v>
      </c>
      <c r="Q67" s="4">
        <v>2035</v>
      </c>
      <c r="R67" s="4">
        <v>2036</v>
      </c>
      <c r="S67" s="4">
        <v>2037</v>
      </c>
      <c r="T67" s="4">
        <v>2038</v>
      </c>
      <c r="U67" s="4">
        <v>2039</v>
      </c>
      <c r="V67" s="4">
        <v>2040</v>
      </c>
      <c r="W67" s="4">
        <v>2041</v>
      </c>
      <c r="X67" s="4">
        <v>2042</v>
      </c>
      <c r="Y67" s="4">
        <v>2043</v>
      </c>
      <c r="Z67" s="4">
        <v>2044</v>
      </c>
      <c r="AA67" s="4">
        <v>2045</v>
      </c>
      <c r="AB67" s="4">
        <v>2046</v>
      </c>
      <c r="AC67" s="4">
        <v>2047</v>
      </c>
      <c r="AD67" s="4">
        <v>2048</v>
      </c>
      <c r="AE67" s="4">
        <v>2049</v>
      </c>
      <c r="AF67" s="4">
        <v>2050</v>
      </c>
    </row>
    <row r="68" spans="1:33" ht="15.75" customHeight="1" x14ac:dyDescent="0.2">
      <c r="A68" s="4" t="s">
        <v>291</v>
      </c>
      <c r="B68" s="40">
        <v>5.1700000000000003E-2</v>
      </c>
      <c r="C68" s="4">
        <v>5.1700000000000003E-2</v>
      </c>
      <c r="D68" s="4">
        <v>5.1700000000000003E-2</v>
      </c>
      <c r="E68" s="4">
        <v>5.1700000000000003E-2</v>
      </c>
      <c r="F68" s="4">
        <v>5.1700000000000003E-2</v>
      </c>
      <c r="G68" s="4">
        <v>5.1700000000000003E-2</v>
      </c>
      <c r="H68" s="4">
        <v>5.1700000000000003E-2</v>
      </c>
      <c r="I68" s="4">
        <v>5.1700000000000003E-2</v>
      </c>
      <c r="J68" s="4">
        <v>5.1700000000000003E-2</v>
      </c>
      <c r="K68" s="4">
        <v>5.1700000000000003E-2</v>
      </c>
      <c r="L68" s="4">
        <v>5.1700000000000003E-2</v>
      </c>
      <c r="M68" s="4">
        <v>5.1700000000000003E-2</v>
      </c>
      <c r="N68" s="4">
        <v>5.1700000000000003E-2</v>
      </c>
      <c r="O68" s="4">
        <v>5.1700000000000003E-2</v>
      </c>
      <c r="P68" s="4">
        <v>5.1700000000000003E-2</v>
      </c>
      <c r="Q68" s="4">
        <v>5.1700000000000003E-2</v>
      </c>
      <c r="R68" s="4">
        <v>5.1700000000000003E-2</v>
      </c>
      <c r="S68" s="4">
        <v>5.1700000000000003E-2</v>
      </c>
      <c r="T68" s="4">
        <v>5.1700000000000003E-2</v>
      </c>
      <c r="U68" s="4">
        <v>5.1700000000000003E-2</v>
      </c>
      <c r="V68" s="4">
        <v>5.1700000000000003E-2</v>
      </c>
      <c r="W68" s="4">
        <v>5.1700000000000003E-2</v>
      </c>
      <c r="X68" s="4">
        <v>5.1700000000000003E-2</v>
      </c>
      <c r="Y68" s="4">
        <v>5.1700000000000003E-2</v>
      </c>
      <c r="Z68" s="4">
        <v>5.1700000000000003E-2</v>
      </c>
      <c r="AA68" s="4">
        <v>5.1700000000000003E-2</v>
      </c>
      <c r="AB68" s="4">
        <v>5.1700000000000003E-2</v>
      </c>
      <c r="AC68" s="4">
        <v>5.1700000000000003E-2</v>
      </c>
      <c r="AD68" s="4">
        <v>5.1700000000000003E-2</v>
      </c>
      <c r="AE68" s="4">
        <v>5.1700000000000003E-2</v>
      </c>
      <c r="AF68" s="4">
        <v>5.1700000000000003E-2</v>
      </c>
      <c r="AG68">
        <v>0.50049999999999994</v>
      </c>
    </row>
    <row r="69" spans="1:33" ht="15.75" customHeight="1" x14ac:dyDescent="0.2">
      <c r="A69" s="4" t="s">
        <v>292</v>
      </c>
      <c r="B69" s="40">
        <v>0.4884</v>
      </c>
      <c r="C69" s="4">
        <v>0.4884</v>
      </c>
      <c r="D69" s="4">
        <v>0.4884</v>
      </c>
      <c r="E69" s="4">
        <v>0.4884</v>
      </c>
      <c r="F69" s="4">
        <v>0.4884</v>
      </c>
      <c r="G69" s="4">
        <v>0.4884</v>
      </c>
      <c r="H69" s="4">
        <v>0.4884</v>
      </c>
      <c r="I69" s="4">
        <v>0.4884</v>
      </c>
      <c r="J69" s="4">
        <v>0.4884</v>
      </c>
      <c r="K69" s="4">
        <v>0.4884</v>
      </c>
      <c r="L69" s="4">
        <v>0.4884</v>
      </c>
      <c r="M69" s="4">
        <v>0.4884</v>
      </c>
      <c r="N69" s="4">
        <v>0.4884</v>
      </c>
      <c r="O69" s="4">
        <v>0.4884</v>
      </c>
      <c r="P69" s="4">
        <v>0.4884</v>
      </c>
      <c r="Q69" s="4">
        <v>0.4884</v>
      </c>
      <c r="R69" s="4">
        <v>0.4884</v>
      </c>
      <c r="S69" s="4">
        <v>0.4884</v>
      </c>
      <c r="T69" s="4">
        <v>0.4884</v>
      </c>
      <c r="U69" s="4">
        <v>0.4884</v>
      </c>
      <c r="V69" s="4">
        <v>0.4884</v>
      </c>
      <c r="W69" s="4">
        <v>0.4884</v>
      </c>
      <c r="X69" s="4">
        <v>0.4884</v>
      </c>
      <c r="Y69" s="4">
        <v>0.4884</v>
      </c>
      <c r="Z69" s="4">
        <v>0.4884</v>
      </c>
      <c r="AA69" s="4">
        <v>0.4884</v>
      </c>
      <c r="AB69" s="4">
        <v>0.4884</v>
      </c>
      <c r="AC69" s="4">
        <v>0.4884</v>
      </c>
      <c r="AD69" s="4">
        <v>0.4884</v>
      </c>
      <c r="AE69" s="4">
        <v>0.4884</v>
      </c>
      <c r="AF69" s="4">
        <v>0.4884</v>
      </c>
      <c r="AG69">
        <v>0.53790000000000004</v>
      </c>
    </row>
    <row r="70" spans="1:33" ht="15.75" customHeight="1" x14ac:dyDescent="0.2">
      <c r="A70" s="4" t="s">
        <v>293</v>
      </c>
      <c r="B70" s="40">
        <v>0.88300000000000001</v>
      </c>
      <c r="C70" s="4">
        <v>0.88300000000000001</v>
      </c>
      <c r="D70" s="4">
        <v>0.88300000000000001</v>
      </c>
      <c r="E70" s="4">
        <v>0.88300000000000001</v>
      </c>
      <c r="F70" s="4">
        <v>0.88300000000000001</v>
      </c>
      <c r="G70" s="4">
        <v>0.88300000000000001</v>
      </c>
      <c r="H70" s="4">
        <v>0.88300000000000001</v>
      </c>
      <c r="I70" s="4">
        <v>0.88300000000000001</v>
      </c>
      <c r="J70" s="4">
        <v>0.88300000000000001</v>
      </c>
      <c r="K70" s="4">
        <v>0.88300000000000001</v>
      </c>
      <c r="L70" s="4">
        <v>0.88300000000000001</v>
      </c>
      <c r="M70" s="4">
        <v>0.88300000000000001</v>
      </c>
      <c r="N70" s="4">
        <v>0.88300000000000001</v>
      </c>
      <c r="O70" s="4">
        <v>0.88300000000000001</v>
      </c>
      <c r="P70" s="4">
        <v>0.88300000000000001</v>
      </c>
      <c r="Q70" s="4">
        <v>0.88300000000000001</v>
      </c>
      <c r="R70" s="4">
        <v>0.88300000000000001</v>
      </c>
      <c r="S70" s="4">
        <v>0.88300000000000001</v>
      </c>
      <c r="T70" s="4">
        <v>0.88300000000000001</v>
      </c>
      <c r="U70" s="4">
        <v>0.88300000000000001</v>
      </c>
      <c r="V70" s="4">
        <v>0.88300000000000001</v>
      </c>
      <c r="W70" s="4">
        <v>0.88300000000000001</v>
      </c>
      <c r="X70" s="4">
        <v>0.88300000000000001</v>
      </c>
      <c r="Y70" s="4">
        <v>0.88300000000000001</v>
      </c>
      <c r="Z70" s="4">
        <v>0.88300000000000001</v>
      </c>
      <c r="AA70" s="4">
        <v>0.88300000000000001</v>
      </c>
      <c r="AB70" s="4">
        <v>0.88300000000000001</v>
      </c>
      <c r="AC70" s="4">
        <v>0.88300000000000001</v>
      </c>
      <c r="AD70" s="4">
        <v>0.88300000000000001</v>
      </c>
      <c r="AE70" s="4">
        <v>0.88300000000000001</v>
      </c>
      <c r="AF70" s="4">
        <v>0.88300000000000001</v>
      </c>
      <c r="AG70">
        <v>0.97299999999999998</v>
      </c>
    </row>
    <row r="71" spans="1:33" ht="15.75" customHeight="1" x14ac:dyDescent="0.2">
      <c r="A71" s="4" t="s">
        <v>294</v>
      </c>
      <c r="B71" s="40">
        <v>0.1694</v>
      </c>
      <c r="C71" s="4">
        <v>0.1694</v>
      </c>
      <c r="D71" s="4">
        <v>0.1694</v>
      </c>
      <c r="E71" s="4">
        <v>0.1694</v>
      </c>
      <c r="F71" s="4">
        <v>0.1694</v>
      </c>
      <c r="G71" s="4">
        <v>0.1694</v>
      </c>
      <c r="H71" s="4">
        <v>0.1694</v>
      </c>
      <c r="I71" s="4">
        <v>0.1694</v>
      </c>
      <c r="J71" s="4">
        <v>0.1694</v>
      </c>
      <c r="K71" s="4">
        <v>0.1694</v>
      </c>
      <c r="L71" s="4">
        <v>0.1694</v>
      </c>
      <c r="M71" s="4">
        <v>0.1694</v>
      </c>
      <c r="N71" s="4">
        <v>0.1694</v>
      </c>
      <c r="O71" s="4">
        <v>0.1694</v>
      </c>
      <c r="P71" s="4">
        <v>0.1694</v>
      </c>
      <c r="Q71" s="4">
        <v>0.1694</v>
      </c>
      <c r="R71" s="4">
        <v>0.1694</v>
      </c>
      <c r="S71" s="4">
        <v>0.1694</v>
      </c>
      <c r="T71" s="4">
        <v>0.1694</v>
      </c>
      <c r="U71" s="4">
        <v>0.1694</v>
      </c>
      <c r="V71" s="4">
        <v>0.1694</v>
      </c>
      <c r="W71" s="4">
        <v>0.1694</v>
      </c>
      <c r="X71" s="4">
        <v>0.1694</v>
      </c>
      <c r="Y71" s="4">
        <v>0.1694</v>
      </c>
      <c r="Z71" s="4">
        <v>0.1694</v>
      </c>
      <c r="AA71" s="4">
        <v>0.1694</v>
      </c>
      <c r="AB71" s="4">
        <v>0.1694</v>
      </c>
      <c r="AC71" s="4">
        <v>0.1694</v>
      </c>
      <c r="AD71" s="4">
        <v>0.1694</v>
      </c>
      <c r="AE71" s="4">
        <v>0.1694</v>
      </c>
      <c r="AF71" s="4">
        <v>0.1694</v>
      </c>
      <c r="AG71">
        <v>0.45650000000000002</v>
      </c>
    </row>
    <row r="72" spans="1:33" ht="15.75" customHeight="1" x14ac:dyDescent="0.2">
      <c r="A72" s="4" t="s">
        <v>295</v>
      </c>
      <c r="B72" s="40">
        <v>0.37407899999999999</v>
      </c>
      <c r="C72" s="4">
        <v>0.41498499999999999</v>
      </c>
      <c r="D72" s="4">
        <v>0.42074299999999998</v>
      </c>
      <c r="E72" s="4">
        <v>0.417099</v>
      </c>
      <c r="F72" s="4">
        <v>0.41498099999999999</v>
      </c>
      <c r="G72" s="4">
        <v>0.41382200000000002</v>
      </c>
      <c r="H72" s="4">
        <v>0.41395599999999999</v>
      </c>
      <c r="I72" s="4">
        <v>0.41709600000000002</v>
      </c>
      <c r="J72" s="4">
        <v>0.41920499999999999</v>
      </c>
      <c r="K72" s="4">
        <v>0.41447899999999999</v>
      </c>
      <c r="L72" s="4">
        <v>0.40975299999999998</v>
      </c>
      <c r="M72" s="4">
        <v>0.40010899999999999</v>
      </c>
      <c r="N72" s="4">
        <v>0.38953599999999999</v>
      </c>
      <c r="O72" s="4">
        <v>0.387714</v>
      </c>
      <c r="P72" s="4">
        <v>0.38588699999999998</v>
      </c>
      <c r="Q72" s="4">
        <v>0.38502900000000001</v>
      </c>
      <c r="R72" s="4">
        <v>0.38046600000000003</v>
      </c>
      <c r="S72" s="4">
        <v>0.37685299999999999</v>
      </c>
      <c r="T72" s="4">
        <v>0.37319999999999998</v>
      </c>
      <c r="U72" s="4">
        <v>0.36952699999999999</v>
      </c>
      <c r="V72" s="4">
        <v>0.36585299999999998</v>
      </c>
      <c r="W72" s="4">
        <v>0.37693100000000002</v>
      </c>
      <c r="X72" s="4">
        <v>0.38799699999999998</v>
      </c>
      <c r="Y72" s="4">
        <v>0.39907300000000001</v>
      </c>
      <c r="Z72" s="4">
        <v>0.40915899999999999</v>
      </c>
      <c r="AA72" s="4">
        <v>0.42022300000000001</v>
      </c>
      <c r="AB72" s="4">
        <v>0.42536099999999999</v>
      </c>
      <c r="AC72" s="4">
        <v>0.429504</v>
      </c>
      <c r="AD72" s="4">
        <v>0.43364000000000003</v>
      </c>
      <c r="AE72" s="4">
        <v>0.43776300000000001</v>
      </c>
      <c r="AF72" s="4">
        <v>0.44287900000000002</v>
      </c>
      <c r="AG72">
        <v>0.4345</v>
      </c>
    </row>
    <row r="73" spans="1:33" ht="15.75" customHeight="1" x14ac:dyDescent="0.2">
      <c r="A73" s="4" t="s">
        <v>296</v>
      </c>
      <c r="B73" s="40">
        <v>0.20367399999999999</v>
      </c>
      <c r="C73" s="4">
        <v>0.194772</v>
      </c>
      <c r="D73" s="4">
        <v>0.18948599999999999</v>
      </c>
      <c r="E73" s="4">
        <v>0.184479</v>
      </c>
      <c r="F73" s="4">
        <v>0.18251400000000001</v>
      </c>
      <c r="G73" s="4">
        <v>0.17973600000000001</v>
      </c>
      <c r="H73" s="4">
        <v>0.17721300000000001</v>
      </c>
      <c r="I73" s="4">
        <v>0.17178199999999999</v>
      </c>
      <c r="J73" s="4">
        <v>0.167323</v>
      </c>
      <c r="K73" s="4">
        <v>0.160994</v>
      </c>
      <c r="L73" s="4">
        <v>0.15429999999999999</v>
      </c>
      <c r="M73" s="4">
        <v>0.14529</v>
      </c>
      <c r="N73" s="4">
        <v>0.13816800000000001</v>
      </c>
      <c r="O73" s="4">
        <v>0.125943</v>
      </c>
      <c r="P73" s="4">
        <v>0.11561299999999999</v>
      </c>
      <c r="Q73" s="4">
        <v>0.103328</v>
      </c>
      <c r="R73" s="4">
        <v>9.6076099999999998E-2</v>
      </c>
      <c r="S73" s="4">
        <v>9.0749099999999999E-2</v>
      </c>
      <c r="T73" s="4">
        <v>8.6493799999999996E-2</v>
      </c>
      <c r="U73" s="4">
        <v>8.33647E-2</v>
      </c>
      <c r="V73" s="4">
        <v>8.0971199999999993E-2</v>
      </c>
      <c r="W73" s="4">
        <v>7.89773E-2</v>
      </c>
      <c r="X73" s="4">
        <v>7.6641500000000001E-2</v>
      </c>
      <c r="Y73" s="4">
        <v>7.7771699999999999E-2</v>
      </c>
      <c r="Z73" s="4">
        <v>7.7502600000000005E-2</v>
      </c>
      <c r="AA73" s="4">
        <v>7.7515600000000004E-2</v>
      </c>
      <c r="AB73" s="4">
        <v>7.7762100000000001E-2</v>
      </c>
      <c r="AC73" s="4">
        <v>7.8044000000000002E-2</v>
      </c>
      <c r="AD73" s="4">
        <v>7.8947500000000004E-2</v>
      </c>
      <c r="AE73" s="4">
        <v>8.01452E-2</v>
      </c>
      <c r="AF73" s="4">
        <v>8.0590200000000001E-2</v>
      </c>
      <c r="AG73">
        <v>0.22225</v>
      </c>
    </row>
    <row r="74" spans="1:33" ht="15.75" customHeight="1" x14ac:dyDescent="0.2">
      <c r="A74" s="4" t="s">
        <v>297</v>
      </c>
      <c r="B74" s="40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>
        <v>0.61199999999999999</v>
      </c>
    </row>
    <row r="75" spans="1:33" ht="15.75" customHeight="1" x14ac:dyDescent="0.2">
      <c r="A75" s="4" t="s">
        <v>298</v>
      </c>
      <c r="B75" s="40">
        <v>0.6512</v>
      </c>
      <c r="C75" s="4">
        <v>0.6512</v>
      </c>
      <c r="D75" s="4">
        <v>0.6512</v>
      </c>
      <c r="E75" s="4">
        <v>0.6512</v>
      </c>
      <c r="F75" s="4">
        <v>0.6512</v>
      </c>
      <c r="G75" s="4">
        <v>0.6512</v>
      </c>
      <c r="H75" s="4">
        <v>0.6512</v>
      </c>
      <c r="I75" s="4">
        <v>0.6512</v>
      </c>
      <c r="J75" s="4">
        <v>0.6512</v>
      </c>
      <c r="K75" s="4">
        <v>0.6512</v>
      </c>
      <c r="L75" s="4">
        <v>0.6512</v>
      </c>
      <c r="M75" s="4">
        <v>0.6512</v>
      </c>
      <c r="N75" s="4">
        <v>0.6512</v>
      </c>
      <c r="O75" s="4">
        <v>0.6512</v>
      </c>
      <c r="P75" s="4">
        <v>0.6512</v>
      </c>
      <c r="Q75" s="4">
        <v>0.6512</v>
      </c>
      <c r="R75" s="4">
        <v>0.6512</v>
      </c>
      <c r="S75" s="4">
        <v>0.6512</v>
      </c>
      <c r="T75" s="4">
        <v>0.6512</v>
      </c>
      <c r="U75" s="4">
        <v>0.6512</v>
      </c>
      <c r="V75" s="4">
        <v>0.6512</v>
      </c>
      <c r="W75" s="4">
        <v>0.6512</v>
      </c>
      <c r="X75" s="4">
        <v>0.6512</v>
      </c>
      <c r="Y75" s="4">
        <v>0.6512</v>
      </c>
      <c r="Z75" s="4">
        <v>0.6512</v>
      </c>
      <c r="AA75" s="4">
        <v>0.6512</v>
      </c>
      <c r="AB75" s="4">
        <v>0.6512</v>
      </c>
      <c r="AC75" s="4">
        <v>0.6512</v>
      </c>
      <c r="AD75" s="4">
        <v>0.6512</v>
      </c>
      <c r="AE75" s="4">
        <v>0.6512</v>
      </c>
      <c r="AF75" s="4">
        <v>0.6512</v>
      </c>
      <c r="AG75">
        <v>0.58850000000000002</v>
      </c>
    </row>
    <row r="76" spans="1:33" ht="15.75" customHeight="1" x14ac:dyDescent="0.2">
      <c r="A76" s="4" t="s">
        <v>299</v>
      </c>
      <c r="B76" s="40">
        <v>0.53129999999999999</v>
      </c>
      <c r="C76" s="4">
        <v>0.53129999999999999</v>
      </c>
      <c r="D76" s="4">
        <v>0.53129999999999999</v>
      </c>
      <c r="E76" s="4">
        <v>0.53129999999999999</v>
      </c>
      <c r="F76" s="4">
        <v>0.53129999999999999</v>
      </c>
      <c r="G76" s="4">
        <v>0.53129999999999999</v>
      </c>
      <c r="H76" s="4">
        <v>0.53129999999999999</v>
      </c>
      <c r="I76" s="4">
        <v>0.53129999999999999</v>
      </c>
      <c r="J76" s="4">
        <v>0.53129999999999999</v>
      </c>
      <c r="K76" s="4">
        <v>0.53129999999999999</v>
      </c>
      <c r="L76" s="4">
        <v>0.53129999999999999</v>
      </c>
      <c r="M76" s="4">
        <v>0.53129999999999999</v>
      </c>
      <c r="N76" s="4">
        <v>0.53129999999999999</v>
      </c>
      <c r="O76" s="4">
        <v>0.53129999999999999</v>
      </c>
      <c r="P76" s="4">
        <v>0.53129999999999999</v>
      </c>
      <c r="Q76" s="4">
        <v>0.53129999999999999</v>
      </c>
      <c r="R76" s="4">
        <v>0.53129999999999999</v>
      </c>
      <c r="S76" s="4">
        <v>0.53129999999999999</v>
      </c>
      <c r="T76" s="4">
        <v>0.53129999999999999</v>
      </c>
      <c r="U76" s="4">
        <v>0.53129999999999999</v>
      </c>
      <c r="V76" s="4">
        <v>0.53129999999999999</v>
      </c>
      <c r="W76" s="4">
        <v>0.53129999999999999</v>
      </c>
      <c r="X76" s="4">
        <v>0.53129999999999999</v>
      </c>
      <c r="Y76" s="4">
        <v>0.53129999999999999</v>
      </c>
      <c r="Z76" s="4">
        <v>0.53129999999999999</v>
      </c>
      <c r="AA76" s="4">
        <v>0.53129999999999999</v>
      </c>
      <c r="AB76" s="4">
        <v>0.53129999999999999</v>
      </c>
      <c r="AC76" s="4">
        <v>0.53129999999999999</v>
      </c>
      <c r="AD76" s="4">
        <v>0.53129999999999999</v>
      </c>
      <c r="AE76" s="4">
        <v>0.53129999999999999</v>
      </c>
      <c r="AF76" s="4">
        <v>0.53129999999999999</v>
      </c>
      <c r="AG76">
        <v>0.53129999999999999</v>
      </c>
    </row>
    <row r="77" spans="1:33" ht="15.75" customHeight="1" x14ac:dyDescent="0.2">
      <c r="A77" s="4" t="s">
        <v>300</v>
      </c>
      <c r="B77" s="40">
        <v>0.10989500000000001</v>
      </c>
      <c r="C77" s="4">
        <v>0.10989500000000001</v>
      </c>
      <c r="D77" s="4">
        <v>0.10989500000000001</v>
      </c>
      <c r="E77" s="4">
        <v>0.10989500000000001</v>
      </c>
      <c r="F77" s="4">
        <v>0.10989500000000001</v>
      </c>
      <c r="G77" s="4">
        <v>0.10989500000000001</v>
      </c>
      <c r="H77" s="4">
        <v>0.10989500000000001</v>
      </c>
      <c r="I77" s="4">
        <v>0.10989500000000001</v>
      </c>
      <c r="J77" s="4">
        <v>0.10989500000000001</v>
      </c>
      <c r="K77" s="4">
        <v>0.10989500000000001</v>
      </c>
      <c r="L77" s="4">
        <v>0.10989500000000001</v>
      </c>
      <c r="M77" s="4">
        <v>0.10989500000000001</v>
      </c>
      <c r="N77" s="4">
        <v>0.10989500000000001</v>
      </c>
      <c r="O77" s="4">
        <v>0.10989500000000001</v>
      </c>
      <c r="P77" s="4">
        <v>0.10989500000000001</v>
      </c>
      <c r="Q77" s="4">
        <v>0.10989500000000001</v>
      </c>
      <c r="R77" s="4">
        <v>0.10989500000000001</v>
      </c>
      <c r="S77" s="4">
        <v>0.10989500000000001</v>
      </c>
      <c r="T77" s="4">
        <v>0.10989500000000001</v>
      </c>
      <c r="U77" s="4">
        <v>0.10989500000000001</v>
      </c>
      <c r="V77" s="4">
        <v>0.10989500000000001</v>
      </c>
      <c r="W77" s="4">
        <v>0.10989500000000001</v>
      </c>
      <c r="X77" s="4">
        <v>0.10989500000000001</v>
      </c>
      <c r="Y77" s="4">
        <v>0.10989500000000001</v>
      </c>
      <c r="Z77" s="4">
        <v>0.10989500000000001</v>
      </c>
      <c r="AA77" s="4">
        <v>0.10989500000000001</v>
      </c>
      <c r="AB77" s="4">
        <v>0.10989500000000001</v>
      </c>
      <c r="AC77" s="4">
        <v>0.10989500000000001</v>
      </c>
      <c r="AD77" s="4">
        <v>0.10989500000000001</v>
      </c>
      <c r="AE77" s="4">
        <v>0.10989500000000001</v>
      </c>
      <c r="AF77" s="4">
        <v>0.10989500000000001</v>
      </c>
      <c r="AG77">
        <v>1.1000000000000001E-3</v>
      </c>
    </row>
    <row r="78" spans="1:33" ht="15.75" customHeight="1" x14ac:dyDescent="0.2">
      <c r="A78" s="4" t="s">
        <v>301</v>
      </c>
      <c r="B78" s="40">
        <v>0.62590000000000001</v>
      </c>
      <c r="C78" s="4">
        <v>0.62590000000000001</v>
      </c>
      <c r="D78" s="4">
        <v>0.62590000000000001</v>
      </c>
      <c r="E78" s="4">
        <v>0.62590000000000001</v>
      </c>
      <c r="F78" s="4">
        <v>0.62590000000000001</v>
      </c>
      <c r="G78" s="4">
        <v>0.62590000000000001</v>
      </c>
      <c r="H78" s="4">
        <v>0.62590000000000001</v>
      </c>
      <c r="I78" s="4">
        <v>0.62590000000000001</v>
      </c>
      <c r="J78" s="4">
        <v>0.62590000000000001</v>
      </c>
      <c r="K78" s="4">
        <v>0.62590000000000001</v>
      </c>
      <c r="L78" s="4">
        <v>0.62590000000000001</v>
      </c>
      <c r="M78" s="4">
        <v>0.62590000000000001</v>
      </c>
      <c r="N78" s="4">
        <v>0.62590000000000001</v>
      </c>
      <c r="O78" s="4">
        <v>0.62590000000000001</v>
      </c>
      <c r="P78" s="4">
        <v>0.62590000000000001</v>
      </c>
      <c r="Q78" s="4">
        <v>0.62590000000000001</v>
      </c>
      <c r="R78" s="4">
        <v>0.62590000000000001</v>
      </c>
      <c r="S78" s="4">
        <v>0.62590000000000001</v>
      </c>
      <c r="T78" s="4">
        <v>0.62590000000000001</v>
      </c>
      <c r="U78" s="4">
        <v>0.62590000000000001</v>
      </c>
      <c r="V78" s="4">
        <v>0.62590000000000001</v>
      </c>
      <c r="W78" s="4">
        <v>0.62590000000000001</v>
      </c>
      <c r="X78" s="4">
        <v>0.62590000000000001</v>
      </c>
      <c r="Y78" s="4">
        <v>0.62590000000000001</v>
      </c>
      <c r="Z78" s="4">
        <v>0.62590000000000001</v>
      </c>
      <c r="AA78" s="4">
        <v>0.62590000000000001</v>
      </c>
      <c r="AB78" s="4">
        <v>0.62590000000000001</v>
      </c>
      <c r="AC78" s="4">
        <v>0.62590000000000001</v>
      </c>
      <c r="AD78" s="4">
        <v>0.62590000000000001</v>
      </c>
      <c r="AE78" s="4">
        <v>0.62590000000000001</v>
      </c>
      <c r="AF78" s="4">
        <v>0.62590000000000001</v>
      </c>
      <c r="AG78">
        <v>7.3700000000000002E-2</v>
      </c>
    </row>
    <row r="79" spans="1:33" ht="15.75" customHeight="1" x14ac:dyDescent="0.2">
      <c r="A79" s="4" t="s">
        <v>302</v>
      </c>
      <c r="B79" s="40">
        <v>1.1000000000000001E-3</v>
      </c>
      <c r="C79" s="4">
        <v>1.1000000000000001E-3</v>
      </c>
      <c r="D79" s="4">
        <v>1.1000000000000001E-3</v>
      </c>
      <c r="E79" s="4">
        <v>1.1000000000000001E-3</v>
      </c>
      <c r="F79" s="4">
        <v>1.1000000000000001E-3</v>
      </c>
      <c r="G79" s="4">
        <v>1.1000000000000001E-3</v>
      </c>
      <c r="H79" s="4">
        <v>1.1000000000000001E-3</v>
      </c>
      <c r="I79" s="4">
        <v>1.1000000000000001E-3</v>
      </c>
      <c r="J79" s="4">
        <v>1.1000000000000001E-3</v>
      </c>
      <c r="K79" s="4">
        <v>1.1000000000000001E-3</v>
      </c>
      <c r="L79" s="4">
        <v>1.1000000000000001E-3</v>
      </c>
      <c r="M79" s="4">
        <v>1.1000000000000001E-3</v>
      </c>
      <c r="N79" s="4">
        <v>1.1000000000000001E-3</v>
      </c>
      <c r="O79" s="4">
        <v>1.1000000000000001E-3</v>
      </c>
      <c r="P79" s="4">
        <v>1.1000000000000001E-3</v>
      </c>
      <c r="Q79" s="4">
        <v>1.1000000000000001E-3</v>
      </c>
      <c r="R79" s="4">
        <v>1.1000000000000001E-3</v>
      </c>
      <c r="S79" s="4">
        <v>1.1000000000000001E-3</v>
      </c>
      <c r="T79" s="4">
        <v>1.1000000000000001E-3</v>
      </c>
      <c r="U79" s="4">
        <v>1.1000000000000001E-3</v>
      </c>
      <c r="V79" s="4">
        <v>1.1000000000000001E-3</v>
      </c>
      <c r="W79" s="4">
        <v>1.1000000000000001E-3</v>
      </c>
      <c r="X79" s="4">
        <v>1.1000000000000001E-3</v>
      </c>
      <c r="Y79" s="4">
        <v>1.1000000000000001E-3</v>
      </c>
      <c r="Z79" s="4">
        <v>1.1000000000000001E-3</v>
      </c>
      <c r="AA79" s="4">
        <v>1.1000000000000001E-3</v>
      </c>
      <c r="AB79" s="4">
        <v>1.1000000000000001E-3</v>
      </c>
      <c r="AC79" s="4">
        <v>1.1000000000000001E-3</v>
      </c>
      <c r="AD79" s="4">
        <v>1.1000000000000001E-3</v>
      </c>
      <c r="AE79" s="4">
        <v>1.1000000000000001E-3</v>
      </c>
      <c r="AF79" s="4">
        <v>1.1000000000000001E-3</v>
      </c>
      <c r="AG79">
        <v>6.6000000000000003E-2</v>
      </c>
    </row>
    <row r="80" spans="1:33" ht="15.75" customHeight="1" x14ac:dyDescent="0.2">
      <c r="A80" s="4" t="s">
        <v>303</v>
      </c>
      <c r="B80" s="40">
        <v>0.44</v>
      </c>
      <c r="C80" s="4">
        <v>0.46842200000000001</v>
      </c>
      <c r="D80" s="4">
        <v>0.44</v>
      </c>
      <c r="E80" s="4">
        <v>0.44</v>
      </c>
      <c r="F80" s="4">
        <v>0.44</v>
      </c>
      <c r="G80" s="4">
        <v>0.44</v>
      </c>
      <c r="H80" s="4">
        <v>0.44</v>
      </c>
      <c r="I80" s="4">
        <v>0.44</v>
      </c>
      <c r="J80" s="4">
        <v>0.44</v>
      </c>
      <c r="K80" s="4">
        <v>0.44</v>
      </c>
      <c r="L80" s="4">
        <v>0.44</v>
      </c>
      <c r="M80" s="4">
        <v>0.44</v>
      </c>
      <c r="N80" s="4">
        <v>0.44</v>
      </c>
      <c r="O80" s="4">
        <v>0.44</v>
      </c>
      <c r="P80" s="4">
        <v>0.439803</v>
      </c>
      <c r="Q80" s="4">
        <v>0.43949100000000002</v>
      </c>
      <c r="R80" s="4">
        <v>0.43905</v>
      </c>
      <c r="S80" s="4">
        <v>0.43826100000000001</v>
      </c>
      <c r="T80" s="4">
        <v>0.43745499999999998</v>
      </c>
      <c r="U80" s="4">
        <v>0.43644899999999998</v>
      </c>
      <c r="V80" s="4">
        <v>0.43545</v>
      </c>
      <c r="W80" s="4">
        <v>0.43420999999999998</v>
      </c>
      <c r="X80" s="4">
        <v>0.43294300000000002</v>
      </c>
      <c r="Y80" s="4">
        <v>0.43190899999999999</v>
      </c>
      <c r="Z80" s="4">
        <v>0.43088599999999999</v>
      </c>
      <c r="AA80" s="4">
        <v>0.430093</v>
      </c>
      <c r="AB80" s="4">
        <v>0.42933700000000002</v>
      </c>
      <c r="AC80" s="4">
        <v>0.42860500000000001</v>
      </c>
      <c r="AD80" s="4">
        <v>0.427894</v>
      </c>
      <c r="AE80" s="4">
        <v>0.42718299999999998</v>
      </c>
      <c r="AF80" s="4">
        <v>0.42651499999999998</v>
      </c>
      <c r="AG80">
        <v>0.44700000000000001</v>
      </c>
    </row>
    <row r="81" spans="1:33" ht="15.75" customHeight="1" x14ac:dyDescent="0.2">
      <c r="A81" s="4" t="s">
        <v>304</v>
      </c>
      <c r="B81" s="40">
        <v>2.2000000000000001E-3</v>
      </c>
      <c r="C81" s="4">
        <v>2.2000000000000001E-3</v>
      </c>
      <c r="D81" s="4">
        <v>2.2000000000000001E-3</v>
      </c>
      <c r="E81" s="4">
        <v>2.2000000000000001E-3</v>
      </c>
      <c r="F81" s="4">
        <v>2.2000000000000001E-3</v>
      </c>
      <c r="G81" s="4">
        <v>2.2000000000000001E-3</v>
      </c>
      <c r="H81" s="4">
        <v>2.2000000000000001E-3</v>
      </c>
      <c r="I81" s="4">
        <v>2.2000000000000001E-3</v>
      </c>
      <c r="J81" s="4">
        <v>2.2000000000000001E-3</v>
      </c>
      <c r="K81" s="4">
        <v>2.2000000000000001E-3</v>
      </c>
      <c r="L81" s="4">
        <v>2.2000000000000001E-3</v>
      </c>
      <c r="M81" s="4">
        <v>2.2000000000000001E-3</v>
      </c>
      <c r="N81" s="4">
        <v>2.2000000000000001E-3</v>
      </c>
      <c r="O81" s="4">
        <v>2.2000000000000001E-3</v>
      </c>
      <c r="P81" s="4">
        <v>2.2000000000000001E-3</v>
      </c>
      <c r="Q81" s="4">
        <v>2.2000000000000001E-3</v>
      </c>
      <c r="R81" s="4">
        <v>2.2000000000000001E-3</v>
      </c>
      <c r="S81" s="4">
        <v>2.2000000000000001E-3</v>
      </c>
      <c r="T81" s="4">
        <v>2.2000000000000001E-3</v>
      </c>
      <c r="U81" s="4">
        <v>2.2000000000000001E-3</v>
      </c>
      <c r="V81" s="4">
        <v>2.2000000000000001E-3</v>
      </c>
      <c r="W81" s="4">
        <v>2.2000000000000001E-3</v>
      </c>
      <c r="X81" s="4">
        <v>2.2000000000000001E-3</v>
      </c>
      <c r="Y81" s="4">
        <v>2.2000000000000001E-3</v>
      </c>
      <c r="Z81" s="4">
        <v>2.2000000000000001E-3</v>
      </c>
      <c r="AA81" s="4">
        <v>2.2000000000000001E-3</v>
      </c>
      <c r="AB81" s="4">
        <v>2.2000000000000001E-3</v>
      </c>
      <c r="AC81" s="4">
        <v>2.2000000000000001E-3</v>
      </c>
      <c r="AD81" s="4">
        <v>2.2000000000000001E-3</v>
      </c>
      <c r="AE81" s="4">
        <v>2.2000000000000001E-3</v>
      </c>
      <c r="AF81" s="4">
        <v>2.2000000000000001E-3</v>
      </c>
      <c r="AG81">
        <v>2.2000000000000001E-3</v>
      </c>
    </row>
    <row r="82" spans="1:33" ht="15.75" customHeight="1" x14ac:dyDescent="0.2">
      <c r="A82" s="4" t="s">
        <v>305</v>
      </c>
      <c r="B82" s="40">
        <v>2.2000000000000001E-3</v>
      </c>
      <c r="C82" s="4">
        <v>2.2000000000000001E-3</v>
      </c>
      <c r="D82" s="4">
        <v>2.2000000000000001E-3</v>
      </c>
      <c r="E82" s="4">
        <v>2.2000000000000001E-3</v>
      </c>
      <c r="F82" s="4">
        <v>2.2000000000000001E-3</v>
      </c>
      <c r="G82" s="4">
        <v>2.2000000000000001E-3</v>
      </c>
      <c r="H82" s="4">
        <v>2.2000000000000001E-3</v>
      </c>
      <c r="I82" s="4">
        <v>2.2000000000000001E-3</v>
      </c>
      <c r="J82" s="4">
        <v>2.2000000000000001E-3</v>
      </c>
      <c r="K82" s="4">
        <v>2.2000000000000001E-3</v>
      </c>
      <c r="L82" s="4">
        <v>2.2000000000000001E-3</v>
      </c>
      <c r="M82" s="4">
        <v>2.2000000000000001E-3</v>
      </c>
      <c r="N82" s="4">
        <v>2.2000000000000001E-3</v>
      </c>
      <c r="O82" s="4">
        <v>2.2000000000000001E-3</v>
      </c>
      <c r="P82" s="4">
        <v>2.2000000000000001E-3</v>
      </c>
      <c r="Q82" s="4">
        <v>2.2000000000000001E-3</v>
      </c>
      <c r="R82" s="4">
        <v>2.2000000000000001E-3</v>
      </c>
      <c r="S82" s="4">
        <v>2.2000000000000001E-3</v>
      </c>
      <c r="T82" s="4">
        <v>2.2000000000000001E-3</v>
      </c>
      <c r="U82" s="4">
        <v>2.2000000000000001E-3</v>
      </c>
      <c r="V82" s="4">
        <v>2.2000000000000001E-3</v>
      </c>
      <c r="W82" s="4">
        <v>2.2000000000000001E-3</v>
      </c>
      <c r="X82" s="4">
        <v>2.2000000000000001E-3</v>
      </c>
      <c r="Y82" s="4">
        <v>2.2000000000000001E-3</v>
      </c>
      <c r="Z82" s="4">
        <v>2.2000000000000001E-3</v>
      </c>
      <c r="AA82" s="4">
        <v>2.2000000000000001E-3</v>
      </c>
      <c r="AB82" s="4">
        <v>2.2000000000000001E-3</v>
      </c>
      <c r="AC82" s="4">
        <v>2.2000000000000001E-3</v>
      </c>
      <c r="AD82" s="4">
        <v>2.2000000000000001E-3</v>
      </c>
      <c r="AE82" s="4">
        <v>2.2000000000000001E-3</v>
      </c>
      <c r="AF82" s="4">
        <v>2.2000000000000001E-3</v>
      </c>
      <c r="AG82">
        <v>2.2000000000000001E-3</v>
      </c>
    </row>
    <row r="83" spans="1:33" ht="15.75" customHeight="1" x14ac:dyDescent="0.2">
      <c r="A83" s="4" t="s">
        <v>306</v>
      </c>
      <c r="B83" s="40">
        <v>0.3014</v>
      </c>
      <c r="C83" s="4">
        <v>0.3014</v>
      </c>
      <c r="D83" s="4">
        <v>0.3014</v>
      </c>
      <c r="E83" s="4">
        <v>0.3014</v>
      </c>
      <c r="F83" s="4">
        <v>0.3014</v>
      </c>
      <c r="G83" s="4">
        <v>0.3014</v>
      </c>
      <c r="H83" s="4">
        <v>0.3014</v>
      </c>
      <c r="I83" s="4">
        <v>0.3014</v>
      </c>
      <c r="J83" s="4">
        <v>0.3014</v>
      </c>
      <c r="K83" s="4">
        <v>0.3014</v>
      </c>
      <c r="L83" s="4">
        <v>0.3014</v>
      </c>
      <c r="M83" s="4">
        <v>0.3014</v>
      </c>
      <c r="N83" s="4">
        <v>0.3014</v>
      </c>
      <c r="O83" s="4">
        <v>0.3014</v>
      </c>
      <c r="P83" s="4">
        <v>0.3014</v>
      </c>
      <c r="Q83" s="4">
        <v>0.3014</v>
      </c>
      <c r="R83" s="4">
        <v>0.3014</v>
      </c>
      <c r="S83" s="4">
        <v>0.3014</v>
      </c>
      <c r="T83" s="4">
        <v>0.3014</v>
      </c>
      <c r="U83" s="4">
        <v>0.3014</v>
      </c>
      <c r="V83" s="4">
        <v>0.3014</v>
      </c>
      <c r="W83" s="4">
        <v>0.3014</v>
      </c>
      <c r="X83" s="4">
        <v>0.3014</v>
      </c>
      <c r="Y83" s="4">
        <v>0.3014</v>
      </c>
      <c r="Z83" s="4">
        <v>0.3014</v>
      </c>
      <c r="AA83" s="4">
        <v>0.3014</v>
      </c>
      <c r="AB83" s="4">
        <v>0.3014</v>
      </c>
      <c r="AC83" s="4">
        <v>0.3014</v>
      </c>
      <c r="AD83" s="4">
        <v>0.3014</v>
      </c>
      <c r="AE83" s="4">
        <v>0.3014</v>
      </c>
      <c r="AF83" s="4">
        <v>0.3014</v>
      </c>
      <c r="AG83">
        <v>0.3201</v>
      </c>
    </row>
    <row r="84" spans="1:33" ht="15.75" customHeight="1" x14ac:dyDescent="0.15"/>
    <row r="85" spans="1:33" ht="15.75" customHeight="1" x14ac:dyDescent="0.2">
      <c r="A85" s="1" t="s">
        <v>307</v>
      </c>
    </row>
    <row r="86" spans="1:33" ht="15.75" customHeight="1" x14ac:dyDescent="0.2">
      <c r="A86" s="4" t="s">
        <v>308</v>
      </c>
      <c r="B86" s="35">
        <f>F5*1000/(8760*B68)+E5+(B27*10^6)*B48/10^6</f>
        <v>127.74553683218072</v>
      </c>
    </row>
    <row r="87" spans="1:33" ht="15.75" customHeight="1" x14ac:dyDescent="0.2">
      <c r="A87" s="4" t="s">
        <v>224</v>
      </c>
      <c r="B87" s="35">
        <f>F9*1000/(8760*B69)+E9+(B28*10^6)*B49/10^6</f>
        <v>33.165627779804709</v>
      </c>
    </row>
    <row r="88" spans="1:33" ht="15.75" customHeight="1" x14ac:dyDescent="0.2">
      <c r="A88" s="4" t="s">
        <v>234</v>
      </c>
      <c r="B88" s="35">
        <f>F10*1000/(8760*B70)+E10+(B29*10^6)*B50/10^6</f>
        <v>25.621601108466884</v>
      </c>
    </row>
    <row r="89" spans="1:33" ht="15.75" customHeight="1" x14ac:dyDescent="0.2">
      <c r="A89" s="4" t="s">
        <v>241</v>
      </c>
      <c r="B89" s="35">
        <f>F13*1000/(8760*B71)+E13+(B30*10^6)*B51/10^6</f>
        <v>29.443619274042689</v>
      </c>
    </row>
    <row r="90" spans="1:33" ht="15.75" customHeight="1" x14ac:dyDescent="0.2">
      <c r="A90" s="4" t="s">
        <v>309</v>
      </c>
      <c r="B90" s="35">
        <f>F14*1000/(8760*B72)+E14+(B31*10^6)*B52/10^6</f>
        <v>8.0013865652215355</v>
      </c>
    </row>
    <row r="91" spans="1:33" ht="15.75" customHeight="1" x14ac:dyDescent="0.2">
      <c r="A91" s="4" t="s">
        <v>310</v>
      </c>
      <c r="B91" s="35">
        <f>F17*1000/(8760*B73)+E17+(B32*10^6)*B53/10^6</f>
        <v>8.5136947516137678</v>
      </c>
    </row>
    <row r="92" spans="1:33" ht="15.75" customHeight="1" x14ac:dyDescent="0.2">
      <c r="A92" s="4" t="s">
        <v>311</v>
      </c>
      <c r="B92" s="35">
        <f>F16*1000/(8760*B74)+E16+(B33*10^6)*B54/10^6</f>
        <v>15.860491837526487</v>
      </c>
    </row>
    <row r="93" spans="1:33" ht="15.75" customHeight="1" x14ac:dyDescent="0.2">
      <c r="A93" s="4" t="s">
        <v>237</v>
      </c>
      <c r="B93" s="35">
        <f>F11*1000/(8760*B75)+E11+(B34*10^6)*B55/10^6</f>
        <v>45.9952307424984</v>
      </c>
    </row>
    <row r="94" spans="1:33" ht="15.75" customHeight="1" x14ac:dyDescent="0.2">
      <c r="A94" s="4" t="s">
        <v>239</v>
      </c>
      <c r="B94" s="35">
        <f>F12*1000/(8760*B76)+E12+(B35*10^6)*B56/10^6</f>
        <v>25.501517789999028</v>
      </c>
    </row>
    <row r="95" spans="1:33" ht="15.75" customHeight="1" x14ac:dyDescent="0.2">
      <c r="A95" s="4" t="s">
        <v>312</v>
      </c>
      <c r="B95" s="35">
        <f>F9*1000/(8760*B77)+E9+(B36*10^6)*B57/10^6</f>
        <v>231.67020292512504</v>
      </c>
    </row>
    <row r="96" spans="1:33" ht="15.75" customHeight="1" x14ac:dyDescent="0.2">
      <c r="A96" s="4" t="s">
        <v>230</v>
      </c>
      <c r="B96" s="35">
        <f>F7*1000/(8760*B78)+E7+(B37*10^6)*B58/10^6</f>
        <v>42.061800159174624</v>
      </c>
    </row>
    <row r="97" spans="1:2" ht="15.75" customHeight="1" x14ac:dyDescent="0.2">
      <c r="A97" s="4" t="s">
        <v>313</v>
      </c>
      <c r="B97" s="35">
        <f>F5*1000/(8760*B79)+E5+(B38*10^6)*B59/10^6</f>
        <v>5630.0474103124943</v>
      </c>
    </row>
    <row r="98" spans="1:2" ht="15.75" customHeight="1" x14ac:dyDescent="0.2">
      <c r="A98" s="4" t="s">
        <v>245</v>
      </c>
      <c r="B98" s="35">
        <f>F15*1000/(8760*B80)+E15+(B39*10^6)*B60/10^6</f>
        <v>28.419468659194685</v>
      </c>
    </row>
    <row r="99" spans="1:2" ht="15.75" customHeight="1" x14ac:dyDescent="0.2">
      <c r="A99" s="4" t="s">
        <v>314</v>
      </c>
      <c r="B99" s="35">
        <f>F9*1000/(8760*B81)+E9+(B40*10^6)*B61/10^6</f>
        <v>430.50319815664585</v>
      </c>
    </row>
    <row r="100" spans="1:2" ht="15.75" customHeight="1" x14ac:dyDescent="0.2">
      <c r="A100" s="4" t="s">
        <v>315</v>
      </c>
      <c r="B100" s="35">
        <f>F9*1000/(8760*B82)+E9+(B41*10^6)*B62/10^6</f>
        <v>467.09801671664587</v>
      </c>
    </row>
    <row r="101" spans="1:2" ht="15.75" customHeight="1" x14ac:dyDescent="0.2">
      <c r="A101" s="4" t="s">
        <v>251</v>
      </c>
      <c r="B101" s="35">
        <f>F18*1000/(8760*B83)+E18+(B42*10^6)*B63/10^6</f>
        <v>13.752575075825749</v>
      </c>
    </row>
    <row r="102" spans="1:2" ht="15.75" customHeight="1" x14ac:dyDescent="0.15"/>
    <row r="103" spans="1:2" ht="15.75" customHeight="1" x14ac:dyDescent="0.2">
      <c r="A103" s="1" t="s">
        <v>316</v>
      </c>
    </row>
    <row r="104" spans="1:2" ht="15.75" customHeight="1" x14ac:dyDescent="0.2">
      <c r="A104" s="4" t="s">
        <v>308</v>
      </c>
      <c r="B104" s="41">
        <f t="shared" ref="B104:B119" si="3">B86/$B$86</f>
        <v>1</v>
      </c>
    </row>
    <row r="105" spans="1:2" ht="15.75" customHeight="1" x14ac:dyDescent="0.2">
      <c r="A105" s="4" t="s">
        <v>224</v>
      </c>
      <c r="B105" s="41">
        <f t="shared" si="3"/>
        <v>0.25962259506079172</v>
      </c>
    </row>
    <row r="106" spans="1:2" ht="15.75" customHeight="1" x14ac:dyDescent="0.2">
      <c r="A106" s="4" t="s">
        <v>234</v>
      </c>
      <c r="B106" s="41">
        <f t="shared" si="3"/>
        <v>0.20056748551713377</v>
      </c>
    </row>
    <row r="107" spans="1:2" ht="15.75" customHeight="1" x14ac:dyDescent="0.2">
      <c r="A107" s="4" t="s">
        <v>241</v>
      </c>
      <c r="B107" s="41">
        <f t="shared" si="3"/>
        <v>0.23048648120460571</v>
      </c>
    </row>
    <row r="108" spans="1:2" ht="15.75" customHeight="1" x14ac:dyDescent="0.2">
      <c r="A108" s="4" t="s">
        <v>309</v>
      </c>
      <c r="B108" s="41">
        <f t="shared" si="3"/>
        <v>6.2635351211784054E-2</v>
      </c>
    </row>
    <row r="109" spans="1:2" ht="15.75" customHeight="1" x14ac:dyDescent="0.2">
      <c r="A109" s="4" t="s">
        <v>310</v>
      </c>
      <c r="B109" s="41">
        <f t="shared" si="3"/>
        <v>6.6645731527968807E-2</v>
      </c>
    </row>
    <row r="110" spans="1:2" ht="15.75" customHeight="1" x14ac:dyDescent="0.2">
      <c r="A110" s="4" t="s">
        <v>311</v>
      </c>
      <c r="B110" s="41">
        <f t="shared" si="3"/>
        <v>0.12415691562173645</v>
      </c>
    </row>
    <row r="111" spans="1:2" ht="15.75" customHeight="1" x14ac:dyDescent="0.2">
      <c r="A111" s="4" t="s">
        <v>237</v>
      </c>
      <c r="B111" s="41">
        <f t="shared" si="3"/>
        <v>0.36005352424110382</v>
      </c>
    </row>
    <row r="112" spans="1:2" ht="15.75" customHeight="1" x14ac:dyDescent="0.2">
      <c r="A112" s="4" t="s">
        <v>239</v>
      </c>
      <c r="B112" s="41">
        <f t="shared" si="3"/>
        <v>0.19962746583859414</v>
      </c>
    </row>
    <row r="113" spans="1:2" ht="15.75" customHeight="1" x14ac:dyDescent="0.2">
      <c r="A113" s="4" t="s">
        <v>312</v>
      </c>
      <c r="B113" s="41">
        <f t="shared" si="3"/>
        <v>1.8135287437045267</v>
      </c>
    </row>
    <row r="114" spans="1:2" ht="15.75" customHeight="1" x14ac:dyDescent="0.2">
      <c r="A114" s="4" t="s">
        <v>230</v>
      </c>
      <c r="B114" s="41">
        <f t="shared" si="3"/>
        <v>0.32926238522470808</v>
      </c>
    </row>
    <row r="115" spans="1:2" ht="15.75" customHeight="1" x14ac:dyDescent="0.2">
      <c r="A115" s="4" t="s">
        <v>313</v>
      </c>
      <c r="B115" s="41">
        <f t="shared" si="3"/>
        <v>44.072360960122516</v>
      </c>
    </row>
    <row r="116" spans="1:2" ht="15.75" customHeight="1" x14ac:dyDescent="0.2">
      <c r="A116" s="4" t="s">
        <v>245</v>
      </c>
      <c r="B116" s="41">
        <f t="shared" si="3"/>
        <v>0.22246936655430344</v>
      </c>
    </row>
    <row r="117" spans="1:2" ht="15.75" customHeight="1" x14ac:dyDescent="0.2">
      <c r="A117" s="4" t="s">
        <v>314</v>
      </c>
      <c r="B117" s="41">
        <f t="shared" si="3"/>
        <v>3.3700057851899579</v>
      </c>
    </row>
    <row r="118" spans="1:2" ht="15.75" customHeight="1" x14ac:dyDescent="0.2">
      <c r="A118" s="4" t="s">
        <v>315</v>
      </c>
      <c r="B118" s="41">
        <f t="shared" si="3"/>
        <v>3.6564722987564915</v>
      </c>
    </row>
    <row r="119" spans="1:2" ht="15.75" customHeight="1" x14ac:dyDescent="0.2">
      <c r="A119" s="4" t="s">
        <v>251</v>
      </c>
      <c r="B119" s="41">
        <f t="shared" si="3"/>
        <v>0.10765601223229039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3.6640625" style="44" customWidth="1"/>
    <col min="2" max="26" width="7.6640625" style="44" customWidth="1"/>
  </cols>
  <sheetData>
    <row r="1" spans="1:2" ht="14.5" customHeight="1" x14ac:dyDescent="0.2">
      <c r="B1" s="4" t="s">
        <v>317</v>
      </c>
    </row>
    <row r="2" spans="1:2" ht="14.5" customHeight="1" x14ac:dyDescent="0.2">
      <c r="A2" s="4" t="s">
        <v>215</v>
      </c>
      <c r="B2" s="34">
        <f>Calculations!$B$17*Weighting!B104*Calculations!$B$23</f>
        <v>0</v>
      </c>
    </row>
    <row r="3" spans="1:2" ht="14.5" customHeight="1" x14ac:dyDescent="0.2">
      <c r="A3" s="4" t="s">
        <v>224</v>
      </c>
      <c r="B3" s="34">
        <f>Calculations!$B$17*Weighting!B105*Calculations!$B$23</f>
        <v>0</v>
      </c>
    </row>
    <row r="4" spans="1:2" ht="14.5" customHeight="1" x14ac:dyDescent="0.2">
      <c r="A4" s="4" t="s">
        <v>234</v>
      </c>
      <c r="B4" s="34">
        <f>Calculations!$B$17*Weighting!B106*Calculations!$B$23</f>
        <v>0</v>
      </c>
    </row>
    <row r="5" spans="1:2" ht="14.5" customHeight="1" x14ac:dyDescent="0.2">
      <c r="A5" s="4" t="s">
        <v>241</v>
      </c>
      <c r="B5" s="34">
        <f>Calculations!$B$17*Weighting!B107*Calculations!$B$23</f>
        <v>0</v>
      </c>
    </row>
    <row r="6" spans="1:2" ht="14.5" customHeight="1" x14ac:dyDescent="0.2">
      <c r="A6" s="4" t="s">
        <v>243</v>
      </c>
      <c r="B6" s="34">
        <f>Calculations!$B$17*Weighting!B108*Calculations!$B$23</f>
        <v>0</v>
      </c>
    </row>
    <row r="7" spans="1:2" ht="14.5" customHeight="1" x14ac:dyDescent="0.2">
      <c r="A7" s="4" t="s">
        <v>249</v>
      </c>
      <c r="B7" s="34">
        <f>Calculations!$B$17*Weighting!B109*Calculations!$B$23</f>
        <v>0</v>
      </c>
    </row>
    <row r="8" spans="1:2" ht="14.5" customHeight="1" x14ac:dyDescent="0.2">
      <c r="A8" s="4" t="s">
        <v>247</v>
      </c>
      <c r="B8" s="34">
        <f>Calculations!$B$17*Weighting!B110*Calculations!$B$23</f>
        <v>0</v>
      </c>
    </row>
    <row r="9" spans="1:2" ht="14.5" customHeight="1" x14ac:dyDescent="0.2">
      <c r="A9" s="4" t="s">
        <v>237</v>
      </c>
      <c r="B9" s="34">
        <f>Calculations!$B$17*Weighting!B111*Calculations!$B$23</f>
        <v>0</v>
      </c>
    </row>
    <row r="10" spans="1:2" ht="14.5" customHeight="1" x14ac:dyDescent="0.2">
      <c r="A10" s="4" t="s">
        <v>239</v>
      </c>
      <c r="B10" s="34">
        <f>Calculations!$B$17*Weighting!B112*Calculations!$B$23</f>
        <v>0</v>
      </c>
    </row>
    <row r="11" spans="1:2" ht="14.5" customHeight="1" x14ac:dyDescent="0.2">
      <c r="A11" s="42" t="s">
        <v>312</v>
      </c>
      <c r="B11" s="34">
        <v>0</v>
      </c>
    </row>
    <row r="12" spans="1:2" ht="14.5" customHeight="1" x14ac:dyDescent="0.2">
      <c r="A12" s="42" t="s">
        <v>230</v>
      </c>
      <c r="B12" s="34">
        <v>0</v>
      </c>
    </row>
    <row r="13" spans="1:2" ht="14.5" customHeight="1" x14ac:dyDescent="0.2">
      <c r="A13" s="4" t="s">
        <v>313</v>
      </c>
      <c r="B13" s="34">
        <f>Calculations!$B$17*Weighting!B115*Calculations!$B$23</f>
        <v>0</v>
      </c>
    </row>
    <row r="14" spans="1:2" ht="14.5" customHeight="1" x14ac:dyDescent="0.2">
      <c r="A14" s="4" t="s">
        <v>245</v>
      </c>
      <c r="B14" s="34">
        <f>Calculations!$B$17*Weighting!B116*Calculations!$B$23</f>
        <v>0</v>
      </c>
    </row>
    <row r="15" spans="1:2" ht="14.5" customHeight="1" x14ac:dyDescent="0.2">
      <c r="A15" s="4" t="s">
        <v>314</v>
      </c>
      <c r="B15" s="34">
        <v>0</v>
      </c>
    </row>
    <row r="16" spans="1:2" ht="14.5" customHeight="1" x14ac:dyDescent="0.2">
      <c r="A16" s="4" t="s">
        <v>315</v>
      </c>
      <c r="B16" s="34">
        <v>0</v>
      </c>
    </row>
    <row r="17" spans="1:2" ht="14.5" customHeight="1" x14ac:dyDescent="0.2">
      <c r="A17" s="4" t="s">
        <v>251</v>
      </c>
      <c r="B17" s="34">
        <f>Calculations!$B$17*Weighting!B119*Calculations!$B$23</f>
        <v>0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2016-01-11T23:06:44Z</dcterms:created>
  <dcterms:modified xsi:type="dcterms:W3CDTF">2022-10-24T04:48:53Z</dcterms:modified>
</cp:coreProperties>
</file>