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wenzel\Dropbox (Energy Innovation)\My PC (energy044)\Documents\GitHub_Repositories\eps-saudiarabia\"/>
    </mc:Choice>
  </mc:AlternateContent>
  <xr:revisionPtr revIDLastSave="0" documentId="13_ncr:1_{D701E921-F32B-4E18-8456-5E0996DAE720}" xr6:coauthVersionLast="47" xr6:coauthVersionMax="47" xr10:uidLastSave="{00000000-0000-0000-0000-000000000000}"/>
  <bookViews>
    <workbookView xWindow="12600" yWindow="-16320" windowWidth="29040" windowHeight="15840" activeTab="2" xr2:uid="{00000000-000D-0000-FFFF-FFFF00000000}"/>
  </bookViews>
  <sheets>
    <sheet name="About" sheetId="10" r:id="rId1"/>
    <sheet name="Policy Characteristics" sheetId="18" r:id="rId2"/>
    <sheet name="PolicyLevers" sheetId="1"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2" hidden="1">PolicyLevers!$A$1:$P$535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2" i="1"/>
  <c r="M2" i="8" l="1"/>
  <c r="K2" i="8"/>
  <c r="L2" i="8"/>
  <c r="J2" i="8"/>
  <c r="I2" i="8"/>
  <c r="D2" i="15" l="1"/>
  <c r="C2" i="15"/>
  <c r="A17" i="10" l="1"/>
  <c r="B186" i="13" l="1"/>
  <c r="B187" i="13" s="1"/>
  <c r="G152" i="13"/>
  <c r="B161" i="13"/>
  <c r="G140" i="13"/>
  <c r="G141" i="13"/>
  <c r="G142" i="13"/>
  <c r="G143" i="13"/>
  <c r="G144" i="13"/>
  <c r="G145" i="13"/>
  <c r="B160" i="13" s="1"/>
  <c r="G146" i="13"/>
  <c r="G147" i="13"/>
  <c r="G148" i="13"/>
  <c r="G149" i="13"/>
  <c r="G150" i="13"/>
  <c r="G151" i="13"/>
  <c r="G153" i="13"/>
  <c r="B162" i="13"/>
  <c r="G154" i="13"/>
  <c r="G155" i="13"/>
  <c r="G156" i="13"/>
  <c r="G139" i="13"/>
  <c r="B167" i="13"/>
  <c r="B181" i="13"/>
  <c r="B176" i="13"/>
  <c r="B171" i="13"/>
  <c r="B172" i="13" s="1"/>
  <c r="A127" i="13"/>
  <c r="A128" i="13" s="1"/>
  <c r="A130" i="13"/>
  <c r="A116" i="13"/>
  <c r="A117" i="13" s="1"/>
  <c r="A101" i="13"/>
  <c r="A102" i="13" s="1"/>
  <c r="B88" i="13"/>
  <c r="A91" i="13"/>
  <c r="A93" i="13" s="1"/>
  <c r="A94" i="13" s="1"/>
  <c r="A96" i="13" s="1"/>
  <c r="B194" i="13"/>
  <c r="B196" i="13" s="1"/>
  <c r="B197" i="13" s="1"/>
  <c r="B163" i="13" l="1"/>
  <c r="A131" i="13"/>
  <c r="A103" i="13"/>
  <c r="A105" i="13"/>
  <c r="A106" i="13" s="1"/>
  <c r="B159" i="13"/>
  <c r="A118" i="13"/>
  <c r="A120" i="13"/>
  <c r="A121" i="13" s="1"/>
  <c r="B188" i="13"/>
  <c r="B189" i="13" s="1"/>
  <c r="A107" i="13" l="1"/>
  <c r="A122" i="13"/>
  <c r="A11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tc={26704279-2885-40D0-93DE-364F111A752C}</author>
    <author>Jeffrey Rissman</author>
  </authors>
  <commentList>
    <comment ref="D3" authorId="0" shapeId="0" xr:uid="{26704279-2885-40D0-93DE-364F111A752C}">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4" authorId="1" shapeId="0" xr:uid="{ECFBF9C1-1AA1-4DA6-8396-F1DD57212CAE}">
      <text>
        <r>
          <rPr>
            <b/>
            <sz val="9"/>
            <color indexed="81"/>
            <rFont val="Tahoma"/>
            <family val="2"/>
          </rPr>
          <t>Jeffrey Rissman:</t>
        </r>
        <r>
          <rPr>
            <sz val="9"/>
            <color indexed="81"/>
            <rFont val="Tahoma"/>
            <family val="2"/>
          </rPr>
          <t xml:space="preserve">
Leave this cell blank.</t>
        </r>
      </text>
    </comment>
    <comment ref="E26" authorId="1" shapeId="0" xr:uid="{D3B0D598-5BDC-4D74-9073-9A918D445E8F}">
      <text>
        <r>
          <rPr>
            <b/>
            <sz val="9"/>
            <color indexed="81"/>
            <rFont val="Tahoma"/>
            <family val="2"/>
          </rPr>
          <t>Jeffrey Rissman:</t>
        </r>
        <r>
          <rPr>
            <sz val="9"/>
            <color indexed="81"/>
            <rFont val="Tahoma"/>
            <family val="2"/>
          </rPr>
          <t xml:space="preserve">
Leave this cell blank.</t>
        </r>
      </text>
    </comment>
    <comment ref="E82" authorId="1" shapeId="0" xr:uid="{DACB95B4-3BBC-4762-9EDE-596E79B4E3BD}">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82" authorId="0" shapeId="0" xr:uid="{74B3C533-D528-4889-BCD8-D1C36D15C05D}">
      <text>
        <r>
          <rPr>
            <b/>
            <sz val="9"/>
            <color indexed="81"/>
            <rFont val="Tahoma"/>
            <family val="2"/>
          </rPr>
          <t>Jeffrey Rissman:</t>
        </r>
        <r>
          <rPr>
            <sz val="9"/>
            <color indexed="81"/>
            <rFont val="Tahoma"/>
            <family val="2"/>
          </rPr>
          <t xml:space="preserve">
Leave this cell blank.</t>
        </r>
      </text>
    </comment>
    <comment ref="K83" authorId="0" shapeId="0" xr:uid="{3892D6E7-B5C6-414A-98E2-F33BA909307C}">
      <text>
        <r>
          <rPr>
            <b/>
            <sz val="9"/>
            <color indexed="81"/>
            <rFont val="Tahoma"/>
            <family val="2"/>
          </rPr>
          <t>Jeffrey Rissman:</t>
        </r>
        <r>
          <rPr>
            <sz val="9"/>
            <color indexed="81"/>
            <rFont val="Tahoma"/>
            <family val="2"/>
          </rPr>
          <t xml:space="preserve">
Leave this cell blank.</t>
        </r>
      </text>
    </comment>
    <comment ref="K84" authorId="0" shapeId="0" xr:uid="{94979228-2569-402C-928F-08CD6A106C59}">
      <text>
        <r>
          <rPr>
            <b/>
            <sz val="9"/>
            <color indexed="81"/>
            <rFont val="Tahoma"/>
            <family val="2"/>
          </rPr>
          <t>Jeffrey Rissman:</t>
        </r>
        <r>
          <rPr>
            <sz val="9"/>
            <color indexed="81"/>
            <rFont val="Tahoma"/>
            <family val="2"/>
          </rPr>
          <t xml:space="preserve">
Leave this cell blank.</t>
        </r>
      </text>
    </comment>
    <comment ref="K87" authorId="0" shapeId="0" xr:uid="{824B9476-8E11-4A9A-B266-04E9E2E69081}">
      <text>
        <r>
          <rPr>
            <b/>
            <sz val="9"/>
            <color indexed="81"/>
            <rFont val="Tahoma"/>
            <family val="2"/>
          </rPr>
          <t>Jeffrey Rissman:</t>
        </r>
        <r>
          <rPr>
            <sz val="9"/>
            <color indexed="81"/>
            <rFont val="Tahoma"/>
            <family val="2"/>
          </rPr>
          <t xml:space="preserve">
Leave this cell blank.</t>
        </r>
      </text>
    </comment>
    <comment ref="K482" authorId="0" shapeId="0" xr:uid="{4A84388F-9D83-4C0D-95B9-809F874559A0}">
      <text>
        <r>
          <rPr>
            <b/>
            <sz val="9"/>
            <color indexed="81"/>
            <rFont val="Tahoma"/>
            <family val="2"/>
          </rPr>
          <t>Jeffrey Rissman:</t>
        </r>
        <r>
          <rPr>
            <sz val="9"/>
            <color indexed="81"/>
            <rFont val="Tahoma"/>
            <family val="2"/>
          </rPr>
          <t xml:space="preserve">
Leave this cell blank.</t>
        </r>
      </text>
    </comment>
    <comment ref="K483" authorId="0" shapeId="0" xr:uid="{4BC563DD-7A65-4A3E-AFDF-BACC914039D7}">
      <text>
        <r>
          <rPr>
            <b/>
            <sz val="9"/>
            <color indexed="81"/>
            <rFont val="Tahoma"/>
            <family val="2"/>
          </rPr>
          <t>Jeffrey Rissman:</t>
        </r>
        <r>
          <rPr>
            <sz val="9"/>
            <color indexed="81"/>
            <rFont val="Tahoma"/>
            <family val="2"/>
          </rPr>
          <t xml:space="preserve">
Leave this cell blank.</t>
        </r>
      </text>
    </comment>
    <comment ref="K484" authorId="0" shapeId="0" xr:uid="{FEA29248-A0A5-4F87-8475-92351B6A746B}">
      <text>
        <r>
          <rPr>
            <b/>
            <sz val="9"/>
            <color indexed="81"/>
            <rFont val="Tahoma"/>
            <family val="2"/>
          </rPr>
          <t>Jeffrey Rissman:</t>
        </r>
        <r>
          <rPr>
            <sz val="9"/>
            <color indexed="81"/>
            <rFont val="Tahoma"/>
            <family val="2"/>
          </rPr>
          <t xml:space="preserve">
Leave this cell blank.</t>
        </r>
      </text>
    </comment>
    <comment ref="K485" authorId="0" shapeId="0" xr:uid="{A4B6E84C-FAA4-4C22-93F1-4F4E68F1306E}">
      <text>
        <r>
          <rPr>
            <b/>
            <sz val="9"/>
            <color indexed="81"/>
            <rFont val="Tahoma"/>
            <family val="2"/>
          </rPr>
          <t>Jeffrey Rissman:</t>
        </r>
        <r>
          <rPr>
            <sz val="9"/>
            <color indexed="81"/>
            <rFont val="Tahoma"/>
            <family val="2"/>
          </rPr>
          <t xml:space="preserve">
Leave this cell blank.</t>
        </r>
      </text>
    </comment>
    <comment ref="K486" authorId="0" shapeId="0" xr:uid="{0FB5D760-E02A-4C4A-A475-F0569C4FB7B8}">
      <text>
        <r>
          <rPr>
            <b/>
            <sz val="9"/>
            <color indexed="81"/>
            <rFont val="Tahoma"/>
            <family val="2"/>
          </rPr>
          <t>Jeffrey Rissman:</t>
        </r>
        <r>
          <rPr>
            <sz val="9"/>
            <color indexed="81"/>
            <rFont val="Tahoma"/>
            <family val="2"/>
          </rPr>
          <t xml:space="preserve">
Leave this cell blank.</t>
        </r>
      </text>
    </comment>
    <comment ref="K487" authorId="0" shapeId="0" xr:uid="{4312ED0F-3143-4EBF-A657-F88F0AD77A82}">
      <text>
        <r>
          <rPr>
            <b/>
            <sz val="9"/>
            <color indexed="81"/>
            <rFont val="Tahoma"/>
            <family val="2"/>
          </rPr>
          <t>Jeffrey Rissman:</t>
        </r>
        <r>
          <rPr>
            <sz val="9"/>
            <color indexed="81"/>
            <rFont val="Tahoma"/>
            <family val="2"/>
          </rPr>
          <t xml:space="preserve">
Leave this cell blank.</t>
        </r>
      </text>
    </comment>
    <comment ref="K488" authorId="0" shapeId="0" xr:uid="{F9AAB4D7-E16B-4EDA-88C5-D8C0239680DE}">
      <text>
        <r>
          <rPr>
            <b/>
            <sz val="9"/>
            <color indexed="81"/>
            <rFont val="Tahoma"/>
            <family val="2"/>
          </rPr>
          <t>Jeffrey Rissman:</t>
        </r>
        <r>
          <rPr>
            <sz val="9"/>
            <color indexed="81"/>
            <rFont val="Tahoma"/>
            <family val="2"/>
          </rPr>
          <t xml:space="preserve">
Leave this cell blank.</t>
        </r>
      </text>
    </comment>
    <comment ref="K489" authorId="0" shapeId="0" xr:uid="{DB97B4ED-16A9-41E0-AF0B-1A69942E2DF7}">
      <text>
        <r>
          <rPr>
            <b/>
            <sz val="9"/>
            <color indexed="81"/>
            <rFont val="Tahoma"/>
            <family val="2"/>
          </rPr>
          <t>Jeffrey Rissman:</t>
        </r>
        <r>
          <rPr>
            <sz val="9"/>
            <color indexed="81"/>
            <rFont val="Tahoma"/>
            <family val="2"/>
          </rPr>
          <t xml:space="preserve">
Leave this cell blank.</t>
        </r>
      </text>
    </comment>
    <comment ref="K490" authorId="0" shapeId="0" xr:uid="{AC3D2BEF-8AE7-4F78-BFE4-F151C7DAC203}">
      <text>
        <r>
          <rPr>
            <b/>
            <sz val="9"/>
            <color indexed="81"/>
            <rFont val="Tahoma"/>
            <family val="2"/>
          </rPr>
          <t>Jeffrey Rissman:</t>
        </r>
        <r>
          <rPr>
            <sz val="9"/>
            <color indexed="81"/>
            <rFont val="Tahoma"/>
            <family val="2"/>
          </rPr>
          <t xml:space="preserve">
Leave this cell blank.</t>
        </r>
      </text>
    </comment>
    <comment ref="K491" authorId="0" shapeId="0" xr:uid="{CA6E4105-5872-4B19-834F-6866CE5FF1F7}">
      <text>
        <r>
          <rPr>
            <b/>
            <sz val="9"/>
            <color indexed="81"/>
            <rFont val="Tahoma"/>
            <family val="2"/>
          </rPr>
          <t>Jeffrey Rissman:</t>
        </r>
        <r>
          <rPr>
            <sz val="9"/>
            <color indexed="81"/>
            <rFont val="Tahoma"/>
            <family val="2"/>
          </rPr>
          <t xml:space="preserve">
Leave this cell blank.</t>
        </r>
      </text>
    </comment>
    <comment ref="K492" authorId="0" shapeId="0" xr:uid="{FBEC4444-2F3A-43CA-AC8F-FCDEDD9647DA}">
      <text>
        <r>
          <rPr>
            <b/>
            <sz val="9"/>
            <color indexed="81"/>
            <rFont val="Tahoma"/>
            <family val="2"/>
          </rPr>
          <t>Jeffrey Rissman:</t>
        </r>
        <r>
          <rPr>
            <sz val="9"/>
            <color indexed="81"/>
            <rFont val="Tahoma"/>
            <family val="2"/>
          </rPr>
          <t xml:space="preserve">
Leave this cell blank.</t>
        </r>
      </text>
    </comment>
    <comment ref="K493" authorId="0" shapeId="0" xr:uid="{6ECE0C34-71C5-465A-9B9A-1F093FD4113C}">
      <text>
        <r>
          <rPr>
            <b/>
            <sz val="9"/>
            <color indexed="81"/>
            <rFont val="Tahoma"/>
            <family val="2"/>
          </rPr>
          <t>Jeffrey Rissman:</t>
        </r>
        <r>
          <rPr>
            <sz val="9"/>
            <color indexed="81"/>
            <rFont val="Tahoma"/>
            <family val="2"/>
          </rPr>
          <t xml:space="preserve">
Leave this cell blank.</t>
        </r>
      </text>
    </comment>
    <comment ref="K494" authorId="0" shapeId="0" xr:uid="{E269D2BE-B121-43C0-9A7B-13BFB0B6FC83}">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<sst xmlns="http://schemas.openxmlformats.org/spreadsheetml/2006/main" count="8019" uniqueCount="1431">
  <si>
    <t>Short Name</t>
  </si>
  <si>
    <t>Vensim Variable Name</t>
  </si>
  <si>
    <t>Text for Pop-Over Panel Description</t>
  </si>
  <si>
    <t>Sector</t>
  </si>
  <si>
    <t>Transportation</t>
  </si>
  <si>
    <t>Boolean Rebate Program for Efficient Components</t>
  </si>
  <si>
    <t>Boolean Improved Contractor Edu and Training</t>
  </si>
  <si>
    <t>Industry</t>
  </si>
  <si>
    <t>Feebate</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</si>
  <si>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</si>
  <si>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</si>
  <si>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</si>
  <si>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</si>
  <si>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</si>
  <si>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</si>
  <si>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</si>
  <si>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</si>
  <si>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</si>
  <si>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</si>
  <si>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</si>
  <si>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</si>
  <si>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</si>
  <si>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</si>
  <si>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</si>
  <si>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</si>
  <si>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</si>
  <si>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</si>
  <si>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</si>
  <si>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</si>
  <si>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</si>
  <si>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</si>
  <si>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</si>
  <si>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</si>
  <si>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</si>
  <si>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</si>
  <si>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</si>
  <si>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</si>
  <si>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</si>
  <si>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</si>
  <si>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</si>
  <si>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</si>
  <si>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</si>
  <si>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</si>
  <si>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</si>
  <si>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</si>
  <si>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</si>
  <si>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</si>
  <si>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</si>
  <si>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</si>
  <si>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</si>
  <si>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</si>
  <si>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</si>
  <si>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</si>
  <si>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</si>
  <si>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</si>
  <si>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</si>
  <si>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</si>
  <si>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</si>
  <si>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</si>
  <si>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</si>
  <si>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</si>
  <si>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</si>
  <si>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</si>
  <si>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</si>
  <si>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</si>
  <si>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</si>
  <si>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</si>
  <si>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</si>
  <si>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</si>
  <si>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</si>
  <si>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</si>
  <si>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</si>
  <si>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</si>
  <si>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</si>
  <si>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</si>
  <si>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</si>
  <si>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</si>
  <si>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</si>
  <si>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</si>
  <si>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</si>
  <si>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</si>
  <si>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</si>
  <si>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</si>
  <si>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</si>
  <si>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</si>
  <si>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</si>
  <si>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</si>
  <si>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</si>
  <si>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</si>
  <si>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</si>
  <si>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</si>
  <si>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</si>
  <si>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</si>
  <si>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</si>
  <si>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</si>
  <si>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</si>
  <si>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</si>
  <si>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</si>
  <si>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</si>
  <si>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</si>
  <si>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</si>
  <si>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</si>
  <si>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</si>
  <si>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</si>
  <si>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</si>
  <si>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</si>
  <si>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</si>
  <si>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</si>
  <si>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</si>
  <si>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</si>
  <si>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</si>
  <si>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</si>
  <si>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</si>
  <si>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</si>
  <si>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</si>
  <si>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</si>
  <si>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Boolean Use Non BAU Mandated Capacity Construction Schedule</t>
  </si>
  <si>
    <t>year(s)</t>
  </si>
  <si>
    <t>Subsidy for Elec Production by Fuel</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</si>
  <si>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</si>
  <si>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</si>
  <si>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</si>
  <si>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</si>
  <si>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</si>
  <si>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</si>
  <si>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</si>
  <si>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</si>
  <si>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</si>
  <si>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</si>
  <si>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</si>
  <si>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</si>
  <si>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</si>
  <si>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</si>
  <si>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</si>
  <si>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</si>
  <si>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</si>
  <si>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</si>
  <si>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</si>
  <si>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</si>
  <si>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</si>
  <si>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</si>
  <si>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</si>
  <si>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</si>
  <si>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</si>
  <si>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</si>
  <si>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</si>
  <si>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</si>
  <si>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</si>
  <si>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</si>
  <si>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</si>
  <si>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</si>
  <si>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</si>
  <si>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</si>
  <si>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</si>
  <si>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</si>
  <si>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</si>
  <si>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</si>
  <si>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</si>
  <si>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</si>
  <si>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</si>
  <si>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</si>
  <si>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</si>
  <si>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</si>
  <si>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</si>
  <si>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</si>
  <si>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</si>
  <si>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</si>
  <si>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</si>
  <si>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</si>
  <si>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</si>
  <si>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</si>
  <si>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</si>
  <si>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</si>
  <si>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</si>
  <si>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</si>
  <si>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</si>
  <si>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</si>
  <si>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</si>
  <si>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</si>
  <si>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</si>
  <si>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</si>
  <si>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</si>
  <si>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</si>
  <si>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</si>
  <si>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</si>
  <si>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</si>
  <si>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</si>
  <si>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</si>
  <si>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</si>
  <si>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</si>
  <si>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</si>
  <si>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</si>
  <si>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</si>
  <si>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</si>
  <si>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</si>
  <si>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</si>
  <si>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</si>
  <si>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</si>
  <si>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</si>
  <si>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</si>
  <si>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</si>
  <si>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</si>
  <si>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</si>
  <si>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</si>
  <si>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</si>
  <si>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</si>
  <si>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</si>
  <si>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</si>
  <si>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</si>
  <si>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</si>
  <si>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</si>
  <si>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</si>
  <si>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</si>
  <si>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</si>
  <si>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</si>
  <si>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</si>
  <si>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</si>
  <si>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</si>
  <si>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</si>
  <si>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</si>
  <si>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</si>
  <si>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</si>
  <si>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</si>
  <si>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</si>
  <si>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</si>
  <si>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</si>
  <si>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</si>
  <si>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</si>
  <si>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</si>
  <si>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</si>
  <si>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</si>
  <si>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</si>
  <si>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</si>
  <si>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</si>
  <si>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</si>
  <si>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</si>
  <si>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</si>
  <si>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</si>
  <si>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</si>
  <si>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</si>
  <si>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</si>
  <si>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</si>
  <si>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</si>
  <si>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</si>
  <si>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</si>
  <si>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</si>
  <si>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</si>
  <si>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</si>
  <si>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</si>
  <si>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</si>
  <si>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</si>
  <si>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</si>
  <si>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 of losses avoided</t>
  </si>
  <si>
    <t>reduce-tnd-losses.html</t>
  </si>
  <si>
    <t>Percentage Reduction in Plant Downtime</t>
  </si>
  <si>
    <t>preexisting retiring</t>
  </si>
  <si>
    <t>preexisting nonretiring</t>
  </si>
  <si>
    <t>newly built</t>
  </si>
  <si>
    <t>% reduction in downtime</t>
  </si>
  <si>
    <t>reduce-downtime.html</t>
  </si>
  <si>
    <t>Output Human Lives Saved from Reduced Particulate Pollution</t>
  </si>
  <si>
    <t>minimum % elec from solar</t>
  </si>
  <si>
    <t>buildings-sector-main.html#solar-carve-out</t>
  </si>
  <si>
    <t>solar-carve-out.html</t>
  </si>
  <si>
    <t>buildings-sector-main.html#distributed-solar-subsidy</t>
  </si>
  <si>
    <t>distributed-solar-subsidy.html</t>
  </si>
  <si>
    <t>Perc Subsidy for Distributed Solar PV Capacity</t>
  </si>
  <si>
    <t>% of PV system cost</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</si>
  <si>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</si>
  <si>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</si>
  <si>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</si>
  <si>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</si>
  <si>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</si>
  <si>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</si>
  <si>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</si>
  <si>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</si>
  <si>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</si>
  <si>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</si>
  <si>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</si>
  <si>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</si>
  <si>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</si>
  <si>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</si>
  <si>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</si>
  <si>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</si>
  <si>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</si>
  <si>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</si>
  <si>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</si>
  <si>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</si>
  <si>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</si>
  <si>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</si>
  <si>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</si>
  <si>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</si>
  <si>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</si>
  <si>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</si>
  <si>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</si>
  <si>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</si>
  <si>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</si>
  <si>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</si>
  <si>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</si>
  <si>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</si>
  <si>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</si>
  <si>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</si>
  <si>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</si>
  <si>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</si>
  <si>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</si>
  <si>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</si>
  <si>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</si>
  <si>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</si>
  <si>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</si>
  <si>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</si>
  <si>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</si>
  <si>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</si>
  <si>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</si>
  <si>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</si>
  <si>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</si>
  <si>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</si>
  <si>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</si>
  <si>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</si>
  <si>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</si>
  <si>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</si>
  <si>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</si>
  <si>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</si>
  <si>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</si>
  <si>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</si>
  <si>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</si>
  <si>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</si>
  <si>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</si>
  <si>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</si>
  <si>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</si>
  <si>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</si>
  <si>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</si>
  <si>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</si>
  <si>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</si>
  <si>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</si>
  <si>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</si>
  <si>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</si>
  <si>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</si>
  <si>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</si>
  <si>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</si>
  <si>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</si>
  <si>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</si>
  <si>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</si>
  <si>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</si>
  <si>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</si>
  <si>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</si>
  <si>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</si>
  <si>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</si>
  <si>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</si>
  <si>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</si>
  <si>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</si>
  <si>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</si>
  <si>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</si>
  <si>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</si>
  <si>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</si>
  <si>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</si>
  <si>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</si>
  <si>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</si>
  <si>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</si>
  <si>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</si>
  <si>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</si>
  <si>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</si>
  <si>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</si>
  <si>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</si>
  <si>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</si>
  <si>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</si>
  <si>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</si>
  <si>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</si>
  <si>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million metric tons / year</t>
  </si>
  <si>
    <t>lives / year</t>
  </si>
  <si>
    <t>terawatt-hours (TWh) / year</t>
  </si>
  <si>
    <t>gigawatts (GW) / year</t>
  </si>
  <si>
    <t>Effects by Policy: CO2e Abatement Cost Curve</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</si>
  <si>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</si>
  <si>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</si>
  <si>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</si>
  <si>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</si>
  <si>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</si>
  <si>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</si>
  <si>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</si>
  <si>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</si>
  <si>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</si>
  <si>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</si>
  <si>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</si>
  <si>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</si>
  <si>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</si>
  <si>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</si>
  <si>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</si>
  <si>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</si>
  <si>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</si>
  <si>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</si>
  <si>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</si>
  <si>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</si>
  <si>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</si>
  <si>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</si>
  <si>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</si>
  <si>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</si>
  <si>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</si>
  <si>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</si>
  <si>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</si>
  <si>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</si>
  <si>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</si>
  <si>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</si>
  <si>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</si>
  <si>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</si>
  <si>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</si>
  <si>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</si>
  <si>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</si>
  <si>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</si>
  <si>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</si>
  <si>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</si>
  <si>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</si>
  <si>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</si>
  <si>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</si>
  <si>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</si>
  <si>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</si>
  <si>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</si>
  <si>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</si>
  <si>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</si>
  <si>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</si>
  <si>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</si>
  <si>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</si>
  <si>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</si>
  <si>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</si>
  <si>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</si>
  <si>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</si>
  <si>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</si>
  <si>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</si>
  <si>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</si>
  <si>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</si>
  <si>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</si>
  <si>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</si>
  <si>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</si>
  <si>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</si>
  <si>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</si>
  <si>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</si>
  <si>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</si>
  <si>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</si>
  <si>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</si>
  <si>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</si>
  <si>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</si>
  <si>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</si>
  <si>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</si>
  <si>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</si>
  <si>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</si>
  <si>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</si>
  <si>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</si>
  <si>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</si>
  <si>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</si>
  <si>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</si>
  <si>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</si>
  <si>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</si>
  <si>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</si>
  <si>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</si>
  <si>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</si>
  <si>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</si>
  <si>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</si>
  <si>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</si>
  <si>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</si>
  <si>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</si>
  <si>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</si>
  <si>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</si>
  <si>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</si>
  <si>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</si>
  <si>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</si>
  <si>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</si>
  <si>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</si>
  <si>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</si>
  <si>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</si>
  <si>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</si>
  <si>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</si>
  <si>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</si>
  <si>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</si>
  <si>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</si>
  <si>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</si>
  <si>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</si>
  <si>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</si>
  <si>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</si>
  <si>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</si>
  <si>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</si>
  <si>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</si>
  <si>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Additional EV Subsidy Percentage</t>
  </si>
  <si>
    <t>% of vehicle cost</t>
  </si>
  <si>
    <t>transportation-sector-main.html#ev-subsidy</t>
  </si>
  <si>
    <t>ev-subsidy.html</t>
  </si>
  <si>
    <t>https://www.fueleconomy.gov/feg/taxevb.shtml plus Chevrolet and Tesla websites</t>
  </si>
  <si>
    <t>Additional Minimum Required EV Sales Percentage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</si>
  <si>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</si>
  <si>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</si>
  <si>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</si>
  <si>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</si>
  <si>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</si>
  <si>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</si>
  <si>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</si>
  <si>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</si>
  <si>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</si>
  <si>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</si>
  <si>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</si>
  <si>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</si>
  <si>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</si>
  <si>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</si>
  <si>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</si>
  <si>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</si>
  <si>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</si>
  <si>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</si>
  <si>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</si>
  <si>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</si>
  <si>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</si>
  <si>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</si>
  <si>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</si>
  <si>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</si>
  <si>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</si>
  <si>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</si>
  <si>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</si>
  <si>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</si>
  <si>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</si>
  <si>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</si>
  <si>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</si>
  <si>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</si>
  <si>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</si>
  <si>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</si>
  <si>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</si>
  <si>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</si>
  <si>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</si>
  <si>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</si>
  <si>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</si>
  <si>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</si>
  <si>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</si>
  <si>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</si>
  <si>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</si>
  <si>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</si>
  <si>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</si>
  <si>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</si>
  <si>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</si>
  <si>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</si>
  <si>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</si>
  <si>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</si>
  <si>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</si>
  <si>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</si>
  <si>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</si>
  <si>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</si>
  <si>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</si>
  <si>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</si>
  <si>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</si>
  <si>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</si>
  <si>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</si>
  <si>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</si>
  <si>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</si>
  <si>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</si>
  <si>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</si>
  <si>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</si>
  <si>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</si>
  <si>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</si>
  <si>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</si>
  <si>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</si>
  <si>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</si>
  <si>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</si>
  <si>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</si>
  <si>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</si>
  <si>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</si>
  <si>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</si>
  <si>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</si>
  <si>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</si>
  <si>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</si>
  <si>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</si>
  <si>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</si>
  <si>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</si>
  <si>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</si>
  <si>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</si>
  <si>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</si>
  <si>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</si>
  <si>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</si>
  <si>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</si>
  <si>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</si>
  <si>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</si>
  <si>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</si>
  <si>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</si>
  <si>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</si>
  <si>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</si>
  <si>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</si>
  <si>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</si>
  <si>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</si>
  <si>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</si>
  <si>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</si>
  <si>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</si>
  <si>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</si>
  <si>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</si>
  <si>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</si>
  <si>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</si>
  <si>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</si>
  <si>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</si>
  <si>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</si>
  <si>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</si>
  <si>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</si>
  <si>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</si>
  <si>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</si>
  <si>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</si>
  <si>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</si>
  <si>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</si>
  <si>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</si>
  <si>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</si>
  <si>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</si>
  <si>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</si>
  <si>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</si>
  <si>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</si>
  <si>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</si>
  <si>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</si>
  <si>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</si>
  <si>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</si>
  <si>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</si>
  <si>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</si>
  <si>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</si>
  <si>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</si>
  <si>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</si>
  <si>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</si>
  <si>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</si>
  <si>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</si>
  <si>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</si>
  <si>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</si>
  <si>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</si>
  <si>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</si>
  <si>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</si>
  <si>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</si>
  <si>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</si>
  <si>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</si>
  <si>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</si>
  <si>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</si>
  <si>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</si>
  <si>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</si>
  <si>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</si>
  <si>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</si>
  <si>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</si>
  <si>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</si>
  <si>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</si>
  <si>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</si>
  <si>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</si>
  <si>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</si>
  <si>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</si>
  <si>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</si>
  <si>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</si>
  <si>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</si>
  <si>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</si>
  <si>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</si>
  <si>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</si>
  <si>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</si>
  <si>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</si>
  <si>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</si>
  <si>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</si>
  <si>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</si>
  <si>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</si>
  <si>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</si>
  <si>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</si>
  <si>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</si>
  <si>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</si>
  <si>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</si>
  <si>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</si>
  <si>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</si>
  <si>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</si>
  <si>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</si>
  <si>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</si>
  <si>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</si>
  <si>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</si>
  <si>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</si>
  <si>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</si>
  <si>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</si>
  <si>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</si>
  <si>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</si>
  <si>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</si>
  <si>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</si>
  <si>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</si>
  <si>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</si>
  <si>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</si>
  <si>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</si>
  <si>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</si>
  <si>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</si>
  <si>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</si>
  <si>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</si>
  <si>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</si>
  <si>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</si>
  <si>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</si>
  <si>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</si>
  <si>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</si>
  <si>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Percentage Reduction of Separately Regulated Pollutants</t>
  </si>
  <si>
    <t>trans reduce regulated pollutants</t>
  </si>
  <si>
    <t>% reduction in emissions</t>
  </si>
  <si>
    <t>conventional-pollutant-standards.html</t>
  </si>
  <si>
    <t>transportation-sector-main.html#conv-pol-stds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</si>
  <si>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</si>
  <si>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</si>
  <si>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</si>
  <si>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</si>
  <si>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</si>
  <si>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</si>
  <si>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</si>
  <si>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</si>
  <si>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</si>
  <si>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</si>
  <si>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</si>
  <si>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</si>
  <si>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</si>
  <si>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</si>
  <si>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</si>
  <si>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</si>
  <si>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</si>
  <si>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</si>
  <si>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</si>
  <si>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</si>
  <si>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</si>
  <si>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</si>
  <si>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</si>
  <si>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</si>
  <si>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</si>
  <si>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</si>
  <si>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</si>
  <si>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</si>
  <si>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</si>
  <si>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</si>
  <si>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</si>
  <si>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</si>
  <si>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</si>
  <si>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</si>
  <si>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</si>
  <si>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</si>
  <si>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</si>
  <si>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</si>
  <si>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</si>
  <si>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</si>
  <si>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</si>
  <si>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</si>
  <si>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</si>
  <si>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</si>
  <si>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</si>
  <si>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</si>
  <si>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</si>
  <si>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</si>
  <si>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</si>
  <si>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</si>
  <si>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</si>
  <si>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</si>
  <si>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</si>
  <si>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</si>
  <si>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</si>
  <si>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</si>
  <si>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</si>
  <si>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</si>
  <si>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</si>
  <si>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</si>
  <si>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</si>
  <si>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</si>
  <si>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</si>
  <si>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</si>
  <si>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</si>
  <si>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</si>
  <si>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</si>
  <si>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</si>
  <si>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</si>
  <si>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</si>
  <si>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</si>
  <si>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Percent Animal Products Shifted to Nonanimal Products</t>
  </si>
  <si>
    <t>indst shift to nonanimal products</t>
  </si>
  <si>
    <t>% reduction in animal products</t>
  </si>
  <si>
    <t>https://en.wikipedia.org/wiki/List_of_countries_by_meat_consumption_per_capita (article revision 00:12, 22 Feb 2019)</t>
  </si>
  <si>
    <t>Toggle Whether Carbon Tax Affects Process Emissions</t>
  </si>
  <si>
    <t>Toggle Whether Carbon Tax Affects Non CO2 Emissions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</si>
  <si>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</si>
  <si>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</si>
  <si>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</si>
  <si>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</si>
  <si>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</si>
  <si>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Reduce EV Range Anxiety and Charging Time</t>
  </si>
  <si>
    <t>trans reduce EV range anxiety and charging time</t>
  </si>
  <si>
    <t>% reduction in concern</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</si>
  <si>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</si>
  <si>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</si>
  <si>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</si>
  <si>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</si>
  <si>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</si>
  <si>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Electricity: Levelized Costs, Curtailment and Water Use</t>
  </si>
  <si>
    <t>Water Withdrawals by Power Plants</t>
  </si>
  <si>
    <t>Water Consumption by Power Plants</t>
  </si>
  <si>
    <t>cubic km / yr</t>
  </si>
  <si>
    <t>Share of Preexisting Buildings Subject to Retrofitting</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</si>
  <si>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</si>
  <si>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</si>
  <si>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</si>
  <si>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</si>
  <si>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</si>
  <si>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</si>
  <si>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</si>
  <si>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</si>
  <si>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</si>
  <si>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</si>
  <si>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</si>
  <si>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</si>
  <si>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</si>
  <si>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</si>
  <si>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</si>
  <si>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</si>
  <si>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Fraction of Hydrogen Production Pathways Shifted</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</si>
  <si>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</si>
  <si>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</si>
  <si>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</si>
  <si>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</si>
  <si>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</si>
  <si>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</si>
  <si>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</si>
  <si>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Percent Reduction in Fossil Fuel Exports</t>
  </si>
  <si>
    <t>indst reduce fossil fuel exports</t>
  </si>
  <si>
    <t>% reduction in exports</t>
  </si>
  <si>
    <t>Minimum Required Hydrogen Vehicle Sales Percentage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</si>
  <si>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</si>
  <si>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</si>
  <si>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</si>
  <si>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</si>
  <si>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</si>
  <si>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</si>
  <si>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</si>
  <si>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</si>
  <si>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</si>
  <si>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</si>
  <si>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</si>
  <si>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</si>
  <si>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</si>
  <si>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</si>
  <si>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</si>
  <si>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</si>
  <si>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</si>
  <si>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</si>
  <si>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</si>
  <si>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</si>
  <si>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</si>
  <si>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</si>
  <si>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</si>
  <si>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</si>
  <si>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</si>
  <si>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</si>
  <si>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</si>
  <si>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</si>
  <si>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</si>
  <si>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</si>
  <si>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</si>
  <si>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</si>
  <si>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</si>
  <si>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</si>
  <si>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</si>
  <si>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</si>
  <si>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</si>
  <si>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</si>
  <si>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</si>
  <si>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</si>
  <si>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</si>
  <si>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</si>
  <si>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</si>
  <si>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</si>
  <si>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</si>
  <si>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</si>
  <si>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</si>
  <si>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</si>
  <si>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</si>
  <si>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</si>
  <si>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</si>
  <si>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</si>
  <si>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</si>
  <si>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</si>
  <si>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</si>
  <si>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</si>
  <si>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</si>
  <si>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</si>
  <si>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</si>
  <si>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</si>
  <si>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</si>
  <si>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</si>
  <si>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</si>
  <si>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</si>
  <si>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</si>
  <si>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</si>
  <si>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</si>
  <si>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</si>
  <si>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</si>
  <si>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</si>
  <si>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</si>
  <si>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</si>
  <si>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</si>
  <si>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</si>
  <si>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</si>
  <si>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</si>
  <si>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</si>
  <si>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</si>
  <si>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</si>
  <si>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</si>
  <si>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</si>
  <si>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</si>
  <si>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</si>
  <si>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</si>
  <si>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</si>
  <si>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</si>
  <si>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</si>
  <si>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</si>
  <si>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</si>
  <si>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</si>
  <si>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</si>
  <si>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</si>
  <si>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</si>
  <si>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</si>
  <si>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</si>
  <si>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</si>
  <si>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</si>
  <si>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</si>
  <si>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</si>
  <si>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</si>
  <si>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</si>
  <si>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</si>
  <si>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</si>
  <si>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</si>
  <si>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</si>
  <si>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</si>
  <si>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</si>
  <si>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</si>
  <si>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</si>
  <si>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</si>
  <si>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</si>
  <si>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</si>
  <si>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</si>
  <si>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</si>
  <si>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</si>
  <si>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</si>
  <si>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</si>
  <si>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</si>
  <si>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</si>
  <si>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</si>
  <si>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</si>
  <si>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</si>
  <si>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</si>
  <si>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</si>
  <si>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</si>
  <si>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</si>
  <si>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</si>
  <si>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</si>
  <si>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</si>
  <si>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</si>
  <si>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</si>
  <si>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</si>
  <si>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</si>
  <si>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</si>
  <si>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</si>
  <si>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</si>
  <si>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</si>
  <si>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</si>
  <si>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</si>
  <si>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</si>
  <si>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</si>
  <si>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</si>
  <si>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</si>
  <si>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</si>
  <si>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</si>
  <si>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</si>
  <si>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</si>
  <si>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</si>
  <si>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</si>
  <si>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</si>
  <si>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</si>
  <si>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</si>
  <si>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</si>
  <si>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</si>
  <si>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</si>
  <si>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</si>
  <si>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</si>
  <si>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</si>
  <si>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</si>
  <si>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</si>
  <si>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</si>
  <si>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</si>
  <si>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</si>
  <si>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</si>
  <si>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</si>
  <si>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</si>
  <si>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</si>
  <si>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</si>
  <si>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</si>
  <si>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</si>
  <si>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</si>
  <si>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</si>
  <si>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</si>
  <si>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</si>
  <si>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</si>
  <si>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</si>
  <si>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</si>
  <si>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</si>
  <si>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</si>
  <si>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</si>
  <si>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</si>
  <si>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</si>
  <si>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</si>
  <si>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</si>
  <si>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</si>
  <si>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</si>
  <si>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</si>
  <si>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</si>
  <si>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</si>
  <si>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</si>
  <si>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</si>
  <si>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</si>
  <si>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</si>
  <si>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</si>
  <si>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</si>
  <si>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</si>
  <si>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cross toggle whether policies affect energy prices</t>
  </si>
  <si>
    <t>no</t>
  </si>
  <si>
    <t>% increase in km/l</t>
  </si>
  <si>
    <t>crude oil es</t>
  </si>
  <si>
    <t>heavy or residual fuel oil es</t>
  </si>
  <si>
    <t>Heavy Fuel Oil</t>
  </si>
  <si>
    <t>Diesel</t>
  </si>
  <si>
    <t>Desalination Cogen</t>
  </si>
  <si>
    <t>2018 SAR/MWh</t>
  </si>
  <si>
    <t>Petroleum and Natural Gas</t>
  </si>
  <si>
    <t>2018 SR/metric ton CO2e</t>
  </si>
  <si>
    <t>Fuel Price Deregulation</t>
  </si>
  <si>
    <t>Industry: Petroleum and Natural Gas</t>
  </si>
  <si>
    <t>Electricity: Crude Oil</t>
  </si>
  <si>
    <t>Electricity: Fuel Oil</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</si>
  <si>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</si>
  <si>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</si>
  <si>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</si>
  <si>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</si>
  <si>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</si>
  <si>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</si>
  <si>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</si>
  <si>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</si>
  <si>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</si>
  <si>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</si>
  <si>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</si>
  <si>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</si>
  <si>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</si>
  <si>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</si>
  <si>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</si>
  <si>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</si>
  <si>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</si>
  <si>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</si>
  <si>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</si>
  <si>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</si>
  <si>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</si>
  <si>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</si>
  <si>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</si>
  <si>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</si>
  <si>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</si>
  <si>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</si>
  <si>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</si>
  <si>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</si>
  <si>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</si>
  <si>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</si>
  <si>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</si>
  <si>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</si>
  <si>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</si>
  <si>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</si>
  <si>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</si>
  <si>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</si>
  <si>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</si>
  <si>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</si>
  <si>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</si>
  <si>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</si>
  <si>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</si>
  <si>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</si>
  <si>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</si>
  <si>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</si>
  <si>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</si>
  <si>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</si>
  <si>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</si>
  <si>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</si>
  <si>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</si>
  <si>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</si>
  <si>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</si>
  <si>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</si>
  <si>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</si>
  <si>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</si>
  <si>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</si>
  <si>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</si>
  <si>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</si>
  <si>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</si>
  <si>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Renewable Portfolio Std Percentage</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</si>
  <si>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</si>
  <si>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</si>
  <si>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</si>
  <si>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</si>
  <si>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</si>
  <si>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</si>
  <si>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</si>
  <si>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</si>
  <si>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</si>
  <si>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</si>
  <si>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</si>
  <si>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</si>
  <si>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</si>
  <si>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</si>
  <si>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</si>
  <si>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</si>
  <si>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</si>
  <si>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</si>
  <si>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KSA water uses, PAGE 13 of https://unesdoc.unesco.org/ark:/48223/pf0000232179    Flood irrigation percentage: https://www.sciencedirect.com/science/article/pii/S2214999615012217</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</si>
  <si>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</si>
  <si>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</si>
  <si>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</si>
  <si>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</si>
  <si>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</si>
  <si>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</si>
  <si>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</si>
  <si>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</si>
  <si>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</si>
  <si>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</si>
  <si>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</si>
  <si>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</si>
  <si>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</si>
  <si>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</si>
  <si>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</si>
  <si>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</si>
  <si>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</si>
  <si>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</si>
  <si>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</si>
  <si>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</si>
  <si>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</si>
  <si>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</si>
  <si>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</si>
  <si>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</si>
  <si>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</si>
  <si>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</si>
  <si>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</si>
  <si>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</si>
  <si>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</si>
  <si>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</si>
  <si>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</si>
  <si>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</si>
  <si>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</si>
  <si>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</si>
  <si>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Percentage Improvement in Eqpt Efficiency Standards above BAU[waste management]</t>
  </si>
  <si>
    <t>cross reduce BAU subsidies</t>
  </si>
  <si>
    <t>Electricity: Heavy or Residual Fuel Oil</t>
  </si>
  <si>
    <t>Electricity: Municipal Solid Waste</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</si>
  <si>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</si>
  <si>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</si>
  <si>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</si>
  <si>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</si>
  <si>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</si>
  <si>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</si>
  <si>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</si>
  <si>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</si>
  <si>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</si>
  <si>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cross fuel price deregulation</t>
  </si>
  <si>
    <t>% of price deregulated</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</si>
  <si>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</si>
  <si>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</si>
  <si>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</si>
  <si>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</si>
  <si>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</si>
  <si>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</si>
  <si>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</si>
  <si>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</si>
  <si>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</si>
  <si>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</si>
  <si>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</si>
  <si>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</si>
  <si>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</si>
  <si>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</si>
  <si>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</si>
  <si>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</si>
  <si>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</si>
  <si>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</si>
  <si>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</si>
  <si>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</si>
  <si>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</si>
  <si>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</si>
  <si>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</si>
  <si>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</si>
  <si>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</si>
  <si>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</si>
  <si>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</si>
  <si>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</si>
  <si>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</si>
  <si>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</si>
  <si>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</si>
  <si>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</si>
  <si>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</si>
  <si>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</si>
  <si>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</si>
  <si>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</si>
  <si>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</si>
  <si>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</si>
  <si>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</si>
  <si>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</si>
  <si>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</si>
  <si>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</si>
  <si>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</si>
  <si>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</si>
  <si>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</si>
  <si>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</si>
  <si>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</si>
  <si>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</si>
  <si>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</si>
  <si>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</si>
  <si>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</si>
  <si>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</si>
  <si>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</si>
  <si>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</si>
  <si>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</si>
  <si>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</si>
  <si>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</si>
  <si>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</si>
  <si>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</si>
  <si>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</si>
  <si>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</si>
  <si>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</si>
  <si>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</si>
  <si>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</si>
  <si>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</si>
  <si>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</si>
  <si>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</si>
  <si>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</si>
  <si>
    <t>Scenario_BAU.cin</t>
  </si>
  <si>
    <t>Reduce</t>
  </si>
  <si>
    <t>Agriculture, Land Use, and Water: Desalination Energy Efficiency Standards</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</si>
  <si>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</si>
  <si>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Agriculture, Land Use, and Water: Livestock Measures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</si>
  <si>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t>
  </si>
  <si>
    <t>Agriculture, Land Use, and Water: Rice Cultivation Measures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</si>
  <si>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t>
  </si>
  <si>
    <t>Agriculture, Land Use, and Water: Shift to Non-Animal Products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</si>
  <si>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t>
  </si>
  <si>
    <t>Agriculture, Land Use, and Water: Water Conservation</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</si>
  <si>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t>
  </si>
  <si>
    <t>Buildings and Appliances: Building Component Electrification</t>
  </si>
  <si>
    <t>Buildings and Appliances: Building Energy Efficiency Standards</t>
  </si>
  <si>
    <t>Buildings and Appliances: Contractor Training</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</si>
  <si>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t>
  </si>
  <si>
    <t>Buildings and Appliances: Distributed Solar Carve-Out</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</si>
  <si>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t>
  </si>
  <si>
    <t>Buildings and Appliances: Distributed Solar Subsidy</t>
  </si>
  <si>
    <t>Buildings and Appliances: Improved Labeling</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</si>
  <si>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t>
  </si>
  <si>
    <t>Buildings and Appliances: Rebate for Efficient Products</t>
  </si>
  <si>
    <t>**Description:** This policy represents a rebate paid to customers who purchase high-efficiency air conditioning equipment (with a typical energy savings of 36% relative to typical AC equipment, according to the Saudi Energy Efficiency Center, or SEER).  // **CCE Category:** Reduce</t>
  </si>
  <si>
    <t>Buildings and Appliances: Retrofit Existing Buildings</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</si>
  <si>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</si>
  <si>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Cross-Sector: Domestic Carbon Pricing</t>
  </si>
  <si>
    <t>Cross-Sector: Fuel Taxes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</si>
  <si>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t>
  </si>
  <si>
    <t>District Heat and Hydrogen: Switch District Heat Coal to NG</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</si>
  <si>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t>
  </si>
  <si>
    <t>District Heat and Hydrogen: Use CHP for District Heat</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</si>
  <si>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t>
  </si>
  <si>
    <t>Electricity Supply: Demand Response</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</si>
  <si>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t>
  </si>
  <si>
    <t>Electricity Supply: Grid-Scale Electricity Storage</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</si>
  <si>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t>
  </si>
  <si>
    <t>Electricity Supply: Increase Transmission</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</si>
  <si>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t>
  </si>
  <si>
    <t>Electricity Supply: KSA 2030 Renewables Target</t>
  </si>
  <si>
    <t>Electricity Supply: Non BAU RPS Qualifying Resources</t>
  </si>
  <si>
    <t>Electricity Supply: Nuclear Plant Lifetime Extension</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</si>
  <si>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t>
  </si>
  <si>
    <t>Electricity Supply: Reduce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</si>
  <si>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</si>
  <si>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Electricity Supply: Reduce Transmission &amp; Distribution Losses</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</si>
  <si>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t>
  </si>
  <si>
    <t>Industry: Cogeneration and Waste Heat Recovery</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</si>
  <si>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t>
  </si>
  <si>
    <t>Industry: Early Retirement of Industrial Facilities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</si>
  <si>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t>
  </si>
  <si>
    <t>Industry: Improved System Design</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</si>
  <si>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t>
  </si>
  <si>
    <t>Industry: Industry Energy Efficiency Standards</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</si>
  <si>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</si>
  <si>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Industry: Material Efficiency, Longevity, &amp; Re-Use</t>
  </si>
  <si>
    <t>Industry: Methane Capture</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</si>
  <si>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t>
  </si>
  <si>
    <t>Industry: Methane Destruction</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</si>
  <si>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t>
  </si>
  <si>
    <t>Industry: Reduce F-gases</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</si>
  <si>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t>
  </si>
  <si>
    <t>Industry: Reduce Fossil Fuel Exports</t>
  </si>
  <si>
    <t>Industry: Worker Training</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</si>
  <si>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t>
  </si>
  <si>
    <t>Research and Development: Capital Cost Reduction</t>
  </si>
  <si>
    <t>Research and Development: Fuel Use Reduction</t>
  </si>
  <si>
    <t>Transportation: Conventional Pollutant Standards</t>
  </si>
  <si>
    <t>Transportation: Electric Vehicle Charger Deployment</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</si>
  <si>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t>
  </si>
  <si>
    <t>Transportation: Electric Vehicle Range &amp; Charging Time</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</si>
  <si>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t>
  </si>
  <si>
    <t>Transportation: Electric Vehicle Sales Mandate</t>
  </si>
  <si>
    <t>Transportation: Electric Vehicle Subsidy</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</si>
  <si>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t>
  </si>
  <si>
    <t>Transportation: Feebate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</si>
  <si>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t>
  </si>
  <si>
    <t>Transportation: Fuel Economy Standard</t>
  </si>
  <si>
    <t>Transportation: Hydrogen Vehicle Sales Mandate</t>
  </si>
  <si>
    <t>Transportation: Transportation Demand Management</t>
  </si>
  <si>
    <t>Remove</t>
  </si>
  <si>
    <t>Agriculture, Land Use, and Water: Afforestation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</si>
  <si>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t>
  </si>
  <si>
    <t>Agriculture, Land Use, and Water: Avoid Desertification</t>
  </si>
  <si>
    <t>Agriculture, Land Use, and Water: Cropland Management</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</si>
  <si>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t>
  </si>
  <si>
    <t>Agriculture, Land Use, and Water: Forest Restoration</t>
  </si>
  <si>
    <t>Agriculture, Land Use, and Water: Forest Set-Asides</t>
  </si>
  <si>
    <t>**Description:**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t>
  </si>
  <si>
    <t>Agriculture, Land Use, and Water: Improved Forest Management</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</si>
  <si>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t>
  </si>
  <si>
    <t>Agriculture, Land Use, and Water: Peatland Restoration</t>
  </si>
  <si>
    <t>Cross-Sector: 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</si>
  <si>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t>
  </si>
  <si>
    <t>Cross-cutting</t>
  </si>
  <si>
    <t>Cross-Sector: End Existing Subsidies</t>
  </si>
  <si>
    <t>Cross-Sector: Fuel Price Deregulation</t>
  </si>
  <si>
    <t>Cross-Sector: Shift Hydrogen Production to Electrolysis</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</si>
  <si>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t>
  </si>
  <si>
    <t>Electricity Supply: Carbon-free Electricity Standard</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</si>
  <si>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t>
  </si>
  <si>
    <t>Electricity Supply: Non BAU Guaranteed Dispatch</t>
  </si>
  <si>
    <t>Electricity Supply: Subsidy for Electricity Production</t>
  </si>
  <si>
    <t>Industry: Cement Clinker Substitution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</si>
  <si>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t>
  </si>
  <si>
    <t>Industry: Electrification + Hydrogen</t>
  </si>
  <si>
    <t>Transportation: Low Carbon Fuel Standard</t>
  </si>
  <si>
    <t>Other</t>
  </si>
  <si>
    <t>Cross-Sector: Exempt Non-CO2 Emissions from C Tax</t>
  </si>
  <si>
    <t>Cross-Sector: Exempt Process Emissions from C Tax</t>
  </si>
  <si>
    <t>Cross-Sector: Fixed Energy Prices</t>
  </si>
  <si>
    <t>Electricity Supply: Ban New Power Plants</t>
  </si>
  <si>
    <t>Electricity Supply: Change Electricity Exports</t>
  </si>
  <si>
    <t>Electricity Supply: Change Electricity Imports</t>
  </si>
  <si>
    <t>Electricity Supply: Early Retirement of Power Plants</t>
  </si>
  <si>
    <t>Electricity Supply: Non BAU Mandated Capacity Construction</t>
  </si>
  <si>
    <t>Electricity Supply: Reduce Plant Downtime</t>
  </si>
  <si>
    <t>Target 1 Title</t>
  </si>
  <si>
    <t>Target 1 Year</t>
  </si>
  <si>
    <t>Target 1 Min Value</t>
  </si>
  <si>
    <t>Target 1 Max Value</t>
  </si>
  <si>
    <t>Target 1 Description</t>
  </si>
  <si>
    <t>Target 2 Title</t>
  </si>
  <si>
    <t>Target 2 Year</t>
  </si>
  <si>
    <t>Target 2 Min Value</t>
  </si>
  <si>
    <t>Target 2 Max Value</t>
  </si>
  <si>
    <t>Target 2 Description</t>
  </si>
  <si>
    <t>Reduce: Desalination Energy Efficiency</t>
  </si>
  <si>
    <t>Reduce: Livestock Measures</t>
  </si>
  <si>
    <t>Reduce: Rice Cultivation Measures</t>
  </si>
  <si>
    <t>Reduce: Shift to Non-Animal Products</t>
  </si>
  <si>
    <t>Reduce: Water Conservation</t>
  </si>
  <si>
    <t>Reduce: Building Component Electrification</t>
  </si>
  <si>
    <t>Reduce: Building Energy Efficiency Standards</t>
  </si>
  <si>
    <t>Reduce: Contractor Training</t>
  </si>
  <si>
    <t>Reduce: Distributed Solar Promotion</t>
  </si>
  <si>
    <t>Reduce: Improved Labeling</t>
  </si>
  <si>
    <t>Reduce: Rebate for Efficient Products</t>
  </si>
  <si>
    <t>Reduce: Increased Retrofitting</t>
  </si>
  <si>
    <t>Reduce: Carbon Pricing</t>
  </si>
  <si>
    <t>Reduce: Fuel Taxes</t>
  </si>
  <si>
    <t>Reduce: District Heat Fuel Switching</t>
  </si>
  <si>
    <t>Reduce: District Heat CHP</t>
  </si>
  <si>
    <t>Reduce: Demand Response</t>
  </si>
  <si>
    <t>Reduce: Grid-Scale Electricity Storage</t>
  </si>
  <si>
    <t>Reduce: Increase Transmission</t>
  </si>
  <si>
    <t>Reduce: KSA 2030 Renewables Target</t>
  </si>
  <si>
    <t>Reduce: Non BAU RPS Qualifying Resources</t>
  </si>
  <si>
    <t>Reduce: Nuclear Lifetime Extension</t>
  </si>
  <si>
    <t>Reduce: Reduce Soft Costs</t>
  </si>
  <si>
    <t>Reduce: Reduce T&amp;D Losses</t>
  </si>
  <si>
    <t>Reduce: Cogeneration and Waste Heat Recovery</t>
  </si>
  <si>
    <t>Reduce: Early Retirement of Industrial Facilities</t>
  </si>
  <si>
    <t>Reduce: Improved System Design</t>
  </si>
  <si>
    <t>Reduce: Industry Energy Efficiency Standards</t>
  </si>
  <si>
    <t>Reduce: Material Efficiency, Longevity, &amp; Re-Use</t>
  </si>
  <si>
    <t>Reduce: Methane Capture</t>
  </si>
  <si>
    <t>Reduce: Methane Capture and Destruction</t>
  </si>
  <si>
    <t>Reduce: Reduce F-gases</t>
  </si>
  <si>
    <t>Reduce: Percent Reduction in Fossil Fuel Exports</t>
  </si>
  <si>
    <t>Reduce: Worker Training</t>
  </si>
  <si>
    <t>Reduce: R&amp;D Capital Cost Reductions</t>
  </si>
  <si>
    <t>Reduce: R&amp;D Fuel Use Reductions</t>
  </si>
  <si>
    <t>Reduce: Conventional Pollutant Standard</t>
  </si>
  <si>
    <t>Reduce: EV Charger Deployment</t>
  </si>
  <si>
    <t>Reduce: EV Range &amp; Charging Time</t>
  </si>
  <si>
    <t>Reduce: EV Sales Mandate</t>
  </si>
  <si>
    <t>Reduce: EV Subsidy</t>
  </si>
  <si>
    <t>Reduce: Feebate</t>
  </si>
  <si>
    <t>Reduce: Vehicle Fuel Economy Standards</t>
  </si>
  <si>
    <t>Reduce: Hydrogen Veh Sales Mandate</t>
  </si>
  <si>
    <t>Reduce: Transportation Demand Management</t>
  </si>
  <si>
    <t>Remove: Afforestation</t>
  </si>
  <si>
    <t>Remove: Avoid Desertification</t>
  </si>
  <si>
    <t>Remove: Cropland Management</t>
  </si>
  <si>
    <t>Remove: Forest Restoration</t>
  </si>
  <si>
    <t>Remove: Forest Set-Asides</t>
  </si>
  <si>
    <t>Remove: Improved Forest Management</t>
  </si>
  <si>
    <t>Remove: Peatland Restoration</t>
  </si>
  <si>
    <t>Remove: Carbon Capture, Use, &amp; Sequestration</t>
  </si>
  <si>
    <t>Cross-cutting: End Existing Subsidies</t>
  </si>
  <si>
    <t>Cross-cutting: Fuel Price Deregulation</t>
  </si>
  <si>
    <t>Cross-cutting: Hydrogen Electrolysis</t>
  </si>
  <si>
    <t>Cross-cutting: Carbon-free Electricity Standard</t>
  </si>
  <si>
    <t>Cross-cutting: Non BAU Guaranteed Dispatch</t>
  </si>
  <si>
    <t>Cross-cutting: Subsidy for Electricity Production</t>
  </si>
  <si>
    <t>Cross-cutting: Cement Clinker Substitution</t>
  </si>
  <si>
    <t>Cross-cutting: Electrification + Hydrogen</t>
  </si>
  <si>
    <t>Cross-cutting: Low Carbon Fuel Standard</t>
  </si>
  <si>
    <t>Other: Carbon Tax Exemptions</t>
  </si>
  <si>
    <t>Other: Fixed Energy Prices</t>
  </si>
  <si>
    <t>Other: Ban New Power Plants</t>
  </si>
  <si>
    <t>Other: Electricity Imports and Exports</t>
  </si>
  <si>
    <t>Other: Early Retirement of Power Plants</t>
  </si>
  <si>
    <t>Other: Non BAU Mandated Capacity Construction</t>
  </si>
  <si>
    <t>Other: Reduce Plant Downtime</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</si>
  <si>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t>
  </si>
  <si>
    <t>**Description:**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t>
  </si>
  <si>
    <t>**Description:** This policy prevents new capacity of the selected type(s) from being built or deployed. // **CCE Category:** Other</t>
  </si>
  <si>
    <t>**Description:**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</si>
  <si>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</si>
  <si>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t>
  </si>
  <si>
    <t>**Description:**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t>
  </si>
  <si>
    <t>**Description:**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</si>
  <si>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</si>
  <si>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</si>
  <si>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</si>
  <si>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</si>
  <si>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</si>
  <si>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r>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t>
    </r>
    <r>
      <rPr>
        <sz val="11"/>
        <rFont val="Calibri"/>
        <family val="2"/>
        <scheme val="minor"/>
      </rPr>
      <t>duction, 72% of crude oil production, 15% of heavy and residual fuel oil production, and 86% of LPG, propane, and butane production.</t>
    </r>
  </si>
  <si>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t>
  </si>
  <si>
    <t>**Description:**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t>
  </si>
  <si>
    <t>**Description:**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</si>
  <si>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t>
  </si>
  <si>
    <t>**Description:**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t>
  </si>
  <si>
    <t>It matches policies to the listing in the "PolicyLevers" tab using the "Vensim Variable Name" column.</t>
  </si>
  <si>
    <t>This tab contains information about each policy that does not vary by subscripted element of that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</si>
</sst>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
      <sz val="11"/>
      <color rgb="FFFF0000"/>
      <name val="Calibri"/>
      <family val="2"/>
      <scheme val="minor"/>
    </font>
    <font>
      <sz val="11"/>
      <color rgb="FF9C5700"/>
      <name val="Calibri"/>
      <family val="2"/>
      <scheme val="minor"/>
    </font>
    <font>
      <sz val="11"/>
      <color theme="0" tint="-0.249977111117893"/>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2">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xf numFmtId="0" fontId="29" fillId="29" borderId="0" applyNumberFormat="0" applyBorder="0" applyAlignment="0" applyProtection="0"/>
    <xf numFmtId="0" fontId="2" fillId="0" borderId="0"/>
  </cellStyleXfs>
  <cellXfs count="219">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0" fontId="0" fillId="0" borderId="0" xfId="0" applyNumberFormat="1" applyFont="1" applyFill="1" applyBorder="1" applyAlignment="1">
      <alignment horizontal="left" wrapText="1"/>
    </xf>
    <xf numFmtId="0" fontId="0" fillId="0" borderId="0" xfId="0" applyNumberFormat="1" applyAlignment="1">
      <alignment wrapText="1"/>
    </xf>
    <xf numFmtId="0" fontId="0" fillId="0" borderId="0" xfId="0" applyFont="1" applyAlignment="1">
      <alignment wrapText="1"/>
    </xf>
    <xf numFmtId="0" fontId="0" fillId="2" borderId="0" xfId="0" applyFill="1"/>
    <xf numFmtId="0" fontId="1" fillId="2" borderId="0" xfId="0" applyFont="1" applyFill="1"/>
    <xf numFmtId="10" fontId="0" fillId="0" borderId="0" xfId="0" applyNumberFormat="1" applyAlignment="1"/>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NumberFormat="1" applyFill="1" applyAlignment="1">
      <alignment wrapText="1"/>
    </xf>
    <xf numFmtId="0" fontId="0" fillId="0" borderId="0" xfId="0" applyFill="1"/>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30" borderId="0" xfId="0" applyNumberFormat="1" applyFont="1" applyFill="1" applyBorder="1" applyAlignment="1">
      <alignment wrapText="1"/>
    </xf>
    <xf numFmtId="0" fontId="0" fillId="30" borderId="0" xfId="0" applyNumberFormat="1" applyFont="1" applyFill="1" applyBorder="1" applyAlignment="1">
      <alignment wrapText="1"/>
    </xf>
    <xf numFmtId="0" fontId="0" fillId="10" borderId="2" xfId="0" applyFill="1" applyBorder="1" applyAlignment="1">
      <alignment horizontal="left" wrapText="1"/>
    </xf>
    <xf numFmtId="0" fontId="1" fillId="3" borderId="0" xfId="0" applyFont="1" applyFill="1" applyAlignment="1"/>
    <xf numFmtId="0" fontId="0" fillId="3" borderId="0" xfId="0" applyFill="1" applyAlignment="1"/>
    <xf numFmtId="0" fontId="0" fillId="2" borderId="0" xfId="0" applyFill="1" applyAlignment="1"/>
    <xf numFmtId="0" fontId="0" fillId="30" borderId="0" xfId="0" applyNumberFormat="1" applyFill="1" applyAlignment="1">
      <alignment wrapText="1"/>
    </xf>
    <xf numFmtId="0" fontId="2" fillId="30" borderId="0" xfId="0" applyFont="1" applyFill="1" applyAlignment="1">
      <alignment wrapText="1"/>
    </xf>
    <xf numFmtId="0" fontId="2" fillId="30" borderId="0" xfId="0" applyNumberFormat="1" applyFont="1" applyFill="1" applyAlignment="1">
      <alignment wrapText="1"/>
    </xf>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Border="1" applyAlignment="1">
      <alignment wrapText="1"/>
    </xf>
    <xf numFmtId="0" fontId="2" fillId="3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NumberFormat="1" applyFont="1" applyFill="1" applyBorder="1" applyAlignment="1">
      <alignment wrapText="1"/>
    </xf>
    <xf numFmtId="0" fontId="0" fillId="30" borderId="24" xfId="0" applyNumberFormat="1" applyFill="1" applyBorder="1" applyAlignment="1">
      <alignment wrapText="1"/>
    </xf>
    <xf numFmtId="0" fontId="2" fillId="0" borderId="24" xfId="0" quotePrefix="1" applyNumberFormat="1" applyFont="1" applyFill="1" applyBorder="1" applyAlignment="1">
      <alignment wrapText="1"/>
    </xf>
    <xf numFmtId="0" fontId="0" fillId="0" borderId="24" xfId="0" applyBorder="1" applyAlignment="1">
      <alignment wrapText="1"/>
    </xf>
    <xf numFmtId="0" fontId="0" fillId="30" borderId="24" xfId="0" applyNumberFormat="1" applyFont="1" applyFill="1" applyBorder="1" applyAlignment="1">
      <alignment wrapText="1"/>
    </xf>
    <xf numFmtId="0" fontId="2" fillId="0" borderId="24" xfId="0" applyFont="1" applyFill="1" applyBorder="1" applyAlignment="1">
      <alignment wrapText="1"/>
    </xf>
    <xf numFmtId="0" fontId="0" fillId="0" borderId="24" xfId="0" applyBorder="1"/>
    <xf numFmtId="0" fontId="0" fillId="0" borderId="0" xfId="0" applyNumberFormat="1" applyBorder="1" applyAlignment="1">
      <alignment wrapText="1"/>
    </xf>
    <xf numFmtId="0" fontId="0" fillId="30" borderId="0" xfId="0" quotePrefix="1" applyNumberFormat="1" applyFont="1" applyFill="1" applyBorder="1" applyAlignment="1">
      <alignment wrapText="1"/>
    </xf>
    <xf numFmtId="0" fontId="8" fillId="2" borderId="0" xfId="0" applyFont="1" applyFill="1"/>
    <xf numFmtId="0" fontId="8" fillId="2" borderId="0" xfId="0" applyFont="1" applyFill="1" applyAlignment="1">
      <alignment horizontal="left"/>
    </xf>
    <xf numFmtId="0" fontId="8" fillId="3" borderId="1" xfId="0" applyFont="1" applyFill="1" applyBorder="1"/>
    <xf numFmtId="0" fontId="8" fillId="3" borderId="0" xfId="0" applyFont="1" applyFill="1"/>
    <xf numFmtId="0" fontId="28" fillId="0" borderId="0" xfId="0" applyFont="1"/>
    <xf numFmtId="0" fontId="2" fillId="30" borderId="0" xfId="0" applyFont="1" applyFill="1"/>
    <xf numFmtId="49" fontId="2" fillId="30" borderId="0" xfId="0" applyNumberFormat="1" applyFont="1" applyFill="1"/>
    <xf numFmtId="49" fontId="0" fillId="0" borderId="0" xfId="0" applyNumberFormat="1"/>
    <xf numFmtId="9" fontId="3" fillId="0" borderId="0" xfId="0" applyNumberFormat="1" applyFont="1"/>
    <xf numFmtId="49" fontId="3" fillId="0" borderId="0" xfId="0" applyNumberFormat="1" applyFont="1"/>
    <xf numFmtId="49" fontId="0" fillId="30" borderId="0" xfId="0" applyNumberFormat="1" applyFill="1"/>
    <xf numFmtId="49" fontId="2" fillId="0" borderId="0" xfId="0" applyNumberFormat="1" applyFont="1"/>
    <xf numFmtId="49" fontId="3" fillId="0" borderId="1" xfId="0" applyNumberFormat="1" applyFont="1" applyBorder="1"/>
    <xf numFmtId="9" fontId="0" fillId="0" borderId="0" xfId="1" applyFont="1" applyFill="1" applyBorder="1" applyAlignment="1"/>
    <xf numFmtId="9" fontId="0" fillId="0" borderId="0" xfId="0" applyNumberFormat="1"/>
    <xf numFmtId="49" fontId="0" fillId="0" borderId="1" xfId="0" applyNumberFormat="1" applyBorder="1"/>
    <xf numFmtId="0" fontId="0" fillId="0" borderId="1" xfId="0" applyBorder="1"/>
    <xf numFmtId="0" fontId="3" fillId="0" borderId="0" xfId="0" applyFont="1"/>
    <xf numFmtId="9" fontId="3" fillId="0" borderId="0" xfId="1" applyFont="1" applyFill="1" applyBorder="1" applyAlignment="1"/>
    <xf numFmtId="49" fontId="0" fillId="30" borderId="1" xfId="0" applyNumberFormat="1" applyFill="1" applyBorder="1"/>
    <xf numFmtId="49" fontId="3" fillId="0" borderId="0" xfId="1" applyNumberFormat="1" applyFont="1" applyFill="1" applyBorder="1" applyAlignment="1"/>
    <xf numFmtId="49" fontId="3" fillId="0" borderId="1" xfId="1" applyNumberFormat="1" applyFont="1" applyFill="1" applyBorder="1" applyAlignment="1"/>
    <xf numFmtId="9" fontId="2" fillId="30" borderId="0" xfId="0" applyNumberFormat="1" applyFont="1" applyFill="1"/>
    <xf numFmtId="9" fontId="2" fillId="0" borderId="0" xfId="0" applyNumberFormat="1" applyFont="1"/>
    <xf numFmtId="49" fontId="2" fillId="0" borderId="1" xfId="0" applyNumberFormat="1" applyFont="1" applyBorder="1"/>
    <xf numFmtId="164" fontId="0" fillId="0" borderId="0" xfId="0" applyNumberFormat="1"/>
    <xf numFmtId="0" fontId="3" fillId="30" borderId="0" xfId="0" applyFont="1" applyFill="1"/>
    <xf numFmtId="164" fontId="2" fillId="0" borderId="0" xfId="0" applyNumberFormat="1" applyFont="1"/>
    <xf numFmtId="0" fontId="3" fillId="0" borderId="0" xfId="1" applyNumberFormat="1" applyFont="1" applyFill="1" applyBorder="1" applyAlignment="1"/>
    <xf numFmtId="164" fontId="3" fillId="0" borderId="0" xfId="1" applyNumberFormat="1" applyFont="1" applyFill="1" applyBorder="1" applyAlignment="1"/>
    <xf numFmtId="0" fontId="2" fillId="0" borderId="0" xfId="0" applyFont="1"/>
    <xf numFmtId="164" fontId="0" fillId="0" borderId="0" xfId="1" applyNumberFormat="1" applyFont="1" applyFill="1" applyBorder="1" applyAlignment="1"/>
    <xf numFmtId="9" fontId="0" fillId="30" borderId="0" xfId="1" applyFont="1" applyFill="1" applyBorder="1" applyAlignment="1"/>
    <xf numFmtId="49" fontId="27" fillId="29" borderId="0" xfId="19" applyNumberFormat="1" applyBorder="1" applyAlignment="1"/>
    <xf numFmtId="0" fontId="2"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9" fontId="3" fillId="0" borderId="0" xfId="1" applyFont="1" applyFill="1" applyBorder="1" applyAlignment="1">
      <alignment horizontal="right"/>
    </xf>
    <xf numFmtId="0" fontId="0" fillId="30" borderId="0" xfId="0" applyFill="1" applyAlignment="1">
      <alignment horizontal="left"/>
    </xf>
    <xf numFmtId="0" fontId="3" fillId="0" borderId="1" xfId="0" applyFont="1" applyBorder="1"/>
    <xf numFmtId="49" fontId="3" fillId="30" borderId="0" xfId="0" applyNumberFormat="1" applyFont="1" applyFill="1"/>
    <xf numFmtId="9" fontId="3" fillId="30" borderId="0" xfId="1" applyFont="1" applyFill="1" applyBorder="1" applyAlignment="1"/>
    <xf numFmtId="49" fontId="2" fillId="0" borderId="0" xfId="1" applyNumberFormat="1" applyFont="1" applyFill="1" applyBorder="1" applyAlignment="1"/>
    <xf numFmtId="0" fontId="2" fillId="0" borderId="1" xfId="0" applyFont="1" applyBorder="1"/>
    <xf numFmtId="9" fontId="3" fillId="0" borderId="0" xfId="1" applyFont="1" applyAlignment="1"/>
    <xf numFmtId="0" fontId="2" fillId="0" borderId="0" xfId="1" applyNumberFormat="1" applyFont="1" applyAlignment="1"/>
    <xf numFmtId="9" fontId="2" fillId="0" borderId="0" xfId="1" applyFont="1" applyFill="1" applyBorder="1" applyAlignment="1"/>
    <xf numFmtId="49" fontId="2" fillId="0" borderId="1" xfId="1" applyNumberFormat="1" applyFont="1" applyFill="1" applyBorder="1" applyAlignment="1"/>
    <xf numFmtId="0" fontId="2" fillId="0" borderId="0" xfId="1" applyNumberFormat="1" applyFont="1" applyFill="1" applyBorder="1" applyAlignment="1"/>
    <xf numFmtId="0" fontId="3" fillId="0" borderId="1" xfId="1" applyNumberFormat="1" applyFont="1" applyFill="1" applyBorder="1" applyAlignment="1"/>
    <xf numFmtId="49" fontId="0" fillId="0" borderId="1" xfId="0" applyNumberFormat="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3" fillId="0" borderId="1" xfId="0" applyNumberFormat="1" applyFont="1" applyBorder="1" applyAlignment="1">
      <alignment vertical="top"/>
    </xf>
    <xf numFmtId="0" fontId="5" fillId="0" borderId="1" xfId="2" applyBorder="1" applyAlignment="1"/>
    <xf numFmtId="49" fontId="6" fillId="0" borderId="1" xfId="0" applyNumberFormat="1" applyFont="1" applyBorder="1"/>
    <xf numFmtId="1" fontId="0" fillId="0" borderId="0" xfId="0" applyNumberFormat="1"/>
    <xf numFmtId="1" fontId="0" fillId="30" borderId="0" xfId="0" applyNumberFormat="1" applyFill="1"/>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49" fontId="0" fillId="30" borderId="0" xfId="0" applyNumberFormat="1" applyFill="1" applyAlignment="1">
      <alignment wrapText="1"/>
    </xf>
    <xf numFmtId="49" fontId="2" fillId="0" borderId="0" xfId="0" applyNumberFormat="1" applyFont="1" applyAlignment="1">
      <alignment wrapText="1"/>
    </xf>
    <xf numFmtId="9" fontId="2" fillId="0" borderId="0" xfId="0" applyNumberFormat="1" applyFont="1" applyAlignment="1">
      <alignment wrapText="1"/>
    </xf>
    <xf numFmtId="0" fontId="28" fillId="0" borderId="0" xfId="0" applyFont="1" applyAlignment="1">
      <alignment wrapText="1"/>
    </xf>
    <xf numFmtId="49" fontId="0" fillId="31" borderId="0" xfId="0" applyNumberFormat="1" applyFill="1" applyAlignment="1">
      <alignment wrapText="1"/>
    </xf>
    <xf numFmtId="0" fontId="0" fillId="10" borderId="0" xfId="0" applyFill="1" applyAlignment="1">
      <alignment wrapText="1"/>
    </xf>
    <xf numFmtId="1" fontId="0" fillId="30" borderId="0" xfId="0" applyNumberFormat="1" applyFill="1" applyAlignment="1">
      <alignment wrapText="1"/>
    </xf>
    <xf numFmtId="1" fontId="0" fillId="0" borderId="0" xfId="0" applyNumberFormat="1" applyAlignment="1">
      <alignment wrapText="1"/>
    </xf>
    <xf numFmtId="49" fontId="2" fillId="31" borderId="0" xfId="0" applyNumberFormat="1" applyFont="1" applyFill="1" applyAlignment="1">
      <alignment wrapText="1"/>
    </xf>
    <xf numFmtId="9" fontId="2" fillId="0" borderId="0" xfId="1" applyFont="1" applyFill="1" applyBorder="1" applyAlignment="1">
      <alignment wrapText="1"/>
    </xf>
    <xf numFmtId="49" fontId="2" fillId="30" borderId="0" xfId="0" applyNumberFormat="1" applyFont="1" applyFill="1" applyAlignment="1">
      <alignment wrapText="1"/>
    </xf>
    <xf numFmtId="0" fontId="0" fillId="30" borderId="0" xfId="0" applyFill="1" applyAlignment="1">
      <alignment wrapText="1"/>
    </xf>
    <xf numFmtId="9" fontId="0" fillId="30" borderId="0" xfId="1" applyFont="1" applyFill="1" applyBorder="1" applyAlignment="1">
      <alignment wrapText="1"/>
    </xf>
    <xf numFmtId="0" fontId="0" fillId="0" borderId="0" xfId="0" applyAlignment="1">
      <alignment horizontal="left" wrapText="1"/>
    </xf>
    <xf numFmtId="49" fontId="2" fillId="0" borderId="0" xfId="1" applyNumberFormat="1" applyFont="1" applyFill="1" applyBorder="1" applyAlignment="1">
      <alignment wrapText="1"/>
    </xf>
    <xf numFmtId="49" fontId="2" fillId="30" borderId="0" xfId="20" applyNumberFormat="1" applyFont="1" applyFill="1" applyBorder="1" applyAlignment="1">
      <alignment wrapText="1"/>
    </xf>
    <xf numFmtId="0" fontId="2" fillId="0" borderId="0" xfId="1" applyNumberFormat="1" applyFont="1" applyAlignment="1">
      <alignment wrapText="1"/>
    </xf>
    <xf numFmtId="0" fontId="0" fillId="30" borderId="0" xfId="0" applyFill="1" applyAlignment="1">
      <alignment horizontal="left" wrapText="1"/>
    </xf>
    <xf numFmtId="0" fontId="0" fillId="32" borderId="0" xfId="0" applyFill="1" applyAlignment="1">
      <alignment wrapText="1"/>
    </xf>
    <xf numFmtId="0" fontId="28" fillId="32" borderId="0" xfId="0" applyFont="1" applyFill="1" applyAlignment="1">
      <alignment wrapText="1"/>
    </xf>
    <xf numFmtId="9" fontId="2" fillId="30" borderId="0" xfId="0" applyNumberFormat="1" applyFont="1" applyFill="1" applyAlignment="1">
      <alignment wrapText="1"/>
    </xf>
    <xf numFmtId="0" fontId="2" fillId="0" borderId="0" xfId="0" applyFont="1" applyAlignment="1">
      <alignment horizontal="left" wrapText="1"/>
    </xf>
    <xf numFmtId="0" fontId="0" fillId="31" borderId="0" xfId="0" applyFill="1"/>
    <xf numFmtId="164" fontId="0" fillId="0" borderId="0" xfId="1" applyNumberFormat="1" applyFont="1" applyFill="1" applyBorder="1" applyAlignment="1">
      <alignment wrapText="1"/>
    </xf>
    <xf numFmtId="164" fontId="2" fillId="0" borderId="0" xfId="0" applyNumberFormat="1" applyFont="1" applyAlignment="1">
      <alignment wrapText="1"/>
    </xf>
    <xf numFmtId="0" fontId="8" fillId="2" borderId="0" xfId="21" applyFont="1" applyFill="1" applyAlignment="1">
      <alignment wrapText="1"/>
    </xf>
    <xf numFmtId="0" fontId="8" fillId="2" borderId="0" xfId="21" applyFont="1" applyFill="1" applyAlignment="1">
      <alignment horizontal="right" wrapText="1"/>
    </xf>
    <xf numFmtId="0" fontId="8" fillId="2" borderId="0" xfId="21" applyFont="1" applyFill="1" applyAlignment="1">
      <alignment horizontal="left" wrapText="1"/>
    </xf>
    <xf numFmtId="0" fontId="2" fillId="0" borderId="0" xfId="21"/>
    <xf numFmtId="0" fontId="7" fillId="0" borderId="0" xfId="21" applyFont="1"/>
    <xf numFmtId="0" fontId="1" fillId="0" borderId="0" xfId="21" applyFont="1"/>
    <xf numFmtId="0" fontId="30" fillId="0" borderId="0" xfId="0" applyNumberFormat="1" applyFont="1" applyFill="1"/>
  </cellXfs>
  <cellStyles count="22">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eutral 2" xfId="20" xr:uid="{6D41A49D-916B-4110-8058-31D43761D051}"/>
    <cellStyle name="Normal" xfId="0" builtinId="0"/>
    <cellStyle name="Normal 2" xfId="3" xr:uid="{00000000-0005-0000-0000-00000E000000}"/>
    <cellStyle name="Normal 2 2" xfId="21" xr:uid="{38E2801A-3A6F-4377-8DD7-44FCF3511822}"/>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B00FCA73-CF7C-485F-97CC-E019AA8A9F68}"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B00FCA73-CF7C-485F-97CC-E019AA8A9F68}" id="{26704279-2885-40D0-93DE-364F111A752C}">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unfccc.int/sites/default/files/resource/Saudi%20Arabia%20NC3_22%20Dec%202016.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workbookViewId="0"/>
  </sheetViews>
  <sheetFormatPr defaultColWidth="8.86328125" defaultRowHeight="14.75" x14ac:dyDescent="0.75"/>
  <cols>
    <col min="1" max="1" width="17.1328125" style="9" customWidth="1"/>
    <col min="2" max="2" width="19.40625" style="9" customWidth="1"/>
    <col min="3" max="3" width="20.40625" style="9" customWidth="1"/>
    <col min="4" max="16384" width="8.86328125" style="9"/>
  </cols>
  <sheetData>
    <row r="1" spans="1:1" x14ac:dyDescent="0.75">
      <c r="A1" s="12" t="s">
        <v>89</v>
      </c>
    </row>
    <row r="3" spans="1:1" x14ac:dyDescent="0.75">
      <c r="A3" s="9" t="s">
        <v>90</v>
      </c>
    </row>
    <row r="4" spans="1:1" x14ac:dyDescent="0.75">
      <c r="A4" s="9" t="s">
        <v>130</v>
      </c>
    </row>
    <row r="5" spans="1:1" x14ac:dyDescent="0.75">
      <c r="A5" s="9" t="s">
        <v>95</v>
      </c>
    </row>
    <row r="6" spans="1:1" x14ac:dyDescent="0.75">
      <c r="A6" s="9" t="s">
        <v>91</v>
      </c>
    </row>
    <row r="8" spans="1:1" x14ac:dyDescent="0.75">
      <c r="A8" s="9" t="s">
        <v>92</v>
      </c>
    </row>
    <row r="9" spans="1:1" x14ac:dyDescent="0.75">
      <c r="A9" s="9" t="s">
        <v>93</v>
      </c>
    </row>
    <row r="10" spans="1:1" x14ac:dyDescent="0.75">
      <c r="A10" s="48" t="s">
        <v>94</v>
      </c>
    </row>
    <row r="11" spans="1:1" x14ac:dyDescent="0.75">
      <c r="A11" s="48"/>
    </row>
    <row r="12" spans="1:1" x14ac:dyDescent="0.75">
      <c r="A12" s="9" t="s">
        <v>96</v>
      </c>
    </row>
    <row r="13" spans="1:1" x14ac:dyDescent="0.75">
      <c r="A13" s="9" t="s">
        <v>97</v>
      </c>
    </row>
    <row r="14" spans="1:1" x14ac:dyDescent="0.75">
      <c r="A14" s="9" t="s">
        <v>98</v>
      </c>
    </row>
    <row r="16" spans="1:1" x14ac:dyDescent="0.75">
      <c r="A16" s="9" t="s">
        <v>782</v>
      </c>
    </row>
    <row r="17" spans="1:3" x14ac:dyDescent="0.75">
      <c r="A17" s="9">
        <f>MAX(PolicyLevers!H:H)</f>
        <v>542</v>
      </c>
    </row>
    <row r="19" spans="1:3" x14ac:dyDescent="0.75">
      <c r="A19" s="99" t="s">
        <v>1032</v>
      </c>
      <c r="B19" s="100"/>
    </row>
    <row r="21" spans="1:3" x14ac:dyDescent="0.75">
      <c r="A21" s="49" t="s">
        <v>1033</v>
      </c>
      <c r="B21" s="101"/>
      <c r="C21" s="101"/>
    </row>
    <row r="22" spans="1:3" x14ac:dyDescent="0.75">
      <c r="A22" s="9" t="s">
        <v>1034</v>
      </c>
    </row>
    <row r="23" spans="1:3" x14ac:dyDescent="0.75">
      <c r="A23" s="9" t="s">
        <v>1035</v>
      </c>
    </row>
    <row r="24" spans="1:3" x14ac:dyDescent="0.75">
      <c r="A24" s="9" t="s">
        <v>1036</v>
      </c>
    </row>
    <row r="26" spans="1:3" x14ac:dyDescent="0.75">
      <c r="A26" s="12" t="s">
        <v>1037</v>
      </c>
    </row>
    <row r="27" spans="1:3" x14ac:dyDescent="0.75">
      <c r="A27" s="49" t="s">
        <v>3</v>
      </c>
      <c r="B27" s="49" t="s">
        <v>1038</v>
      </c>
      <c r="C27" s="49" t="s">
        <v>1039</v>
      </c>
    </row>
    <row r="28" spans="1:3" x14ac:dyDescent="0.75">
      <c r="A28" s="9" t="s">
        <v>38</v>
      </c>
      <c r="B28" s="9" t="s">
        <v>453</v>
      </c>
      <c r="C28" s="9" t="s">
        <v>1041</v>
      </c>
    </row>
    <row r="30" spans="1:3" x14ac:dyDescent="0.75">
      <c r="A30" s="12" t="s">
        <v>1042</v>
      </c>
    </row>
    <row r="31" spans="1:3" x14ac:dyDescent="0.75">
      <c r="A31" s="49" t="s">
        <v>3</v>
      </c>
      <c r="B31" s="49" t="s">
        <v>1038</v>
      </c>
      <c r="C31" s="49" t="s">
        <v>1039</v>
      </c>
    </row>
    <row r="32" spans="1:3" x14ac:dyDescent="0.75">
      <c r="A32" s="9" t="s">
        <v>1040</v>
      </c>
      <c r="B32" s="9" t="s">
        <v>124</v>
      </c>
      <c r="C32" s="9" t="s">
        <v>1127</v>
      </c>
    </row>
    <row r="34" spans="1:1" x14ac:dyDescent="0.75">
      <c r="A34" s="12" t="s">
        <v>1128</v>
      </c>
    </row>
    <row r="35" spans="1:1" x14ac:dyDescent="0.75">
      <c r="A35" s="9" t="s">
        <v>1129</v>
      </c>
    </row>
    <row r="36" spans="1:1" x14ac:dyDescent="0.75">
      <c r="A36" s="9" t="s">
        <v>1130</v>
      </c>
    </row>
    <row r="37" spans="1:1" x14ac:dyDescent="0.75">
      <c r="A37" s="9" t="s">
        <v>1043</v>
      </c>
    </row>
    <row r="38" spans="1:1" x14ac:dyDescent="0.75">
      <c r="A38" s="9" t="s">
        <v>1044</v>
      </c>
    </row>
    <row r="40" spans="1:1" x14ac:dyDescent="0.75">
      <c r="A40" s="9" t="s">
        <v>1136</v>
      </c>
    </row>
    <row r="41" spans="1:1" x14ac:dyDescent="0.75">
      <c r="A41" s="9" t="s">
        <v>1187</v>
      </c>
    </row>
    <row r="42" spans="1:1" x14ac:dyDescent="0.75">
      <c r="A42" s="9" t="s">
        <v>1188</v>
      </c>
    </row>
    <row r="43" spans="1:1" x14ac:dyDescent="0.75">
      <c r="A43" s="9" t="s">
        <v>1189</v>
      </c>
    </row>
    <row r="44" spans="1:1" x14ac:dyDescent="0.75">
      <c r="A44" s="9" t="s">
        <v>1190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45FD-1BF7-447E-BEEA-BBB7B312BBB0}">
  <sheetPr>
    <tabColor rgb="FF92D050"/>
  </sheetPr>
  <dimension ref="A1:J139"/>
  <sheetViews>
    <sheetView zoomScale="90" zoomScaleNormal="90" workbookViewId="0">
      <selection activeCell="E6" sqref="E6"/>
    </sheetView>
  </sheetViews>
  <sheetFormatPr defaultRowHeight="14.75" x14ac:dyDescent="0.75"/>
  <cols>
    <col min="1" max="1" width="13.54296875" style="61" customWidth="1"/>
    <col min="2" max="2" width="21.26953125" style="61" customWidth="1"/>
    <col min="3" max="3" width="21.58984375" style="61" customWidth="1"/>
    <col min="4" max="5" width="20.1796875" style="61" customWidth="1"/>
    <col min="6" max="6" width="8.54296875" style="61" customWidth="1"/>
    <col min="7" max="7" width="8.81640625" style="61" customWidth="1"/>
    <col min="8" max="8" width="8.6328125" style="61" customWidth="1"/>
    <col min="9" max="9" width="12.26953125" style="61" customWidth="1"/>
    <col min="10" max="10" width="103.1328125" style="61" customWidth="1"/>
    <col min="11" max="16384" width="8.7265625" style="61"/>
  </cols>
  <sheetData>
    <row r="1" spans="1:10" x14ac:dyDescent="0.75">
      <c r="A1" s="217" t="s">
        <v>1430</v>
      </c>
      <c r="B1" s="215"/>
      <c r="C1" s="215"/>
      <c r="D1" s="215"/>
      <c r="E1" s="215"/>
      <c r="F1" s="215"/>
      <c r="G1" s="215"/>
      <c r="H1" s="215"/>
      <c r="I1" s="215"/>
      <c r="J1" s="215"/>
    </row>
    <row r="2" spans="1:10" x14ac:dyDescent="0.75">
      <c r="A2" s="216" t="s">
        <v>1429</v>
      </c>
      <c r="B2" s="215"/>
      <c r="C2" s="215"/>
      <c r="D2" s="215"/>
      <c r="E2" s="215"/>
      <c r="F2" s="215"/>
      <c r="G2" s="215"/>
      <c r="H2" s="215"/>
      <c r="I2" s="215"/>
      <c r="J2" s="215"/>
    </row>
    <row r="3" spans="1:10" ht="44.4" customHeight="1" x14ac:dyDescent="0.75">
      <c r="A3" s="212" t="s">
        <v>3</v>
      </c>
      <c r="B3" s="212" t="s">
        <v>0</v>
      </c>
      <c r="C3" s="212" t="s">
        <v>1</v>
      </c>
      <c r="D3" s="214" t="s">
        <v>366</v>
      </c>
      <c r="E3" s="212" t="s">
        <v>537</v>
      </c>
      <c r="F3" s="213" t="s">
        <v>55</v>
      </c>
      <c r="G3" s="213" t="s">
        <v>56</v>
      </c>
      <c r="H3" s="213" t="s">
        <v>67</v>
      </c>
      <c r="I3" s="212" t="s">
        <v>11</v>
      </c>
      <c r="J3" s="212" t="s">
        <v>2</v>
      </c>
    </row>
    <row r="4" spans="1:10" ht="87" customHeight="1" x14ac:dyDescent="0.75">
      <c r="A4" s="185" t="s">
        <v>1216</v>
      </c>
      <c r="B4" s="103" t="s">
        <v>1217</v>
      </c>
      <c r="C4" s="103" t="s">
        <v>1132</v>
      </c>
      <c r="D4" s="103" t="s">
        <v>1341</v>
      </c>
      <c r="E4" s="189" t="s">
        <v>567</v>
      </c>
      <c r="F4" s="189">
        <v>0</v>
      </c>
      <c r="G4" s="189">
        <v>0.33</v>
      </c>
      <c r="H4" s="189">
        <v>0.01</v>
      </c>
      <c r="I4" s="188" t="s">
        <v>15</v>
      </c>
      <c r="J4" s="187" t="s">
        <v>1218</v>
      </c>
    </row>
    <row r="5" spans="1:10" ht="90" customHeight="1" x14ac:dyDescent="0.75">
      <c r="A5" s="185" t="s">
        <v>1216</v>
      </c>
      <c r="B5" s="4" t="s">
        <v>1219</v>
      </c>
      <c r="C5" s="4" t="s">
        <v>290</v>
      </c>
      <c r="D5" s="4" t="s">
        <v>1342</v>
      </c>
      <c r="E5" s="4" t="s">
        <v>555</v>
      </c>
      <c r="F5" s="186">
        <v>0</v>
      </c>
      <c r="G5" s="184">
        <v>1</v>
      </c>
      <c r="H5" s="184">
        <v>0.01</v>
      </c>
      <c r="I5" s="185" t="s">
        <v>18</v>
      </c>
      <c r="J5" s="187" t="s">
        <v>1220</v>
      </c>
    </row>
    <row r="6" spans="1:10" ht="90" customHeight="1" x14ac:dyDescent="0.75">
      <c r="A6" s="185" t="s">
        <v>1216</v>
      </c>
      <c r="B6" s="4" t="s">
        <v>1221</v>
      </c>
      <c r="C6" s="4" t="s">
        <v>291</v>
      </c>
      <c r="D6" s="4" t="s">
        <v>1343</v>
      </c>
      <c r="E6" s="4" t="s">
        <v>553</v>
      </c>
      <c r="F6" s="186">
        <v>0</v>
      </c>
      <c r="G6" s="184">
        <v>1</v>
      </c>
      <c r="H6" s="184">
        <v>0.01</v>
      </c>
      <c r="I6" s="185" t="s">
        <v>18</v>
      </c>
      <c r="J6" s="185" t="s">
        <v>1222</v>
      </c>
    </row>
    <row r="7" spans="1:10" ht="90" customHeight="1" x14ac:dyDescent="0.75">
      <c r="A7" s="185" t="s">
        <v>1216</v>
      </c>
      <c r="B7" s="4" t="s">
        <v>1223</v>
      </c>
      <c r="C7" s="4" t="s">
        <v>757</v>
      </c>
      <c r="D7" s="4" t="s">
        <v>1344</v>
      </c>
      <c r="E7" s="4" t="s">
        <v>758</v>
      </c>
      <c r="F7" s="186">
        <v>0</v>
      </c>
      <c r="G7" s="184">
        <v>1</v>
      </c>
      <c r="H7" s="184">
        <v>0.01</v>
      </c>
      <c r="I7" s="185" t="s">
        <v>759</v>
      </c>
      <c r="J7" s="202" t="s">
        <v>1224</v>
      </c>
    </row>
    <row r="8" spans="1:10" ht="90" customHeight="1" x14ac:dyDescent="0.75">
      <c r="A8" s="185" t="s">
        <v>1216</v>
      </c>
      <c r="B8" s="103" t="s">
        <v>1225</v>
      </c>
      <c r="C8" s="103" t="s">
        <v>1098</v>
      </c>
      <c r="D8" s="103" t="s">
        <v>1345</v>
      </c>
      <c r="E8" s="3" t="s">
        <v>753</v>
      </c>
      <c r="F8" s="196">
        <v>0</v>
      </c>
      <c r="G8" s="196">
        <v>1</v>
      </c>
      <c r="H8" s="196">
        <v>0.01</v>
      </c>
      <c r="I8" s="196" t="s">
        <v>754</v>
      </c>
      <c r="J8" s="187" t="s">
        <v>1226</v>
      </c>
    </row>
    <row r="9" spans="1:10" ht="63.25" customHeight="1" x14ac:dyDescent="0.75">
      <c r="A9" s="185" t="s">
        <v>1216</v>
      </c>
      <c r="B9" s="4" t="s">
        <v>1227</v>
      </c>
      <c r="C9" s="4" t="s">
        <v>801</v>
      </c>
      <c r="D9" s="4" t="s">
        <v>1346</v>
      </c>
      <c r="E9" s="4" t="s">
        <v>800</v>
      </c>
      <c r="F9" s="186">
        <v>0</v>
      </c>
      <c r="G9" s="186">
        <v>1</v>
      </c>
      <c r="H9" s="186">
        <v>0.01</v>
      </c>
      <c r="I9" s="185" t="s">
        <v>101</v>
      </c>
      <c r="J9" s="187" t="s">
        <v>1428</v>
      </c>
    </row>
    <row r="10" spans="1:10" ht="90" customHeight="1" x14ac:dyDescent="0.75">
      <c r="A10" s="185" t="s">
        <v>1216</v>
      </c>
      <c r="B10" s="4" t="s">
        <v>1228</v>
      </c>
      <c r="C10" s="4" t="s">
        <v>306</v>
      </c>
      <c r="D10" s="4" t="s">
        <v>1347</v>
      </c>
      <c r="E10" s="4" t="s">
        <v>590</v>
      </c>
      <c r="F10" s="186">
        <v>0</v>
      </c>
      <c r="G10" s="186">
        <v>0.22</v>
      </c>
      <c r="H10" s="186">
        <v>0.01</v>
      </c>
      <c r="I10" s="185" t="s">
        <v>15</v>
      </c>
      <c r="J10" s="187" t="s">
        <v>1427</v>
      </c>
    </row>
    <row r="11" spans="1:10" ht="65.75" customHeight="1" x14ac:dyDescent="0.75">
      <c r="A11" s="190" t="s">
        <v>1216</v>
      </c>
      <c r="B11" s="4" t="s">
        <v>1229</v>
      </c>
      <c r="C11" s="4" t="s">
        <v>6</v>
      </c>
      <c r="D11" s="4" t="s">
        <v>1348</v>
      </c>
      <c r="E11" s="4" t="s">
        <v>589</v>
      </c>
      <c r="F11" s="4">
        <v>0</v>
      </c>
      <c r="G11" s="4">
        <v>1</v>
      </c>
      <c r="H11" s="4">
        <v>1</v>
      </c>
      <c r="I11" s="185" t="s">
        <v>12</v>
      </c>
      <c r="J11" s="187" t="s">
        <v>1230</v>
      </c>
    </row>
    <row r="12" spans="1:10" ht="90" customHeight="1" x14ac:dyDescent="0.75">
      <c r="A12" s="190" t="s">
        <v>1216</v>
      </c>
      <c r="B12" s="4" t="s">
        <v>1231</v>
      </c>
      <c r="C12" s="4" t="s">
        <v>307</v>
      </c>
      <c r="D12" s="200" t="s">
        <v>1349</v>
      </c>
      <c r="E12" s="4" t="s">
        <v>588</v>
      </c>
      <c r="F12" s="4">
        <v>0</v>
      </c>
      <c r="G12" s="184">
        <v>0.24</v>
      </c>
      <c r="H12" s="183">
        <v>5.0000000000000001E-3</v>
      </c>
      <c r="I12" s="185" t="s">
        <v>261</v>
      </c>
      <c r="J12" s="187" t="s">
        <v>1232</v>
      </c>
    </row>
    <row r="13" spans="1:10" ht="50.5" customHeight="1" x14ac:dyDescent="0.75">
      <c r="A13" s="190" t="s">
        <v>1216</v>
      </c>
      <c r="B13" s="4" t="s">
        <v>1233</v>
      </c>
      <c r="C13" s="4" t="s">
        <v>266</v>
      </c>
      <c r="D13" s="200" t="s">
        <v>1349</v>
      </c>
      <c r="E13" s="4" t="s">
        <v>587</v>
      </c>
      <c r="F13" s="4">
        <v>0</v>
      </c>
      <c r="G13" s="186">
        <v>0.5</v>
      </c>
      <c r="H13" s="184">
        <v>0.01</v>
      </c>
      <c r="I13" s="185" t="s">
        <v>267</v>
      </c>
      <c r="J13" s="191"/>
    </row>
    <row r="14" spans="1:10" ht="52" customHeight="1" x14ac:dyDescent="0.75">
      <c r="A14" s="190" t="s">
        <v>1216</v>
      </c>
      <c r="B14" s="4" t="s">
        <v>1234</v>
      </c>
      <c r="C14" s="4" t="s">
        <v>114</v>
      </c>
      <c r="D14" s="4" t="s">
        <v>1350</v>
      </c>
      <c r="E14" s="4" t="s">
        <v>586</v>
      </c>
      <c r="F14" s="4">
        <v>0</v>
      </c>
      <c r="G14" s="4">
        <v>1</v>
      </c>
      <c r="H14" s="4">
        <v>1</v>
      </c>
      <c r="I14" s="185" t="s">
        <v>12</v>
      </c>
      <c r="J14" s="191" t="s">
        <v>1235</v>
      </c>
    </row>
    <row r="15" spans="1:10" ht="49" customHeight="1" x14ac:dyDescent="0.75">
      <c r="A15" s="190" t="s">
        <v>1216</v>
      </c>
      <c r="B15" s="4" t="s">
        <v>1236</v>
      </c>
      <c r="C15" s="4" t="s">
        <v>5</v>
      </c>
      <c r="D15" s="4" t="s">
        <v>1351</v>
      </c>
      <c r="E15" s="4" t="s">
        <v>584</v>
      </c>
      <c r="F15" s="4">
        <v>0</v>
      </c>
      <c r="G15" s="4">
        <v>1</v>
      </c>
      <c r="H15" s="4">
        <v>1</v>
      </c>
      <c r="I15" s="185" t="s">
        <v>12</v>
      </c>
      <c r="J15" s="187" t="s">
        <v>1237</v>
      </c>
    </row>
    <row r="16" spans="1:10" ht="90" customHeight="1" x14ac:dyDescent="0.75">
      <c r="A16" s="190" t="s">
        <v>1216</v>
      </c>
      <c r="B16" s="4" t="s">
        <v>1238</v>
      </c>
      <c r="C16" s="4" t="s">
        <v>780</v>
      </c>
      <c r="D16" s="4" t="s">
        <v>1352</v>
      </c>
      <c r="E16" s="4" t="s">
        <v>585</v>
      </c>
      <c r="F16" s="186">
        <v>0</v>
      </c>
      <c r="G16" s="186">
        <v>0.5</v>
      </c>
      <c r="H16" s="186">
        <v>0.01</v>
      </c>
      <c r="I16" s="185" t="s">
        <v>781</v>
      </c>
      <c r="J16" s="191" t="s">
        <v>1239</v>
      </c>
    </row>
    <row r="17" spans="1:10" ht="90" customHeight="1" x14ac:dyDescent="0.75">
      <c r="A17" s="190" t="s">
        <v>1216</v>
      </c>
      <c r="B17" s="198" t="s">
        <v>1240</v>
      </c>
      <c r="C17" s="4" t="s">
        <v>725</v>
      </c>
      <c r="D17" s="198" t="s">
        <v>1353</v>
      </c>
      <c r="E17" s="4" t="s">
        <v>549</v>
      </c>
      <c r="F17" s="4">
        <v>0</v>
      </c>
      <c r="G17" s="198">
        <v>400</v>
      </c>
      <c r="H17" s="4">
        <v>5</v>
      </c>
      <c r="I17" s="187" t="s">
        <v>1015</v>
      </c>
      <c r="J17" s="187" t="s">
        <v>1426</v>
      </c>
    </row>
    <row r="18" spans="1:10" ht="90" customHeight="1" x14ac:dyDescent="0.75">
      <c r="A18" s="190" t="s">
        <v>1216</v>
      </c>
      <c r="B18" s="4" t="s">
        <v>1241</v>
      </c>
      <c r="C18" s="4" t="s">
        <v>293</v>
      </c>
      <c r="D18" s="4" t="s">
        <v>1354</v>
      </c>
      <c r="E18" s="4" t="s">
        <v>548</v>
      </c>
      <c r="F18" s="186">
        <v>0</v>
      </c>
      <c r="G18" s="186">
        <v>0.2</v>
      </c>
      <c r="H18" s="211">
        <v>5.0000000000000001E-3</v>
      </c>
      <c r="I18" s="185" t="s">
        <v>132</v>
      </c>
      <c r="J18" s="191" t="s">
        <v>1242</v>
      </c>
    </row>
    <row r="19" spans="1:10" ht="62.75" customHeight="1" x14ac:dyDescent="0.75">
      <c r="A19" s="190" t="s">
        <v>1216</v>
      </c>
      <c r="B19" s="3" t="s">
        <v>1243</v>
      </c>
      <c r="C19" s="3" t="s">
        <v>470</v>
      </c>
      <c r="D19" s="3" t="s">
        <v>1355</v>
      </c>
      <c r="E19" s="4" t="s">
        <v>551</v>
      </c>
      <c r="F19" s="189">
        <v>0</v>
      </c>
      <c r="G19" s="189">
        <v>1</v>
      </c>
      <c r="H19" s="189">
        <v>0.01</v>
      </c>
      <c r="I19" s="185" t="s">
        <v>14</v>
      </c>
      <c r="J19" s="195" t="s">
        <v>1244</v>
      </c>
    </row>
    <row r="20" spans="1:10" ht="69.25" customHeight="1" x14ac:dyDescent="0.75">
      <c r="A20" s="190" t="s">
        <v>1216</v>
      </c>
      <c r="B20" s="3" t="s">
        <v>1245</v>
      </c>
      <c r="C20" s="3" t="s">
        <v>292</v>
      </c>
      <c r="D20" s="3" t="s">
        <v>1356</v>
      </c>
      <c r="E20" s="4" t="s">
        <v>552</v>
      </c>
      <c r="F20" s="189">
        <v>0</v>
      </c>
      <c r="G20" s="189">
        <v>1</v>
      </c>
      <c r="H20" s="189">
        <v>0.01</v>
      </c>
      <c r="I20" s="188" t="s">
        <v>44</v>
      </c>
      <c r="J20" s="195" t="s">
        <v>1246</v>
      </c>
    </row>
    <row r="21" spans="1:10" ht="62" customHeight="1" x14ac:dyDescent="0.75">
      <c r="A21" s="190" t="s">
        <v>1216</v>
      </c>
      <c r="B21" s="4" t="s">
        <v>1247</v>
      </c>
      <c r="C21" s="4" t="s">
        <v>10</v>
      </c>
      <c r="D21" s="4" t="s">
        <v>1357</v>
      </c>
      <c r="E21" s="4" t="s">
        <v>579</v>
      </c>
      <c r="F21" s="186">
        <v>0</v>
      </c>
      <c r="G21" s="184">
        <v>1</v>
      </c>
      <c r="H21" s="184">
        <v>0.01</v>
      </c>
      <c r="I21" s="185" t="s">
        <v>18</v>
      </c>
      <c r="J21" s="191" t="s">
        <v>1248</v>
      </c>
    </row>
    <row r="22" spans="1:10" ht="90" customHeight="1" x14ac:dyDescent="0.75">
      <c r="A22" s="190" t="s">
        <v>1216</v>
      </c>
      <c r="B22" s="4" t="s">
        <v>1249</v>
      </c>
      <c r="C22" s="4" t="s">
        <v>325</v>
      </c>
      <c r="D22" s="4" t="s">
        <v>1358</v>
      </c>
      <c r="E22" s="4" t="s">
        <v>577</v>
      </c>
      <c r="F22" s="186">
        <v>0</v>
      </c>
      <c r="G22" s="186">
        <v>0.16</v>
      </c>
      <c r="H22" s="210">
        <v>5.0000000000000001E-3</v>
      </c>
      <c r="I22" s="185" t="s">
        <v>13</v>
      </c>
      <c r="J22" s="191" t="s">
        <v>1250</v>
      </c>
    </row>
    <row r="23" spans="1:10" ht="65.75" customHeight="1" x14ac:dyDescent="0.75">
      <c r="A23" s="190" t="s">
        <v>1216</v>
      </c>
      <c r="B23" s="4" t="s">
        <v>1251</v>
      </c>
      <c r="C23" s="4" t="s">
        <v>280</v>
      </c>
      <c r="D23" s="4" t="s">
        <v>1359</v>
      </c>
      <c r="E23" s="4" t="s">
        <v>576</v>
      </c>
      <c r="F23" s="186">
        <v>0</v>
      </c>
      <c r="G23" s="199">
        <v>1</v>
      </c>
      <c r="H23" s="186">
        <v>0.01</v>
      </c>
      <c r="I23" s="185" t="s">
        <v>119</v>
      </c>
      <c r="J23" s="187" t="s">
        <v>1252</v>
      </c>
    </row>
    <row r="24" spans="1:10" ht="90" customHeight="1" x14ac:dyDescent="0.75">
      <c r="A24" s="190" t="s">
        <v>1216</v>
      </c>
      <c r="B24" s="103" t="s">
        <v>1253</v>
      </c>
      <c r="C24" s="5" t="s">
        <v>116</v>
      </c>
      <c r="D24" s="187" t="s">
        <v>1360</v>
      </c>
      <c r="E24" s="192"/>
      <c r="F24" s="4">
        <v>0</v>
      </c>
      <c r="G24" s="4">
        <v>1</v>
      </c>
      <c r="H24" s="4">
        <v>1</v>
      </c>
      <c r="I24" s="185" t="s">
        <v>12</v>
      </c>
      <c r="J24" s="187" t="s">
        <v>1425</v>
      </c>
    </row>
    <row r="25" spans="1:10" ht="43.75" customHeight="1" x14ac:dyDescent="0.75">
      <c r="A25" s="190" t="s">
        <v>1216</v>
      </c>
      <c r="B25" s="4" t="s">
        <v>1254</v>
      </c>
      <c r="C25" s="4" t="s">
        <v>372</v>
      </c>
      <c r="D25" s="4" t="s">
        <v>1361</v>
      </c>
      <c r="E25" s="4" t="s">
        <v>575</v>
      </c>
      <c r="F25" s="4"/>
      <c r="G25" s="4"/>
      <c r="H25" s="4"/>
      <c r="I25" s="185"/>
      <c r="J25" s="209"/>
    </row>
    <row r="26" spans="1:10" ht="63" customHeight="1" x14ac:dyDescent="0.75">
      <c r="A26" s="190" t="s">
        <v>1216</v>
      </c>
      <c r="B26" s="4" t="s">
        <v>1255</v>
      </c>
      <c r="C26" s="4" t="s">
        <v>535</v>
      </c>
      <c r="D26" s="4" t="s">
        <v>1362</v>
      </c>
      <c r="E26" s="192"/>
      <c r="F26" s="186">
        <v>0</v>
      </c>
      <c r="G26" s="4">
        <v>20</v>
      </c>
      <c r="H26" s="4">
        <v>1</v>
      </c>
      <c r="I26" s="188" t="s">
        <v>117</v>
      </c>
      <c r="J26" s="191" t="s">
        <v>1256</v>
      </c>
    </row>
    <row r="27" spans="1:10" ht="78.25" customHeight="1" x14ac:dyDescent="0.75">
      <c r="A27" s="190" t="s">
        <v>1216</v>
      </c>
      <c r="B27" s="208" t="s">
        <v>1257</v>
      </c>
      <c r="C27" s="208" t="s">
        <v>619</v>
      </c>
      <c r="D27" s="208" t="s">
        <v>1363</v>
      </c>
      <c r="E27" s="3" t="s">
        <v>620</v>
      </c>
      <c r="F27" s="189">
        <v>0</v>
      </c>
      <c r="G27" s="189">
        <v>0.9</v>
      </c>
      <c r="H27" s="189">
        <v>0.01</v>
      </c>
      <c r="I27" s="188" t="s">
        <v>621</v>
      </c>
      <c r="J27" s="195" t="s">
        <v>1258</v>
      </c>
    </row>
    <row r="28" spans="1:10" ht="64.75" customHeight="1" x14ac:dyDescent="0.75">
      <c r="A28" s="190" t="s">
        <v>1216</v>
      </c>
      <c r="B28" s="3" t="s">
        <v>1259</v>
      </c>
      <c r="C28" s="3" t="s">
        <v>281</v>
      </c>
      <c r="D28" s="3" t="s">
        <v>1364</v>
      </c>
      <c r="E28" s="4" t="s">
        <v>573</v>
      </c>
      <c r="F28" s="189">
        <v>0</v>
      </c>
      <c r="G28" s="207">
        <v>0.6</v>
      </c>
      <c r="H28" s="189">
        <v>0.01</v>
      </c>
      <c r="I28" s="188" t="s">
        <v>252</v>
      </c>
      <c r="J28" s="187" t="s">
        <v>1260</v>
      </c>
    </row>
    <row r="29" spans="1:10" ht="70" customHeight="1" x14ac:dyDescent="0.75">
      <c r="A29" s="190" t="s">
        <v>1216</v>
      </c>
      <c r="B29" s="4" t="s">
        <v>1261</v>
      </c>
      <c r="C29" s="4" t="s">
        <v>283</v>
      </c>
      <c r="D29" s="4" t="s">
        <v>1365</v>
      </c>
      <c r="E29" s="4" t="s">
        <v>569</v>
      </c>
      <c r="F29" s="186">
        <v>0</v>
      </c>
      <c r="G29" s="184">
        <v>1</v>
      </c>
      <c r="H29" s="184">
        <v>0.01</v>
      </c>
      <c r="I29" s="185" t="s">
        <v>18</v>
      </c>
      <c r="J29" s="187" t="s">
        <v>1262</v>
      </c>
    </row>
    <row r="30" spans="1:10" ht="79" customHeight="1" x14ac:dyDescent="0.75">
      <c r="A30" s="190" t="s">
        <v>1216</v>
      </c>
      <c r="B30" s="4" t="s">
        <v>1263</v>
      </c>
      <c r="C30" s="4" t="s">
        <v>45</v>
      </c>
      <c r="D30" s="4" t="s">
        <v>1366</v>
      </c>
      <c r="E30" s="4" t="s">
        <v>568</v>
      </c>
      <c r="F30" s="186">
        <v>0</v>
      </c>
      <c r="G30" s="184">
        <v>1</v>
      </c>
      <c r="H30" s="184">
        <v>0.01</v>
      </c>
      <c r="I30" s="185" t="s">
        <v>18</v>
      </c>
      <c r="J30" s="191" t="s">
        <v>1264</v>
      </c>
    </row>
    <row r="31" spans="1:10" ht="53" customHeight="1" x14ac:dyDescent="0.75">
      <c r="A31" s="190" t="s">
        <v>1216</v>
      </c>
      <c r="B31" s="4" t="s">
        <v>1265</v>
      </c>
      <c r="C31" s="4" t="s">
        <v>285</v>
      </c>
      <c r="D31" s="4" t="s">
        <v>1367</v>
      </c>
      <c r="E31" s="4" t="s">
        <v>566</v>
      </c>
      <c r="F31" s="186">
        <v>0</v>
      </c>
      <c r="G31" s="184">
        <v>1</v>
      </c>
      <c r="H31" s="184">
        <v>0.01</v>
      </c>
      <c r="I31" s="185" t="s">
        <v>18</v>
      </c>
      <c r="J31" s="191" t="s">
        <v>1266</v>
      </c>
    </row>
    <row r="32" spans="1:10" ht="110.75" customHeight="1" x14ac:dyDescent="0.75">
      <c r="A32" s="190" t="s">
        <v>1216</v>
      </c>
      <c r="B32" s="4" t="s">
        <v>1267</v>
      </c>
      <c r="C32" s="4" t="s">
        <v>284</v>
      </c>
      <c r="D32" s="4" t="s">
        <v>1368</v>
      </c>
      <c r="E32" s="4" t="s">
        <v>567</v>
      </c>
      <c r="F32" s="184">
        <v>0</v>
      </c>
      <c r="G32" s="184">
        <v>0.33</v>
      </c>
      <c r="H32" s="184">
        <v>0.01</v>
      </c>
      <c r="I32" s="185" t="s">
        <v>15</v>
      </c>
      <c r="J32" s="187" t="s">
        <v>1268</v>
      </c>
    </row>
    <row r="33" spans="1:10" ht="98.25" customHeight="1" x14ac:dyDescent="0.75">
      <c r="A33" s="206" t="s">
        <v>1216</v>
      </c>
      <c r="B33" s="205" t="s">
        <v>1269</v>
      </c>
      <c r="C33" s="205" t="s">
        <v>750</v>
      </c>
      <c r="D33" s="4" t="s">
        <v>1369</v>
      </c>
      <c r="E33" s="4" t="s">
        <v>753</v>
      </c>
      <c r="F33" s="186">
        <v>0</v>
      </c>
      <c r="G33" s="184">
        <v>1</v>
      </c>
      <c r="H33" s="184">
        <v>0.01</v>
      </c>
      <c r="I33" s="185" t="s">
        <v>754</v>
      </c>
      <c r="J33" s="191" t="s">
        <v>1424</v>
      </c>
    </row>
    <row r="34" spans="1:10" ht="59" customHeight="1" x14ac:dyDescent="0.75">
      <c r="A34" s="190" t="s">
        <v>1216</v>
      </c>
      <c r="B34" s="4" t="s">
        <v>1270</v>
      </c>
      <c r="C34" s="4" t="s">
        <v>286</v>
      </c>
      <c r="D34" s="204" t="s">
        <v>1370</v>
      </c>
      <c r="E34" s="4" t="s">
        <v>565</v>
      </c>
      <c r="F34" s="186">
        <v>0</v>
      </c>
      <c r="G34" s="184">
        <v>1</v>
      </c>
      <c r="H34" s="184">
        <v>0.01</v>
      </c>
      <c r="I34" s="185" t="s">
        <v>18</v>
      </c>
      <c r="J34" s="187" t="s">
        <v>1271</v>
      </c>
    </row>
    <row r="35" spans="1:10" ht="55.75" customHeight="1" x14ac:dyDescent="0.75">
      <c r="A35" s="190" t="s">
        <v>1216</v>
      </c>
      <c r="B35" s="4" t="s">
        <v>1272</v>
      </c>
      <c r="C35" s="4" t="s">
        <v>287</v>
      </c>
      <c r="D35" s="200" t="s">
        <v>1371</v>
      </c>
      <c r="E35" s="4" t="s">
        <v>564</v>
      </c>
      <c r="F35" s="186">
        <v>0</v>
      </c>
      <c r="G35" s="184">
        <v>1</v>
      </c>
      <c r="H35" s="184">
        <v>0.01</v>
      </c>
      <c r="I35" s="185" t="s">
        <v>18</v>
      </c>
      <c r="J35" s="185" t="s">
        <v>1273</v>
      </c>
    </row>
    <row r="36" spans="1:10" ht="64.75" customHeight="1" x14ac:dyDescent="0.75">
      <c r="A36" s="190" t="s">
        <v>1216</v>
      </c>
      <c r="B36" s="4" t="s">
        <v>1274</v>
      </c>
      <c r="C36" s="4" t="s">
        <v>532</v>
      </c>
      <c r="D36" s="4" t="s">
        <v>1372</v>
      </c>
      <c r="E36" s="4" t="s">
        <v>563</v>
      </c>
      <c r="F36" s="186">
        <v>0</v>
      </c>
      <c r="G36" s="184">
        <v>1</v>
      </c>
      <c r="H36" s="184">
        <v>0.01</v>
      </c>
      <c r="I36" s="185" t="s">
        <v>18</v>
      </c>
      <c r="J36" s="187" t="s">
        <v>1275</v>
      </c>
    </row>
    <row r="37" spans="1:10" ht="74.25" customHeight="1" x14ac:dyDescent="0.75">
      <c r="A37" s="190" t="s">
        <v>1216</v>
      </c>
      <c r="B37" s="4" t="s">
        <v>1276</v>
      </c>
      <c r="C37" s="4" t="s">
        <v>805</v>
      </c>
      <c r="D37" s="4" t="s">
        <v>1373</v>
      </c>
      <c r="E37" s="4" t="s">
        <v>806</v>
      </c>
      <c r="F37" s="186">
        <v>0</v>
      </c>
      <c r="G37" s="184">
        <v>1</v>
      </c>
      <c r="H37" s="184">
        <v>0.01</v>
      </c>
      <c r="I37" s="185" t="s">
        <v>807</v>
      </c>
      <c r="J37" s="187" t="s">
        <v>1423</v>
      </c>
    </row>
    <row r="38" spans="1:10" ht="63" customHeight="1" x14ac:dyDescent="0.75">
      <c r="A38" s="190" t="s">
        <v>1216</v>
      </c>
      <c r="B38" s="4" t="s">
        <v>1277</v>
      </c>
      <c r="C38" s="4" t="s">
        <v>288</v>
      </c>
      <c r="D38" s="4" t="s">
        <v>1374</v>
      </c>
      <c r="E38" s="4" t="s">
        <v>562</v>
      </c>
      <c r="F38" s="186">
        <v>0</v>
      </c>
      <c r="G38" s="184">
        <v>1</v>
      </c>
      <c r="H38" s="184">
        <v>0.01</v>
      </c>
      <c r="I38" s="185" t="s">
        <v>18</v>
      </c>
      <c r="J38" s="187" t="s">
        <v>1278</v>
      </c>
    </row>
    <row r="39" spans="1:10" ht="90" customHeight="1" x14ac:dyDescent="0.75">
      <c r="A39" s="190" t="s">
        <v>1216</v>
      </c>
      <c r="B39" s="4" t="s">
        <v>1279</v>
      </c>
      <c r="C39" s="4" t="s">
        <v>294</v>
      </c>
      <c r="D39" s="4" t="s">
        <v>1375</v>
      </c>
      <c r="E39" s="4" t="s">
        <v>547</v>
      </c>
      <c r="F39" s="184">
        <v>0</v>
      </c>
      <c r="G39" s="184">
        <v>0.4</v>
      </c>
      <c r="H39" s="186">
        <v>0.01</v>
      </c>
      <c r="I39" s="185" t="s">
        <v>16</v>
      </c>
      <c r="J39" s="191" t="s">
        <v>1422</v>
      </c>
    </row>
    <row r="40" spans="1:10" ht="90" customHeight="1" x14ac:dyDescent="0.75">
      <c r="A40" s="190" t="s">
        <v>1216</v>
      </c>
      <c r="B40" s="4" t="s">
        <v>1279</v>
      </c>
      <c r="C40" s="4" t="s">
        <v>295</v>
      </c>
      <c r="D40" s="4" t="s">
        <v>1375</v>
      </c>
      <c r="E40" s="4" t="s">
        <v>546</v>
      </c>
      <c r="F40" s="184">
        <v>0</v>
      </c>
      <c r="G40" s="184">
        <v>0.4</v>
      </c>
      <c r="H40" s="186">
        <v>0.01</v>
      </c>
      <c r="I40" s="185" t="s">
        <v>16</v>
      </c>
      <c r="J40" s="191" t="s">
        <v>1422</v>
      </c>
    </row>
    <row r="41" spans="1:10" ht="90" customHeight="1" x14ac:dyDescent="0.75">
      <c r="A41" s="190" t="s">
        <v>1216</v>
      </c>
      <c r="B41" s="4" t="s">
        <v>1279</v>
      </c>
      <c r="C41" s="4" t="s">
        <v>296</v>
      </c>
      <c r="D41" s="4" t="s">
        <v>1375</v>
      </c>
      <c r="E41" s="4" t="s">
        <v>545</v>
      </c>
      <c r="F41" s="184">
        <v>0</v>
      </c>
      <c r="G41" s="184">
        <v>0.4</v>
      </c>
      <c r="H41" s="186">
        <v>0.01</v>
      </c>
      <c r="I41" s="185" t="s">
        <v>16</v>
      </c>
      <c r="J41" s="191" t="s">
        <v>1422</v>
      </c>
    </row>
    <row r="42" spans="1:10" ht="90" customHeight="1" x14ac:dyDescent="0.75">
      <c r="A42" s="190" t="s">
        <v>1216</v>
      </c>
      <c r="B42" s="4" t="s">
        <v>1279</v>
      </c>
      <c r="C42" s="4" t="s">
        <v>297</v>
      </c>
      <c r="D42" s="4" t="s">
        <v>1375</v>
      </c>
      <c r="E42" s="4" t="s">
        <v>544</v>
      </c>
      <c r="F42" s="184">
        <v>0</v>
      </c>
      <c r="G42" s="184">
        <v>0.4</v>
      </c>
      <c r="H42" s="186">
        <v>0.01</v>
      </c>
      <c r="I42" s="185" t="s">
        <v>16</v>
      </c>
      <c r="J42" s="191" t="s">
        <v>1422</v>
      </c>
    </row>
    <row r="43" spans="1:10" ht="90" customHeight="1" x14ac:dyDescent="0.75">
      <c r="A43" s="190" t="s">
        <v>1216</v>
      </c>
      <c r="B43" s="4" t="s">
        <v>1279</v>
      </c>
      <c r="C43" s="3" t="s">
        <v>298</v>
      </c>
      <c r="D43" s="4" t="s">
        <v>1375</v>
      </c>
      <c r="E43" s="4" t="s">
        <v>543</v>
      </c>
      <c r="F43" s="184">
        <v>0</v>
      </c>
      <c r="G43" s="184">
        <v>0.4</v>
      </c>
      <c r="H43" s="186">
        <v>0.01</v>
      </c>
      <c r="I43" s="185" t="s">
        <v>16</v>
      </c>
      <c r="J43" s="191" t="s">
        <v>1422</v>
      </c>
    </row>
    <row r="44" spans="1:10" ht="90" customHeight="1" x14ac:dyDescent="0.75">
      <c r="A44" s="190" t="s">
        <v>1216</v>
      </c>
      <c r="B44" s="4" t="s">
        <v>1280</v>
      </c>
      <c r="C44" s="4" t="s">
        <v>299</v>
      </c>
      <c r="D44" s="4" t="s">
        <v>1376</v>
      </c>
      <c r="E44" s="4" t="s">
        <v>542</v>
      </c>
      <c r="F44" s="184">
        <v>0</v>
      </c>
      <c r="G44" s="184">
        <v>0.4</v>
      </c>
      <c r="H44" s="186">
        <v>0.01</v>
      </c>
      <c r="I44" s="185" t="s">
        <v>17</v>
      </c>
      <c r="J44" s="191" t="s">
        <v>1421</v>
      </c>
    </row>
    <row r="45" spans="1:10" ht="90" customHeight="1" x14ac:dyDescent="0.75">
      <c r="A45" s="190" t="s">
        <v>1216</v>
      </c>
      <c r="B45" s="4" t="s">
        <v>1280</v>
      </c>
      <c r="C45" s="4" t="s">
        <v>300</v>
      </c>
      <c r="D45" s="4" t="s">
        <v>1376</v>
      </c>
      <c r="E45" s="4" t="s">
        <v>541</v>
      </c>
      <c r="F45" s="184">
        <v>0</v>
      </c>
      <c r="G45" s="184">
        <v>0.4</v>
      </c>
      <c r="H45" s="186">
        <v>0.01</v>
      </c>
      <c r="I45" s="185" t="s">
        <v>17</v>
      </c>
      <c r="J45" s="191" t="s">
        <v>1421</v>
      </c>
    </row>
    <row r="46" spans="1:10" ht="90" customHeight="1" x14ac:dyDescent="0.75">
      <c r="A46" s="190" t="s">
        <v>1216</v>
      </c>
      <c r="B46" s="4" t="s">
        <v>1280</v>
      </c>
      <c r="C46" s="4" t="s">
        <v>301</v>
      </c>
      <c r="D46" s="4" t="s">
        <v>1376</v>
      </c>
      <c r="E46" s="4" t="s">
        <v>540</v>
      </c>
      <c r="F46" s="184">
        <v>0</v>
      </c>
      <c r="G46" s="184">
        <v>0.4</v>
      </c>
      <c r="H46" s="186">
        <v>0.01</v>
      </c>
      <c r="I46" s="185" t="s">
        <v>17</v>
      </c>
      <c r="J46" s="191" t="s">
        <v>1421</v>
      </c>
    </row>
    <row r="47" spans="1:10" ht="90" customHeight="1" x14ac:dyDescent="0.75">
      <c r="A47" s="190" t="s">
        <v>1216</v>
      </c>
      <c r="B47" s="4" t="s">
        <v>1280</v>
      </c>
      <c r="C47" s="4" t="s">
        <v>302</v>
      </c>
      <c r="D47" s="4" t="s">
        <v>1376</v>
      </c>
      <c r="E47" s="4" t="s">
        <v>539</v>
      </c>
      <c r="F47" s="184">
        <v>0</v>
      </c>
      <c r="G47" s="184">
        <v>0.4</v>
      </c>
      <c r="H47" s="186">
        <v>0.01</v>
      </c>
      <c r="I47" s="185" t="s">
        <v>17</v>
      </c>
      <c r="J47" s="191" t="s">
        <v>1421</v>
      </c>
    </row>
    <row r="48" spans="1:10" ht="90" customHeight="1" x14ac:dyDescent="0.75">
      <c r="A48" s="190" t="s">
        <v>1216</v>
      </c>
      <c r="B48" s="4" t="s">
        <v>1280</v>
      </c>
      <c r="C48" s="4" t="s">
        <v>303</v>
      </c>
      <c r="D48" s="4" t="s">
        <v>1376</v>
      </c>
      <c r="E48" s="4" t="s">
        <v>538</v>
      </c>
      <c r="F48" s="184">
        <v>0</v>
      </c>
      <c r="G48" s="184">
        <v>0.4</v>
      </c>
      <c r="H48" s="186">
        <v>0.01</v>
      </c>
      <c r="I48" s="185" t="s">
        <v>17</v>
      </c>
      <c r="J48" s="191" t="s">
        <v>1421</v>
      </c>
    </row>
    <row r="49" spans="1:10" ht="119.5" customHeight="1" x14ac:dyDescent="0.75">
      <c r="A49" s="190" t="s">
        <v>1216</v>
      </c>
      <c r="B49" s="3" t="s">
        <v>1281</v>
      </c>
      <c r="C49" s="3" t="s">
        <v>681</v>
      </c>
      <c r="D49" s="3" t="s">
        <v>1377</v>
      </c>
      <c r="E49" s="3" t="s">
        <v>682</v>
      </c>
      <c r="F49" s="189">
        <v>0</v>
      </c>
      <c r="G49" s="189">
        <v>1</v>
      </c>
      <c r="H49" s="189">
        <v>0.02</v>
      </c>
      <c r="I49" s="3" t="s">
        <v>683</v>
      </c>
      <c r="J49" s="187" t="s">
        <v>1420</v>
      </c>
    </row>
    <row r="50" spans="1:10" ht="78" customHeight="1" x14ac:dyDescent="0.75">
      <c r="A50" s="190" t="s">
        <v>1216</v>
      </c>
      <c r="B50" s="3" t="s">
        <v>1282</v>
      </c>
      <c r="C50" s="3" t="s">
        <v>771</v>
      </c>
      <c r="D50" s="3" t="s">
        <v>1378</v>
      </c>
      <c r="E50" s="3" t="s">
        <v>772</v>
      </c>
      <c r="F50" s="203">
        <v>0</v>
      </c>
      <c r="G50" s="203">
        <v>300</v>
      </c>
      <c r="H50" s="203">
        <v>5</v>
      </c>
      <c r="I50" s="3" t="s">
        <v>773</v>
      </c>
      <c r="J50" s="202" t="s">
        <v>1283</v>
      </c>
    </row>
    <row r="51" spans="1:10" ht="74" customHeight="1" x14ac:dyDescent="0.75">
      <c r="A51" s="190" t="s">
        <v>1216</v>
      </c>
      <c r="B51" s="3" t="s">
        <v>1284</v>
      </c>
      <c r="C51" s="3" t="s">
        <v>768</v>
      </c>
      <c r="D51" s="3" t="s">
        <v>1379</v>
      </c>
      <c r="E51" s="4" t="s">
        <v>769</v>
      </c>
      <c r="F51" s="196">
        <v>0</v>
      </c>
      <c r="G51" s="196">
        <v>1</v>
      </c>
      <c r="H51" s="196">
        <v>0.02</v>
      </c>
      <c r="I51" s="185" t="s">
        <v>770</v>
      </c>
      <c r="J51" s="202" t="s">
        <v>1285</v>
      </c>
    </row>
    <row r="52" spans="1:10" ht="128.75" customHeight="1" x14ac:dyDescent="0.75">
      <c r="A52" s="190" t="s">
        <v>1216</v>
      </c>
      <c r="B52" s="3" t="s">
        <v>1286</v>
      </c>
      <c r="C52" s="3" t="s">
        <v>485</v>
      </c>
      <c r="D52" s="3" t="s">
        <v>1380</v>
      </c>
      <c r="E52" s="4" t="s">
        <v>596</v>
      </c>
      <c r="F52" s="196">
        <v>0</v>
      </c>
      <c r="G52" s="196">
        <v>1</v>
      </c>
      <c r="H52" s="196">
        <v>0.01</v>
      </c>
      <c r="I52" s="185" t="s">
        <v>486</v>
      </c>
      <c r="J52" s="187" t="s">
        <v>1419</v>
      </c>
    </row>
    <row r="53" spans="1:10" ht="72.5" customHeight="1" x14ac:dyDescent="0.75">
      <c r="A53" s="190" t="s">
        <v>1216</v>
      </c>
      <c r="B53" s="3" t="s">
        <v>1287</v>
      </c>
      <c r="C53" s="3" t="s">
        <v>480</v>
      </c>
      <c r="D53" s="3" t="s">
        <v>1381</v>
      </c>
      <c r="E53" s="4" t="s">
        <v>595</v>
      </c>
      <c r="F53" s="196">
        <v>0</v>
      </c>
      <c r="G53" s="196">
        <v>0.5</v>
      </c>
      <c r="H53" s="196">
        <v>0.01</v>
      </c>
      <c r="I53" s="201" t="s">
        <v>481</v>
      </c>
      <c r="J53" s="187" t="s">
        <v>1288</v>
      </c>
    </row>
    <row r="54" spans="1:10" ht="90" customHeight="1" x14ac:dyDescent="0.75">
      <c r="A54" s="190" t="s">
        <v>1216</v>
      </c>
      <c r="B54" s="4" t="s">
        <v>1289</v>
      </c>
      <c r="C54" s="4" t="s">
        <v>99</v>
      </c>
      <c r="D54" s="200" t="s">
        <v>1382</v>
      </c>
      <c r="E54" s="4" t="s">
        <v>594</v>
      </c>
      <c r="F54" s="186">
        <v>0</v>
      </c>
      <c r="G54" s="186">
        <v>1</v>
      </c>
      <c r="H54" s="184">
        <v>0.02</v>
      </c>
      <c r="I54" s="185" t="s">
        <v>462</v>
      </c>
      <c r="J54" s="187" t="s">
        <v>1290</v>
      </c>
    </row>
    <row r="55" spans="1:10" ht="125" customHeight="1" x14ac:dyDescent="0.75">
      <c r="A55" s="190" t="s">
        <v>1216</v>
      </c>
      <c r="B55" s="4" t="s">
        <v>1291</v>
      </c>
      <c r="C55" s="4" t="s">
        <v>304</v>
      </c>
      <c r="D55" s="200" t="s">
        <v>1383</v>
      </c>
      <c r="E55" s="4" t="s">
        <v>593</v>
      </c>
      <c r="F55" s="186">
        <v>0</v>
      </c>
      <c r="G55" s="186">
        <v>1</v>
      </c>
      <c r="H55" s="199">
        <v>0.02</v>
      </c>
      <c r="I55" s="187" t="s">
        <v>1007</v>
      </c>
      <c r="J55" s="187" t="s">
        <v>1418</v>
      </c>
    </row>
    <row r="56" spans="1:10" ht="121.25" customHeight="1" x14ac:dyDescent="0.75">
      <c r="A56" s="190" t="s">
        <v>1216</v>
      </c>
      <c r="B56" s="3" t="s">
        <v>1292</v>
      </c>
      <c r="C56" s="3" t="s">
        <v>808</v>
      </c>
      <c r="D56" s="3" t="s">
        <v>1384</v>
      </c>
      <c r="E56" s="4" t="s">
        <v>809</v>
      </c>
      <c r="F56" s="196">
        <v>0</v>
      </c>
      <c r="G56" s="196">
        <v>1</v>
      </c>
      <c r="H56" s="196">
        <v>0.01</v>
      </c>
      <c r="I56" s="185" t="s">
        <v>486</v>
      </c>
      <c r="J56" s="187" t="s">
        <v>1417</v>
      </c>
    </row>
    <row r="57" spans="1:10" ht="90" customHeight="1" x14ac:dyDescent="0.75">
      <c r="A57" s="190" t="s">
        <v>1216</v>
      </c>
      <c r="B57" s="4" t="s">
        <v>1293</v>
      </c>
      <c r="C57" s="4" t="s">
        <v>305</v>
      </c>
      <c r="D57" s="4" t="s">
        <v>1385</v>
      </c>
      <c r="E57" s="4" t="s">
        <v>591</v>
      </c>
      <c r="F57" s="184">
        <v>0</v>
      </c>
      <c r="G57" s="184">
        <v>1</v>
      </c>
      <c r="H57" s="184">
        <v>0.01</v>
      </c>
      <c r="I57" s="185" t="s">
        <v>20</v>
      </c>
      <c r="J57" s="187" t="s">
        <v>1416</v>
      </c>
    </row>
    <row r="58" spans="1:10" ht="90" customHeight="1" x14ac:dyDescent="0.75">
      <c r="A58" s="190" t="s">
        <v>1294</v>
      </c>
      <c r="B58" s="198" t="s">
        <v>1295</v>
      </c>
      <c r="C58" s="4" t="s">
        <v>448</v>
      </c>
      <c r="D58" s="198" t="s">
        <v>1386</v>
      </c>
      <c r="E58" s="4" t="s">
        <v>561</v>
      </c>
      <c r="F58" s="186">
        <v>0</v>
      </c>
      <c r="G58" s="184">
        <v>1</v>
      </c>
      <c r="H58" s="184">
        <v>0.01</v>
      </c>
      <c r="I58" s="185" t="s">
        <v>18</v>
      </c>
      <c r="J58" s="187" t="s">
        <v>1296</v>
      </c>
    </row>
    <row r="59" spans="1:10" ht="55.75" customHeight="1" x14ac:dyDescent="0.75">
      <c r="A59" s="190" t="s">
        <v>1294</v>
      </c>
      <c r="B59" s="198" t="s">
        <v>1297</v>
      </c>
      <c r="C59" s="4" t="s">
        <v>455</v>
      </c>
      <c r="D59" s="198" t="s">
        <v>1387</v>
      </c>
      <c r="E59" s="4" t="s">
        <v>560</v>
      </c>
      <c r="F59" s="186"/>
      <c r="G59" s="184"/>
      <c r="H59" s="184"/>
      <c r="I59" s="185"/>
      <c r="J59" s="191"/>
    </row>
    <row r="60" spans="1:10" ht="64.25" customHeight="1" x14ac:dyDescent="0.75">
      <c r="A60" s="190" t="s">
        <v>1294</v>
      </c>
      <c r="B60" s="4" t="s">
        <v>1298</v>
      </c>
      <c r="C60" s="4" t="s">
        <v>289</v>
      </c>
      <c r="D60" s="4" t="s">
        <v>1388</v>
      </c>
      <c r="E60" s="4" t="s">
        <v>557</v>
      </c>
      <c r="F60" s="186">
        <v>0</v>
      </c>
      <c r="G60" s="184">
        <v>1</v>
      </c>
      <c r="H60" s="184">
        <v>0.01</v>
      </c>
      <c r="I60" s="185" t="s">
        <v>18</v>
      </c>
      <c r="J60" s="191" t="s">
        <v>1299</v>
      </c>
    </row>
    <row r="61" spans="1:10" ht="41.75" customHeight="1" x14ac:dyDescent="0.75">
      <c r="A61" s="190" t="s">
        <v>1294</v>
      </c>
      <c r="B61" s="4" t="s">
        <v>1300</v>
      </c>
      <c r="C61" s="4" t="s">
        <v>452</v>
      </c>
      <c r="D61" s="4" t="s">
        <v>1389</v>
      </c>
      <c r="E61" s="4" t="s">
        <v>559</v>
      </c>
      <c r="F61" s="186"/>
      <c r="G61" s="184"/>
      <c r="H61" s="184"/>
      <c r="I61" s="185"/>
      <c r="J61" s="191"/>
    </row>
    <row r="62" spans="1:10" ht="53" customHeight="1" x14ac:dyDescent="0.75">
      <c r="A62" s="190" t="s">
        <v>1294</v>
      </c>
      <c r="B62" s="4" t="s">
        <v>1301</v>
      </c>
      <c r="C62" s="4" t="s">
        <v>449</v>
      </c>
      <c r="D62" s="4" t="s">
        <v>1390</v>
      </c>
      <c r="E62" s="4" t="s">
        <v>558</v>
      </c>
      <c r="F62" s="186">
        <v>0</v>
      </c>
      <c r="G62" s="184">
        <v>1</v>
      </c>
      <c r="H62" s="184">
        <v>0.01</v>
      </c>
      <c r="I62" s="185" t="s">
        <v>18</v>
      </c>
      <c r="J62" s="191" t="s">
        <v>1302</v>
      </c>
    </row>
    <row r="63" spans="1:10" ht="46.75" customHeight="1" x14ac:dyDescent="0.75">
      <c r="A63" s="190" t="s">
        <v>1294</v>
      </c>
      <c r="B63" s="4" t="s">
        <v>1303</v>
      </c>
      <c r="C63" s="4" t="s">
        <v>450</v>
      </c>
      <c r="D63" s="4" t="s">
        <v>1391</v>
      </c>
      <c r="E63" s="4" t="s">
        <v>556</v>
      </c>
      <c r="F63" s="186">
        <v>0</v>
      </c>
      <c r="G63" s="184">
        <v>1</v>
      </c>
      <c r="H63" s="184">
        <v>0.01</v>
      </c>
      <c r="I63" s="185" t="s">
        <v>18</v>
      </c>
      <c r="J63" s="191" t="s">
        <v>1304</v>
      </c>
    </row>
    <row r="64" spans="1:10" ht="49" customHeight="1" x14ac:dyDescent="0.75">
      <c r="A64" s="190" t="s">
        <v>1294</v>
      </c>
      <c r="B64" s="4" t="s">
        <v>1305</v>
      </c>
      <c r="C64" s="4" t="s">
        <v>451</v>
      </c>
      <c r="D64" s="4" t="s">
        <v>1392</v>
      </c>
      <c r="E64" s="4" t="s">
        <v>554</v>
      </c>
      <c r="F64" s="186"/>
      <c r="G64" s="184"/>
      <c r="H64" s="184"/>
      <c r="I64" s="185"/>
      <c r="J64" s="191"/>
    </row>
    <row r="65" spans="1:10" ht="63" customHeight="1" x14ac:dyDescent="0.75">
      <c r="A65" s="190" t="s">
        <v>1294</v>
      </c>
      <c r="B65" s="187" t="s">
        <v>1306</v>
      </c>
      <c r="C65" s="4" t="s">
        <v>43</v>
      </c>
      <c r="D65" s="187" t="s">
        <v>1393</v>
      </c>
      <c r="E65" s="4" t="s">
        <v>550</v>
      </c>
      <c r="F65" s="186">
        <v>0</v>
      </c>
      <c r="G65" s="186">
        <v>1</v>
      </c>
      <c r="H65" s="186">
        <v>0.01</v>
      </c>
      <c r="I65" s="185" t="s">
        <v>18</v>
      </c>
      <c r="J65" s="187" t="s">
        <v>1307</v>
      </c>
    </row>
    <row r="66" spans="1:10" ht="39.75" customHeight="1" x14ac:dyDescent="0.75">
      <c r="A66" s="190" t="s">
        <v>1308</v>
      </c>
      <c r="B66" s="4" t="s">
        <v>1309</v>
      </c>
      <c r="C66" s="4" t="s">
        <v>131</v>
      </c>
      <c r="D66" s="4" t="s">
        <v>1394</v>
      </c>
      <c r="E66" s="4" t="s">
        <v>1133</v>
      </c>
      <c r="F66" s="4"/>
      <c r="G66" s="4"/>
      <c r="H66" s="4"/>
      <c r="I66" s="185"/>
      <c r="J66" s="191"/>
    </row>
    <row r="67" spans="1:10" ht="47" customHeight="1" x14ac:dyDescent="0.75">
      <c r="A67" s="190" t="s">
        <v>1308</v>
      </c>
      <c r="B67" s="3" t="s">
        <v>1310</v>
      </c>
      <c r="C67" s="3" t="s">
        <v>1016</v>
      </c>
      <c r="D67" s="3" t="s">
        <v>1395</v>
      </c>
      <c r="E67" s="3" t="s">
        <v>1145</v>
      </c>
      <c r="F67" s="189">
        <v>0</v>
      </c>
      <c r="G67" s="189">
        <v>1</v>
      </c>
      <c r="H67" s="189">
        <v>0.01</v>
      </c>
      <c r="I67" s="185" t="s">
        <v>1146</v>
      </c>
      <c r="J67" s="187" t="s">
        <v>1415</v>
      </c>
    </row>
    <row r="68" spans="1:10" ht="63.25" customHeight="1" x14ac:dyDescent="0.75">
      <c r="A68" s="190" t="s">
        <v>1308</v>
      </c>
      <c r="B68" s="3" t="s">
        <v>1311</v>
      </c>
      <c r="C68" s="3" t="s">
        <v>797</v>
      </c>
      <c r="D68" s="3" t="s">
        <v>1396</v>
      </c>
      <c r="E68" s="4" t="s">
        <v>798</v>
      </c>
      <c r="F68" s="189">
        <v>0</v>
      </c>
      <c r="G68" s="189">
        <v>1</v>
      </c>
      <c r="H68" s="189">
        <v>0.01</v>
      </c>
      <c r="I68" s="185" t="s">
        <v>799</v>
      </c>
      <c r="J68" s="197" t="s">
        <v>1312</v>
      </c>
    </row>
    <row r="69" spans="1:10" ht="60.25" customHeight="1" x14ac:dyDescent="0.75">
      <c r="A69" s="190" t="s">
        <v>1308</v>
      </c>
      <c r="B69" s="185" t="s">
        <v>1313</v>
      </c>
      <c r="C69" s="4" t="s">
        <v>1078</v>
      </c>
      <c r="D69" s="185" t="s">
        <v>1397</v>
      </c>
      <c r="E69" s="4" t="s">
        <v>572</v>
      </c>
      <c r="F69" s="186">
        <v>0</v>
      </c>
      <c r="G69" s="184">
        <v>1</v>
      </c>
      <c r="H69" s="184">
        <v>0.01</v>
      </c>
      <c r="I69" s="185" t="s">
        <v>19</v>
      </c>
      <c r="J69" s="187" t="s">
        <v>1314</v>
      </c>
    </row>
    <row r="70" spans="1:10" ht="41.5" customHeight="1" x14ac:dyDescent="0.75">
      <c r="A70" s="190" t="s">
        <v>1308</v>
      </c>
      <c r="B70" s="4" t="s">
        <v>1315</v>
      </c>
      <c r="C70" s="4" t="s">
        <v>308</v>
      </c>
      <c r="D70" s="4" t="s">
        <v>1398</v>
      </c>
      <c r="E70" s="4" t="s">
        <v>580</v>
      </c>
      <c r="F70" s="4"/>
      <c r="G70" s="4"/>
      <c r="H70" s="4"/>
      <c r="I70" s="185"/>
      <c r="J70" s="191"/>
    </row>
    <row r="71" spans="1:10" ht="82.5" customHeight="1" x14ac:dyDescent="0.75">
      <c r="A71" s="190" t="s">
        <v>1308</v>
      </c>
      <c r="B71" s="4" t="s">
        <v>1316</v>
      </c>
      <c r="C71" s="4" t="s">
        <v>118</v>
      </c>
      <c r="D71" s="4" t="s">
        <v>1399</v>
      </c>
      <c r="E71" s="4" t="s">
        <v>571</v>
      </c>
      <c r="F71" s="4"/>
      <c r="G71" s="4"/>
      <c r="H71" s="4"/>
      <c r="I71" s="185"/>
      <c r="J71" s="187" t="s">
        <v>1414</v>
      </c>
    </row>
    <row r="72" spans="1:10" ht="54" customHeight="1" x14ac:dyDescent="0.75">
      <c r="A72" s="190" t="s">
        <v>1308</v>
      </c>
      <c r="B72" s="4" t="s">
        <v>1317</v>
      </c>
      <c r="C72" s="4" t="s">
        <v>282</v>
      </c>
      <c r="D72" s="4" t="s">
        <v>1400</v>
      </c>
      <c r="E72" s="4" t="s">
        <v>570</v>
      </c>
      <c r="F72" s="186">
        <v>0</v>
      </c>
      <c r="G72" s="184">
        <v>1</v>
      </c>
      <c r="H72" s="184">
        <v>0.01</v>
      </c>
      <c r="I72" s="185" t="s">
        <v>18</v>
      </c>
      <c r="J72" s="187" t="s">
        <v>1318</v>
      </c>
    </row>
    <row r="73" spans="1:10" ht="80" customHeight="1" x14ac:dyDescent="0.75">
      <c r="A73" s="190" t="s">
        <v>1308</v>
      </c>
      <c r="B73" s="4" t="s">
        <v>1319</v>
      </c>
      <c r="C73" s="4" t="s">
        <v>702</v>
      </c>
      <c r="D73" s="4" t="s">
        <v>1401</v>
      </c>
      <c r="E73" s="4" t="s">
        <v>716</v>
      </c>
      <c r="F73" s="186">
        <v>0</v>
      </c>
      <c r="G73" s="186">
        <v>1</v>
      </c>
      <c r="H73" s="184">
        <v>0.01</v>
      </c>
      <c r="I73" s="185" t="s">
        <v>715</v>
      </c>
      <c r="J73" s="187" t="s">
        <v>1413</v>
      </c>
    </row>
    <row r="74" spans="1:10" ht="36" customHeight="1" x14ac:dyDescent="0.75">
      <c r="A74" s="190" t="s">
        <v>1308</v>
      </c>
      <c r="B74" s="3" t="s">
        <v>1320</v>
      </c>
      <c r="C74" s="3" t="s">
        <v>491</v>
      </c>
      <c r="D74" s="3" t="s">
        <v>1402</v>
      </c>
      <c r="E74" s="4" t="s">
        <v>592</v>
      </c>
      <c r="F74" s="189">
        <v>0</v>
      </c>
      <c r="G74" s="189">
        <v>0.2</v>
      </c>
      <c r="H74" s="189">
        <v>0.01</v>
      </c>
      <c r="I74" s="188" t="s">
        <v>492</v>
      </c>
      <c r="J74" s="191"/>
    </row>
    <row r="75" spans="1:10" ht="40.75" customHeight="1" x14ac:dyDescent="0.75">
      <c r="A75" s="190" t="s">
        <v>1321</v>
      </c>
      <c r="B75" s="3" t="s">
        <v>1322</v>
      </c>
      <c r="C75" s="3" t="s">
        <v>762</v>
      </c>
      <c r="D75" s="3" t="s">
        <v>1403</v>
      </c>
      <c r="E75" s="3" t="s">
        <v>764</v>
      </c>
      <c r="F75" s="196"/>
      <c r="G75" s="196"/>
      <c r="H75" s="196"/>
      <c r="I75" s="188"/>
      <c r="J75" s="191"/>
    </row>
    <row r="76" spans="1:10" ht="42.75" customHeight="1" x14ac:dyDescent="0.75">
      <c r="A76" s="190" t="s">
        <v>1321</v>
      </c>
      <c r="B76" s="3" t="s">
        <v>1323</v>
      </c>
      <c r="C76" s="3" t="s">
        <v>761</v>
      </c>
      <c r="D76" s="3" t="s">
        <v>1403</v>
      </c>
      <c r="E76" s="3" t="s">
        <v>763</v>
      </c>
      <c r="F76" s="196"/>
      <c r="G76" s="196"/>
      <c r="H76" s="196"/>
      <c r="I76" s="188"/>
      <c r="J76" s="191"/>
    </row>
    <row r="77" spans="1:10" ht="43.5" customHeight="1" x14ac:dyDescent="0.75">
      <c r="A77" s="190" t="s">
        <v>1321</v>
      </c>
      <c r="B77" s="3" t="s">
        <v>1324</v>
      </c>
      <c r="C77" s="3" t="s">
        <v>1004</v>
      </c>
      <c r="D77" s="3" t="s">
        <v>1404</v>
      </c>
      <c r="E77" s="4" t="s">
        <v>1005</v>
      </c>
      <c r="F77" s="4"/>
      <c r="G77" s="4"/>
      <c r="H77" s="4"/>
      <c r="I77" s="188"/>
      <c r="J77" s="195"/>
    </row>
    <row r="78" spans="1:10" ht="32.5" customHeight="1" x14ac:dyDescent="0.75">
      <c r="A78" s="190" t="s">
        <v>1321</v>
      </c>
      <c r="B78" s="3" t="s">
        <v>1325</v>
      </c>
      <c r="C78" s="3" t="s">
        <v>345</v>
      </c>
      <c r="D78" s="3" t="s">
        <v>1405</v>
      </c>
      <c r="E78" s="4" t="s">
        <v>583</v>
      </c>
      <c r="F78" s="3">
        <v>0</v>
      </c>
      <c r="G78" s="3">
        <v>1</v>
      </c>
      <c r="H78" s="3">
        <v>1</v>
      </c>
      <c r="I78" s="188" t="s">
        <v>12</v>
      </c>
      <c r="J78" s="187" t="s">
        <v>1412</v>
      </c>
    </row>
    <row r="79" spans="1:10" ht="39.75" customHeight="1" x14ac:dyDescent="0.75">
      <c r="A79" s="190" t="s">
        <v>1321</v>
      </c>
      <c r="B79" s="3" t="s">
        <v>1326</v>
      </c>
      <c r="C79" s="3" t="s">
        <v>269</v>
      </c>
      <c r="D79" s="3" t="s">
        <v>1406</v>
      </c>
      <c r="E79" s="4" t="s">
        <v>582</v>
      </c>
      <c r="F79" s="189">
        <v>-0.5</v>
      </c>
      <c r="G79" s="189">
        <v>1</v>
      </c>
      <c r="H79" s="189">
        <v>0.02</v>
      </c>
      <c r="I79" s="188" t="s">
        <v>270</v>
      </c>
      <c r="J79" s="191"/>
    </row>
    <row r="80" spans="1:10" ht="38.25" customHeight="1" x14ac:dyDescent="0.75">
      <c r="A80" s="190" t="s">
        <v>1321</v>
      </c>
      <c r="B80" s="3" t="s">
        <v>1327</v>
      </c>
      <c r="C80" s="3" t="s">
        <v>268</v>
      </c>
      <c r="D80" s="3" t="s">
        <v>1406</v>
      </c>
      <c r="E80" s="4" t="s">
        <v>581</v>
      </c>
      <c r="F80" s="189">
        <v>-0.5</v>
      </c>
      <c r="G80" s="189">
        <v>1</v>
      </c>
      <c r="H80" s="189">
        <v>0.02</v>
      </c>
      <c r="I80" s="188" t="s">
        <v>271</v>
      </c>
      <c r="J80" s="191"/>
    </row>
    <row r="81" spans="1:10" ht="88.5" customHeight="1" x14ac:dyDescent="0.75">
      <c r="A81" s="190" t="s">
        <v>1321</v>
      </c>
      <c r="B81" s="4" t="s">
        <v>1328</v>
      </c>
      <c r="C81" s="4" t="s">
        <v>115</v>
      </c>
      <c r="D81" s="4" t="s">
        <v>1407</v>
      </c>
      <c r="E81" s="4" t="s">
        <v>578</v>
      </c>
      <c r="F81" s="194">
        <v>0</v>
      </c>
      <c r="G81" s="193">
        <v>2000</v>
      </c>
      <c r="H81" s="193">
        <v>25</v>
      </c>
      <c r="I81" s="185" t="s">
        <v>180</v>
      </c>
      <c r="J81" s="187" t="s">
        <v>1411</v>
      </c>
    </row>
    <row r="82" spans="1:10" ht="54" customHeight="1" x14ac:dyDescent="0.75">
      <c r="A82" s="190" t="s">
        <v>1321</v>
      </c>
      <c r="B82" s="4" t="s">
        <v>1329</v>
      </c>
      <c r="C82" s="4" t="s">
        <v>116</v>
      </c>
      <c r="D82" s="4" t="s">
        <v>1408</v>
      </c>
      <c r="E82" s="192"/>
      <c r="F82" s="4"/>
      <c r="G82" s="4"/>
      <c r="H82" s="4"/>
      <c r="I82" s="185"/>
      <c r="J82" s="191"/>
    </row>
    <row r="83" spans="1:10" ht="116.5" customHeight="1" x14ac:dyDescent="0.75">
      <c r="A83" s="190" t="s">
        <v>1321</v>
      </c>
      <c r="B83" s="3" t="s">
        <v>1330</v>
      </c>
      <c r="C83" s="3" t="s">
        <v>254</v>
      </c>
      <c r="D83" s="3" t="s">
        <v>1409</v>
      </c>
      <c r="E83" s="4" t="s">
        <v>574</v>
      </c>
      <c r="F83" s="189">
        <v>0</v>
      </c>
      <c r="G83" s="189">
        <v>0.6</v>
      </c>
      <c r="H83" s="189">
        <v>0.01</v>
      </c>
      <c r="I83" s="188" t="s">
        <v>258</v>
      </c>
      <c r="J83" s="187" t="s">
        <v>1410</v>
      </c>
    </row>
    <row r="84" spans="1:10" ht="90" customHeight="1" x14ac:dyDescent="0.75">
      <c r="A84" s="4"/>
      <c r="B84" s="3"/>
      <c r="C84" s="3"/>
      <c r="D84" s="4"/>
      <c r="E84" s="4"/>
      <c r="F84" s="4"/>
      <c r="G84" s="4"/>
      <c r="H84" s="4"/>
      <c r="I84" s="185"/>
      <c r="J84" s="4"/>
    </row>
    <row r="85" spans="1:10" ht="90" customHeight="1" x14ac:dyDescent="0.75">
      <c r="A85" s="4"/>
      <c r="B85" s="4"/>
      <c r="C85" s="4"/>
      <c r="D85" s="4"/>
      <c r="E85" s="4"/>
      <c r="F85" s="184"/>
      <c r="G85" s="184"/>
      <c r="H85" s="186"/>
      <c r="I85" s="185"/>
      <c r="J85" s="185"/>
    </row>
    <row r="86" spans="1:10" ht="90" customHeight="1" x14ac:dyDescent="0.75">
      <c r="A86" s="4"/>
      <c r="B86" s="4"/>
      <c r="C86" s="4"/>
      <c r="D86" s="4"/>
      <c r="E86" s="4"/>
      <c r="F86" s="183"/>
      <c r="G86" s="183"/>
      <c r="H86" s="183"/>
      <c r="I86" s="4"/>
      <c r="J86" s="185"/>
    </row>
    <row r="87" spans="1:10" ht="90" customHeight="1" x14ac:dyDescent="0.75">
      <c r="A87" s="185"/>
      <c r="B87" s="185"/>
      <c r="C87" s="185"/>
      <c r="D87" s="4"/>
      <c r="E87" s="4"/>
      <c r="F87" s="184"/>
      <c r="G87" s="184"/>
      <c r="H87" s="186"/>
      <c r="I87" s="185"/>
      <c r="J87" s="185"/>
    </row>
    <row r="88" spans="1:10" ht="90" customHeight="1" x14ac:dyDescent="0.75">
      <c r="A88" s="185"/>
      <c r="B88" s="185"/>
      <c r="C88" s="185"/>
      <c r="D88" s="4"/>
      <c r="E88" s="4"/>
      <c r="F88" s="184"/>
      <c r="G88" s="184"/>
      <c r="H88" s="186"/>
      <c r="I88" s="185"/>
      <c r="J88" s="185"/>
    </row>
    <row r="89" spans="1:10" ht="90" customHeight="1" x14ac:dyDescent="0.75">
      <c r="A89" s="185"/>
      <c r="B89" s="185"/>
      <c r="C89" s="185"/>
      <c r="D89" s="4"/>
      <c r="E89" s="4"/>
      <c r="F89" s="184"/>
      <c r="G89" s="184"/>
      <c r="H89" s="186"/>
      <c r="I89" s="185"/>
      <c r="J89" s="185"/>
    </row>
    <row r="90" spans="1:10" ht="90" customHeight="1" x14ac:dyDescent="0.75">
      <c r="A90" s="185"/>
      <c r="B90" s="185"/>
      <c r="C90" s="185"/>
      <c r="D90" s="4"/>
      <c r="E90" s="4"/>
      <c r="F90" s="184"/>
      <c r="G90" s="184"/>
      <c r="H90" s="186"/>
      <c r="I90" s="185"/>
      <c r="J90" s="185"/>
    </row>
    <row r="91" spans="1:10" ht="40" customHeight="1" x14ac:dyDescent="0.75">
      <c r="A91" s="4"/>
      <c r="B91" s="4"/>
      <c r="C91" s="4"/>
      <c r="D91" s="4"/>
      <c r="E91" s="4"/>
      <c r="F91" s="184"/>
      <c r="G91" s="184"/>
      <c r="H91" s="183"/>
      <c r="I91" s="4"/>
      <c r="J91" s="4"/>
    </row>
    <row r="92" spans="1:10" ht="40" customHeight="1" x14ac:dyDescent="0.75">
      <c r="A92" s="4"/>
      <c r="B92" s="4"/>
      <c r="C92" s="4"/>
      <c r="D92" s="4"/>
      <c r="E92" s="4"/>
      <c r="F92" s="4"/>
      <c r="G92" s="4"/>
      <c r="H92" s="4"/>
      <c r="I92" s="4"/>
      <c r="J92" s="4"/>
    </row>
    <row r="93" spans="1:10" ht="40" customHeight="1" x14ac:dyDescent="0.75">
      <c r="A93" s="4"/>
      <c r="B93" s="4"/>
      <c r="C93" s="4"/>
      <c r="D93" s="4"/>
      <c r="E93" s="4"/>
      <c r="F93" s="4"/>
      <c r="G93" s="4"/>
      <c r="H93" s="4"/>
      <c r="I93" s="4"/>
      <c r="J93" s="4"/>
    </row>
    <row r="94" spans="1:10" ht="40" customHeight="1" x14ac:dyDescent="0.75">
      <c r="A94" s="4"/>
      <c r="B94" s="4"/>
      <c r="C94" s="4"/>
      <c r="D94" s="4"/>
      <c r="E94" s="4"/>
      <c r="F94" s="4"/>
      <c r="G94" s="4"/>
      <c r="H94" s="4"/>
      <c r="I94" s="4"/>
      <c r="J94" s="4"/>
    </row>
    <row r="95" spans="1:10" ht="40" customHeight="1" x14ac:dyDescent="0.75">
      <c r="A95" s="4"/>
      <c r="B95" s="4"/>
      <c r="C95" s="4"/>
      <c r="D95" s="4"/>
      <c r="E95" s="4"/>
      <c r="F95" s="4"/>
      <c r="G95" s="4"/>
      <c r="H95" s="4"/>
      <c r="I95" s="4"/>
      <c r="J95" s="4"/>
    </row>
    <row r="96" spans="1:10" ht="40" customHeight="1" x14ac:dyDescent="0.75">
      <c r="A96" s="4"/>
      <c r="B96" s="4"/>
      <c r="C96" s="4"/>
      <c r="D96" s="4"/>
      <c r="E96" s="4"/>
      <c r="F96" s="4"/>
      <c r="G96" s="4"/>
      <c r="H96" s="4"/>
      <c r="I96" s="4"/>
      <c r="J96" s="4"/>
    </row>
    <row r="97" spans="1:10" ht="40" customHeight="1" x14ac:dyDescent="0.75">
      <c r="A97" s="4"/>
      <c r="B97" s="4"/>
      <c r="C97" s="4"/>
      <c r="D97" s="4"/>
      <c r="E97" s="4"/>
      <c r="F97" s="4"/>
      <c r="G97" s="4"/>
      <c r="H97" s="4"/>
      <c r="I97" s="4"/>
      <c r="J97" s="4"/>
    </row>
    <row r="98" spans="1:10" ht="40" customHeight="1" x14ac:dyDescent="0.75">
      <c r="A98" s="4"/>
      <c r="B98" s="4"/>
      <c r="C98" s="4"/>
      <c r="D98" s="4"/>
      <c r="E98" s="4"/>
      <c r="F98" s="4"/>
      <c r="G98" s="4"/>
      <c r="H98" s="4"/>
      <c r="I98" s="4"/>
      <c r="J98" s="4"/>
    </row>
    <row r="99" spans="1:10" ht="40" customHeight="1" x14ac:dyDescent="0.75">
      <c r="A99" s="4"/>
      <c r="B99" s="4"/>
      <c r="C99" s="4"/>
      <c r="D99" s="4"/>
      <c r="E99" s="4"/>
      <c r="F99" s="4"/>
      <c r="G99" s="4"/>
      <c r="H99" s="4"/>
      <c r="I99" s="4"/>
      <c r="J99" s="4"/>
    </row>
    <row r="100" spans="1:10" ht="40" customHeight="1" x14ac:dyDescent="0.75">
      <c r="A100" s="4"/>
      <c r="B100" s="4"/>
      <c r="C100" s="4"/>
      <c r="D100" s="4"/>
      <c r="E100" s="4"/>
      <c r="F100" s="4"/>
      <c r="G100" s="4"/>
      <c r="H100" s="4"/>
      <c r="I100" s="4"/>
      <c r="J100" s="4"/>
    </row>
    <row r="101" spans="1:10" ht="40" customHeight="1" x14ac:dyDescent="0.75">
      <c r="A101" s="4"/>
      <c r="B101" s="4"/>
      <c r="C101" s="4"/>
      <c r="D101" s="4"/>
      <c r="E101" s="4"/>
      <c r="F101" s="4"/>
      <c r="G101" s="4"/>
      <c r="H101" s="4"/>
      <c r="I101" s="4"/>
      <c r="J101" s="4"/>
    </row>
    <row r="102" spans="1:10" ht="40" customHeight="1" x14ac:dyDescent="0.75">
      <c r="A102" s="4"/>
      <c r="B102" s="4"/>
      <c r="C102" s="4"/>
      <c r="D102" s="4"/>
      <c r="E102" s="4"/>
      <c r="F102" s="4"/>
      <c r="G102" s="4"/>
      <c r="H102" s="4"/>
      <c r="I102" s="4"/>
      <c r="J102" s="4"/>
    </row>
    <row r="103" spans="1:10" ht="40" customHeight="1" x14ac:dyDescent="0.75">
      <c r="A103" s="4"/>
      <c r="B103" s="4"/>
      <c r="C103" s="4"/>
      <c r="D103" s="4"/>
      <c r="E103" s="4"/>
      <c r="F103" s="4"/>
      <c r="G103" s="4"/>
      <c r="H103" s="4"/>
      <c r="I103" s="4"/>
      <c r="J103" s="4"/>
    </row>
    <row r="104" spans="1:10" ht="40" customHeight="1" x14ac:dyDescent="0.75">
      <c r="A104" s="4"/>
      <c r="B104" s="4"/>
      <c r="C104" s="4"/>
      <c r="D104" s="4"/>
      <c r="E104" s="4"/>
      <c r="F104" s="4"/>
      <c r="G104" s="4"/>
      <c r="H104" s="4"/>
      <c r="I104" s="4"/>
      <c r="J104" s="4"/>
    </row>
    <row r="105" spans="1:10" ht="40" customHeight="1" x14ac:dyDescent="0.75">
      <c r="A105" s="4"/>
      <c r="B105" s="4"/>
      <c r="C105" s="4"/>
      <c r="D105" s="4"/>
      <c r="E105" s="4"/>
      <c r="F105" s="4"/>
      <c r="G105" s="4"/>
      <c r="H105" s="4"/>
      <c r="I105" s="4"/>
      <c r="J105" s="4"/>
    </row>
    <row r="106" spans="1:10" ht="40" customHeight="1" x14ac:dyDescent="0.75">
      <c r="A106" s="4"/>
      <c r="B106" s="4"/>
      <c r="C106" s="4"/>
      <c r="D106" s="4"/>
      <c r="E106" s="4"/>
      <c r="F106" s="4"/>
      <c r="G106" s="4"/>
      <c r="H106" s="4"/>
      <c r="I106" s="4"/>
      <c r="J106" s="4"/>
    </row>
    <row r="107" spans="1:10" ht="40" customHeight="1" x14ac:dyDescent="0.75">
      <c r="A107" s="4"/>
      <c r="B107" s="4"/>
      <c r="C107" s="4"/>
      <c r="D107" s="4"/>
      <c r="E107" s="4"/>
      <c r="F107" s="4"/>
      <c r="G107" s="4"/>
      <c r="H107" s="4"/>
      <c r="I107" s="4"/>
      <c r="J107" s="4"/>
    </row>
    <row r="108" spans="1:10" ht="40" customHeight="1" x14ac:dyDescent="0.75">
      <c r="A108" s="4"/>
      <c r="B108" s="4"/>
      <c r="C108" s="4"/>
      <c r="D108" s="4"/>
      <c r="E108" s="4"/>
      <c r="F108" s="4"/>
      <c r="G108" s="4"/>
      <c r="H108" s="4"/>
      <c r="I108" s="4"/>
      <c r="J108" s="4"/>
    </row>
    <row r="109" spans="1:10" ht="40" customHeight="1" x14ac:dyDescent="0.75">
      <c r="A109" s="4"/>
      <c r="B109" s="4"/>
      <c r="C109" s="4"/>
      <c r="D109" s="4"/>
      <c r="E109" s="4"/>
      <c r="F109" s="4"/>
      <c r="G109" s="4"/>
      <c r="H109" s="4"/>
      <c r="I109" s="4"/>
      <c r="J109" s="4"/>
    </row>
    <row r="110" spans="1:10" ht="40" customHeight="1" x14ac:dyDescent="0.75">
      <c r="A110" s="4"/>
      <c r="B110" s="4"/>
      <c r="C110" s="4"/>
      <c r="D110" s="4"/>
      <c r="E110" s="4"/>
      <c r="F110" s="4"/>
      <c r="G110" s="4"/>
      <c r="H110" s="4"/>
      <c r="I110" s="4"/>
      <c r="J110" s="4"/>
    </row>
    <row r="111" spans="1:10" ht="40" customHeight="1" x14ac:dyDescent="0.75">
      <c r="A111" s="4"/>
      <c r="B111" s="4"/>
      <c r="C111" s="4"/>
      <c r="D111" s="4"/>
      <c r="E111" s="4"/>
      <c r="F111" s="4"/>
      <c r="G111" s="4"/>
      <c r="H111" s="4"/>
      <c r="I111" s="4"/>
      <c r="J111" s="4"/>
    </row>
    <row r="112" spans="1:10" ht="40" customHeight="1" x14ac:dyDescent="0.75">
      <c r="A112" s="4"/>
      <c r="B112" s="4"/>
      <c r="C112" s="4"/>
      <c r="D112" s="4"/>
      <c r="E112" s="4"/>
      <c r="F112" s="4"/>
      <c r="G112" s="4"/>
      <c r="H112" s="4"/>
      <c r="I112" s="4"/>
      <c r="J112" s="4"/>
    </row>
    <row r="113" spans="1:10" ht="40" customHeight="1" x14ac:dyDescent="0.75">
      <c r="A113" s="4"/>
      <c r="B113" s="4"/>
      <c r="C113" s="4"/>
      <c r="D113" s="4"/>
      <c r="E113" s="4"/>
      <c r="F113" s="4"/>
      <c r="G113" s="4"/>
      <c r="H113" s="4"/>
      <c r="I113" s="4"/>
      <c r="J113" s="4"/>
    </row>
    <row r="114" spans="1:10" ht="40" customHeight="1" x14ac:dyDescent="0.75">
      <c r="A114" s="4"/>
      <c r="B114" s="4"/>
      <c r="C114" s="4"/>
      <c r="D114" s="4"/>
      <c r="E114" s="4"/>
      <c r="F114" s="4"/>
      <c r="G114" s="4"/>
      <c r="H114" s="4"/>
      <c r="I114" s="4"/>
      <c r="J114" s="4"/>
    </row>
    <row r="115" spans="1:10" ht="40" customHeight="1" x14ac:dyDescent="0.75">
      <c r="A115" s="4"/>
      <c r="B115" s="4"/>
      <c r="C115" s="4"/>
      <c r="D115" s="4"/>
      <c r="E115" s="4"/>
      <c r="F115" s="4"/>
      <c r="G115" s="4"/>
      <c r="H115" s="4"/>
      <c r="I115" s="4"/>
      <c r="J115" s="4"/>
    </row>
    <row r="116" spans="1:10" ht="40" customHeight="1" x14ac:dyDescent="0.75">
      <c r="A116" s="4"/>
      <c r="B116" s="4"/>
      <c r="C116" s="4"/>
      <c r="D116" s="4"/>
      <c r="E116" s="4"/>
      <c r="F116" s="4"/>
      <c r="G116" s="4"/>
      <c r="H116" s="4"/>
      <c r="I116" s="4"/>
      <c r="J116" s="4"/>
    </row>
    <row r="117" spans="1:10" ht="40" customHeight="1" x14ac:dyDescent="0.75">
      <c r="A117" s="4"/>
      <c r="B117" s="4"/>
      <c r="C117" s="4"/>
      <c r="D117" s="4"/>
      <c r="E117" s="4"/>
      <c r="F117" s="4"/>
      <c r="G117" s="4"/>
      <c r="H117" s="4"/>
      <c r="I117" s="4"/>
      <c r="J117" s="4"/>
    </row>
    <row r="118" spans="1:10" ht="40" customHeight="1" x14ac:dyDescent="0.75">
      <c r="A118" s="4"/>
      <c r="B118" s="4"/>
      <c r="C118" s="4"/>
      <c r="D118" s="4"/>
      <c r="E118" s="4"/>
      <c r="F118" s="4"/>
      <c r="G118" s="4"/>
      <c r="H118" s="4"/>
      <c r="I118" s="4"/>
      <c r="J118" s="4"/>
    </row>
    <row r="119" spans="1:10" ht="44.4" customHeight="1" x14ac:dyDescent="0.75">
      <c r="A119" s="4"/>
      <c r="B119" s="4"/>
      <c r="C119" s="4"/>
      <c r="D119" s="4"/>
      <c r="E119" s="4"/>
      <c r="F119" s="4"/>
      <c r="G119" s="4"/>
      <c r="H119" s="4"/>
      <c r="I119" s="4"/>
      <c r="J119" s="4"/>
    </row>
    <row r="120" spans="1:10" ht="44.4" customHeight="1" x14ac:dyDescent="0.75">
      <c r="A120" s="4"/>
      <c r="B120" s="4"/>
      <c r="C120" s="4"/>
      <c r="D120" s="4"/>
      <c r="E120" s="4"/>
      <c r="F120" s="4"/>
      <c r="G120" s="4"/>
      <c r="H120" s="4"/>
      <c r="I120" s="4"/>
      <c r="J120" s="4"/>
    </row>
    <row r="121" spans="1:10" ht="44.4" customHeight="1" x14ac:dyDescent="0.75">
      <c r="A121" s="4"/>
      <c r="B121" s="4"/>
      <c r="C121" s="4"/>
      <c r="D121" s="4"/>
      <c r="E121" s="4"/>
      <c r="F121" s="4"/>
      <c r="G121" s="4"/>
      <c r="H121" s="4"/>
      <c r="I121" s="4"/>
      <c r="J121" s="4"/>
    </row>
    <row r="122" spans="1:10" ht="44.4" customHeight="1" x14ac:dyDescent="0.75">
      <c r="A122" s="4"/>
      <c r="B122" s="4"/>
      <c r="C122" s="4"/>
      <c r="D122" s="4"/>
      <c r="E122" s="4"/>
      <c r="F122" s="4"/>
      <c r="G122" s="4"/>
      <c r="H122" s="4"/>
      <c r="I122" s="4"/>
      <c r="J122" s="4"/>
    </row>
    <row r="123" spans="1:10" ht="44.4" customHeight="1" x14ac:dyDescent="0.75">
      <c r="A123" s="4"/>
      <c r="B123" s="4"/>
      <c r="C123" s="4"/>
      <c r="D123" s="4"/>
      <c r="E123" s="4"/>
      <c r="F123" s="4"/>
      <c r="G123" s="4"/>
      <c r="H123" s="4"/>
      <c r="I123" s="4"/>
      <c r="J123" s="4"/>
    </row>
    <row r="124" spans="1:10" x14ac:dyDescent="0.75">
      <c r="A124" s="4"/>
      <c r="B124" s="4"/>
      <c r="C124" s="4"/>
      <c r="D124" s="4"/>
      <c r="E124" s="4"/>
      <c r="F124" s="4"/>
      <c r="G124" s="4"/>
      <c r="H124" s="4"/>
      <c r="I124" s="4"/>
      <c r="J124" s="4"/>
    </row>
    <row r="125" spans="1:10" x14ac:dyDescent="0.75">
      <c r="A125" s="4"/>
      <c r="B125" s="4"/>
      <c r="C125" s="4"/>
      <c r="D125" s="4"/>
      <c r="E125" s="4"/>
      <c r="F125" s="4"/>
      <c r="G125" s="4"/>
      <c r="H125" s="4"/>
      <c r="I125" s="4"/>
      <c r="J125" s="4"/>
    </row>
    <row r="126" spans="1:10" x14ac:dyDescent="0.75">
      <c r="A126" s="4"/>
      <c r="B126" s="4"/>
      <c r="C126" s="4"/>
      <c r="D126" s="4"/>
      <c r="E126" s="4"/>
      <c r="F126" s="4"/>
      <c r="G126" s="4"/>
      <c r="H126" s="4"/>
      <c r="I126" s="4"/>
      <c r="J126" s="4"/>
    </row>
    <row r="127" spans="1:10" x14ac:dyDescent="0.75">
      <c r="A127" s="4"/>
      <c r="B127" s="4"/>
      <c r="C127" s="4"/>
      <c r="D127" s="4"/>
      <c r="E127" s="4"/>
      <c r="F127" s="4"/>
      <c r="G127" s="4"/>
      <c r="H127" s="4"/>
      <c r="I127" s="4"/>
      <c r="J127" s="4"/>
    </row>
    <row r="128" spans="1:10" x14ac:dyDescent="0.75">
      <c r="A128" s="4"/>
      <c r="B128" s="4"/>
      <c r="C128" s="4"/>
      <c r="D128" s="4"/>
      <c r="E128" s="4"/>
      <c r="F128" s="4"/>
      <c r="G128" s="4"/>
      <c r="H128" s="4"/>
      <c r="I128" s="4"/>
      <c r="J128" s="4"/>
    </row>
    <row r="129" spans="1:10" x14ac:dyDescent="0.75">
      <c r="A129" s="4"/>
      <c r="B129" s="4"/>
      <c r="C129" s="4"/>
      <c r="D129" s="4"/>
      <c r="E129" s="4"/>
      <c r="F129" s="4"/>
      <c r="G129" s="4"/>
      <c r="H129" s="4"/>
      <c r="I129" s="4"/>
      <c r="J129" s="4"/>
    </row>
    <row r="130" spans="1:10" x14ac:dyDescent="0.75">
      <c r="A130" s="4"/>
      <c r="B130" s="4"/>
      <c r="C130" s="4"/>
      <c r="D130" s="4"/>
      <c r="E130" s="4"/>
      <c r="F130" s="4"/>
      <c r="G130" s="4"/>
      <c r="H130" s="4"/>
      <c r="I130" s="4"/>
      <c r="J130" s="4"/>
    </row>
    <row r="131" spans="1:10" x14ac:dyDescent="0.75">
      <c r="A131" s="4"/>
      <c r="B131" s="4"/>
      <c r="C131" s="4"/>
      <c r="D131" s="4"/>
      <c r="E131" s="4"/>
      <c r="F131" s="4"/>
      <c r="G131" s="4"/>
      <c r="H131" s="4"/>
      <c r="I131" s="4"/>
      <c r="J131" s="4"/>
    </row>
    <row r="132" spans="1:10" x14ac:dyDescent="0.75">
      <c r="A132" s="4"/>
      <c r="B132" s="4"/>
      <c r="C132" s="4"/>
      <c r="D132" s="4"/>
      <c r="E132" s="4"/>
      <c r="F132" s="4"/>
      <c r="G132" s="4"/>
      <c r="H132" s="4"/>
      <c r="I132" s="4"/>
      <c r="J132" s="4"/>
    </row>
    <row r="133" spans="1:10" x14ac:dyDescent="0.75">
      <c r="A133" s="4"/>
      <c r="B133" s="4"/>
      <c r="C133" s="4"/>
      <c r="D133" s="4"/>
      <c r="E133" s="4"/>
      <c r="F133" s="4"/>
      <c r="G133" s="4"/>
      <c r="H133" s="4"/>
      <c r="I133" s="4"/>
      <c r="J133" s="4"/>
    </row>
    <row r="134" spans="1:10" x14ac:dyDescent="0.75">
      <c r="A134" s="4"/>
      <c r="B134" s="4"/>
      <c r="C134" s="4"/>
      <c r="D134" s="4"/>
      <c r="E134" s="4"/>
      <c r="F134" s="4"/>
      <c r="G134" s="4"/>
      <c r="H134" s="4"/>
      <c r="I134" s="4"/>
      <c r="J134" s="4"/>
    </row>
    <row r="135" spans="1:10" x14ac:dyDescent="0.75">
      <c r="A135" s="4"/>
      <c r="B135" s="4"/>
      <c r="C135" s="4"/>
      <c r="D135" s="4"/>
      <c r="E135" s="4"/>
      <c r="F135" s="4"/>
      <c r="G135" s="4"/>
      <c r="H135" s="4"/>
      <c r="I135" s="4"/>
      <c r="J135" s="4"/>
    </row>
    <row r="136" spans="1:10" x14ac:dyDescent="0.75">
      <c r="A136" s="4"/>
      <c r="B136" s="4"/>
      <c r="C136" s="4"/>
      <c r="D136" s="4"/>
      <c r="E136" s="4"/>
      <c r="F136" s="4"/>
      <c r="G136" s="4"/>
      <c r="H136" s="4"/>
      <c r="I136" s="4"/>
      <c r="J136" s="4"/>
    </row>
    <row r="137" spans="1:10" x14ac:dyDescent="0.75">
      <c r="A137" s="4"/>
      <c r="B137" s="4"/>
      <c r="C137" s="4"/>
      <c r="D137" s="4"/>
      <c r="E137" s="4"/>
      <c r="F137" s="4"/>
      <c r="G137" s="4"/>
      <c r="H137" s="4"/>
      <c r="I137" s="4"/>
      <c r="J137" s="4"/>
    </row>
    <row r="138" spans="1:10" x14ac:dyDescent="0.75">
      <c r="A138" s="4"/>
      <c r="B138" s="4"/>
      <c r="C138" s="4"/>
      <c r="D138" s="4"/>
      <c r="E138" s="4"/>
      <c r="F138" s="4"/>
      <c r="G138" s="4"/>
      <c r="H138" s="4"/>
      <c r="I138" s="4"/>
      <c r="J138" s="4"/>
    </row>
    <row r="139" spans="1:10" x14ac:dyDescent="0.75">
      <c r="A139" s="4"/>
      <c r="B139" s="4"/>
      <c r="C139" s="4"/>
      <c r="D139" s="4"/>
      <c r="E139" s="4"/>
      <c r="F139" s="4"/>
      <c r="G139" s="4"/>
      <c r="H139" s="4"/>
      <c r="I139" s="4"/>
      <c r="J139" s="4"/>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60"/>
  <sheetViews>
    <sheetView tabSelected="1" zoomScale="85" zoomScaleNormal="85" workbookViewId="0">
      <pane ySplit="1" topLeftCell="A2" activePane="bottomLeft" state="frozen"/>
      <selection pane="bottomLeft" activeCell="P23" sqref="P23"/>
    </sheetView>
  </sheetViews>
  <sheetFormatPr defaultColWidth="9.1328125" defaultRowHeight="14.75" x14ac:dyDescent="0.75"/>
  <cols>
    <col min="1" max="1" width="18" style="52" customWidth="1"/>
    <col min="2" max="2" width="28.40625" style="52" customWidth="1"/>
    <col min="3" max="3" width="28.40625" style="66" customWidth="1"/>
    <col min="4" max="5" width="18.86328125" style="4" customWidth="1"/>
    <col min="6" max="7" width="23.1328125" style="4" customWidth="1"/>
    <col min="8" max="8" width="19.40625" style="50" customWidth="1"/>
    <col min="9" max="9" width="21.26953125" style="4" customWidth="1"/>
    <col min="10" max="10" width="21.26953125" style="50" customWidth="1"/>
    <col min="11" max="11" width="16.86328125" style="4" customWidth="1"/>
    <col min="12" max="12" width="19" style="4" customWidth="1"/>
    <col min="13" max="14" width="19.1328125" style="2" customWidth="1"/>
    <col min="15" max="15" width="28.40625" style="4" customWidth="1"/>
    <col min="16" max="16" width="117.26953125" style="4" customWidth="1"/>
    <col min="17" max="17" width="52.40625" style="4" customWidth="1"/>
    <col min="18" max="18" width="43.40625" style="3" customWidth="1"/>
    <col min="19" max="19" width="47.86328125" style="6" customWidth="1"/>
    <col min="20" max="20" width="37.26953125" style="7" customWidth="1"/>
    <col min="21" max="16384" width="9.1328125" style="4"/>
  </cols>
  <sheetData>
    <row r="1" spans="1:20" x14ac:dyDescent="0.75">
      <c r="A1" s="120" t="s">
        <v>3</v>
      </c>
      <c r="B1" s="120" t="s">
        <v>0</v>
      </c>
      <c r="C1" s="120" t="s">
        <v>1</v>
      </c>
      <c r="D1" s="120" t="s">
        <v>21</v>
      </c>
      <c r="E1" s="120" t="s">
        <v>22</v>
      </c>
      <c r="F1" s="120" t="s">
        <v>68</v>
      </c>
      <c r="G1" s="120" t="s">
        <v>69</v>
      </c>
      <c r="H1" s="121" t="s">
        <v>478</v>
      </c>
      <c r="I1" s="120" t="s">
        <v>54</v>
      </c>
      <c r="J1" s="121" t="s">
        <v>366</v>
      </c>
      <c r="K1" s="120" t="s">
        <v>537</v>
      </c>
      <c r="L1" s="120" t="s">
        <v>55</v>
      </c>
      <c r="M1" s="120" t="s">
        <v>56</v>
      </c>
      <c r="N1" s="120" t="s">
        <v>67</v>
      </c>
      <c r="O1" s="120" t="s">
        <v>11</v>
      </c>
      <c r="P1" s="120" t="s">
        <v>2</v>
      </c>
      <c r="Q1" s="120" t="s">
        <v>461</v>
      </c>
      <c r="R1" s="120" t="s">
        <v>183</v>
      </c>
      <c r="S1" s="122" t="s">
        <v>134</v>
      </c>
      <c r="T1" s="123" t="s">
        <v>135</v>
      </c>
    </row>
    <row r="2" spans="1:20" s="3" customFormat="1" x14ac:dyDescent="0.75">
      <c r="A2" s="124" t="s">
        <v>1216</v>
      </c>
      <c r="B2" s="125" t="s">
        <v>1217</v>
      </c>
      <c r="C2" s="125" t="s">
        <v>1132</v>
      </c>
      <c r="D2" s="126"/>
      <c r="E2" s="127"/>
      <c r="F2" s="126"/>
      <c r="G2" s="127"/>
      <c r="H2" s="73">
        <v>51</v>
      </c>
      <c r="I2" s="127" t="s">
        <v>29</v>
      </c>
      <c r="J2" s="125" t="s">
        <v>1341</v>
      </c>
      <c r="K2" s="128" t="s">
        <v>567</v>
      </c>
      <c r="L2" s="128">
        <v>0</v>
      </c>
      <c r="M2" s="128">
        <v>0.33</v>
      </c>
      <c r="N2" s="128">
        <v>0.01</v>
      </c>
      <c r="O2" s="129" t="s">
        <v>15</v>
      </c>
      <c r="P2" s="218" t="str">
        <f>INDEX('Policy Characteristics'!J:J,MATCH($C2,'Policy Characteristics'!$C:$C,0))</f>
        <v>**Description:**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2" s="127" t="s">
        <v>219</v>
      </c>
      <c r="R2" s="131" t="s">
        <v>220</v>
      </c>
      <c r="S2" s="132" t="s">
        <v>529</v>
      </c>
      <c r="T2" s="129" t="s">
        <v>529</v>
      </c>
    </row>
    <row r="3" spans="1:20" s="3" customFormat="1" x14ac:dyDescent="0.75">
      <c r="A3" s="124" t="s">
        <v>1216</v>
      </c>
      <c r="B3" s="61" t="s">
        <v>1219</v>
      </c>
      <c r="C3" s="61" t="s">
        <v>290</v>
      </c>
      <c r="D3" s="127"/>
      <c r="E3" s="127"/>
      <c r="F3" s="127"/>
      <c r="G3" s="127"/>
      <c r="H3" s="73">
        <v>64</v>
      </c>
      <c r="I3" s="127" t="s">
        <v>29</v>
      </c>
      <c r="J3" s="61" t="s">
        <v>1342</v>
      </c>
      <c r="K3" s="61" t="s">
        <v>555</v>
      </c>
      <c r="L3" s="133">
        <v>0</v>
      </c>
      <c r="M3" s="134">
        <v>1</v>
      </c>
      <c r="N3" s="134">
        <v>0.01</v>
      </c>
      <c r="O3" s="127" t="s">
        <v>18</v>
      </c>
      <c r="P3" s="218" t="str">
        <f>INDEX('Policy Characteristics'!J:J,MATCH($C3,'Policy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v>
      </c>
      <c r="Q3" s="127" t="s">
        <v>238</v>
      </c>
      <c r="R3" s="131" t="s">
        <v>239</v>
      </c>
      <c r="S3" s="135" t="s">
        <v>144</v>
      </c>
      <c r="T3" s="127"/>
    </row>
    <row r="4" spans="1:20" s="3" customFormat="1" x14ac:dyDescent="0.75">
      <c r="A4" s="124" t="s">
        <v>1216</v>
      </c>
      <c r="B4" s="61" t="s">
        <v>1221</v>
      </c>
      <c r="C4" s="61" t="s">
        <v>291</v>
      </c>
      <c r="D4" s="127"/>
      <c r="E4" s="127"/>
      <c r="F4" s="127"/>
      <c r="G4" s="127"/>
      <c r="H4" s="73">
        <v>65</v>
      </c>
      <c r="I4" s="127" t="s">
        <v>1006</v>
      </c>
      <c r="J4" s="61" t="s">
        <v>1343</v>
      </c>
      <c r="K4" s="61" t="s">
        <v>553</v>
      </c>
      <c r="L4" s="133">
        <v>0</v>
      </c>
      <c r="M4" s="134">
        <v>1</v>
      </c>
      <c r="N4" s="134">
        <v>0.01</v>
      </c>
      <c r="O4" s="127" t="s">
        <v>18</v>
      </c>
      <c r="P4" s="218" t="str">
        <f>INDEX('Policy Characteristics'!J:J,MATCH($C4,'Policy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v>
      </c>
      <c r="Q4" s="127" t="s">
        <v>240</v>
      </c>
      <c r="R4" s="131" t="s">
        <v>241</v>
      </c>
      <c r="S4" s="135" t="s">
        <v>144</v>
      </c>
      <c r="T4" s="127"/>
    </row>
    <row r="5" spans="1:20" s="3" customFormat="1" x14ac:dyDescent="0.75">
      <c r="A5" s="124" t="s">
        <v>1216</v>
      </c>
      <c r="B5" s="61" t="s">
        <v>1223</v>
      </c>
      <c r="C5" s="61" t="s">
        <v>757</v>
      </c>
      <c r="D5" s="127"/>
      <c r="E5" s="127"/>
      <c r="F5" s="127"/>
      <c r="G5" s="127"/>
      <c r="H5" s="73">
        <v>434</v>
      </c>
      <c r="I5" s="127" t="s">
        <v>29</v>
      </c>
      <c r="J5" s="61" t="s">
        <v>1344</v>
      </c>
      <c r="K5" s="61" t="s">
        <v>758</v>
      </c>
      <c r="L5" s="133">
        <v>0</v>
      </c>
      <c r="M5" s="134">
        <v>1</v>
      </c>
      <c r="N5" s="134">
        <v>0.01</v>
      </c>
      <c r="O5" s="127" t="s">
        <v>759</v>
      </c>
      <c r="P5" s="218" t="str">
        <f>INDEX('Policy Characteristics'!J:J,MATCH($C5,'Policy Characteristics'!$C:$C,0))</f>
        <v>**Description:**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v>
      </c>
      <c r="Q5" s="127"/>
      <c r="R5" s="131" t="s">
        <v>989</v>
      </c>
      <c r="S5" s="136" t="s">
        <v>760</v>
      </c>
      <c r="T5" s="127"/>
    </row>
    <row r="6" spans="1:20" s="3" customFormat="1" x14ac:dyDescent="0.75">
      <c r="A6" s="124" t="s">
        <v>1216</v>
      </c>
      <c r="B6" s="125" t="s">
        <v>1225</v>
      </c>
      <c r="C6" s="125" t="s">
        <v>1098</v>
      </c>
      <c r="D6" s="126"/>
      <c r="E6" s="127"/>
      <c r="F6" s="126"/>
      <c r="G6" s="127"/>
      <c r="H6" s="73">
        <v>432</v>
      </c>
      <c r="I6" s="127" t="s">
        <v>29</v>
      </c>
      <c r="J6" s="125" t="s">
        <v>1345</v>
      </c>
      <c r="K6" s="137" t="s">
        <v>753</v>
      </c>
      <c r="L6" s="138">
        <v>0</v>
      </c>
      <c r="M6" s="138">
        <v>1</v>
      </c>
      <c r="N6" s="138">
        <v>0.01</v>
      </c>
      <c r="O6" s="138" t="s">
        <v>754</v>
      </c>
      <c r="P6" s="218" t="str">
        <f>INDEX('Policy Characteristics'!J:J,MATCH($C6,'Policy Characteristics'!$C:$C,0))</f>
        <v>**Description:**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v>
      </c>
      <c r="Q6" s="127"/>
      <c r="R6" s="131" t="s">
        <v>987</v>
      </c>
      <c r="S6" s="139" t="s">
        <v>1097</v>
      </c>
      <c r="T6" s="129"/>
    </row>
    <row r="7" spans="1:20" s="3" customFormat="1" x14ac:dyDescent="0.75">
      <c r="A7" s="124" t="s">
        <v>1216</v>
      </c>
      <c r="B7" s="61" t="s">
        <v>1227</v>
      </c>
      <c r="C7" s="61" t="s">
        <v>801</v>
      </c>
      <c r="D7" s="127" t="s">
        <v>102</v>
      </c>
      <c r="E7" s="127" t="s">
        <v>275</v>
      </c>
      <c r="F7" s="127" t="s">
        <v>279</v>
      </c>
      <c r="G7" s="127" t="s">
        <v>108</v>
      </c>
      <c r="H7" s="73">
        <v>435</v>
      </c>
      <c r="I7" s="127" t="s">
        <v>29</v>
      </c>
      <c r="J7" s="61" t="s">
        <v>1346</v>
      </c>
      <c r="K7" s="61" t="s">
        <v>800</v>
      </c>
      <c r="L7" s="133">
        <v>0</v>
      </c>
      <c r="M7" s="133">
        <v>1</v>
      </c>
      <c r="N7" s="133">
        <v>0.01</v>
      </c>
      <c r="O7" s="127" t="s">
        <v>101</v>
      </c>
      <c r="P7" s="218" t="str">
        <f>INDEX('Policy Characteristics'!J:J,MATCH($C7,'Policy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7" s="127" t="s">
        <v>190</v>
      </c>
      <c r="R7" s="131" t="s">
        <v>191</v>
      </c>
      <c r="S7" s="135"/>
      <c r="T7" s="127"/>
    </row>
    <row r="8" spans="1:20" s="3" customFormat="1" x14ac:dyDescent="0.75">
      <c r="A8" s="124" t="s">
        <v>1216</v>
      </c>
      <c r="B8" s="137" t="s">
        <v>1227</v>
      </c>
      <c r="C8" s="137" t="s">
        <v>801</v>
      </c>
      <c r="D8" s="127" t="s">
        <v>103</v>
      </c>
      <c r="E8" s="127" t="s">
        <v>275</v>
      </c>
      <c r="F8" s="127" t="s">
        <v>279</v>
      </c>
      <c r="G8" s="127" t="s">
        <v>109</v>
      </c>
      <c r="H8" s="73">
        <v>436</v>
      </c>
      <c r="I8" s="127" t="s">
        <v>30</v>
      </c>
      <c r="J8" s="137" t="s">
        <v>182</v>
      </c>
      <c r="K8" s="137"/>
      <c r="L8" s="138"/>
      <c r="M8" s="138"/>
      <c r="N8" s="138"/>
      <c r="O8" s="140"/>
      <c r="P8" s="218" t="str">
        <f>INDEX('Policy Characteristics'!J:J,MATCH($C8,'Policy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8" s="140"/>
      <c r="R8" s="140"/>
      <c r="S8" s="141"/>
      <c r="T8" s="140"/>
    </row>
    <row r="9" spans="1:20" s="3" customFormat="1" x14ac:dyDescent="0.75">
      <c r="A9" s="124" t="s">
        <v>1216</v>
      </c>
      <c r="B9" s="137" t="s">
        <v>1227</v>
      </c>
      <c r="C9" s="137" t="s">
        <v>801</v>
      </c>
      <c r="D9" s="127" t="s">
        <v>105</v>
      </c>
      <c r="E9" s="127" t="s">
        <v>275</v>
      </c>
      <c r="F9" s="127" t="s">
        <v>279</v>
      </c>
      <c r="G9" s="127" t="s">
        <v>111</v>
      </c>
      <c r="H9" s="73">
        <v>437</v>
      </c>
      <c r="I9" s="127" t="s">
        <v>30</v>
      </c>
      <c r="J9" s="137" t="s">
        <v>182</v>
      </c>
      <c r="K9" s="137"/>
      <c r="L9" s="137"/>
      <c r="M9" s="138"/>
      <c r="N9" s="138"/>
      <c r="O9" s="140"/>
      <c r="P9" s="218" t="str">
        <f>INDEX('Policy Characteristics'!J:J,MATCH($C9,'Policy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9" s="140"/>
      <c r="R9" s="140"/>
      <c r="S9" s="141"/>
      <c r="T9" s="140"/>
    </row>
    <row r="10" spans="1:20" s="3" customFormat="1" x14ac:dyDescent="0.75">
      <c r="A10" s="124" t="s">
        <v>1216</v>
      </c>
      <c r="B10" s="137" t="s">
        <v>1227</v>
      </c>
      <c r="C10" s="137" t="s">
        <v>801</v>
      </c>
      <c r="D10" s="127" t="s">
        <v>106</v>
      </c>
      <c r="E10" s="127" t="s">
        <v>275</v>
      </c>
      <c r="F10" s="127" t="s">
        <v>279</v>
      </c>
      <c r="G10" s="127" t="s">
        <v>112</v>
      </c>
      <c r="H10" s="73">
        <v>438</v>
      </c>
      <c r="I10" s="127" t="s">
        <v>29</v>
      </c>
      <c r="J10" s="137" t="s">
        <v>1346</v>
      </c>
      <c r="K10" s="137" t="s">
        <v>800</v>
      </c>
      <c r="L10" s="138">
        <v>0</v>
      </c>
      <c r="M10" s="138">
        <v>1</v>
      </c>
      <c r="N10" s="138">
        <v>0.01</v>
      </c>
      <c r="O10" s="140" t="s">
        <v>101</v>
      </c>
      <c r="P10" s="218" t="str">
        <f>INDEX('Policy Characteristics'!J:J,MATCH($C10,'Policy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0" s="140" t="s">
        <v>190</v>
      </c>
      <c r="R10" s="140" t="s">
        <v>191</v>
      </c>
      <c r="S10" s="141"/>
      <c r="T10" s="140"/>
    </row>
    <row r="11" spans="1:20" s="3" customFormat="1" x14ac:dyDescent="0.75">
      <c r="A11" s="124" t="s">
        <v>1216</v>
      </c>
      <c r="B11" s="137" t="s">
        <v>1227</v>
      </c>
      <c r="C11" s="137" t="s">
        <v>801</v>
      </c>
      <c r="D11" s="127" t="s">
        <v>107</v>
      </c>
      <c r="E11" s="127" t="s">
        <v>275</v>
      </c>
      <c r="F11" s="127" t="s">
        <v>279</v>
      </c>
      <c r="G11" s="127" t="s">
        <v>113</v>
      </c>
      <c r="H11" s="73">
        <v>439</v>
      </c>
      <c r="I11" s="127" t="s">
        <v>29</v>
      </c>
      <c r="J11" s="137" t="s">
        <v>1346</v>
      </c>
      <c r="K11" s="137" t="s">
        <v>800</v>
      </c>
      <c r="L11" s="138">
        <v>0</v>
      </c>
      <c r="M11" s="138">
        <v>1</v>
      </c>
      <c r="N11" s="138">
        <v>0.01</v>
      </c>
      <c r="O11" s="140" t="s">
        <v>101</v>
      </c>
      <c r="P11" s="218" t="str">
        <f>INDEX('Policy Characteristics'!J:J,MATCH($C11,'Policy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1" s="140" t="s">
        <v>190</v>
      </c>
      <c r="R11" s="140" t="s">
        <v>191</v>
      </c>
      <c r="S11" s="141"/>
      <c r="T11" s="140"/>
    </row>
    <row r="12" spans="1:20" s="3" customFormat="1" x14ac:dyDescent="0.75">
      <c r="A12" s="124" t="s">
        <v>1216</v>
      </c>
      <c r="B12" s="137" t="s">
        <v>1227</v>
      </c>
      <c r="C12" s="137" t="s">
        <v>801</v>
      </c>
      <c r="D12" s="127" t="s">
        <v>102</v>
      </c>
      <c r="E12" s="127" t="s">
        <v>276</v>
      </c>
      <c r="F12" s="127" t="s">
        <v>278</v>
      </c>
      <c r="G12" s="127" t="s">
        <v>108</v>
      </c>
      <c r="H12" s="73">
        <v>440</v>
      </c>
      <c r="I12" s="127" t="s">
        <v>29</v>
      </c>
      <c r="J12" s="137" t="s">
        <v>1346</v>
      </c>
      <c r="K12" s="137" t="s">
        <v>800</v>
      </c>
      <c r="L12" s="138">
        <v>0</v>
      </c>
      <c r="M12" s="138">
        <v>1</v>
      </c>
      <c r="N12" s="138">
        <v>0.01</v>
      </c>
      <c r="O12" s="140" t="s">
        <v>101</v>
      </c>
      <c r="P12" s="218" t="str">
        <f>INDEX('Policy Characteristics'!J:J,MATCH($C12,'Policy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2" s="140" t="s">
        <v>190</v>
      </c>
      <c r="R12" s="140" t="s">
        <v>191</v>
      </c>
      <c r="S12" s="141"/>
      <c r="T12" s="140"/>
    </row>
    <row r="13" spans="1:20" s="3" customFormat="1" x14ac:dyDescent="0.75">
      <c r="A13" s="124" t="s">
        <v>1216</v>
      </c>
      <c r="B13" s="137" t="s">
        <v>1227</v>
      </c>
      <c r="C13" s="137" t="s">
        <v>801</v>
      </c>
      <c r="D13" s="127" t="s">
        <v>103</v>
      </c>
      <c r="E13" s="127" t="s">
        <v>276</v>
      </c>
      <c r="F13" s="127" t="s">
        <v>278</v>
      </c>
      <c r="G13" s="127" t="s">
        <v>109</v>
      </c>
      <c r="H13" s="73">
        <v>441</v>
      </c>
      <c r="I13" s="127" t="s">
        <v>30</v>
      </c>
      <c r="J13" s="137" t="s">
        <v>182</v>
      </c>
      <c r="K13" s="137"/>
      <c r="L13" s="137"/>
      <c r="M13" s="138"/>
      <c r="N13" s="138"/>
      <c r="O13" s="140"/>
      <c r="P13" s="218" t="str">
        <f>INDEX('Policy Characteristics'!J:J,MATCH($C13,'Policy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3" s="140"/>
      <c r="R13" s="140"/>
      <c r="S13" s="141"/>
      <c r="T13" s="140"/>
    </row>
    <row r="14" spans="1:20" s="3" customFormat="1" x14ac:dyDescent="0.75">
      <c r="A14" s="124" t="s">
        <v>1216</v>
      </c>
      <c r="B14" s="137" t="s">
        <v>1227</v>
      </c>
      <c r="C14" s="137" t="s">
        <v>801</v>
      </c>
      <c r="D14" s="127" t="s">
        <v>105</v>
      </c>
      <c r="E14" s="127" t="s">
        <v>276</v>
      </c>
      <c r="F14" s="127" t="s">
        <v>278</v>
      </c>
      <c r="G14" s="127" t="s">
        <v>111</v>
      </c>
      <c r="H14" s="73">
        <v>442</v>
      </c>
      <c r="I14" s="127" t="s">
        <v>30</v>
      </c>
      <c r="J14" s="137" t="s">
        <v>182</v>
      </c>
      <c r="K14" s="137"/>
      <c r="L14" s="137"/>
      <c r="M14" s="138"/>
      <c r="N14" s="138"/>
      <c r="O14" s="140"/>
      <c r="P14" s="218" t="str">
        <f>INDEX('Policy Characteristics'!J:J,MATCH($C14,'Policy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4" s="140"/>
      <c r="R14" s="140"/>
      <c r="S14" s="141"/>
      <c r="T14" s="140"/>
    </row>
    <row r="15" spans="1:20" s="3" customFormat="1" x14ac:dyDescent="0.75">
      <c r="A15" s="124" t="s">
        <v>1216</v>
      </c>
      <c r="B15" s="137" t="s">
        <v>1227</v>
      </c>
      <c r="C15" s="137" t="s">
        <v>801</v>
      </c>
      <c r="D15" s="127" t="s">
        <v>106</v>
      </c>
      <c r="E15" s="127" t="s">
        <v>276</v>
      </c>
      <c r="F15" s="127" t="s">
        <v>278</v>
      </c>
      <c r="G15" s="127" t="s">
        <v>112</v>
      </c>
      <c r="H15" s="73">
        <v>443</v>
      </c>
      <c r="I15" s="127" t="s">
        <v>29</v>
      </c>
      <c r="J15" s="137" t="s">
        <v>1346</v>
      </c>
      <c r="K15" s="137" t="s">
        <v>800</v>
      </c>
      <c r="L15" s="138">
        <v>0</v>
      </c>
      <c r="M15" s="138">
        <v>1</v>
      </c>
      <c r="N15" s="138">
        <v>0.01</v>
      </c>
      <c r="O15" s="140" t="s">
        <v>101</v>
      </c>
      <c r="P15" s="218" t="str">
        <f>INDEX('Policy Characteristics'!J:J,MATCH($C15,'Policy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5" s="140" t="s">
        <v>190</v>
      </c>
      <c r="R15" s="140" t="s">
        <v>191</v>
      </c>
      <c r="S15" s="141"/>
      <c r="T15" s="140"/>
    </row>
    <row r="16" spans="1:20" s="3" customFormat="1" x14ac:dyDescent="0.75">
      <c r="A16" s="124" t="s">
        <v>1216</v>
      </c>
      <c r="B16" s="137" t="s">
        <v>1227</v>
      </c>
      <c r="C16" s="137" t="s">
        <v>801</v>
      </c>
      <c r="D16" s="127" t="s">
        <v>107</v>
      </c>
      <c r="E16" s="127" t="s">
        <v>276</v>
      </c>
      <c r="F16" s="127" t="s">
        <v>278</v>
      </c>
      <c r="G16" s="127" t="s">
        <v>113</v>
      </c>
      <c r="H16" s="73">
        <v>444</v>
      </c>
      <c r="I16" s="127" t="s">
        <v>29</v>
      </c>
      <c r="J16" s="137" t="s">
        <v>1346</v>
      </c>
      <c r="K16" s="137" t="s">
        <v>800</v>
      </c>
      <c r="L16" s="138">
        <v>0</v>
      </c>
      <c r="M16" s="138">
        <v>1</v>
      </c>
      <c r="N16" s="138">
        <v>0.01</v>
      </c>
      <c r="O16" s="140" t="s">
        <v>101</v>
      </c>
      <c r="P16" s="218" t="str">
        <f>INDEX('Policy Characteristics'!J:J,MATCH($C16,'Policy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6" s="140" t="s">
        <v>190</v>
      </c>
      <c r="R16" s="140" t="s">
        <v>191</v>
      </c>
      <c r="S16" s="141"/>
      <c r="T16" s="140"/>
    </row>
    <row r="17" spans="1:20" s="3" customFormat="1" x14ac:dyDescent="0.75">
      <c r="A17" s="124" t="s">
        <v>1216</v>
      </c>
      <c r="B17" s="137" t="s">
        <v>1227</v>
      </c>
      <c r="C17" s="137" t="s">
        <v>801</v>
      </c>
      <c r="D17" s="127" t="s">
        <v>102</v>
      </c>
      <c r="E17" s="127" t="s">
        <v>277</v>
      </c>
      <c r="F17" s="127" t="s">
        <v>157</v>
      </c>
      <c r="G17" s="127" t="s">
        <v>108</v>
      </c>
      <c r="H17" s="73">
        <v>445</v>
      </c>
      <c r="I17" s="127" t="s">
        <v>30</v>
      </c>
      <c r="J17" s="137" t="s">
        <v>1346</v>
      </c>
      <c r="K17" s="137" t="s">
        <v>800</v>
      </c>
      <c r="L17" s="138">
        <v>0</v>
      </c>
      <c r="M17" s="138">
        <v>1</v>
      </c>
      <c r="N17" s="138">
        <v>0.01</v>
      </c>
      <c r="O17" s="140" t="s">
        <v>101</v>
      </c>
      <c r="P17" s="218" t="str">
        <f>INDEX('Policy Characteristics'!J:J,MATCH($C17,'Policy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7" s="140" t="s">
        <v>190</v>
      </c>
      <c r="R17" s="140" t="s">
        <v>191</v>
      </c>
      <c r="S17" s="141"/>
      <c r="T17" s="140"/>
    </row>
    <row r="18" spans="1:20" s="3" customFormat="1" x14ac:dyDescent="0.75">
      <c r="A18" s="124" t="s">
        <v>1216</v>
      </c>
      <c r="B18" s="137" t="s">
        <v>1227</v>
      </c>
      <c r="C18" s="137" t="s">
        <v>801</v>
      </c>
      <c r="D18" s="127" t="s">
        <v>103</v>
      </c>
      <c r="E18" s="127" t="s">
        <v>277</v>
      </c>
      <c r="F18" s="127" t="s">
        <v>157</v>
      </c>
      <c r="G18" s="127" t="s">
        <v>109</v>
      </c>
      <c r="H18" s="73">
        <v>446</v>
      </c>
      <c r="I18" s="127" t="s">
        <v>30</v>
      </c>
      <c r="J18" s="137" t="s">
        <v>182</v>
      </c>
      <c r="K18" s="137"/>
      <c r="L18" s="137"/>
      <c r="M18" s="138"/>
      <c r="N18" s="138"/>
      <c r="O18" s="140"/>
      <c r="P18" s="218" t="str">
        <f>INDEX('Policy Characteristics'!J:J,MATCH($C18,'Policy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8" s="140"/>
      <c r="R18" s="140"/>
      <c r="S18" s="141"/>
      <c r="T18" s="140"/>
    </row>
    <row r="19" spans="1:20" s="3" customFormat="1" x14ac:dyDescent="0.75">
      <c r="A19" s="124" t="s">
        <v>1216</v>
      </c>
      <c r="B19" s="137" t="s">
        <v>1227</v>
      </c>
      <c r="C19" s="137" t="s">
        <v>801</v>
      </c>
      <c r="D19" s="127" t="s">
        <v>105</v>
      </c>
      <c r="E19" s="127" t="s">
        <v>277</v>
      </c>
      <c r="F19" s="127" t="s">
        <v>157</v>
      </c>
      <c r="G19" s="127" t="s">
        <v>111</v>
      </c>
      <c r="H19" s="73">
        <v>447</v>
      </c>
      <c r="I19" s="127" t="s">
        <v>30</v>
      </c>
      <c r="J19" s="137" t="s">
        <v>182</v>
      </c>
      <c r="K19" s="137"/>
      <c r="L19" s="137"/>
      <c r="M19" s="138"/>
      <c r="N19" s="138"/>
      <c r="O19" s="140"/>
      <c r="P19" s="218" t="str">
        <f>INDEX('Policy Characteristics'!J:J,MATCH($C19,'Policy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9" s="140"/>
      <c r="R19" s="140"/>
      <c r="S19" s="141"/>
      <c r="T19" s="140"/>
    </row>
    <row r="20" spans="1:20" s="3" customFormat="1" x14ac:dyDescent="0.75">
      <c r="A20" s="124" t="s">
        <v>1216</v>
      </c>
      <c r="B20" s="137" t="s">
        <v>1227</v>
      </c>
      <c r="C20" s="137" t="s">
        <v>801</v>
      </c>
      <c r="D20" s="127" t="s">
        <v>106</v>
      </c>
      <c r="E20" s="127" t="s">
        <v>277</v>
      </c>
      <c r="F20" s="127" t="s">
        <v>157</v>
      </c>
      <c r="G20" s="127" t="s">
        <v>112</v>
      </c>
      <c r="H20" s="73">
        <v>448</v>
      </c>
      <c r="I20" s="127" t="s">
        <v>1006</v>
      </c>
      <c r="J20" s="137" t="s">
        <v>1346</v>
      </c>
      <c r="K20" s="137" t="s">
        <v>800</v>
      </c>
      <c r="L20" s="138">
        <v>0</v>
      </c>
      <c r="M20" s="138">
        <v>1</v>
      </c>
      <c r="N20" s="138">
        <v>0.01</v>
      </c>
      <c r="O20" s="140" t="s">
        <v>101</v>
      </c>
      <c r="P20" s="218" t="str">
        <f>INDEX('Policy Characteristics'!J:J,MATCH($C20,'Policy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0" s="140" t="s">
        <v>190</v>
      </c>
      <c r="R20" s="140" t="s">
        <v>191</v>
      </c>
      <c r="S20" s="141"/>
      <c r="T20" s="140"/>
    </row>
    <row r="21" spans="1:20" s="3" customFormat="1" x14ac:dyDescent="0.75">
      <c r="A21" s="124" t="s">
        <v>1216</v>
      </c>
      <c r="B21" s="137" t="s">
        <v>1227</v>
      </c>
      <c r="C21" s="137" t="s">
        <v>801</v>
      </c>
      <c r="D21" s="127" t="s">
        <v>107</v>
      </c>
      <c r="E21" s="127" t="s">
        <v>277</v>
      </c>
      <c r="F21" s="127" t="s">
        <v>157</v>
      </c>
      <c r="G21" s="127" t="s">
        <v>113</v>
      </c>
      <c r="H21" s="73">
        <v>449</v>
      </c>
      <c r="I21" s="127" t="s">
        <v>1006</v>
      </c>
      <c r="J21" s="137" t="s">
        <v>1346</v>
      </c>
      <c r="K21" s="137" t="s">
        <v>800</v>
      </c>
      <c r="L21" s="138">
        <v>0</v>
      </c>
      <c r="M21" s="138">
        <v>1</v>
      </c>
      <c r="N21" s="138">
        <v>0.01</v>
      </c>
      <c r="O21" s="140" t="s">
        <v>101</v>
      </c>
      <c r="P21" s="218" t="str">
        <f>INDEX('Policy Characteristics'!J:J,MATCH($C21,'Policy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1" s="140" t="s">
        <v>190</v>
      </c>
      <c r="R21" s="140" t="s">
        <v>191</v>
      </c>
      <c r="S21" s="141"/>
      <c r="T21" s="140"/>
    </row>
    <row r="22" spans="1:20" s="3" customFormat="1" x14ac:dyDescent="0.75">
      <c r="A22" s="124" t="s">
        <v>1216</v>
      </c>
      <c r="B22" s="61" t="s">
        <v>1228</v>
      </c>
      <c r="C22" s="61" t="s">
        <v>306</v>
      </c>
      <c r="D22" s="127" t="s">
        <v>102</v>
      </c>
      <c r="E22" s="127" t="s">
        <v>275</v>
      </c>
      <c r="F22" s="127" t="s">
        <v>279</v>
      </c>
      <c r="G22" s="127" t="s">
        <v>108</v>
      </c>
      <c r="H22" s="73">
        <v>13</v>
      </c>
      <c r="I22" s="127" t="s">
        <v>30</v>
      </c>
      <c r="J22" s="61" t="s">
        <v>1347</v>
      </c>
      <c r="K22" s="61" t="s">
        <v>590</v>
      </c>
      <c r="L22" s="133">
        <v>0</v>
      </c>
      <c r="M22" s="133">
        <v>0.22</v>
      </c>
      <c r="N22" s="133">
        <v>0.01</v>
      </c>
      <c r="O22" s="127" t="s">
        <v>15</v>
      </c>
      <c r="P22" s="218" t="str">
        <f>INDEX('Policy Characteristics'!J:J,MATCH($C22,'Policy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2" s="127" t="s">
        <v>192</v>
      </c>
      <c r="R22" s="131" t="s">
        <v>193</v>
      </c>
      <c r="S22" s="135" t="s">
        <v>137</v>
      </c>
      <c r="T22" s="127" t="s">
        <v>447</v>
      </c>
    </row>
    <row r="23" spans="1:20" s="3" customFormat="1" x14ac:dyDescent="0.75">
      <c r="A23" s="124" t="s">
        <v>1216</v>
      </c>
      <c r="B23" s="137" t="s">
        <v>1228</v>
      </c>
      <c r="C23" s="137" t="s">
        <v>306</v>
      </c>
      <c r="D23" s="127" t="s">
        <v>103</v>
      </c>
      <c r="E23" s="127" t="s">
        <v>275</v>
      </c>
      <c r="F23" s="127" t="s">
        <v>279</v>
      </c>
      <c r="G23" s="127" t="s">
        <v>109</v>
      </c>
      <c r="H23" s="73">
        <v>14</v>
      </c>
      <c r="I23" s="127" t="s">
        <v>29</v>
      </c>
      <c r="J23" s="137" t="s">
        <v>1347</v>
      </c>
      <c r="K23" s="128" t="s">
        <v>590</v>
      </c>
      <c r="L23" s="128">
        <v>0</v>
      </c>
      <c r="M23" s="142">
        <v>0.5</v>
      </c>
      <c r="N23" s="128">
        <v>0.01</v>
      </c>
      <c r="O23" s="129" t="s">
        <v>15</v>
      </c>
      <c r="P23" s="218" t="str">
        <f>INDEX('Policy Characteristics'!J:J,MATCH($C23,'Policy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3" s="129" t="s">
        <v>192</v>
      </c>
      <c r="R23" s="129" t="s">
        <v>193</v>
      </c>
      <c r="S23" s="132" t="s">
        <v>137</v>
      </c>
      <c r="T23" s="129" t="s">
        <v>447</v>
      </c>
    </row>
    <row r="24" spans="1:20" s="3" customFormat="1" x14ac:dyDescent="0.75">
      <c r="A24" s="124" t="s">
        <v>1216</v>
      </c>
      <c r="B24" s="137" t="s">
        <v>1228</v>
      </c>
      <c r="C24" s="137" t="s">
        <v>306</v>
      </c>
      <c r="D24" s="127" t="s">
        <v>104</v>
      </c>
      <c r="E24" s="127" t="s">
        <v>275</v>
      </c>
      <c r="F24" s="127" t="s">
        <v>279</v>
      </c>
      <c r="G24" s="127" t="s">
        <v>110</v>
      </c>
      <c r="H24" s="73">
        <v>15</v>
      </c>
      <c r="I24" s="127" t="s">
        <v>29</v>
      </c>
      <c r="J24" s="137" t="s">
        <v>1347</v>
      </c>
      <c r="K24" s="128" t="s">
        <v>590</v>
      </c>
      <c r="L24" s="128">
        <v>0</v>
      </c>
      <c r="M24" s="143">
        <v>0.38</v>
      </c>
      <c r="N24" s="128">
        <v>0.01</v>
      </c>
      <c r="O24" s="129" t="s">
        <v>15</v>
      </c>
      <c r="P24" s="218" t="str">
        <f>INDEX('Policy Characteristics'!J:J,MATCH($C24,'Policy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4" s="129" t="s">
        <v>192</v>
      </c>
      <c r="R24" s="129" t="s">
        <v>193</v>
      </c>
      <c r="S24" s="132" t="s">
        <v>137</v>
      </c>
      <c r="T24" s="129" t="s">
        <v>447</v>
      </c>
    </row>
    <row r="25" spans="1:20" s="3" customFormat="1" x14ac:dyDescent="0.75">
      <c r="A25" s="124" t="s">
        <v>1216</v>
      </c>
      <c r="B25" s="137" t="s">
        <v>1228</v>
      </c>
      <c r="C25" s="137" t="s">
        <v>306</v>
      </c>
      <c r="D25" s="127" t="s">
        <v>105</v>
      </c>
      <c r="E25" s="127" t="s">
        <v>275</v>
      </c>
      <c r="F25" s="127" t="s">
        <v>279</v>
      </c>
      <c r="G25" s="127" t="s">
        <v>111</v>
      </c>
      <c r="H25" s="73">
        <v>16</v>
      </c>
      <c r="I25" s="127" t="s">
        <v>29</v>
      </c>
      <c r="J25" s="137" t="s">
        <v>1347</v>
      </c>
      <c r="K25" s="128" t="s">
        <v>590</v>
      </c>
      <c r="L25" s="128">
        <v>0</v>
      </c>
      <c r="M25" s="143">
        <v>0.4</v>
      </c>
      <c r="N25" s="128">
        <v>0.01</v>
      </c>
      <c r="O25" s="129" t="s">
        <v>15</v>
      </c>
      <c r="P25" s="218" t="str">
        <f>INDEX('Policy Characteristics'!J:J,MATCH($C25,'Policy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5" s="129" t="s">
        <v>192</v>
      </c>
      <c r="R25" s="129" t="s">
        <v>193</v>
      </c>
      <c r="S25" s="132" t="s">
        <v>137</v>
      </c>
      <c r="T25" s="129" t="s">
        <v>447</v>
      </c>
    </row>
    <row r="26" spans="1:20" s="3" customFormat="1" x14ac:dyDescent="0.75">
      <c r="A26" s="124" t="s">
        <v>1216</v>
      </c>
      <c r="B26" s="137" t="s">
        <v>1228</v>
      </c>
      <c r="C26" s="137" t="s">
        <v>306</v>
      </c>
      <c r="D26" s="127" t="s">
        <v>106</v>
      </c>
      <c r="E26" s="127" t="s">
        <v>275</v>
      </c>
      <c r="F26" s="127" t="s">
        <v>279</v>
      </c>
      <c r="G26" s="127" t="s">
        <v>112</v>
      </c>
      <c r="H26" s="73">
        <v>17</v>
      </c>
      <c r="I26" s="127" t="s">
        <v>29</v>
      </c>
      <c r="J26" s="137" t="s">
        <v>1347</v>
      </c>
      <c r="K26" s="128" t="s">
        <v>590</v>
      </c>
      <c r="L26" s="128">
        <v>0</v>
      </c>
      <c r="M26" s="142">
        <v>0.65</v>
      </c>
      <c r="N26" s="128">
        <v>0.01</v>
      </c>
      <c r="O26" s="129" t="s">
        <v>15</v>
      </c>
      <c r="P26" s="218" t="str">
        <f>INDEX('Policy Characteristics'!J:J,MATCH($C26,'Policy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6" s="129" t="s">
        <v>192</v>
      </c>
      <c r="R26" s="129" t="s">
        <v>193</v>
      </c>
      <c r="S26" s="132" t="s">
        <v>137</v>
      </c>
      <c r="T26" s="129" t="s">
        <v>447</v>
      </c>
    </row>
    <row r="27" spans="1:20" s="3" customFormat="1" x14ac:dyDescent="0.75">
      <c r="A27" s="124" t="s">
        <v>1216</v>
      </c>
      <c r="B27" s="137" t="s">
        <v>1228</v>
      </c>
      <c r="C27" s="137" t="s">
        <v>306</v>
      </c>
      <c r="D27" s="127" t="s">
        <v>107</v>
      </c>
      <c r="E27" s="127" t="s">
        <v>275</v>
      </c>
      <c r="F27" s="127" t="s">
        <v>279</v>
      </c>
      <c r="G27" s="127" t="s">
        <v>113</v>
      </c>
      <c r="H27" s="73">
        <v>18</v>
      </c>
      <c r="I27" s="127" t="s">
        <v>1006</v>
      </c>
      <c r="J27" s="137" t="s">
        <v>1347</v>
      </c>
      <c r="K27" s="128" t="s">
        <v>590</v>
      </c>
      <c r="L27" s="128">
        <v>0</v>
      </c>
      <c r="M27" s="142">
        <v>0.75</v>
      </c>
      <c r="N27" s="128">
        <v>0.01</v>
      </c>
      <c r="O27" s="129" t="s">
        <v>15</v>
      </c>
      <c r="P27" s="218" t="str">
        <f>INDEX('Policy Characteristics'!J:J,MATCH($C27,'Policy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7" s="129" t="s">
        <v>192</v>
      </c>
      <c r="R27" s="129" t="s">
        <v>193</v>
      </c>
      <c r="S27" s="132" t="s">
        <v>137</v>
      </c>
      <c r="T27" s="129" t="s">
        <v>447</v>
      </c>
    </row>
    <row r="28" spans="1:20" s="3" customFormat="1" x14ac:dyDescent="0.75">
      <c r="A28" s="124" t="s">
        <v>1216</v>
      </c>
      <c r="B28" s="137" t="s">
        <v>1228</v>
      </c>
      <c r="C28" s="137" t="s">
        <v>306</v>
      </c>
      <c r="D28" s="127" t="s">
        <v>102</v>
      </c>
      <c r="E28" s="127" t="s">
        <v>276</v>
      </c>
      <c r="F28" s="127" t="s">
        <v>278</v>
      </c>
      <c r="G28" s="127" t="s">
        <v>108</v>
      </c>
      <c r="H28" s="73">
        <v>150</v>
      </c>
      <c r="I28" s="127" t="s">
        <v>1006</v>
      </c>
      <c r="J28" s="137" t="s">
        <v>1347</v>
      </c>
      <c r="K28" s="128" t="s">
        <v>590</v>
      </c>
      <c r="L28" s="128">
        <v>0</v>
      </c>
      <c r="M28" s="128">
        <v>0.22</v>
      </c>
      <c r="N28" s="128">
        <v>0.01</v>
      </c>
      <c r="O28" s="129" t="s">
        <v>15</v>
      </c>
      <c r="P28" s="218" t="str">
        <f>INDEX('Policy Characteristics'!J:J,MATCH($C28,'Policy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8" s="129" t="s">
        <v>192</v>
      </c>
      <c r="R28" s="129" t="s">
        <v>193</v>
      </c>
      <c r="S28" s="132" t="s">
        <v>137</v>
      </c>
      <c r="T28" s="129" t="s">
        <v>447</v>
      </c>
    </row>
    <row r="29" spans="1:20" s="3" customFormat="1" x14ac:dyDescent="0.75">
      <c r="A29" s="124" t="s">
        <v>1216</v>
      </c>
      <c r="B29" s="137" t="s">
        <v>1228</v>
      </c>
      <c r="C29" s="137" t="s">
        <v>306</v>
      </c>
      <c r="D29" s="127" t="s">
        <v>103</v>
      </c>
      <c r="E29" s="127" t="s">
        <v>276</v>
      </c>
      <c r="F29" s="127" t="s">
        <v>278</v>
      </c>
      <c r="G29" s="127" t="s">
        <v>109</v>
      </c>
      <c r="H29" s="73">
        <v>151</v>
      </c>
      <c r="I29" s="127" t="s">
        <v>29</v>
      </c>
      <c r="J29" s="137" t="s">
        <v>1347</v>
      </c>
      <c r="K29" s="128" t="s">
        <v>590</v>
      </c>
      <c r="L29" s="128">
        <v>0</v>
      </c>
      <c r="M29" s="128">
        <v>0.5</v>
      </c>
      <c r="N29" s="128">
        <v>0.01</v>
      </c>
      <c r="O29" s="129" t="s">
        <v>15</v>
      </c>
      <c r="P29" s="218" t="str">
        <f>INDEX('Policy Characteristics'!J:J,MATCH($C29,'Policy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9" s="129" t="s">
        <v>192</v>
      </c>
      <c r="R29" s="129" t="s">
        <v>193</v>
      </c>
      <c r="S29" s="132" t="s">
        <v>137</v>
      </c>
      <c r="T29" s="129" t="s">
        <v>447</v>
      </c>
    </row>
    <row r="30" spans="1:20" s="3" customFormat="1" x14ac:dyDescent="0.75">
      <c r="A30" s="124" t="s">
        <v>1216</v>
      </c>
      <c r="B30" s="137" t="s">
        <v>1228</v>
      </c>
      <c r="C30" s="137" t="s">
        <v>306</v>
      </c>
      <c r="D30" s="127" t="s">
        <v>104</v>
      </c>
      <c r="E30" s="127" t="s">
        <v>276</v>
      </c>
      <c r="F30" s="127" t="s">
        <v>278</v>
      </c>
      <c r="G30" s="127" t="s">
        <v>110</v>
      </c>
      <c r="H30" s="73">
        <v>152</v>
      </c>
      <c r="I30" s="127" t="s">
        <v>29</v>
      </c>
      <c r="J30" s="137" t="s">
        <v>1347</v>
      </c>
      <c r="K30" s="128" t="s">
        <v>590</v>
      </c>
      <c r="L30" s="128">
        <v>0</v>
      </c>
      <c r="M30" s="128">
        <v>0.38</v>
      </c>
      <c r="N30" s="128">
        <v>0.01</v>
      </c>
      <c r="O30" s="129" t="s">
        <v>15</v>
      </c>
      <c r="P30" s="218" t="str">
        <f>INDEX('Policy Characteristics'!J:J,MATCH($C30,'Policy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0" s="129" t="s">
        <v>192</v>
      </c>
      <c r="R30" s="129" t="s">
        <v>193</v>
      </c>
      <c r="S30" s="132" t="s">
        <v>137</v>
      </c>
      <c r="T30" s="129" t="s">
        <v>447</v>
      </c>
    </row>
    <row r="31" spans="1:20" s="3" customFormat="1" x14ac:dyDescent="0.75">
      <c r="A31" s="124" t="s">
        <v>1216</v>
      </c>
      <c r="B31" s="137" t="s">
        <v>1228</v>
      </c>
      <c r="C31" s="137" t="s">
        <v>306</v>
      </c>
      <c r="D31" s="127" t="s">
        <v>105</v>
      </c>
      <c r="E31" s="127" t="s">
        <v>276</v>
      </c>
      <c r="F31" s="127" t="s">
        <v>278</v>
      </c>
      <c r="G31" s="127" t="s">
        <v>111</v>
      </c>
      <c r="H31" s="73">
        <v>153</v>
      </c>
      <c r="I31" s="127" t="s">
        <v>29</v>
      </c>
      <c r="J31" s="137" t="s">
        <v>1347</v>
      </c>
      <c r="K31" s="128" t="s">
        <v>590</v>
      </c>
      <c r="L31" s="128">
        <v>0</v>
      </c>
      <c r="M31" s="128">
        <v>0.4</v>
      </c>
      <c r="N31" s="128">
        <v>0.01</v>
      </c>
      <c r="O31" s="129" t="s">
        <v>15</v>
      </c>
      <c r="P31" s="218" t="str">
        <f>INDEX('Policy Characteristics'!J:J,MATCH($C31,'Policy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1" s="129" t="s">
        <v>192</v>
      </c>
      <c r="R31" s="129" t="s">
        <v>193</v>
      </c>
      <c r="S31" s="132" t="s">
        <v>137</v>
      </c>
      <c r="T31" s="129" t="s">
        <v>447</v>
      </c>
    </row>
    <row r="32" spans="1:20" s="3" customFormat="1" x14ac:dyDescent="0.75">
      <c r="A32" s="124" t="s">
        <v>1216</v>
      </c>
      <c r="B32" s="137" t="s">
        <v>1228</v>
      </c>
      <c r="C32" s="137" t="s">
        <v>306</v>
      </c>
      <c r="D32" s="127" t="s">
        <v>106</v>
      </c>
      <c r="E32" s="127" t="s">
        <v>276</v>
      </c>
      <c r="F32" s="127" t="s">
        <v>278</v>
      </c>
      <c r="G32" s="127" t="s">
        <v>112</v>
      </c>
      <c r="H32" s="73">
        <v>154</v>
      </c>
      <c r="I32" s="127" t="s">
        <v>29</v>
      </c>
      <c r="J32" s="137" t="s">
        <v>1347</v>
      </c>
      <c r="K32" s="128" t="s">
        <v>590</v>
      </c>
      <c r="L32" s="128">
        <v>0</v>
      </c>
      <c r="M32" s="128">
        <v>0.65</v>
      </c>
      <c r="N32" s="128">
        <v>0.01</v>
      </c>
      <c r="O32" s="129" t="s">
        <v>15</v>
      </c>
      <c r="P32" s="218" t="str">
        <f>INDEX('Policy Characteristics'!J:J,MATCH($C32,'Policy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2" s="129" t="s">
        <v>192</v>
      </c>
      <c r="R32" s="129" t="s">
        <v>193</v>
      </c>
      <c r="S32" s="132" t="s">
        <v>137</v>
      </c>
      <c r="T32" s="129" t="s">
        <v>447</v>
      </c>
    </row>
    <row r="33" spans="1:20" s="3" customFormat="1" x14ac:dyDescent="0.75">
      <c r="A33" s="124" t="s">
        <v>1216</v>
      </c>
      <c r="B33" s="137" t="s">
        <v>1228</v>
      </c>
      <c r="C33" s="137" t="s">
        <v>306</v>
      </c>
      <c r="D33" s="127" t="s">
        <v>107</v>
      </c>
      <c r="E33" s="127" t="s">
        <v>276</v>
      </c>
      <c r="F33" s="127" t="s">
        <v>278</v>
      </c>
      <c r="G33" s="127" t="s">
        <v>113</v>
      </c>
      <c r="H33" s="73">
        <v>155</v>
      </c>
      <c r="I33" s="127" t="s">
        <v>1006</v>
      </c>
      <c r="J33" s="137" t="s">
        <v>1347</v>
      </c>
      <c r="K33" s="128" t="s">
        <v>590</v>
      </c>
      <c r="L33" s="128">
        <v>0</v>
      </c>
      <c r="M33" s="128">
        <v>0.75</v>
      </c>
      <c r="N33" s="128">
        <v>0.01</v>
      </c>
      <c r="O33" s="129" t="s">
        <v>15</v>
      </c>
      <c r="P33" s="218" t="str">
        <f>INDEX('Policy Characteristics'!J:J,MATCH($C33,'Policy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3" s="129" t="s">
        <v>192</v>
      </c>
      <c r="R33" s="129" t="s">
        <v>193</v>
      </c>
      <c r="S33" s="132" t="s">
        <v>137</v>
      </c>
      <c r="T33" s="129" t="s">
        <v>447</v>
      </c>
    </row>
    <row r="34" spans="1:20" s="3" customFormat="1" x14ac:dyDescent="0.75">
      <c r="A34" s="124" t="s">
        <v>1216</v>
      </c>
      <c r="B34" s="137" t="s">
        <v>1228</v>
      </c>
      <c r="C34" s="137" t="s">
        <v>306</v>
      </c>
      <c r="D34" s="127" t="s">
        <v>102</v>
      </c>
      <c r="E34" s="127" t="s">
        <v>277</v>
      </c>
      <c r="F34" s="127" t="s">
        <v>157</v>
      </c>
      <c r="G34" s="127" t="s">
        <v>108</v>
      </c>
      <c r="H34" s="73">
        <v>156</v>
      </c>
      <c r="I34" s="127" t="s">
        <v>1006</v>
      </c>
      <c r="J34" s="137" t="s">
        <v>1347</v>
      </c>
      <c r="K34" s="128" t="s">
        <v>590</v>
      </c>
      <c r="L34" s="128">
        <v>0</v>
      </c>
      <c r="M34" s="128">
        <v>0.22</v>
      </c>
      <c r="N34" s="128">
        <v>0.01</v>
      </c>
      <c r="O34" s="129" t="s">
        <v>15</v>
      </c>
      <c r="P34" s="218" t="str">
        <f>INDEX('Policy Characteristics'!J:J,MATCH($C34,'Policy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4" s="129" t="s">
        <v>192</v>
      </c>
      <c r="R34" s="129" t="s">
        <v>193</v>
      </c>
      <c r="S34" s="132" t="s">
        <v>137</v>
      </c>
      <c r="T34" s="129" t="s">
        <v>447</v>
      </c>
    </row>
    <row r="35" spans="1:20" s="3" customFormat="1" x14ac:dyDescent="0.75">
      <c r="A35" s="124" t="s">
        <v>1216</v>
      </c>
      <c r="B35" s="137" t="s">
        <v>1228</v>
      </c>
      <c r="C35" s="137" t="s">
        <v>306</v>
      </c>
      <c r="D35" s="127" t="s">
        <v>103</v>
      </c>
      <c r="E35" s="127" t="s">
        <v>277</v>
      </c>
      <c r="F35" s="127" t="s">
        <v>157</v>
      </c>
      <c r="G35" s="127" t="s">
        <v>109</v>
      </c>
      <c r="H35" s="73">
        <v>157</v>
      </c>
      <c r="I35" s="127" t="s">
        <v>29</v>
      </c>
      <c r="J35" s="137" t="s">
        <v>1347</v>
      </c>
      <c r="K35" s="128" t="s">
        <v>590</v>
      </c>
      <c r="L35" s="128">
        <v>0</v>
      </c>
      <c r="M35" s="128">
        <v>0.5</v>
      </c>
      <c r="N35" s="128">
        <v>0.01</v>
      </c>
      <c r="O35" s="129" t="s">
        <v>15</v>
      </c>
      <c r="P35" s="218" t="str">
        <f>INDEX('Policy Characteristics'!J:J,MATCH($C35,'Policy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5" s="129" t="s">
        <v>192</v>
      </c>
      <c r="R35" s="129" t="s">
        <v>193</v>
      </c>
      <c r="S35" s="132" t="s">
        <v>137</v>
      </c>
      <c r="T35" s="129" t="s">
        <v>447</v>
      </c>
    </row>
    <row r="36" spans="1:20" s="3" customFormat="1" x14ac:dyDescent="0.75">
      <c r="A36" s="124" t="s">
        <v>1216</v>
      </c>
      <c r="B36" s="137" t="s">
        <v>1228</v>
      </c>
      <c r="C36" s="137" t="s">
        <v>306</v>
      </c>
      <c r="D36" s="127" t="s">
        <v>104</v>
      </c>
      <c r="E36" s="127" t="s">
        <v>277</v>
      </c>
      <c r="F36" s="127" t="s">
        <v>157</v>
      </c>
      <c r="G36" s="127" t="s">
        <v>110</v>
      </c>
      <c r="H36" s="73">
        <v>158</v>
      </c>
      <c r="I36" s="127" t="s">
        <v>29</v>
      </c>
      <c r="J36" s="137" t="s">
        <v>1347</v>
      </c>
      <c r="K36" s="128" t="s">
        <v>590</v>
      </c>
      <c r="L36" s="128">
        <v>0</v>
      </c>
      <c r="M36" s="128">
        <v>0.38</v>
      </c>
      <c r="N36" s="128">
        <v>0.01</v>
      </c>
      <c r="O36" s="129" t="s">
        <v>15</v>
      </c>
      <c r="P36" s="218" t="str">
        <f>INDEX('Policy Characteristics'!J:J,MATCH($C36,'Policy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6" s="129" t="s">
        <v>192</v>
      </c>
      <c r="R36" s="129" t="s">
        <v>193</v>
      </c>
      <c r="S36" s="132" t="s">
        <v>137</v>
      </c>
      <c r="T36" s="129" t="s">
        <v>447</v>
      </c>
    </row>
    <row r="37" spans="1:20" s="3" customFormat="1" x14ac:dyDescent="0.75">
      <c r="A37" s="124" t="s">
        <v>1216</v>
      </c>
      <c r="B37" s="137" t="s">
        <v>1228</v>
      </c>
      <c r="C37" s="137" t="s">
        <v>306</v>
      </c>
      <c r="D37" s="127" t="s">
        <v>105</v>
      </c>
      <c r="E37" s="127" t="s">
        <v>277</v>
      </c>
      <c r="F37" s="127" t="s">
        <v>157</v>
      </c>
      <c r="G37" s="127" t="s">
        <v>111</v>
      </c>
      <c r="H37" s="73">
        <v>159</v>
      </c>
      <c r="I37" s="127" t="s">
        <v>29</v>
      </c>
      <c r="J37" s="137" t="s">
        <v>1347</v>
      </c>
      <c r="K37" s="128" t="s">
        <v>590</v>
      </c>
      <c r="L37" s="128">
        <v>0</v>
      </c>
      <c r="M37" s="128">
        <v>0.4</v>
      </c>
      <c r="N37" s="128">
        <v>0.01</v>
      </c>
      <c r="O37" s="129" t="s">
        <v>15</v>
      </c>
      <c r="P37" s="218" t="str">
        <f>INDEX('Policy Characteristics'!J:J,MATCH($C37,'Policy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7" s="129" t="s">
        <v>192</v>
      </c>
      <c r="R37" s="129" t="s">
        <v>193</v>
      </c>
      <c r="S37" s="132" t="s">
        <v>137</v>
      </c>
      <c r="T37" s="129" t="s">
        <v>447</v>
      </c>
    </row>
    <row r="38" spans="1:20" s="3" customFormat="1" x14ac:dyDescent="0.75">
      <c r="A38" s="124" t="s">
        <v>1216</v>
      </c>
      <c r="B38" s="137" t="s">
        <v>1228</v>
      </c>
      <c r="C38" s="137" t="s">
        <v>306</v>
      </c>
      <c r="D38" s="127" t="s">
        <v>106</v>
      </c>
      <c r="E38" s="127" t="s">
        <v>277</v>
      </c>
      <c r="F38" s="127" t="s">
        <v>157</v>
      </c>
      <c r="G38" s="127" t="s">
        <v>112</v>
      </c>
      <c r="H38" s="73">
        <v>160</v>
      </c>
      <c r="I38" s="127" t="s">
        <v>30</v>
      </c>
      <c r="J38" s="137" t="s">
        <v>1347</v>
      </c>
      <c r="K38" s="128" t="s">
        <v>590</v>
      </c>
      <c r="L38" s="128">
        <v>0</v>
      </c>
      <c r="M38" s="128">
        <v>0.65</v>
      </c>
      <c r="N38" s="128">
        <v>0.01</v>
      </c>
      <c r="O38" s="129" t="s">
        <v>15</v>
      </c>
      <c r="P38" s="218" t="str">
        <f>INDEX('Policy Characteristics'!J:J,MATCH($C38,'Policy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8" s="129" t="s">
        <v>192</v>
      </c>
      <c r="R38" s="129" t="s">
        <v>193</v>
      </c>
      <c r="S38" s="132" t="s">
        <v>137</v>
      </c>
      <c r="T38" s="129" t="s">
        <v>447</v>
      </c>
    </row>
    <row r="39" spans="1:20" s="3" customFormat="1" x14ac:dyDescent="0.75">
      <c r="A39" s="124" t="s">
        <v>1216</v>
      </c>
      <c r="B39" s="137" t="s">
        <v>1228</v>
      </c>
      <c r="C39" s="137" t="s">
        <v>306</v>
      </c>
      <c r="D39" s="127" t="s">
        <v>107</v>
      </c>
      <c r="E39" s="127" t="s">
        <v>277</v>
      </c>
      <c r="F39" s="127" t="s">
        <v>157</v>
      </c>
      <c r="G39" s="127" t="s">
        <v>113</v>
      </c>
      <c r="H39" s="73">
        <v>161</v>
      </c>
      <c r="I39" s="127" t="s">
        <v>29</v>
      </c>
      <c r="J39" s="137" t="s">
        <v>1347</v>
      </c>
      <c r="K39" s="128" t="s">
        <v>590</v>
      </c>
      <c r="L39" s="128">
        <v>0</v>
      </c>
      <c r="M39" s="128">
        <v>0.75</v>
      </c>
      <c r="N39" s="128">
        <v>0.01</v>
      </c>
      <c r="O39" s="129" t="s">
        <v>15</v>
      </c>
      <c r="P39" s="218" t="str">
        <f>INDEX('Policy Characteristics'!J:J,MATCH($C39,'Policy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9" s="129" t="s">
        <v>192</v>
      </c>
      <c r="R39" s="129" t="s">
        <v>193</v>
      </c>
      <c r="S39" s="132" t="s">
        <v>137</v>
      </c>
      <c r="T39" s="129" t="s">
        <v>447</v>
      </c>
    </row>
    <row r="40" spans="1:20" s="3" customFormat="1" x14ac:dyDescent="0.75">
      <c r="A40" s="124" t="s">
        <v>1216</v>
      </c>
      <c r="B40" s="61" t="s">
        <v>1229</v>
      </c>
      <c r="C40" s="61" t="s">
        <v>6</v>
      </c>
      <c r="D40" s="127"/>
      <c r="E40" s="127"/>
      <c r="F40" s="127"/>
      <c r="G40" s="127"/>
      <c r="H40" s="73">
        <v>19</v>
      </c>
      <c r="I40" s="127" t="s">
        <v>29</v>
      </c>
      <c r="J40" s="61" t="s">
        <v>1348</v>
      </c>
      <c r="K40" s="61" t="s">
        <v>589</v>
      </c>
      <c r="L40" s="61">
        <v>0</v>
      </c>
      <c r="M40" s="61">
        <v>1</v>
      </c>
      <c r="N40" s="61">
        <v>1</v>
      </c>
      <c r="O40" s="127" t="s">
        <v>12</v>
      </c>
      <c r="P40" s="218" t="str">
        <f>INDEX('Policy Characteristics'!J:J,MATCH($C40,'Policy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v>
      </c>
      <c r="Q40" s="127" t="s">
        <v>194</v>
      </c>
      <c r="R40" s="131" t="s">
        <v>195</v>
      </c>
      <c r="S40" s="144" t="s">
        <v>59</v>
      </c>
      <c r="T40" s="129"/>
    </row>
    <row r="41" spans="1:20" s="3" customFormat="1" x14ac:dyDescent="0.75">
      <c r="A41" s="124" t="s">
        <v>1216</v>
      </c>
      <c r="B41" s="61" t="s">
        <v>1231</v>
      </c>
      <c r="C41" s="61" t="s">
        <v>307</v>
      </c>
      <c r="D41" s="127"/>
      <c r="E41" s="127"/>
      <c r="F41" s="127"/>
      <c r="G41" s="127"/>
      <c r="H41" s="73">
        <v>146</v>
      </c>
      <c r="I41" s="127" t="s">
        <v>29</v>
      </c>
      <c r="J41" s="73" t="s">
        <v>1349</v>
      </c>
      <c r="K41" s="61" t="s">
        <v>588</v>
      </c>
      <c r="L41" s="61">
        <v>0</v>
      </c>
      <c r="M41" s="134">
        <v>0.24</v>
      </c>
      <c r="N41" s="145">
        <v>5.0000000000000001E-3</v>
      </c>
      <c r="O41" s="127" t="s">
        <v>261</v>
      </c>
      <c r="P41" s="218" t="str">
        <f>INDEX('Policy Characteristics'!J:J,MATCH($C41,'Policy Characteristics'!$C:$C,0))</f>
        <v>**Description:**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v>
      </c>
      <c r="Q41" s="127" t="s">
        <v>262</v>
      </c>
      <c r="R41" s="131" t="s">
        <v>263</v>
      </c>
      <c r="S41" s="144" t="s">
        <v>311</v>
      </c>
      <c r="T41" s="131" t="s">
        <v>412</v>
      </c>
    </row>
    <row r="42" spans="1:20" s="3" customFormat="1" x14ac:dyDescent="0.75">
      <c r="A42" s="124" t="s">
        <v>1216</v>
      </c>
      <c r="B42" s="61" t="s">
        <v>1233</v>
      </c>
      <c r="C42" s="61" t="s">
        <v>266</v>
      </c>
      <c r="D42" s="127"/>
      <c r="E42" s="127"/>
      <c r="F42" s="127"/>
      <c r="G42" s="127"/>
      <c r="H42" s="73">
        <v>147</v>
      </c>
      <c r="I42" s="127" t="s">
        <v>30</v>
      </c>
      <c r="J42" s="73" t="s">
        <v>1349</v>
      </c>
      <c r="K42" s="61" t="s">
        <v>587</v>
      </c>
      <c r="L42" s="61">
        <v>0</v>
      </c>
      <c r="M42" s="133">
        <v>0.5</v>
      </c>
      <c r="N42" s="134">
        <v>0.01</v>
      </c>
      <c r="O42" s="127" t="s">
        <v>267</v>
      </c>
      <c r="P42" s="218">
        <f>INDEX('Policy Characteristics'!J:J,MATCH($C42,'Policy Characteristics'!$C:$C,0))</f>
        <v>0</v>
      </c>
      <c r="Q42" s="127" t="s">
        <v>264</v>
      </c>
      <c r="R42" s="131" t="s">
        <v>265</v>
      </c>
      <c r="S42" s="144" t="s">
        <v>312</v>
      </c>
      <c r="T42" s="129"/>
    </row>
    <row r="43" spans="1:20" s="3" customFormat="1" x14ac:dyDescent="0.75">
      <c r="A43" s="124" t="s">
        <v>1216</v>
      </c>
      <c r="B43" s="61" t="s">
        <v>1234</v>
      </c>
      <c r="C43" s="61" t="s">
        <v>114</v>
      </c>
      <c r="D43" s="127"/>
      <c r="E43" s="127"/>
      <c r="F43" s="127"/>
      <c r="G43" s="127"/>
      <c r="H43" s="73">
        <v>20</v>
      </c>
      <c r="I43" s="127" t="s">
        <v>29</v>
      </c>
      <c r="J43" s="61" t="s">
        <v>1350</v>
      </c>
      <c r="K43" s="61" t="s">
        <v>586</v>
      </c>
      <c r="L43" s="61">
        <v>0</v>
      </c>
      <c r="M43" s="61">
        <v>1</v>
      </c>
      <c r="N43" s="61">
        <v>1</v>
      </c>
      <c r="O43" s="127" t="s">
        <v>12</v>
      </c>
      <c r="P43" s="218" t="str">
        <f>INDEX('Policy Characteristics'!J:J,MATCH($C43,'Policy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v>
      </c>
      <c r="Q43" s="127" t="s">
        <v>196</v>
      </c>
      <c r="R43" s="131" t="s">
        <v>197</v>
      </c>
      <c r="S43" s="144" t="s">
        <v>59</v>
      </c>
      <c r="T43" s="129"/>
    </row>
    <row r="44" spans="1:20" s="3" customFormat="1" x14ac:dyDescent="0.75">
      <c r="A44" s="124" t="s">
        <v>1216</v>
      </c>
      <c r="B44" s="61" t="s">
        <v>1236</v>
      </c>
      <c r="C44" s="61" t="s">
        <v>5</v>
      </c>
      <c r="D44" s="127" t="s">
        <v>102</v>
      </c>
      <c r="E44" s="127"/>
      <c r="F44" s="127" t="s">
        <v>108</v>
      </c>
      <c r="G44" s="127"/>
      <c r="H44" s="73">
        <v>27</v>
      </c>
      <c r="I44" s="127" t="s">
        <v>30</v>
      </c>
      <c r="J44" s="61" t="s">
        <v>1351</v>
      </c>
      <c r="K44" s="61" t="s">
        <v>584</v>
      </c>
      <c r="L44" s="61">
        <v>0</v>
      </c>
      <c r="M44" s="61">
        <v>1</v>
      </c>
      <c r="N44" s="61">
        <v>1</v>
      </c>
      <c r="O44" s="127" t="s">
        <v>12</v>
      </c>
      <c r="P44" s="218" t="str">
        <f>INDEX('Policy Characteristics'!J:J,MATCH($C44,'Policy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4" s="127" t="s">
        <v>200</v>
      </c>
      <c r="R44" s="131" t="s">
        <v>201</v>
      </c>
      <c r="S44" s="144" t="s">
        <v>59</v>
      </c>
      <c r="T44" s="129"/>
    </row>
    <row r="45" spans="1:20" s="3" customFormat="1" x14ac:dyDescent="0.75">
      <c r="A45" s="124" t="s">
        <v>1216</v>
      </c>
      <c r="B45" s="137" t="s">
        <v>1236</v>
      </c>
      <c r="C45" s="137" t="s">
        <v>5</v>
      </c>
      <c r="D45" s="127" t="s">
        <v>103</v>
      </c>
      <c r="E45" s="127"/>
      <c r="F45" s="127" t="s">
        <v>109</v>
      </c>
      <c r="G45" s="127"/>
      <c r="H45" s="73">
        <v>28</v>
      </c>
      <c r="I45" s="127" t="s">
        <v>29</v>
      </c>
      <c r="J45" s="137" t="s">
        <v>1351</v>
      </c>
      <c r="K45" s="137" t="s">
        <v>584</v>
      </c>
      <c r="L45" s="137">
        <v>0</v>
      </c>
      <c r="M45" s="137">
        <v>1</v>
      </c>
      <c r="N45" s="137">
        <v>1</v>
      </c>
      <c r="O45" s="129" t="s">
        <v>12</v>
      </c>
      <c r="P45" s="218" t="str">
        <f>INDEX('Policy Characteristics'!J:J,MATCH($C45,'Policy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5" s="127" t="s">
        <v>200</v>
      </c>
      <c r="R45" s="131" t="s">
        <v>201</v>
      </c>
      <c r="S45" s="144" t="s">
        <v>59</v>
      </c>
      <c r="T45" s="129"/>
    </row>
    <row r="46" spans="1:20" s="3" customFormat="1" x14ac:dyDescent="0.75">
      <c r="A46" s="124" t="s">
        <v>1216</v>
      </c>
      <c r="B46" s="137" t="s">
        <v>1236</v>
      </c>
      <c r="C46" s="137" t="s">
        <v>5</v>
      </c>
      <c r="D46" s="127" t="s">
        <v>104</v>
      </c>
      <c r="E46" s="127"/>
      <c r="F46" s="127" t="s">
        <v>110</v>
      </c>
      <c r="G46" s="127"/>
      <c r="H46" s="73" t="s">
        <v>182</v>
      </c>
      <c r="I46" s="127" t="s">
        <v>30</v>
      </c>
      <c r="J46" s="137" t="s">
        <v>1351</v>
      </c>
      <c r="K46" s="137" t="s">
        <v>584</v>
      </c>
      <c r="L46" s="61"/>
      <c r="M46" s="61"/>
      <c r="N46" s="61"/>
      <c r="O46" s="127"/>
      <c r="P46" s="218" t="str">
        <f>INDEX('Policy Characteristics'!J:J,MATCH($C46,'Policy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6" s="129"/>
      <c r="R46" s="131"/>
      <c r="S46" s="132"/>
      <c r="T46" s="129"/>
    </row>
    <row r="47" spans="1:20" s="3" customFormat="1" x14ac:dyDescent="0.75">
      <c r="A47" s="124" t="s">
        <v>1216</v>
      </c>
      <c r="B47" s="137" t="s">
        <v>1236</v>
      </c>
      <c r="C47" s="137" t="s">
        <v>5</v>
      </c>
      <c r="D47" s="127" t="s">
        <v>105</v>
      </c>
      <c r="E47" s="127"/>
      <c r="F47" s="127" t="s">
        <v>111</v>
      </c>
      <c r="G47" s="127"/>
      <c r="H47" s="73" t="s">
        <v>182</v>
      </c>
      <c r="I47" s="127" t="s">
        <v>30</v>
      </c>
      <c r="J47" s="137" t="s">
        <v>1351</v>
      </c>
      <c r="K47" s="137" t="s">
        <v>584</v>
      </c>
      <c r="L47" s="61"/>
      <c r="M47" s="61"/>
      <c r="N47" s="61"/>
      <c r="O47" s="127"/>
      <c r="P47" s="218" t="str">
        <f>INDEX('Policy Characteristics'!J:J,MATCH($C47,'Policy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7" s="129"/>
      <c r="R47" s="131"/>
      <c r="S47" s="132"/>
      <c r="T47" s="129"/>
    </row>
    <row r="48" spans="1:20" s="3" customFormat="1" x14ac:dyDescent="0.75">
      <c r="A48" s="124" t="s">
        <v>1216</v>
      </c>
      <c r="B48" s="137" t="s">
        <v>1236</v>
      </c>
      <c r="C48" s="137" t="s">
        <v>5</v>
      </c>
      <c r="D48" s="127" t="s">
        <v>106</v>
      </c>
      <c r="E48" s="127"/>
      <c r="F48" s="127" t="s">
        <v>112</v>
      </c>
      <c r="G48" s="127"/>
      <c r="H48" s="73">
        <v>29</v>
      </c>
      <c r="I48" s="127" t="s">
        <v>30</v>
      </c>
      <c r="J48" s="137" t="s">
        <v>1351</v>
      </c>
      <c r="K48" s="137" t="s">
        <v>584</v>
      </c>
      <c r="L48" s="137">
        <v>0</v>
      </c>
      <c r="M48" s="137">
        <v>1</v>
      </c>
      <c r="N48" s="137">
        <v>1</v>
      </c>
      <c r="O48" s="129" t="s">
        <v>12</v>
      </c>
      <c r="P48" s="218" t="str">
        <f>INDEX('Policy Characteristics'!J:J,MATCH($C48,'Policy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8" s="127" t="s">
        <v>200</v>
      </c>
      <c r="R48" s="131" t="s">
        <v>201</v>
      </c>
      <c r="S48" s="144" t="s">
        <v>59</v>
      </c>
      <c r="T48" s="129"/>
    </row>
    <row r="49" spans="1:20" s="3" customFormat="1" x14ac:dyDescent="0.75">
      <c r="A49" s="124" t="s">
        <v>1216</v>
      </c>
      <c r="B49" s="137" t="s">
        <v>1236</v>
      </c>
      <c r="C49" s="137" t="s">
        <v>5</v>
      </c>
      <c r="D49" s="127" t="s">
        <v>107</v>
      </c>
      <c r="E49" s="127"/>
      <c r="F49" s="127" t="s">
        <v>113</v>
      </c>
      <c r="G49" s="127"/>
      <c r="H49" s="73" t="s">
        <v>182</v>
      </c>
      <c r="I49" s="127" t="s">
        <v>30</v>
      </c>
      <c r="J49" s="137" t="s">
        <v>1351</v>
      </c>
      <c r="K49" s="137" t="s">
        <v>584</v>
      </c>
      <c r="L49" s="61"/>
      <c r="M49" s="61"/>
      <c r="N49" s="61"/>
      <c r="O49" s="127"/>
      <c r="P49" s="218" t="str">
        <f>INDEX('Policy Characteristics'!J:J,MATCH($C49,'Policy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9" s="129"/>
      <c r="R49" s="131"/>
      <c r="S49" s="132"/>
      <c r="T49" s="129"/>
    </row>
    <row r="50" spans="1:20" s="3" customFormat="1" x14ac:dyDescent="0.75">
      <c r="A50" s="124" t="s">
        <v>1216</v>
      </c>
      <c r="B50" s="61" t="s">
        <v>1238</v>
      </c>
      <c r="C50" s="61" t="s">
        <v>780</v>
      </c>
      <c r="D50" s="127" t="s">
        <v>275</v>
      </c>
      <c r="E50" s="127"/>
      <c r="F50" s="127" t="s">
        <v>279</v>
      </c>
      <c r="G50" s="127"/>
      <c r="H50" s="73">
        <v>378</v>
      </c>
      <c r="I50" s="127" t="s">
        <v>29</v>
      </c>
      <c r="J50" s="61" t="s">
        <v>1352</v>
      </c>
      <c r="K50" s="61" t="s">
        <v>585</v>
      </c>
      <c r="L50" s="133">
        <v>0</v>
      </c>
      <c r="M50" s="133">
        <v>0.5</v>
      </c>
      <c r="N50" s="133">
        <v>0.01</v>
      </c>
      <c r="O50" s="127" t="s">
        <v>781</v>
      </c>
      <c r="P50" s="218" t="str">
        <f>INDEX('Policy Characteristics'!J:J,MATCH($C50,'Policy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0" s="127" t="s">
        <v>198</v>
      </c>
      <c r="R50" s="131" t="s">
        <v>199</v>
      </c>
      <c r="S50" s="135" t="s">
        <v>144</v>
      </c>
      <c r="T50" s="131"/>
    </row>
    <row r="51" spans="1:20" s="3" customFormat="1" x14ac:dyDescent="0.75">
      <c r="A51" s="124" t="s">
        <v>1216</v>
      </c>
      <c r="B51" s="137" t="s">
        <v>1238</v>
      </c>
      <c r="C51" s="137" t="s">
        <v>780</v>
      </c>
      <c r="D51" s="127" t="s">
        <v>276</v>
      </c>
      <c r="E51" s="127"/>
      <c r="F51" s="127" t="s">
        <v>278</v>
      </c>
      <c r="G51" s="127"/>
      <c r="H51" s="73">
        <v>379</v>
      </c>
      <c r="I51" s="127" t="s">
        <v>29</v>
      </c>
      <c r="J51" s="137" t="s">
        <v>1352</v>
      </c>
      <c r="K51" s="138" t="s">
        <v>585</v>
      </c>
      <c r="L51" s="138">
        <v>0</v>
      </c>
      <c r="M51" s="128">
        <v>0.5</v>
      </c>
      <c r="N51" s="128">
        <v>0.01</v>
      </c>
      <c r="O51" s="129" t="s">
        <v>781</v>
      </c>
      <c r="P51" s="218" t="str">
        <f>INDEX('Policy Characteristics'!J:J,MATCH($C51,'Policy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1" s="127" t="s">
        <v>198</v>
      </c>
      <c r="R51" s="131" t="s">
        <v>199</v>
      </c>
      <c r="S51" s="132" t="s">
        <v>144</v>
      </c>
      <c r="T51" s="129"/>
    </row>
    <row r="52" spans="1:20" s="3" customFormat="1" x14ac:dyDescent="0.75">
      <c r="A52" s="124" t="s">
        <v>1216</v>
      </c>
      <c r="B52" s="137" t="s">
        <v>1238</v>
      </c>
      <c r="C52" s="137" t="s">
        <v>780</v>
      </c>
      <c r="D52" s="127" t="s">
        <v>277</v>
      </c>
      <c r="E52" s="127"/>
      <c r="F52" s="127" t="s">
        <v>157</v>
      </c>
      <c r="G52" s="127"/>
      <c r="H52" s="73">
        <v>380</v>
      </c>
      <c r="I52" s="127" t="s">
        <v>29</v>
      </c>
      <c r="J52" s="137" t="s">
        <v>1352</v>
      </c>
      <c r="K52" s="138" t="s">
        <v>585</v>
      </c>
      <c r="L52" s="138">
        <v>0</v>
      </c>
      <c r="M52" s="128">
        <v>0.5</v>
      </c>
      <c r="N52" s="128">
        <v>0.01</v>
      </c>
      <c r="O52" s="129" t="s">
        <v>781</v>
      </c>
      <c r="P52" s="218" t="str">
        <f>INDEX('Policy Characteristics'!J:J,MATCH($C52,'Policy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2" s="127" t="s">
        <v>198</v>
      </c>
      <c r="R52" s="131" t="s">
        <v>199</v>
      </c>
      <c r="S52" s="132" t="s">
        <v>144</v>
      </c>
      <c r="T52" s="129"/>
    </row>
    <row r="53" spans="1:20" s="3" customFormat="1" x14ac:dyDescent="0.75">
      <c r="A53" s="124" t="s">
        <v>1216</v>
      </c>
      <c r="B53" s="105" t="s">
        <v>1240</v>
      </c>
      <c r="C53" s="61" t="s">
        <v>725</v>
      </c>
      <c r="D53" s="127" t="s">
        <v>353</v>
      </c>
      <c r="E53" s="127"/>
      <c r="F53" s="127" t="s">
        <v>358</v>
      </c>
      <c r="G53" s="127"/>
      <c r="H53" s="73">
        <v>171</v>
      </c>
      <c r="I53" s="127" t="s">
        <v>29</v>
      </c>
      <c r="J53" s="105" t="s">
        <v>1353</v>
      </c>
      <c r="K53" s="61" t="s">
        <v>549</v>
      </c>
      <c r="L53" s="61">
        <v>0</v>
      </c>
      <c r="M53" s="105">
        <v>400</v>
      </c>
      <c r="N53" s="61">
        <v>5</v>
      </c>
      <c r="O53" s="130" t="s">
        <v>1015</v>
      </c>
      <c r="P53" s="218" t="str">
        <f>INDEX('Policy Characteristics'!J:J,MATCH($C53,'Policy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3" s="127" t="s">
        <v>244</v>
      </c>
      <c r="R53" s="131" t="s">
        <v>245</v>
      </c>
      <c r="S53" s="144" t="s">
        <v>688</v>
      </c>
      <c r="T53" s="131" t="s">
        <v>414</v>
      </c>
    </row>
    <row r="54" spans="1:20" s="3" customFormat="1" x14ac:dyDescent="0.75">
      <c r="A54" s="124" t="s">
        <v>1216</v>
      </c>
      <c r="B54" s="146" t="s">
        <v>1240</v>
      </c>
      <c r="C54" s="137" t="s">
        <v>725</v>
      </c>
      <c r="D54" s="127" t="s">
        <v>362</v>
      </c>
      <c r="E54" s="127"/>
      <c r="F54" s="127" t="s">
        <v>363</v>
      </c>
      <c r="G54" s="127"/>
      <c r="H54" s="73">
        <v>172</v>
      </c>
      <c r="I54" s="127" t="s">
        <v>29</v>
      </c>
      <c r="J54" s="146" t="s">
        <v>1353</v>
      </c>
      <c r="K54" s="137" t="s">
        <v>549</v>
      </c>
      <c r="L54" s="137">
        <v>0</v>
      </c>
      <c r="M54" s="137">
        <v>400</v>
      </c>
      <c r="N54" s="137">
        <v>5</v>
      </c>
      <c r="O54" s="129" t="s">
        <v>1015</v>
      </c>
      <c r="P54" s="218" t="str">
        <f>INDEX('Policy Characteristics'!J:J,MATCH($C54,'Policy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4" s="129" t="s">
        <v>244</v>
      </c>
      <c r="R54" s="129" t="s">
        <v>245</v>
      </c>
      <c r="S54" s="144"/>
      <c r="T54" s="129"/>
    </row>
    <row r="55" spans="1:20" s="3" customFormat="1" x14ac:dyDescent="0.75">
      <c r="A55" s="124" t="s">
        <v>1216</v>
      </c>
      <c r="B55" s="146" t="s">
        <v>1240</v>
      </c>
      <c r="C55" s="137" t="s">
        <v>725</v>
      </c>
      <c r="D55" s="127" t="s">
        <v>355</v>
      </c>
      <c r="E55" s="127"/>
      <c r="F55" s="127" t="s">
        <v>360</v>
      </c>
      <c r="G55" s="127"/>
      <c r="H55" s="73">
        <v>173</v>
      </c>
      <c r="I55" s="127" t="s">
        <v>29</v>
      </c>
      <c r="J55" s="146" t="s">
        <v>1353</v>
      </c>
      <c r="K55" s="137" t="s">
        <v>549</v>
      </c>
      <c r="L55" s="137">
        <v>0</v>
      </c>
      <c r="M55" s="137">
        <v>400</v>
      </c>
      <c r="N55" s="137">
        <v>5</v>
      </c>
      <c r="O55" s="129" t="s">
        <v>1015</v>
      </c>
      <c r="P55" s="218" t="str">
        <f>INDEX('Policy Characteristics'!J:J,MATCH($C55,'Policy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5" s="129" t="s">
        <v>244</v>
      </c>
      <c r="R55" s="129" t="s">
        <v>245</v>
      </c>
      <c r="S55" s="144"/>
      <c r="T55" s="129"/>
    </row>
    <row r="56" spans="1:20" s="3" customFormat="1" x14ac:dyDescent="0.75">
      <c r="A56" s="124" t="s">
        <v>1216</v>
      </c>
      <c r="B56" s="146" t="s">
        <v>1240</v>
      </c>
      <c r="C56" s="137" t="s">
        <v>725</v>
      </c>
      <c r="D56" s="127" t="s">
        <v>356</v>
      </c>
      <c r="E56" s="127"/>
      <c r="F56" s="127" t="s">
        <v>361</v>
      </c>
      <c r="G56" s="127"/>
      <c r="H56" s="73">
        <v>174</v>
      </c>
      <c r="I56" s="127" t="s">
        <v>29</v>
      </c>
      <c r="J56" s="146" t="s">
        <v>1353</v>
      </c>
      <c r="K56" s="137" t="s">
        <v>549</v>
      </c>
      <c r="L56" s="137">
        <v>0</v>
      </c>
      <c r="M56" s="137">
        <v>400</v>
      </c>
      <c r="N56" s="137">
        <v>5</v>
      </c>
      <c r="O56" s="129" t="s">
        <v>1015</v>
      </c>
      <c r="P56" s="218" t="str">
        <f>INDEX('Policy Characteristics'!J:J,MATCH($C56,'Policy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6" s="129" t="s">
        <v>244</v>
      </c>
      <c r="R56" s="129" t="s">
        <v>245</v>
      </c>
      <c r="S56" s="144"/>
      <c r="T56" s="129"/>
    </row>
    <row r="57" spans="1:20" s="3" customFormat="1" x14ac:dyDescent="0.75">
      <c r="A57" s="124" t="s">
        <v>1216</v>
      </c>
      <c r="B57" s="146" t="s">
        <v>1240</v>
      </c>
      <c r="C57" s="137" t="s">
        <v>725</v>
      </c>
      <c r="D57" s="127" t="s">
        <v>354</v>
      </c>
      <c r="E57" s="127"/>
      <c r="F57" s="127" t="s">
        <v>359</v>
      </c>
      <c r="G57" s="127"/>
      <c r="H57" s="73">
        <v>175</v>
      </c>
      <c r="I57" s="127" t="s">
        <v>29</v>
      </c>
      <c r="J57" s="146" t="s">
        <v>1353</v>
      </c>
      <c r="K57" s="137" t="s">
        <v>549</v>
      </c>
      <c r="L57" s="137">
        <v>0</v>
      </c>
      <c r="M57" s="137">
        <v>400</v>
      </c>
      <c r="N57" s="137">
        <v>5</v>
      </c>
      <c r="O57" s="129" t="s">
        <v>1015</v>
      </c>
      <c r="P57" s="218" t="str">
        <f>INDEX('Policy Characteristics'!J:J,MATCH($C57,'Policy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7" s="129" t="s">
        <v>244</v>
      </c>
      <c r="R57" s="129" t="s">
        <v>245</v>
      </c>
      <c r="S57" s="144"/>
      <c r="T57" s="129"/>
    </row>
    <row r="58" spans="1:20" s="3" customFormat="1" x14ac:dyDescent="0.75">
      <c r="A58" s="124" t="s">
        <v>1216</v>
      </c>
      <c r="B58" s="146" t="s">
        <v>1240</v>
      </c>
      <c r="C58" s="137" t="s">
        <v>725</v>
      </c>
      <c r="D58" s="127" t="s">
        <v>811</v>
      </c>
      <c r="E58" s="127"/>
      <c r="F58" s="127" t="s">
        <v>812</v>
      </c>
      <c r="G58" s="127"/>
      <c r="H58" s="73"/>
      <c r="I58" s="131" t="s">
        <v>30</v>
      </c>
      <c r="J58" s="146" t="s">
        <v>1353</v>
      </c>
      <c r="K58" s="137" t="s">
        <v>549</v>
      </c>
      <c r="L58" s="61"/>
      <c r="M58" s="61"/>
      <c r="N58" s="61"/>
      <c r="O58" s="127"/>
      <c r="P58" s="218" t="str">
        <f>INDEX('Policy Characteristics'!J:J,MATCH($C58,'Policy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8" s="127"/>
      <c r="R58" s="131"/>
      <c r="S58" s="144"/>
      <c r="T58" s="129"/>
    </row>
    <row r="59" spans="1:20" s="3" customFormat="1" x14ac:dyDescent="0.75">
      <c r="A59" s="124" t="s">
        <v>1216</v>
      </c>
      <c r="B59" s="146" t="s">
        <v>1240</v>
      </c>
      <c r="C59" s="137" t="s">
        <v>725</v>
      </c>
      <c r="D59" s="127" t="s">
        <v>357</v>
      </c>
      <c r="E59" s="127"/>
      <c r="F59" s="127" t="s">
        <v>364</v>
      </c>
      <c r="G59" s="127"/>
      <c r="H59" s="73"/>
      <c r="I59" s="131" t="s">
        <v>30</v>
      </c>
      <c r="J59" s="146" t="s">
        <v>1353</v>
      </c>
      <c r="K59" s="137" t="s">
        <v>549</v>
      </c>
      <c r="L59" s="61"/>
      <c r="M59" s="61"/>
      <c r="N59" s="61"/>
      <c r="O59" s="127"/>
      <c r="P59" s="218" t="str">
        <f>INDEX('Policy Characteristics'!J:J,MATCH($C59,'Policy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9" s="127"/>
      <c r="R59" s="131"/>
      <c r="S59" s="144"/>
      <c r="T59" s="129"/>
    </row>
    <row r="60" spans="1:20" s="3" customFormat="1" x14ac:dyDescent="0.75">
      <c r="A60" s="124" t="s">
        <v>1216</v>
      </c>
      <c r="B60" s="61" t="s">
        <v>1241</v>
      </c>
      <c r="C60" s="61" t="s">
        <v>293</v>
      </c>
      <c r="D60" s="127" t="s">
        <v>38</v>
      </c>
      <c r="E60" s="127"/>
      <c r="F60" s="127" t="s">
        <v>81</v>
      </c>
      <c r="G60" s="127"/>
      <c r="H60" s="73">
        <v>78</v>
      </c>
      <c r="I60" s="127" t="s">
        <v>30</v>
      </c>
      <c r="J60" s="61" t="s">
        <v>1354</v>
      </c>
      <c r="K60" s="61" t="s">
        <v>548</v>
      </c>
      <c r="L60" s="133">
        <v>0</v>
      </c>
      <c r="M60" s="133">
        <v>0.2</v>
      </c>
      <c r="N60" s="147">
        <v>5.0000000000000001E-3</v>
      </c>
      <c r="O60" s="127" t="s">
        <v>132</v>
      </c>
      <c r="P60" s="218" t="str">
        <f>INDEX('Policy Characteristics'!J:J,MATCH($C60,'Policy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0" s="131" t="s">
        <v>248</v>
      </c>
      <c r="R60" s="131" t="s">
        <v>249</v>
      </c>
      <c r="S60" s="144" t="s">
        <v>145</v>
      </c>
      <c r="T60" s="129"/>
    </row>
    <row r="61" spans="1:20" s="3" customFormat="1" x14ac:dyDescent="0.75">
      <c r="A61" s="124" t="s">
        <v>1216</v>
      </c>
      <c r="B61" s="148" t="s">
        <v>1241</v>
      </c>
      <c r="C61" s="148" t="s">
        <v>293</v>
      </c>
      <c r="D61" s="131" t="s">
        <v>471</v>
      </c>
      <c r="E61" s="131"/>
      <c r="F61" s="131" t="s">
        <v>467</v>
      </c>
      <c r="G61" s="129"/>
      <c r="H61" s="73">
        <v>79</v>
      </c>
      <c r="I61" s="127" t="s">
        <v>30</v>
      </c>
      <c r="J61" s="148" t="s">
        <v>1354</v>
      </c>
      <c r="K61" s="138" t="s">
        <v>548</v>
      </c>
      <c r="L61" s="138">
        <v>0</v>
      </c>
      <c r="M61" s="138">
        <v>0.2</v>
      </c>
      <c r="N61" s="149">
        <v>5.0000000000000001E-3</v>
      </c>
      <c r="O61" s="140" t="s">
        <v>132</v>
      </c>
      <c r="P61" s="218" t="str">
        <f>INDEX('Policy Characteristics'!J:J,MATCH($C61,'Policy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1" s="131" t="s">
        <v>248</v>
      </c>
      <c r="R61" s="131" t="s">
        <v>249</v>
      </c>
      <c r="S61" s="132" t="s">
        <v>145</v>
      </c>
      <c r="T61" s="129"/>
    </row>
    <row r="62" spans="1:20" s="3" customFormat="1" x14ac:dyDescent="0.75">
      <c r="A62" s="124" t="s">
        <v>1216</v>
      </c>
      <c r="B62" s="148" t="s">
        <v>1241</v>
      </c>
      <c r="C62" s="148" t="s">
        <v>293</v>
      </c>
      <c r="D62" s="131" t="s">
        <v>32</v>
      </c>
      <c r="E62" s="131"/>
      <c r="F62" s="131" t="s">
        <v>75</v>
      </c>
      <c r="G62" s="129"/>
      <c r="H62" s="73">
        <v>80</v>
      </c>
      <c r="I62" s="127" t="s">
        <v>30</v>
      </c>
      <c r="J62" s="148" t="s">
        <v>1354</v>
      </c>
      <c r="K62" s="138" t="s">
        <v>548</v>
      </c>
      <c r="L62" s="138">
        <v>0</v>
      </c>
      <c r="M62" s="138">
        <v>0.2</v>
      </c>
      <c r="N62" s="149">
        <v>5.0000000000000001E-3</v>
      </c>
      <c r="O62" s="140" t="s">
        <v>132</v>
      </c>
      <c r="P62" s="218" t="str">
        <f>INDEX('Policy Characteristics'!J:J,MATCH($C62,'Policy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2" s="131" t="s">
        <v>248</v>
      </c>
      <c r="R62" s="131" t="s">
        <v>249</v>
      </c>
      <c r="S62" s="132" t="s">
        <v>145</v>
      </c>
      <c r="T62" s="129"/>
    </row>
    <row r="63" spans="1:20" s="3" customFormat="1" x14ac:dyDescent="0.75">
      <c r="A63" s="124" t="s">
        <v>1216</v>
      </c>
      <c r="B63" s="148" t="s">
        <v>1241</v>
      </c>
      <c r="C63" s="148" t="s">
        <v>293</v>
      </c>
      <c r="D63" s="131" t="s">
        <v>33</v>
      </c>
      <c r="E63" s="131"/>
      <c r="F63" s="131" t="s">
        <v>76</v>
      </c>
      <c r="G63" s="129"/>
      <c r="H63" s="73" t="s">
        <v>182</v>
      </c>
      <c r="I63" s="127" t="s">
        <v>30</v>
      </c>
      <c r="J63" s="148" t="s">
        <v>1354</v>
      </c>
      <c r="K63" s="138" t="s">
        <v>548</v>
      </c>
      <c r="L63" s="138"/>
      <c r="M63" s="138"/>
      <c r="N63" s="149"/>
      <c r="O63" s="140"/>
      <c r="P63" s="218" t="str">
        <f>INDEX('Policy Characteristics'!J:J,MATCH($C63,'Policy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3" s="129"/>
      <c r="R63" s="131"/>
      <c r="S63" s="132"/>
      <c r="T63" s="129"/>
    </row>
    <row r="64" spans="1:20" s="3" customFormat="1" x14ac:dyDescent="0.75">
      <c r="A64" s="124" t="s">
        <v>1216</v>
      </c>
      <c r="B64" s="148" t="s">
        <v>1241</v>
      </c>
      <c r="C64" s="148" t="s">
        <v>293</v>
      </c>
      <c r="D64" s="131" t="s">
        <v>37</v>
      </c>
      <c r="E64" s="131"/>
      <c r="F64" s="131" t="s">
        <v>80</v>
      </c>
      <c r="G64" s="129"/>
      <c r="H64" s="73" t="s">
        <v>182</v>
      </c>
      <c r="I64" s="127" t="s">
        <v>30</v>
      </c>
      <c r="J64" s="148" t="s">
        <v>1354</v>
      </c>
      <c r="K64" s="138" t="s">
        <v>548</v>
      </c>
      <c r="L64" s="138"/>
      <c r="M64" s="138"/>
      <c r="N64" s="149"/>
      <c r="O64" s="140"/>
      <c r="P64" s="218" t="str">
        <f>INDEX('Policy Characteristics'!J:J,MATCH($C64,'Policy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4" s="129"/>
      <c r="R64" s="131"/>
      <c r="S64" s="132"/>
      <c r="T64" s="129"/>
    </row>
    <row r="65" spans="1:20" s="3" customFormat="1" x14ac:dyDescent="0.75">
      <c r="A65" s="124" t="s">
        <v>1216</v>
      </c>
      <c r="B65" s="148" t="s">
        <v>1241</v>
      </c>
      <c r="C65" s="148" t="s">
        <v>293</v>
      </c>
      <c r="D65" s="131" t="s">
        <v>39</v>
      </c>
      <c r="E65" s="131"/>
      <c r="F65" s="131" t="s">
        <v>83</v>
      </c>
      <c r="G65" s="129"/>
      <c r="H65" s="73">
        <v>81</v>
      </c>
      <c r="I65" s="127" t="s">
        <v>30</v>
      </c>
      <c r="J65" s="148" t="s">
        <v>1354</v>
      </c>
      <c r="K65" s="138" t="s">
        <v>548</v>
      </c>
      <c r="L65" s="138">
        <v>0</v>
      </c>
      <c r="M65" s="138">
        <v>0.2</v>
      </c>
      <c r="N65" s="149">
        <v>5.0000000000000001E-3</v>
      </c>
      <c r="O65" s="140" t="s">
        <v>132</v>
      </c>
      <c r="P65" s="218" t="str">
        <f>INDEX('Policy Characteristics'!J:J,MATCH($C65,'Policy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5" s="131" t="s">
        <v>248</v>
      </c>
      <c r="R65" s="131" t="s">
        <v>249</v>
      </c>
      <c r="S65" s="132" t="s">
        <v>145</v>
      </c>
      <c r="T65" s="129"/>
    </row>
    <row r="66" spans="1:20" s="3" customFormat="1" x14ac:dyDescent="0.75">
      <c r="A66" s="124" t="s">
        <v>1216</v>
      </c>
      <c r="B66" s="148" t="s">
        <v>1241</v>
      </c>
      <c r="C66" s="148" t="s">
        <v>293</v>
      </c>
      <c r="D66" s="131" t="s">
        <v>40</v>
      </c>
      <c r="E66" s="131"/>
      <c r="F66" s="131" t="s">
        <v>84</v>
      </c>
      <c r="G66" s="129"/>
      <c r="H66" s="73">
        <v>82</v>
      </c>
      <c r="I66" s="127" t="s">
        <v>30</v>
      </c>
      <c r="J66" s="148" t="s">
        <v>1354</v>
      </c>
      <c r="K66" s="138" t="s">
        <v>548</v>
      </c>
      <c r="L66" s="138">
        <v>0</v>
      </c>
      <c r="M66" s="138">
        <v>0.2</v>
      </c>
      <c r="N66" s="149">
        <v>5.0000000000000001E-3</v>
      </c>
      <c r="O66" s="140" t="s">
        <v>132</v>
      </c>
      <c r="P66" s="218" t="str">
        <f>INDEX('Policy Characteristics'!J:J,MATCH($C66,'Policy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6" s="131" t="s">
        <v>248</v>
      </c>
      <c r="R66" s="131" t="s">
        <v>249</v>
      </c>
      <c r="S66" s="132" t="s">
        <v>145</v>
      </c>
      <c r="T66" s="129"/>
    </row>
    <row r="67" spans="1:20" s="3" customFormat="1" x14ac:dyDescent="0.75">
      <c r="A67" s="124" t="s">
        <v>1216</v>
      </c>
      <c r="B67" s="148" t="s">
        <v>1241</v>
      </c>
      <c r="C67" s="148" t="s">
        <v>293</v>
      </c>
      <c r="D67" s="131" t="s">
        <v>41</v>
      </c>
      <c r="E67" s="131"/>
      <c r="F67" s="131" t="s">
        <v>85</v>
      </c>
      <c r="G67" s="129"/>
      <c r="H67" s="73" t="s">
        <v>182</v>
      </c>
      <c r="I67" s="127" t="s">
        <v>30</v>
      </c>
      <c r="J67" s="148" t="s">
        <v>1354</v>
      </c>
      <c r="K67" s="138" t="s">
        <v>548</v>
      </c>
      <c r="L67" s="138"/>
      <c r="M67" s="138"/>
      <c r="N67" s="149"/>
      <c r="O67" s="140"/>
      <c r="P67" s="218" t="str">
        <f>INDEX('Policy Characteristics'!J:J,MATCH($C67,'Policy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7" s="129"/>
      <c r="R67" s="131"/>
      <c r="S67" s="132"/>
      <c r="T67" s="129"/>
    </row>
    <row r="68" spans="1:20" s="3" customFormat="1" x14ac:dyDescent="0.75">
      <c r="A68" s="124" t="s">
        <v>1216</v>
      </c>
      <c r="B68" s="148" t="s">
        <v>1241</v>
      </c>
      <c r="C68" s="148" t="s">
        <v>293</v>
      </c>
      <c r="D68" s="131" t="s">
        <v>42</v>
      </c>
      <c r="E68" s="131"/>
      <c r="F68" s="131" t="s">
        <v>86</v>
      </c>
      <c r="G68" s="129"/>
      <c r="H68" s="73" t="s">
        <v>182</v>
      </c>
      <c r="I68" s="127" t="s">
        <v>30</v>
      </c>
      <c r="J68" s="148" t="s">
        <v>1354</v>
      </c>
      <c r="K68" s="138" t="s">
        <v>548</v>
      </c>
      <c r="L68" s="138"/>
      <c r="M68" s="138"/>
      <c r="N68" s="149"/>
      <c r="O68" s="140"/>
      <c r="P68" s="218" t="str">
        <f>INDEX('Policy Characteristics'!J:J,MATCH($C68,'Policy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8" s="129"/>
      <c r="R68" s="131"/>
      <c r="S68" s="132"/>
      <c r="T68" s="129"/>
    </row>
    <row r="69" spans="1:20" s="3" customFormat="1" x14ac:dyDescent="0.75">
      <c r="A69" s="124" t="s">
        <v>1216</v>
      </c>
      <c r="B69" s="148" t="s">
        <v>1241</v>
      </c>
      <c r="C69" s="148" t="s">
        <v>293</v>
      </c>
      <c r="D69" s="131" t="s">
        <v>793</v>
      </c>
      <c r="E69" s="131"/>
      <c r="F69" s="131" t="s">
        <v>794</v>
      </c>
      <c r="G69" s="129"/>
      <c r="H69" s="73"/>
      <c r="I69" s="127" t="s">
        <v>30</v>
      </c>
      <c r="J69" s="148" t="s">
        <v>1354</v>
      </c>
      <c r="K69" s="138" t="s">
        <v>548</v>
      </c>
      <c r="L69" s="138"/>
      <c r="M69" s="138"/>
      <c r="N69" s="149"/>
      <c r="O69" s="140"/>
      <c r="P69" s="218" t="str">
        <f>INDEX('Policy Characteristics'!J:J,MATCH($C69,'Policy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9" s="131"/>
      <c r="R69" s="131"/>
      <c r="S69" s="132"/>
      <c r="T69" s="127"/>
    </row>
    <row r="70" spans="1:20" s="3" customFormat="1" x14ac:dyDescent="0.75">
      <c r="A70" s="124" t="s">
        <v>1216</v>
      </c>
      <c r="B70" s="148" t="s">
        <v>1241</v>
      </c>
      <c r="C70" s="148" t="s">
        <v>293</v>
      </c>
      <c r="D70" s="131" t="s">
        <v>60</v>
      </c>
      <c r="E70" s="131"/>
      <c r="F70" s="131" t="s">
        <v>87</v>
      </c>
      <c r="G70" s="129"/>
      <c r="H70" s="73" t="s">
        <v>182</v>
      </c>
      <c r="I70" s="127" t="s">
        <v>30</v>
      </c>
      <c r="J70" s="148" t="s">
        <v>1354</v>
      </c>
      <c r="K70" s="138" t="s">
        <v>548</v>
      </c>
      <c r="L70" s="138"/>
      <c r="M70" s="138"/>
      <c r="N70" s="149"/>
      <c r="O70" s="140"/>
      <c r="P70" s="218" t="str">
        <f>INDEX('Policy Characteristics'!J:J,MATCH($C70,'Policy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0" s="127"/>
      <c r="R70" s="131"/>
      <c r="S70" s="135"/>
      <c r="T70" s="127"/>
    </row>
    <row r="71" spans="1:20" s="3" customFormat="1" x14ac:dyDescent="0.75">
      <c r="A71" s="124" t="s">
        <v>1216</v>
      </c>
      <c r="B71" s="148" t="s">
        <v>1241</v>
      </c>
      <c r="C71" s="148" t="s">
        <v>293</v>
      </c>
      <c r="D71" s="131" t="s">
        <v>463</v>
      </c>
      <c r="E71" s="131"/>
      <c r="F71" s="131" t="s">
        <v>464</v>
      </c>
      <c r="G71" s="129"/>
      <c r="H71" s="73"/>
      <c r="I71" s="127" t="s">
        <v>30</v>
      </c>
      <c r="J71" s="148" t="s">
        <v>1354</v>
      </c>
      <c r="K71" s="138" t="s">
        <v>548</v>
      </c>
      <c r="L71" s="138"/>
      <c r="M71" s="138"/>
      <c r="N71" s="138"/>
      <c r="O71" s="140"/>
      <c r="P71" s="218" t="str">
        <f>INDEX('Policy Characteristics'!J:J,MATCH($C71,'Policy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1" s="127"/>
      <c r="R71" s="131"/>
      <c r="S71" s="135"/>
      <c r="T71" s="127"/>
    </row>
    <row r="72" spans="1:20" s="3" customFormat="1" x14ac:dyDescent="0.75">
      <c r="A72" s="124" t="s">
        <v>1216</v>
      </c>
      <c r="B72" s="148" t="s">
        <v>1241</v>
      </c>
      <c r="C72" s="148" t="s">
        <v>293</v>
      </c>
      <c r="D72" s="131" t="s">
        <v>785</v>
      </c>
      <c r="E72" s="131"/>
      <c r="F72" s="131" t="s">
        <v>789</v>
      </c>
      <c r="G72" s="129"/>
      <c r="H72" s="73"/>
      <c r="I72" s="127" t="s">
        <v>30</v>
      </c>
      <c r="J72" s="148" t="s">
        <v>1354</v>
      </c>
      <c r="K72" s="138" t="s">
        <v>548</v>
      </c>
      <c r="L72" s="138"/>
      <c r="M72" s="138"/>
      <c r="N72" s="138"/>
      <c r="O72" s="140"/>
      <c r="P72" s="218" t="str">
        <f>INDEX('Policy Characteristics'!J:J,MATCH($C72,'Policy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2" s="127"/>
      <c r="R72" s="131"/>
      <c r="S72" s="135"/>
      <c r="T72" s="127"/>
    </row>
    <row r="73" spans="1:20" s="3" customFormat="1" x14ac:dyDescent="0.75">
      <c r="A73" s="124" t="s">
        <v>1216</v>
      </c>
      <c r="B73" s="148" t="s">
        <v>1241</v>
      </c>
      <c r="C73" s="148" t="s">
        <v>293</v>
      </c>
      <c r="D73" s="131" t="s">
        <v>795</v>
      </c>
      <c r="E73" s="131"/>
      <c r="F73" s="131" t="s">
        <v>796</v>
      </c>
      <c r="G73" s="129"/>
      <c r="H73" s="73"/>
      <c r="I73" s="127" t="s">
        <v>30</v>
      </c>
      <c r="J73" s="148" t="s">
        <v>1354</v>
      </c>
      <c r="K73" s="138" t="s">
        <v>548</v>
      </c>
      <c r="L73" s="138"/>
      <c r="M73" s="138"/>
      <c r="N73" s="138"/>
      <c r="O73" s="140"/>
      <c r="P73" s="218" t="str">
        <f>INDEX('Policy Characteristics'!J:J,MATCH($C73,'Policy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3" s="127"/>
      <c r="R73" s="131"/>
      <c r="S73" s="135"/>
      <c r="T73" s="127"/>
    </row>
    <row r="74" spans="1:20" s="3" customFormat="1" x14ac:dyDescent="0.75">
      <c r="A74" s="124" t="s">
        <v>1216</v>
      </c>
      <c r="B74" s="148" t="s">
        <v>1241</v>
      </c>
      <c r="C74" s="148" t="s">
        <v>293</v>
      </c>
      <c r="D74" s="131" t="s">
        <v>786</v>
      </c>
      <c r="E74" s="131"/>
      <c r="F74" s="131" t="s">
        <v>790</v>
      </c>
      <c r="G74" s="129"/>
      <c r="H74" s="73"/>
      <c r="I74" s="127" t="s">
        <v>30</v>
      </c>
      <c r="J74" s="148" t="s">
        <v>1354</v>
      </c>
      <c r="K74" s="138" t="s">
        <v>548</v>
      </c>
      <c r="L74" s="138"/>
      <c r="M74" s="138"/>
      <c r="N74" s="138"/>
      <c r="O74" s="140"/>
      <c r="P74" s="218" t="str">
        <f>INDEX('Policy Characteristics'!J:J,MATCH($C74,'Policy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4" s="127"/>
      <c r="R74" s="131"/>
      <c r="S74" s="135"/>
      <c r="T74" s="127"/>
    </row>
    <row r="75" spans="1:20" s="3" customFormat="1" x14ac:dyDescent="0.75">
      <c r="A75" s="124" t="s">
        <v>1216</v>
      </c>
      <c r="B75" s="148" t="s">
        <v>1241</v>
      </c>
      <c r="C75" s="148" t="s">
        <v>293</v>
      </c>
      <c r="D75" s="131" t="s">
        <v>787</v>
      </c>
      <c r="E75" s="131"/>
      <c r="F75" s="131" t="s">
        <v>791</v>
      </c>
      <c r="G75" s="129"/>
      <c r="H75" s="73"/>
      <c r="I75" s="127" t="s">
        <v>30</v>
      </c>
      <c r="J75" s="148" t="s">
        <v>1354</v>
      </c>
      <c r="K75" s="138" t="s">
        <v>548</v>
      </c>
      <c r="L75" s="138"/>
      <c r="M75" s="138"/>
      <c r="N75" s="138"/>
      <c r="O75" s="140"/>
      <c r="P75" s="218" t="str">
        <f>INDEX('Policy Characteristics'!J:J,MATCH($C75,'Policy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5" s="127"/>
      <c r="R75" s="131"/>
      <c r="S75" s="135"/>
      <c r="T75" s="127"/>
    </row>
    <row r="76" spans="1:20" s="3" customFormat="1" x14ac:dyDescent="0.75">
      <c r="A76" s="124" t="s">
        <v>1216</v>
      </c>
      <c r="B76" s="148" t="s">
        <v>1241</v>
      </c>
      <c r="C76" s="148" t="s">
        <v>293</v>
      </c>
      <c r="D76" s="131" t="s">
        <v>788</v>
      </c>
      <c r="E76" s="131"/>
      <c r="F76" s="131" t="s">
        <v>792</v>
      </c>
      <c r="G76" s="129"/>
      <c r="H76" s="73"/>
      <c r="I76" s="127" t="s">
        <v>30</v>
      </c>
      <c r="J76" s="148" t="s">
        <v>1354</v>
      </c>
      <c r="K76" s="138" t="s">
        <v>548</v>
      </c>
      <c r="L76" s="138"/>
      <c r="M76" s="138"/>
      <c r="N76" s="138"/>
      <c r="O76" s="140"/>
      <c r="P76" s="218" t="str">
        <f>INDEX('Policy Characteristics'!J:J,MATCH($C76,'Policy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6" s="127"/>
      <c r="R76" s="131"/>
      <c r="S76" s="135"/>
      <c r="T76" s="127"/>
    </row>
    <row r="77" spans="1:20" s="52" customFormat="1" x14ac:dyDescent="0.75">
      <c r="A77" s="124" t="s">
        <v>1216</v>
      </c>
      <c r="B77" s="150" t="s">
        <v>1243</v>
      </c>
      <c r="C77" s="150" t="s">
        <v>470</v>
      </c>
      <c r="D77" s="131"/>
      <c r="E77" s="131"/>
      <c r="F77" s="131"/>
      <c r="G77" s="131"/>
      <c r="H77" s="73">
        <v>176</v>
      </c>
      <c r="I77" s="131" t="s">
        <v>30</v>
      </c>
      <c r="J77" s="150" t="s">
        <v>1355</v>
      </c>
      <c r="K77" s="61" t="s">
        <v>551</v>
      </c>
      <c r="L77" s="143">
        <v>0</v>
      </c>
      <c r="M77" s="143">
        <v>1</v>
      </c>
      <c r="N77" s="143">
        <v>0.01</v>
      </c>
      <c r="O77" s="127" t="s">
        <v>14</v>
      </c>
      <c r="P77" s="218" t="str">
        <f>INDEX('Policy Characteristics'!J:J,MATCH($C77,'Policy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v>
      </c>
      <c r="Q77" s="131" t="s">
        <v>365</v>
      </c>
      <c r="R77" s="131" t="s">
        <v>990</v>
      </c>
      <c r="S77" s="135" t="s">
        <v>144</v>
      </c>
      <c r="T77" s="131"/>
    </row>
    <row r="78" spans="1:20" s="52" customFormat="1" x14ac:dyDescent="0.75">
      <c r="A78" s="124" t="s">
        <v>1216</v>
      </c>
      <c r="B78" s="150" t="s">
        <v>1245</v>
      </c>
      <c r="C78" s="150" t="s">
        <v>292</v>
      </c>
      <c r="D78" s="131"/>
      <c r="E78" s="131"/>
      <c r="F78" s="131"/>
      <c r="G78" s="131"/>
      <c r="H78" s="73">
        <v>68</v>
      </c>
      <c r="I78" s="131" t="s">
        <v>30</v>
      </c>
      <c r="J78" s="150" t="s">
        <v>1356</v>
      </c>
      <c r="K78" s="61" t="s">
        <v>552</v>
      </c>
      <c r="L78" s="143">
        <v>0</v>
      </c>
      <c r="M78" s="143">
        <v>1</v>
      </c>
      <c r="N78" s="143">
        <v>0.01</v>
      </c>
      <c r="O78" s="131" t="s">
        <v>44</v>
      </c>
      <c r="P78" s="218" t="str">
        <f>INDEX('Policy Characteristics'!J:J,MATCH($C78,'Policy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v>
      </c>
      <c r="Q78" s="131" t="s">
        <v>246</v>
      </c>
      <c r="R78" s="131" t="s">
        <v>247</v>
      </c>
      <c r="S78" s="135" t="s">
        <v>144</v>
      </c>
      <c r="T78" s="131"/>
    </row>
    <row r="79" spans="1:20" s="52" customFormat="1" x14ac:dyDescent="0.75">
      <c r="A79" s="124" t="s">
        <v>1216</v>
      </c>
      <c r="B79" s="61" t="s">
        <v>1247</v>
      </c>
      <c r="C79" s="61" t="s">
        <v>10</v>
      </c>
      <c r="D79" s="127"/>
      <c r="E79" s="127"/>
      <c r="F79" s="127"/>
      <c r="G79" s="127"/>
      <c r="H79" s="73">
        <v>30</v>
      </c>
      <c r="I79" s="127" t="s">
        <v>30</v>
      </c>
      <c r="J79" s="61" t="s">
        <v>1357</v>
      </c>
      <c r="K79" s="61" t="s">
        <v>579</v>
      </c>
      <c r="L79" s="133">
        <v>0</v>
      </c>
      <c r="M79" s="134">
        <v>1</v>
      </c>
      <c r="N79" s="134">
        <v>0.01</v>
      </c>
      <c r="O79" s="127" t="s">
        <v>18</v>
      </c>
      <c r="P79" s="218" t="str">
        <f>INDEX('Policy Characteristics'!J:J,MATCH($C79,'Policy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v>
      </c>
      <c r="Q79" s="127" t="s">
        <v>202</v>
      </c>
      <c r="R79" s="131" t="s">
        <v>203</v>
      </c>
      <c r="S79" s="135" t="s">
        <v>144</v>
      </c>
      <c r="T79" s="127"/>
    </row>
    <row r="80" spans="1:20" s="52" customFormat="1" x14ac:dyDescent="0.75">
      <c r="A80" s="124" t="s">
        <v>1216</v>
      </c>
      <c r="B80" s="61" t="s">
        <v>1249</v>
      </c>
      <c r="C80" s="61" t="s">
        <v>325</v>
      </c>
      <c r="D80" s="127"/>
      <c r="E80" s="127"/>
      <c r="F80" s="127"/>
      <c r="G80" s="127"/>
      <c r="H80" s="73">
        <v>33</v>
      </c>
      <c r="I80" s="127" t="s">
        <v>30</v>
      </c>
      <c r="J80" s="61" t="s">
        <v>1358</v>
      </c>
      <c r="K80" s="61" t="s">
        <v>577</v>
      </c>
      <c r="L80" s="133">
        <v>0</v>
      </c>
      <c r="M80" s="133">
        <v>0.16</v>
      </c>
      <c r="N80" s="151">
        <v>5.0000000000000001E-3</v>
      </c>
      <c r="O80" s="127" t="s">
        <v>13</v>
      </c>
      <c r="P80" s="218" t="str">
        <f>INDEX('Policy Characteristics'!J:J,MATCH($C80,'Policy Characteristics'!$C:$C,0))</f>
        <v>**Description:**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v>
      </c>
      <c r="Q80" s="127" t="s">
        <v>206</v>
      </c>
      <c r="R80" s="131" t="s">
        <v>207</v>
      </c>
      <c r="S80" s="135" t="s">
        <v>139</v>
      </c>
      <c r="T80" s="127" t="s">
        <v>139</v>
      </c>
    </row>
    <row r="81" spans="1:20" s="52" customFormat="1" x14ac:dyDescent="0.75">
      <c r="A81" s="124" t="s">
        <v>1216</v>
      </c>
      <c r="B81" s="61" t="s">
        <v>1251</v>
      </c>
      <c r="C81" s="61" t="s">
        <v>280</v>
      </c>
      <c r="D81" s="127"/>
      <c r="E81" s="127"/>
      <c r="F81" s="127"/>
      <c r="G81" s="127"/>
      <c r="H81" s="73">
        <v>34</v>
      </c>
      <c r="I81" s="127" t="s">
        <v>29</v>
      </c>
      <c r="J81" s="61" t="s">
        <v>1359</v>
      </c>
      <c r="K81" s="61" t="s">
        <v>576</v>
      </c>
      <c r="L81" s="133">
        <v>0</v>
      </c>
      <c r="M81" s="152">
        <v>1</v>
      </c>
      <c r="N81" s="133">
        <v>0.01</v>
      </c>
      <c r="O81" s="127" t="s">
        <v>119</v>
      </c>
      <c r="P81" s="218" t="str">
        <f>INDEX('Policy Characteristics'!J:J,MATCH($C81,'Policy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v>
      </c>
      <c r="Q81" s="127" t="s">
        <v>208</v>
      </c>
      <c r="R81" s="131" t="s">
        <v>209</v>
      </c>
      <c r="S81" s="135" t="s">
        <v>140</v>
      </c>
      <c r="T81" s="127" t="s">
        <v>417</v>
      </c>
    </row>
    <row r="82" spans="1:20" s="52" customFormat="1" x14ac:dyDescent="0.75">
      <c r="A82" s="124" t="s">
        <v>1216</v>
      </c>
      <c r="B82" s="125" t="s">
        <v>1253</v>
      </c>
      <c r="C82" s="137" t="s">
        <v>116</v>
      </c>
      <c r="D82" s="131" t="s">
        <v>469</v>
      </c>
      <c r="E82" s="127"/>
      <c r="F82" s="131" t="s">
        <v>473</v>
      </c>
      <c r="G82" s="127"/>
      <c r="H82" s="73">
        <v>515</v>
      </c>
      <c r="I82" s="127" t="s">
        <v>29</v>
      </c>
      <c r="J82" s="130" t="s">
        <v>1360</v>
      </c>
      <c r="K82" s="88"/>
      <c r="L82" s="61">
        <v>0</v>
      </c>
      <c r="M82" s="61">
        <v>1</v>
      </c>
      <c r="N82" s="61">
        <v>1</v>
      </c>
      <c r="O82" s="127" t="s">
        <v>12</v>
      </c>
      <c r="P82" s="218" t="str">
        <f>INDEX('Policy Characteristics'!J:J,MATCH($C82,'Policy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2" s="153"/>
      <c r="R82" s="153"/>
      <c r="S82" s="132"/>
      <c r="T82" s="129"/>
    </row>
    <row r="83" spans="1:20" s="52" customFormat="1" x14ac:dyDescent="0.75">
      <c r="A83" s="124" t="s">
        <v>1216</v>
      </c>
      <c r="B83" s="125" t="s">
        <v>1253</v>
      </c>
      <c r="C83" s="137" t="s">
        <v>116</v>
      </c>
      <c r="D83" s="131" t="s">
        <v>64</v>
      </c>
      <c r="E83" s="127"/>
      <c r="F83" s="131" t="s">
        <v>78</v>
      </c>
      <c r="G83" s="127"/>
      <c r="H83" s="73">
        <v>516</v>
      </c>
      <c r="I83" s="127" t="s">
        <v>29</v>
      </c>
      <c r="J83" s="130" t="s">
        <v>1360</v>
      </c>
      <c r="K83" s="88"/>
      <c r="L83" s="61">
        <v>0</v>
      </c>
      <c r="M83" s="61">
        <v>1</v>
      </c>
      <c r="N83" s="61">
        <v>1</v>
      </c>
      <c r="O83" s="127" t="s">
        <v>12</v>
      </c>
      <c r="P83" s="218" t="str">
        <f>INDEX('Policy Characteristics'!J:J,MATCH($C83,'Policy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3" s="153"/>
      <c r="R83" s="153"/>
      <c r="S83" s="132"/>
      <c r="T83" s="129"/>
    </row>
    <row r="84" spans="1:20" s="52" customFormat="1" x14ac:dyDescent="0.75">
      <c r="A84" s="124" t="s">
        <v>1216</v>
      </c>
      <c r="B84" s="125" t="s">
        <v>1253</v>
      </c>
      <c r="C84" s="137" t="s">
        <v>116</v>
      </c>
      <c r="D84" s="131" t="s">
        <v>65</v>
      </c>
      <c r="E84" s="127"/>
      <c r="F84" s="131" t="s">
        <v>79</v>
      </c>
      <c r="G84" s="127"/>
      <c r="H84" s="73">
        <v>517</v>
      </c>
      <c r="I84" s="127" t="s">
        <v>29</v>
      </c>
      <c r="J84" s="130" t="s">
        <v>1360</v>
      </c>
      <c r="K84" s="88"/>
      <c r="L84" s="61">
        <v>0</v>
      </c>
      <c r="M84" s="61">
        <v>1</v>
      </c>
      <c r="N84" s="61">
        <v>1</v>
      </c>
      <c r="O84" s="127" t="s">
        <v>12</v>
      </c>
      <c r="P84" s="218" t="str">
        <f>INDEX('Policy Characteristics'!J:J,MATCH($C84,'Policy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4" s="153"/>
      <c r="R84" s="153"/>
      <c r="S84" s="132"/>
      <c r="T84" s="129"/>
    </row>
    <row r="85" spans="1:20" s="52" customFormat="1" x14ac:dyDescent="0.75">
      <c r="A85" s="124" t="s">
        <v>1216</v>
      </c>
      <c r="B85" s="125" t="s">
        <v>1253</v>
      </c>
      <c r="C85" s="137" t="s">
        <v>116</v>
      </c>
      <c r="D85" s="131" t="s">
        <v>1096</v>
      </c>
      <c r="E85" s="127"/>
      <c r="F85" s="131" t="s">
        <v>1201</v>
      </c>
      <c r="G85" s="127"/>
      <c r="H85" s="73">
        <v>542</v>
      </c>
      <c r="I85" s="127" t="s">
        <v>29</v>
      </c>
      <c r="J85" s="130" t="s">
        <v>1360</v>
      </c>
      <c r="K85" s="88"/>
      <c r="L85" s="61">
        <v>0</v>
      </c>
      <c r="M85" s="61">
        <v>1</v>
      </c>
      <c r="N85" s="61">
        <v>1</v>
      </c>
      <c r="O85" s="127" t="s">
        <v>12</v>
      </c>
      <c r="P85" s="218" t="str">
        <f>INDEX('Policy Characteristics'!J:J,MATCH($C85,'Policy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5" s="153"/>
      <c r="R85" s="153"/>
      <c r="S85" s="132"/>
      <c r="T85" s="129"/>
    </row>
    <row r="86" spans="1:20" s="52" customFormat="1" x14ac:dyDescent="0.75">
      <c r="A86" s="124" t="s">
        <v>1216</v>
      </c>
      <c r="B86" s="61" t="s">
        <v>1254</v>
      </c>
      <c r="C86" s="61" t="s">
        <v>372</v>
      </c>
      <c r="D86" s="127"/>
      <c r="E86" s="127"/>
      <c r="F86" s="127"/>
      <c r="G86" s="127"/>
      <c r="H86" s="73" t="s">
        <v>182</v>
      </c>
      <c r="I86" s="127" t="s">
        <v>30</v>
      </c>
      <c r="J86" s="61" t="s">
        <v>1361</v>
      </c>
      <c r="K86" s="61" t="s">
        <v>575</v>
      </c>
      <c r="L86" s="61"/>
      <c r="M86" s="61"/>
      <c r="N86" s="61"/>
      <c r="O86" s="127"/>
      <c r="P86" s="218">
        <f>INDEX('Policy Characteristics'!J:J,MATCH($C86,'Policy Characteristics'!$C:$C,0))</f>
        <v>0</v>
      </c>
      <c r="Q86" s="129"/>
      <c r="R86" s="131"/>
      <c r="S86" s="132"/>
      <c r="T86" s="129"/>
    </row>
    <row r="87" spans="1:20" s="52" customFormat="1" x14ac:dyDescent="0.75">
      <c r="A87" s="124" t="s">
        <v>1216</v>
      </c>
      <c r="B87" s="61" t="s">
        <v>1255</v>
      </c>
      <c r="C87" s="61" t="s">
        <v>535</v>
      </c>
      <c r="D87" s="131"/>
      <c r="E87" s="129"/>
      <c r="F87" s="131"/>
      <c r="G87" s="129"/>
      <c r="H87" s="73">
        <v>35</v>
      </c>
      <c r="I87" s="131" t="s">
        <v>30</v>
      </c>
      <c r="J87" s="61" t="s">
        <v>1362</v>
      </c>
      <c r="K87" s="88"/>
      <c r="L87" s="133">
        <v>0</v>
      </c>
      <c r="M87" s="61">
        <v>20</v>
      </c>
      <c r="N87" s="61">
        <v>1</v>
      </c>
      <c r="O87" s="131" t="s">
        <v>117</v>
      </c>
      <c r="P87" s="218" t="str">
        <f>INDEX('Policy Characteristics'!J:J,MATCH($C87,'Policy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v>
      </c>
      <c r="Q87" s="127" t="s">
        <v>210</v>
      </c>
      <c r="R87" s="131" t="s">
        <v>536</v>
      </c>
      <c r="S87" s="144" t="s">
        <v>141</v>
      </c>
      <c r="T87" s="131" t="s">
        <v>141</v>
      </c>
    </row>
    <row r="88" spans="1:20" x14ac:dyDescent="0.75">
      <c r="A88" s="124" t="s">
        <v>1216</v>
      </c>
      <c r="B88" s="154" t="s">
        <v>1257</v>
      </c>
      <c r="C88" s="154" t="s">
        <v>619</v>
      </c>
      <c r="D88" s="131" t="s">
        <v>469</v>
      </c>
      <c r="E88" s="131"/>
      <c r="F88" s="131" t="s">
        <v>473</v>
      </c>
      <c r="G88" s="131"/>
      <c r="H88" s="154">
        <v>194</v>
      </c>
      <c r="I88" s="131" t="s">
        <v>30</v>
      </c>
      <c r="J88" s="154" t="s">
        <v>1363</v>
      </c>
      <c r="K88" s="150" t="s">
        <v>620</v>
      </c>
      <c r="L88" s="143">
        <v>0</v>
      </c>
      <c r="M88" s="143">
        <v>0.9</v>
      </c>
      <c r="N88" s="143">
        <v>0.01</v>
      </c>
      <c r="O88" s="131" t="s">
        <v>621</v>
      </c>
      <c r="P88" s="218" t="str">
        <f>INDEX('Policy Characteristics'!J:J,MATCH($C88,'Policy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8" s="131" t="s">
        <v>680</v>
      </c>
      <c r="R88" s="131" t="s">
        <v>679</v>
      </c>
      <c r="S88" s="144"/>
      <c r="T88" s="131"/>
    </row>
    <row r="89" spans="1:20" ht="75" customHeight="1" x14ac:dyDescent="0.75">
      <c r="A89" s="124" t="s">
        <v>1216</v>
      </c>
      <c r="B89" s="155" t="s">
        <v>1257</v>
      </c>
      <c r="C89" s="155" t="s">
        <v>619</v>
      </c>
      <c r="D89" s="131" t="s">
        <v>64</v>
      </c>
      <c r="E89" s="131"/>
      <c r="F89" s="131" t="s">
        <v>78</v>
      </c>
      <c r="G89" s="131"/>
      <c r="H89" s="154">
        <v>195</v>
      </c>
      <c r="I89" s="131" t="s">
        <v>30</v>
      </c>
      <c r="J89" s="156" t="s">
        <v>1363</v>
      </c>
      <c r="K89" s="156" t="s">
        <v>620</v>
      </c>
      <c r="L89" s="157">
        <v>0</v>
      </c>
      <c r="M89" s="157">
        <v>0.9</v>
      </c>
      <c r="N89" s="157">
        <v>0.01</v>
      </c>
      <c r="O89" s="156" t="s">
        <v>621</v>
      </c>
      <c r="P89" s="218" t="str">
        <f>INDEX('Policy Characteristics'!J:J,MATCH($C89,'Policy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9" s="156" t="s">
        <v>680</v>
      </c>
      <c r="R89" s="156" t="s">
        <v>679</v>
      </c>
      <c r="S89" s="144"/>
      <c r="T89" s="131"/>
    </row>
    <row r="90" spans="1:20" ht="90" customHeight="1" x14ac:dyDescent="0.75">
      <c r="A90" s="124" t="s">
        <v>1216</v>
      </c>
      <c r="B90" s="155" t="s">
        <v>1257</v>
      </c>
      <c r="C90" s="155" t="s">
        <v>619</v>
      </c>
      <c r="D90" s="131" t="s">
        <v>475</v>
      </c>
      <c r="E90" s="131"/>
      <c r="F90" s="131" t="s">
        <v>476</v>
      </c>
      <c r="G90" s="131"/>
      <c r="H90" s="154">
        <v>196</v>
      </c>
      <c r="I90" s="131" t="s">
        <v>30</v>
      </c>
      <c r="J90" s="156" t="s">
        <v>1363</v>
      </c>
      <c r="K90" s="156" t="s">
        <v>620</v>
      </c>
      <c r="L90" s="157">
        <v>0</v>
      </c>
      <c r="M90" s="157">
        <v>0.9</v>
      </c>
      <c r="N90" s="157">
        <v>0.01</v>
      </c>
      <c r="O90" s="156" t="s">
        <v>621</v>
      </c>
      <c r="P90" s="218" t="str">
        <f>INDEX('Policy Characteristics'!J:J,MATCH($C90,'Policy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90" s="156" t="s">
        <v>680</v>
      </c>
      <c r="R90" s="156" t="s">
        <v>679</v>
      </c>
      <c r="S90" s="144"/>
      <c r="T90" s="131"/>
    </row>
    <row r="91" spans="1:20" ht="90" customHeight="1" x14ac:dyDescent="0.75">
      <c r="A91" s="124" t="s">
        <v>1216</v>
      </c>
      <c r="B91" s="150" t="s">
        <v>1259</v>
      </c>
      <c r="C91" s="150" t="s">
        <v>281</v>
      </c>
      <c r="D91" s="131"/>
      <c r="E91" s="131"/>
      <c r="F91" s="131"/>
      <c r="G91" s="131"/>
      <c r="H91" s="154">
        <v>145</v>
      </c>
      <c r="I91" s="131" t="s">
        <v>29</v>
      </c>
      <c r="J91" s="150" t="s">
        <v>1364</v>
      </c>
      <c r="K91" s="61" t="s">
        <v>573</v>
      </c>
      <c r="L91" s="143">
        <v>0</v>
      </c>
      <c r="M91" s="142">
        <v>0.6</v>
      </c>
      <c r="N91" s="143">
        <v>0.01</v>
      </c>
      <c r="O91" s="131" t="s">
        <v>252</v>
      </c>
      <c r="P91" s="218" t="str">
        <f>INDEX('Policy Characteristics'!J:J,MATCH($C91,'Policy Characteristics'!$C:$C,0))</f>
        <v>**Description:**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v>
      </c>
      <c r="Q91" s="131" t="s">
        <v>516</v>
      </c>
      <c r="R91" s="131" t="s">
        <v>253</v>
      </c>
      <c r="S91" s="144" t="s">
        <v>314</v>
      </c>
      <c r="T91" s="131"/>
    </row>
    <row r="92" spans="1:20" ht="105" customHeight="1" x14ac:dyDescent="0.75">
      <c r="A92" s="124" t="s">
        <v>1216</v>
      </c>
      <c r="B92" s="61" t="s">
        <v>1261</v>
      </c>
      <c r="C92" s="61" t="s">
        <v>283</v>
      </c>
      <c r="D92" s="127"/>
      <c r="E92" s="127"/>
      <c r="F92" s="127"/>
      <c r="G92" s="127"/>
      <c r="H92" s="73">
        <v>44</v>
      </c>
      <c r="I92" s="127" t="s">
        <v>29</v>
      </c>
      <c r="J92" s="61" t="s">
        <v>1365</v>
      </c>
      <c r="K92" s="61" t="s">
        <v>569</v>
      </c>
      <c r="L92" s="133">
        <v>0</v>
      </c>
      <c r="M92" s="134">
        <v>1</v>
      </c>
      <c r="N92" s="134">
        <v>0.01</v>
      </c>
      <c r="O92" s="127" t="s">
        <v>18</v>
      </c>
      <c r="P92" s="218" t="str">
        <f>INDEX('Policy Characteristics'!J:J,MATCH($C92,'Policy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v>
      </c>
      <c r="Q92" s="127" t="s">
        <v>215</v>
      </c>
      <c r="R92" s="131" t="s">
        <v>216</v>
      </c>
      <c r="S92" s="135" t="s">
        <v>144</v>
      </c>
      <c r="T92" s="129"/>
    </row>
    <row r="93" spans="1:20" x14ac:dyDescent="0.75">
      <c r="A93" s="124" t="s">
        <v>1216</v>
      </c>
      <c r="B93" s="61" t="s">
        <v>1263</v>
      </c>
      <c r="C93" s="61" t="s">
        <v>45</v>
      </c>
      <c r="D93" s="127"/>
      <c r="E93" s="127"/>
      <c r="F93" s="127"/>
      <c r="G93" s="127"/>
      <c r="H93" s="73">
        <v>45</v>
      </c>
      <c r="I93" s="127" t="s">
        <v>29</v>
      </c>
      <c r="J93" s="61" t="s">
        <v>1366</v>
      </c>
      <c r="K93" s="61" t="s">
        <v>568</v>
      </c>
      <c r="L93" s="133">
        <v>0</v>
      </c>
      <c r="M93" s="134">
        <v>1</v>
      </c>
      <c r="N93" s="134">
        <v>0.01</v>
      </c>
      <c r="O93" s="127" t="s">
        <v>18</v>
      </c>
      <c r="P93" s="218" t="str">
        <f>INDEX('Policy Characteristics'!J:J,MATCH($C93,'Policy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v>
      </c>
      <c r="Q93" s="127" t="s">
        <v>217</v>
      </c>
      <c r="R93" s="131" t="s">
        <v>218</v>
      </c>
      <c r="S93" s="135" t="s">
        <v>144</v>
      </c>
      <c r="T93" s="129"/>
    </row>
    <row r="94" spans="1:20" x14ac:dyDescent="0.75">
      <c r="A94" s="124" t="s">
        <v>1216</v>
      </c>
      <c r="B94" s="61" t="s">
        <v>1265</v>
      </c>
      <c r="C94" s="61" t="s">
        <v>285</v>
      </c>
      <c r="D94" s="127"/>
      <c r="E94" s="127"/>
      <c r="F94" s="127"/>
      <c r="G94" s="127"/>
      <c r="H94" s="73">
        <v>54</v>
      </c>
      <c r="I94" s="127" t="s">
        <v>29</v>
      </c>
      <c r="J94" s="61" t="s">
        <v>1367</v>
      </c>
      <c r="K94" s="61" t="s">
        <v>566</v>
      </c>
      <c r="L94" s="133">
        <v>0</v>
      </c>
      <c r="M94" s="134">
        <v>1</v>
      </c>
      <c r="N94" s="134">
        <v>0.01</v>
      </c>
      <c r="O94" s="127" t="s">
        <v>18</v>
      </c>
      <c r="P94" s="218" t="str">
        <f>INDEX('Policy Characteristics'!J:J,MATCH($C94,'Policy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v>
      </c>
      <c r="Q94" s="127" t="s">
        <v>221</v>
      </c>
      <c r="R94" s="131" t="s">
        <v>222</v>
      </c>
      <c r="S94" s="135" t="s">
        <v>144</v>
      </c>
      <c r="T94" s="129"/>
    </row>
    <row r="95" spans="1:20" x14ac:dyDescent="0.75">
      <c r="A95" s="124" t="s">
        <v>1216</v>
      </c>
      <c r="B95" s="61" t="s">
        <v>1267</v>
      </c>
      <c r="C95" s="61" t="s">
        <v>284</v>
      </c>
      <c r="D95" s="127" t="s">
        <v>120</v>
      </c>
      <c r="E95" s="127"/>
      <c r="F95" s="131" t="s">
        <v>717</v>
      </c>
      <c r="G95" s="127"/>
      <c r="H95" s="73">
        <v>46</v>
      </c>
      <c r="I95" s="127" t="s">
        <v>29</v>
      </c>
      <c r="J95" s="61" t="s">
        <v>1368</v>
      </c>
      <c r="K95" s="61" t="s">
        <v>567</v>
      </c>
      <c r="L95" s="134">
        <v>0</v>
      </c>
      <c r="M95" s="134">
        <v>0.33</v>
      </c>
      <c r="N95" s="134">
        <v>0.01</v>
      </c>
      <c r="O95" s="127" t="s">
        <v>15</v>
      </c>
      <c r="P95" s="218" t="str">
        <f>INDEX('Policy Characteristics'!J:J,MATCH($C95,'Policy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5" s="127" t="s">
        <v>219</v>
      </c>
      <c r="R95" s="131" t="s">
        <v>220</v>
      </c>
      <c r="S95" s="144" t="s">
        <v>529</v>
      </c>
      <c r="T95" s="131" t="s">
        <v>529</v>
      </c>
    </row>
    <row r="96" spans="1:20" x14ac:dyDescent="0.75">
      <c r="A96" s="124" t="s">
        <v>1216</v>
      </c>
      <c r="B96" s="137" t="s">
        <v>1267</v>
      </c>
      <c r="C96" s="137" t="s">
        <v>284</v>
      </c>
      <c r="D96" s="131" t="s">
        <v>121</v>
      </c>
      <c r="E96" s="127"/>
      <c r="F96" s="126" t="s">
        <v>1014</v>
      </c>
      <c r="G96" s="127"/>
      <c r="H96" s="73">
        <v>47</v>
      </c>
      <c r="I96" s="127" t="s">
        <v>29</v>
      </c>
      <c r="J96" s="137" t="s">
        <v>1368</v>
      </c>
      <c r="K96" s="128" t="s">
        <v>567</v>
      </c>
      <c r="L96" s="128">
        <v>0</v>
      </c>
      <c r="M96" s="128">
        <v>0.33</v>
      </c>
      <c r="N96" s="128">
        <v>0.01</v>
      </c>
      <c r="O96" s="129" t="s">
        <v>15</v>
      </c>
      <c r="P96" s="218" t="str">
        <f>INDEX('Policy Characteristics'!J:J,MATCH($C96,'Policy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6" s="127" t="s">
        <v>219</v>
      </c>
      <c r="R96" s="131" t="s">
        <v>220</v>
      </c>
      <c r="S96" s="132" t="s">
        <v>529</v>
      </c>
      <c r="T96" s="129" t="s">
        <v>529</v>
      </c>
    </row>
    <row r="97" spans="1:20" x14ac:dyDescent="0.75">
      <c r="A97" s="124" t="s">
        <v>1216</v>
      </c>
      <c r="B97" s="137" t="s">
        <v>1267</v>
      </c>
      <c r="C97" s="137" t="s">
        <v>284</v>
      </c>
      <c r="D97" s="131" t="s">
        <v>122</v>
      </c>
      <c r="E97" s="127"/>
      <c r="F97" s="131" t="s">
        <v>719</v>
      </c>
      <c r="G97" s="127"/>
      <c r="H97" s="73">
        <v>48</v>
      </c>
      <c r="I97" s="127" t="s">
        <v>29</v>
      </c>
      <c r="J97" s="137" t="s">
        <v>1368</v>
      </c>
      <c r="K97" s="128" t="s">
        <v>567</v>
      </c>
      <c r="L97" s="128">
        <v>0</v>
      </c>
      <c r="M97" s="128">
        <v>0.33</v>
      </c>
      <c r="N97" s="128">
        <v>0.01</v>
      </c>
      <c r="O97" s="129" t="s">
        <v>15</v>
      </c>
      <c r="P97" s="218" t="str">
        <f>INDEX('Policy Characteristics'!J:J,MATCH($C97,'Policy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7" s="127" t="s">
        <v>219</v>
      </c>
      <c r="R97" s="131" t="s">
        <v>220</v>
      </c>
      <c r="S97" s="132" t="s">
        <v>529</v>
      </c>
      <c r="T97" s="129" t="s">
        <v>529</v>
      </c>
    </row>
    <row r="98" spans="1:20" x14ac:dyDescent="0.75">
      <c r="A98" s="124" t="s">
        <v>1216</v>
      </c>
      <c r="B98" s="137" t="s">
        <v>1267</v>
      </c>
      <c r="C98" s="137" t="s">
        <v>284</v>
      </c>
      <c r="D98" s="131" t="s">
        <v>123</v>
      </c>
      <c r="E98" s="127"/>
      <c r="F98" s="131" t="s">
        <v>720</v>
      </c>
      <c r="G98" s="127"/>
      <c r="H98" s="73">
        <v>49</v>
      </c>
      <c r="I98" s="127" t="s">
        <v>29</v>
      </c>
      <c r="J98" s="137" t="s">
        <v>1368</v>
      </c>
      <c r="K98" s="128" t="s">
        <v>567</v>
      </c>
      <c r="L98" s="128">
        <v>0</v>
      </c>
      <c r="M98" s="128">
        <v>0.33</v>
      </c>
      <c r="N98" s="128">
        <v>0.01</v>
      </c>
      <c r="O98" s="129" t="s">
        <v>15</v>
      </c>
      <c r="P98" s="218" t="str">
        <f>INDEX('Policy Characteristics'!J:J,MATCH($C98,'Policy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8" s="127" t="s">
        <v>219</v>
      </c>
      <c r="R98" s="131" t="s">
        <v>220</v>
      </c>
      <c r="S98" s="132" t="s">
        <v>529</v>
      </c>
      <c r="T98" s="129" t="s">
        <v>529</v>
      </c>
    </row>
    <row r="99" spans="1:20" x14ac:dyDescent="0.75">
      <c r="A99" s="124" t="s">
        <v>1216</v>
      </c>
      <c r="B99" s="137" t="s">
        <v>1267</v>
      </c>
      <c r="C99" s="137" t="s">
        <v>284</v>
      </c>
      <c r="D99" s="131" t="s">
        <v>752</v>
      </c>
      <c r="E99" s="127"/>
      <c r="F99" s="131" t="s">
        <v>721</v>
      </c>
      <c r="G99" s="127"/>
      <c r="H99" s="73">
        <v>50</v>
      </c>
      <c r="I99" s="127" t="s">
        <v>30</v>
      </c>
      <c r="J99" s="137" t="s">
        <v>1368</v>
      </c>
      <c r="K99" s="128" t="s">
        <v>567</v>
      </c>
      <c r="L99" s="128">
        <v>0</v>
      </c>
      <c r="M99" s="128">
        <v>0.33</v>
      </c>
      <c r="N99" s="128">
        <v>0.01</v>
      </c>
      <c r="O99" s="129" t="s">
        <v>15</v>
      </c>
      <c r="P99" s="218" t="str">
        <f>INDEX('Policy Characteristics'!J:J,MATCH($C99,'Policy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9" s="127" t="s">
        <v>219</v>
      </c>
      <c r="R99" s="131" t="s">
        <v>220</v>
      </c>
      <c r="S99" s="132" t="s">
        <v>529</v>
      </c>
      <c r="T99" s="129" t="s">
        <v>529</v>
      </c>
    </row>
    <row r="100" spans="1:20" x14ac:dyDescent="0.75">
      <c r="A100" s="124" t="s">
        <v>1216</v>
      </c>
      <c r="B100" s="137" t="s">
        <v>1267</v>
      </c>
      <c r="C100" s="137" t="s">
        <v>284</v>
      </c>
      <c r="D100" s="131" t="s">
        <v>125</v>
      </c>
      <c r="E100" s="127"/>
      <c r="F100" s="131" t="s">
        <v>127</v>
      </c>
      <c r="G100" s="127"/>
      <c r="H100" s="73">
        <v>52</v>
      </c>
      <c r="I100" s="127" t="s">
        <v>29</v>
      </c>
      <c r="J100" s="137" t="s">
        <v>1368</v>
      </c>
      <c r="K100" s="128" t="s">
        <v>567</v>
      </c>
      <c r="L100" s="128">
        <v>0</v>
      </c>
      <c r="M100" s="128">
        <v>0.33</v>
      </c>
      <c r="N100" s="128">
        <v>0.01</v>
      </c>
      <c r="O100" s="129" t="s">
        <v>15</v>
      </c>
      <c r="P100" s="218" t="str">
        <f>INDEX('Policy Characteristics'!J:J,MATCH($C100,'Policy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0" s="127" t="s">
        <v>219</v>
      </c>
      <c r="R100" s="131" t="s">
        <v>220</v>
      </c>
      <c r="S100" s="132" t="s">
        <v>529</v>
      </c>
      <c r="T100" s="129" t="s">
        <v>529</v>
      </c>
    </row>
    <row r="101" spans="1:20" s="3" customFormat="1" x14ac:dyDescent="0.75">
      <c r="A101" s="124" t="s">
        <v>1216</v>
      </c>
      <c r="B101" s="137" t="s">
        <v>1267</v>
      </c>
      <c r="C101" s="137" t="s">
        <v>284</v>
      </c>
      <c r="D101" s="131" t="s">
        <v>126</v>
      </c>
      <c r="E101" s="127"/>
      <c r="F101" s="131" t="s">
        <v>128</v>
      </c>
      <c r="G101" s="127"/>
      <c r="H101" s="73">
        <v>53</v>
      </c>
      <c r="I101" s="127" t="s">
        <v>29</v>
      </c>
      <c r="J101" s="137" t="s">
        <v>1368</v>
      </c>
      <c r="K101" s="128" t="s">
        <v>567</v>
      </c>
      <c r="L101" s="128">
        <v>0</v>
      </c>
      <c r="M101" s="128">
        <v>0.33</v>
      </c>
      <c r="N101" s="128">
        <v>0.01</v>
      </c>
      <c r="O101" s="129" t="s">
        <v>15</v>
      </c>
      <c r="P101" s="218" t="str">
        <f>INDEX('Policy Characteristics'!J:J,MATCH($C101,'Policy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1" s="127" t="s">
        <v>219</v>
      </c>
      <c r="R101" s="131" t="s">
        <v>220</v>
      </c>
      <c r="S101" s="132" t="s">
        <v>529</v>
      </c>
      <c r="T101" s="129" t="s">
        <v>529</v>
      </c>
    </row>
    <row r="102" spans="1:20" x14ac:dyDescent="0.75">
      <c r="A102" s="124" t="s">
        <v>1216</v>
      </c>
      <c r="B102" s="61" t="s">
        <v>1269</v>
      </c>
      <c r="C102" s="61" t="s">
        <v>750</v>
      </c>
      <c r="D102" s="127" t="s">
        <v>120</v>
      </c>
      <c r="E102" s="127"/>
      <c r="F102" s="131" t="s">
        <v>717</v>
      </c>
      <c r="G102" s="127"/>
      <c r="H102" s="73">
        <v>429</v>
      </c>
      <c r="I102" s="127" t="s">
        <v>29</v>
      </c>
      <c r="J102" s="61" t="s">
        <v>1369</v>
      </c>
      <c r="K102" s="61" t="s">
        <v>753</v>
      </c>
      <c r="L102" s="133">
        <v>0</v>
      </c>
      <c r="M102" s="134">
        <v>1</v>
      </c>
      <c r="N102" s="134">
        <v>0.01</v>
      </c>
      <c r="O102" s="127" t="s">
        <v>754</v>
      </c>
      <c r="P102" s="218" t="str">
        <f>INDEX('Policy Characteristics'!J:J,MATCH($C102,'Policy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2" s="127"/>
      <c r="R102" s="131" t="s">
        <v>986</v>
      </c>
      <c r="S102" s="135" t="s">
        <v>755</v>
      </c>
      <c r="T102" s="129"/>
    </row>
    <row r="103" spans="1:20" x14ac:dyDescent="0.75">
      <c r="A103" s="124" t="s">
        <v>1216</v>
      </c>
      <c r="B103" s="137" t="s">
        <v>1269</v>
      </c>
      <c r="C103" s="137" t="s">
        <v>750</v>
      </c>
      <c r="D103" s="131" t="s">
        <v>122</v>
      </c>
      <c r="E103" s="127"/>
      <c r="F103" s="131" t="s">
        <v>719</v>
      </c>
      <c r="G103" s="127"/>
      <c r="H103" s="73">
        <v>430</v>
      </c>
      <c r="I103" s="127" t="s">
        <v>29</v>
      </c>
      <c r="J103" s="137" t="s">
        <v>1369</v>
      </c>
      <c r="K103" s="137" t="s">
        <v>753</v>
      </c>
      <c r="L103" s="138">
        <v>0</v>
      </c>
      <c r="M103" s="138">
        <v>1</v>
      </c>
      <c r="N103" s="138">
        <v>0.01</v>
      </c>
      <c r="O103" s="138" t="s">
        <v>754</v>
      </c>
      <c r="P103" s="218" t="str">
        <f>INDEX('Policy Characteristics'!J:J,MATCH($C103,'Policy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3" s="127"/>
      <c r="R103" s="137" t="s">
        <v>986</v>
      </c>
      <c r="S103" s="135" t="s">
        <v>756</v>
      </c>
      <c r="T103" s="129"/>
    </row>
    <row r="104" spans="1:20" x14ac:dyDescent="0.75">
      <c r="A104" s="124" t="s">
        <v>1216</v>
      </c>
      <c r="B104" s="137" t="s">
        <v>1269</v>
      </c>
      <c r="C104" s="137" t="s">
        <v>750</v>
      </c>
      <c r="D104" s="131" t="s">
        <v>123</v>
      </c>
      <c r="E104" s="127"/>
      <c r="F104" s="131" t="s">
        <v>720</v>
      </c>
      <c r="G104" s="127"/>
      <c r="H104" s="73">
        <v>431</v>
      </c>
      <c r="I104" s="127" t="s">
        <v>29</v>
      </c>
      <c r="J104" s="137" t="s">
        <v>1369</v>
      </c>
      <c r="K104" s="137" t="s">
        <v>753</v>
      </c>
      <c r="L104" s="138">
        <v>0</v>
      </c>
      <c r="M104" s="138">
        <v>1</v>
      </c>
      <c r="N104" s="138">
        <v>0.01</v>
      </c>
      <c r="O104" s="138" t="s">
        <v>754</v>
      </c>
      <c r="P104" s="218" t="str">
        <f>INDEX('Policy Characteristics'!J:J,MATCH($C104,'Policy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4" s="127"/>
      <c r="R104" s="137" t="s">
        <v>986</v>
      </c>
      <c r="S104" s="135"/>
      <c r="T104" s="129"/>
    </row>
    <row r="105" spans="1:20" x14ac:dyDescent="0.75">
      <c r="A105" s="124" t="s">
        <v>1216</v>
      </c>
      <c r="B105" s="137" t="s">
        <v>1269</v>
      </c>
      <c r="C105" s="137" t="s">
        <v>750</v>
      </c>
      <c r="D105" s="131" t="s">
        <v>126</v>
      </c>
      <c r="E105" s="127"/>
      <c r="F105" s="131" t="s">
        <v>128</v>
      </c>
      <c r="G105" s="127"/>
      <c r="H105" s="73">
        <v>433</v>
      </c>
      <c r="I105" s="127" t="s">
        <v>29</v>
      </c>
      <c r="J105" s="137" t="s">
        <v>1369</v>
      </c>
      <c r="K105" s="137" t="s">
        <v>753</v>
      </c>
      <c r="L105" s="138">
        <v>0</v>
      </c>
      <c r="M105" s="138">
        <v>1</v>
      </c>
      <c r="N105" s="138">
        <v>0.01</v>
      </c>
      <c r="O105" s="138" t="s">
        <v>754</v>
      </c>
      <c r="P105" s="218" t="str">
        <f>INDEX('Policy Characteristics'!J:J,MATCH($C105,'Policy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5" s="127"/>
      <c r="R105" s="137" t="s">
        <v>986</v>
      </c>
      <c r="S105" s="135" t="s">
        <v>756</v>
      </c>
      <c r="T105" s="129"/>
    </row>
    <row r="106" spans="1:20" x14ac:dyDescent="0.75">
      <c r="A106" s="124" t="s">
        <v>1216</v>
      </c>
      <c r="B106" s="61" t="s">
        <v>1270</v>
      </c>
      <c r="C106" s="61" t="s">
        <v>286</v>
      </c>
      <c r="D106" s="127"/>
      <c r="E106" s="127"/>
      <c r="F106" s="127"/>
      <c r="G106" s="127"/>
      <c r="H106" s="73">
        <v>56</v>
      </c>
      <c r="I106" s="127" t="s">
        <v>29</v>
      </c>
      <c r="J106" s="158" t="s">
        <v>1370</v>
      </c>
      <c r="K106" s="61" t="s">
        <v>565</v>
      </c>
      <c r="L106" s="133">
        <v>0</v>
      </c>
      <c r="M106" s="134">
        <v>1</v>
      </c>
      <c r="N106" s="134">
        <v>0.01</v>
      </c>
      <c r="O106" s="127" t="s">
        <v>18</v>
      </c>
      <c r="P106" s="218" t="str">
        <f>INDEX('Policy Characteristics'!J:J,MATCH($C106,'Policy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v>
      </c>
      <c r="Q106" s="127" t="s">
        <v>224</v>
      </c>
      <c r="R106" s="131" t="s">
        <v>225</v>
      </c>
      <c r="S106" s="135" t="s">
        <v>144</v>
      </c>
      <c r="T106" s="127"/>
    </row>
    <row r="107" spans="1:20" x14ac:dyDescent="0.75">
      <c r="A107" s="124" t="s">
        <v>1216</v>
      </c>
      <c r="B107" s="61" t="s">
        <v>1272</v>
      </c>
      <c r="C107" s="61" t="s">
        <v>287</v>
      </c>
      <c r="D107" s="127"/>
      <c r="E107" s="127"/>
      <c r="F107" s="127"/>
      <c r="G107" s="127"/>
      <c r="H107" s="73">
        <v>57</v>
      </c>
      <c r="I107" s="127" t="s">
        <v>30</v>
      </c>
      <c r="J107" s="73" t="s">
        <v>1371</v>
      </c>
      <c r="K107" s="61" t="s">
        <v>564</v>
      </c>
      <c r="L107" s="133">
        <v>0</v>
      </c>
      <c r="M107" s="134">
        <v>1</v>
      </c>
      <c r="N107" s="134">
        <v>0.01</v>
      </c>
      <c r="O107" s="127" t="s">
        <v>18</v>
      </c>
      <c r="P107" s="218" t="str">
        <f>INDEX('Policy Characteristics'!J:J,MATCH($C107,'Policy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v>
      </c>
      <c r="Q107" s="127" t="s">
        <v>226</v>
      </c>
      <c r="R107" s="131" t="s">
        <v>227</v>
      </c>
      <c r="S107" s="135" t="s">
        <v>144</v>
      </c>
      <c r="T107" s="127"/>
    </row>
    <row r="108" spans="1:20" x14ac:dyDescent="0.75">
      <c r="A108" s="124" t="s">
        <v>1216</v>
      </c>
      <c r="B108" s="61" t="s">
        <v>1274</v>
      </c>
      <c r="C108" s="61" t="s">
        <v>532</v>
      </c>
      <c r="D108" s="127"/>
      <c r="E108" s="127"/>
      <c r="F108" s="127"/>
      <c r="G108" s="127"/>
      <c r="H108" s="73">
        <v>58</v>
      </c>
      <c r="I108" s="127" t="s">
        <v>29</v>
      </c>
      <c r="J108" s="61" t="s">
        <v>1372</v>
      </c>
      <c r="K108" s="61" t="s">
        <v>563</v>
      </c>
      <c r="L108" s="133">
        <v>0</v>
      </c>
      <c r="M108" s="134">
        <v>1</v>
      </c>
      <c r="N108" s="134">
        <v>0.01</v>
      </c>
      <c r="O108" s="127" t="s">
        <v>18</v>
      </c>
      <c r="P108" s="218" t="str">
        <f>INDEX('Policy Characteristics'!J:J,MATCH($C108,'Policy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v>
      </c>
      <c r="Q108" s="127" t="s">
        <v>533</v>
      </c>
      <c r="R108" s="131" t="s">
        <v>534</v>
      </c>
      <c r="S108" s="135" t="s">
        <v>144</v>
      </c>
      <c r="T108" s="127"/>
    </row>
    <row r="109" spans="1:20" x14ac:dyDescent="0.75">
      <c r="A109" s="124" t="s">
        <v>1216</v>
      </c>
      <c r="B109" s="61" t="s">
        <v>1276</v>
      </c>
      <c r="C109" s="61" t="s">
        <v>805</v>
      </c>
      <c r="D109" s="131" t="s">
        <v>471</v>
      </c>
      <c r="E109" s="127"/>
      <c r="F109" s="131" t="s">
        <v>467</v>
      </c>
      <c r="G109" s="127"/>
      <c r="H109" s="73">
        <v>451</v>
      </c>
      <c r="I109" s="127" t="s">
        <v>30</v>
      </c>
      <c r="J109" s="61" t="s">
        <v>1373</v>
      </c>
      <c r="K109" s="61" t="s">
        <v>806</v>
      </c>
      <c r="L109" s="133">
        <v>0</v>
      </c>
      <c r="M109" s="134">
        <v>1</v>
      </c>
      <c r="N109" s="134">
        <v>0.01</v>
      </c>
      <c r="O109" s="127" t="s">
        <v>807</v>
      </c>
      <c r="P109" s="218" t="str">
        <f>INDEX('Policy Characteristics'!J:J,MATCH($C109,'Policy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09" s="127"/>
      <c r="R109" s="131" t="s">
        <v>988</v>
      </c>
      <c r="S109" s="135" t="s">
        <v>144</v>
      </c>
      <c r="T109" s="127"/>
    </row>
    <row r="110" spans="1:20" x14ac:dyDescent="0.75">
      <c r="A110" s="124" t="s">
        <v>1216</v>
      </c>
      <c r="B110" s="137" t="s">
        <v>1276</v>
      </c>
      <c r="C110" s="137" t="s">
        <v>805</v>
      </c>
      <c r="D110" s="131" t="s">
        <v>32</v>
      </c>
      <c r="E110" s="127"/>
      <c r="F110" s="131" t="s">
        <v>75</v>
      </c>
      <c r="G110" s="127"/>
      <c r="H110" s="73">
        <v>452</v>
      </c>
      <c r="I110" s="127" t="s">
        <v>30</v>
      </c>
      <c r="J110" s="137" t="s">
        <v>1373</v>
      </c>
      <c r="K110" s="137" t="s">
        <v>806</v>
      </c>
      <c r="L110" s="138">
        <v>0</v>
      </c>
      <c r="M110" s="138">
        <v>1</v>
      </c>
      <c r="N110" s="138">
        <v>0.01</v>
      </c>
      <c r="O110" s="137" t="s">
        <v>807</v>
      </c>
      <c r="P110" s="218" t="str">
        <f>INDEX('Policy Characteristics'!J:J,MATCH($C110,'Policy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0" s="127"/>
      <c r="R110" s="137" t="s">
        <v>988</v>
      </c>
      <c r="S110" s="159" t="s">
        <v>144</v>
      </c>
      <c r="T110" s="127"/>
    </row>
    <row r="111" spans="1:20" x14ac:dyDescent="0.75">
      <c r="A111" s="124" t="s">
        <v>1216</v>
      </c>
      <c r="B111" s="137" t="s">
        <v>1276</v>
      </c>
      <c r="C111" s="137" t="s">
        <v>805</v>
      </c>
      <c r="D111" s="131" t="s">
        <v>39</v>
      </c>
      <c r="E111" s="127"/>
      <c r="F111" s="131" t="s">
        <v>83</v>
      </c>
      <c r="G111" s="127"/>
      <c r="H111" s="73">
        <v>453</v>
      </c>
      <c r="I111" s="127" t="s">
        <v>29</v>
      </c>
      <c r="J111" s="137" t="s">
        <v>1373</v>
      </c>
      <c r="K111" s="137" t="s">
        <v>806</v>
      </c>
      <c r="L111" s="138">
        <v>0</v>
      </c>
      <c r="M111" s="138">
        <v>1</v>
      </c>
      <c r="N111" s="138">
        <v>0.01</v>
      </c>
      <c r="O111" s="137" t="s">
        <v>807</v>
      </c>
      <c r="P111" s="218" t="str">
        <f>INDEX('Policy Characteristics'!J:J,MATCH($C111,'Policy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1" s="127"/>
      <c r="R111" s="137" t="s">
        <v>988</v>
      </c>
      <c r="S111" s="159" t="s">
        <v>144</v>
      </c>
      <c r="T111" s="127"/>
    </row>
    <row r="112" spans="1:20" x14ac:dyDescent="0.75">
      <c r="A112" s="124" t="s">
        <v>1216</v>
      </c>
      <c r="B112" s="137" t="s">
        <v>1276</v>
      </c>
      <c r="C112" s="137" t="s">
        <v>805</v>
      </c>
      <c r="D112" s="131" t="s">
        <v>40</v>
      </c>
      <c r="E112" s="127"/>
      <c r="F112" s="131" t="s">
        <v>84</v>
      </c>
      <c r="G112" s="127"/>
      <c r="H112" s="73">
        <v>454</v>
      </c>
      <c r="I112" s="127" t="s">
        <v>29</v>
      </c>
      <c r="J112" s="137" t="s">
        <v>1373</v>
      </c>
      <c r="K112" s="137" t="s">
        <v>806</v>
      </c>
      <c r="L112" s="138">
        <v>0</v>
      </c>
      <c r="M112" s="138">
        <v>1</v>
      </c>
      <c r="N112" s="138">
        <v>0.01</v>
      </c>
      <c r="O112" s="137" t="s">
        <v>807</v>
      </c>
      <c r="P112" s="218" t="str">
        <f>INDEX('Policy Characteristics'!J:J,MATCH($C112,'Policy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2" s="127"/>
      <c r="R112" s="137" t="s">
        <v>988</v>
      </c>
      <c r="S112" s="159" t="s">
        <v>144</v>
      </c>
      <c r="T112" s="127"/>
    </row>
    <row r="113" spans="1:20" s="3" customFormat="1" x14ac:dyDescent="0.75">
      <c r="A113" s="124" t="s">
        <v>1216</v>
      </c>
      <c r="B113" s="137" t="s">
        <v>1276</v>
      </c>
      <c r="C113" s="137" t="s">
        <v>805</v>
      </c>
      <c r="D113" s="131" t="s">
        <v>793</v>
      </c>
      <c r="E113" s="127"/>
      <c r="F113" s="131" t="s">
        <v>794</v>
      </c>
      <c r="G113" s="127"/>
      <c r="H113" s="73">
        <v>455</v>
      </c>
      <c r="I113" s="127" t="s">
        <v>29</v>
      </c>
      <c r="J113" s="137" t="s">
        <v>1373</v>
      </c>
      <c r="K113" s="137" t="s">
        <v>806</v>
      </c>
      <c r="L113" s="138">
        <v>0</v>
      </c>
      <c r="M113" s="138">
        <v>1</v>
      </c>
      <c r="N113" s="138">
        <v>0.01</v>
      </c>
      <c r="O113" s="137" t="s">
        <v>807</v>
      </c>
      <c r="P113" s="218" t="str">
        <f>INDEX('Policy Characteristics'!J:J,MATCH($C113,'Policy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3" s="127"/>
      <c r="R113" s="137" t="s">
        <v>988</v>
      </c>
      <c r="S113" s="159" t="s">
        <v>144</v>
      </c>
      <c r="T113" s="127"/>
    </row>
    <row r="114" spans="1:20" x14ac:dyDescent="0.75">
      <c r="A114" s="124" t="s">
        <v>1216</v>
      </c>
      <c r="B114" s="137" t="s">
        <v>1276</v>
      </c>
      <c r="C114" s="137" t="s">
        <v>805</v>
      </c>
      <c r="D114" s="131" t="s">
        <v>463</v>
      </c>
      <c r="E114" s="127"/>
      <c r="F114" s="131" t="s">
        <v>464</v>
      </c>
      <c r="G114" s="127"/>
      <c r="H114" s="73">
        <v>456</v>
      </c>
      <c r="I114" s="131" t="s">
        <v>30</v>
      </c>
      <c r="J114" s="137" t="s">
        <v>182</v>
      </c>
      <c r="K114" s="137"/>
      <c r="L114" s="138"/>
      <c r="M114" s="138"/>
      <c r="N114" s="138"/>
      <c r="O114" s="137"/>
      <c r="P114" s="218" t="str">
        <f>INDEX('Policy Characteristics'!J:J,MATCH($C114,'Policy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4" s="127"/>
      <c r="R114" s="131"/>
      <c r="S114" s="159" t="s">
        <v>144</v>
      </c>
      <c r="T114" s="127"/>
    </row>
    <row r="115" spans="1:20" x14ac:dyDescent="0.75">
      <c r="A115" s="124" t="s">
        <v>1216</v>
      </c>
      <c r="B115" s="137" t="s">
        <v>1276</v>
      </c>
      <c r="C115" s="137" t="s">
        <v>805</v>
      </c>
      <c r="D115" s="131" t="s">
        <v>785</v>
      </c>
      <c r="E115" s="127"/>
      <c r="F115" s="131" t="s">
        <v>789</v>
      </c>
      <c r="G115" s="127"/>
      <c r="H115" s="73">
        <v>457</v>
      </c>
      <c r="I115" s="127" t="s">
        <v>29</v>
      </c>
      <c r="J115" s="137" t="s">
        <v>1373</v>
      </c>
      <c r="K115" s="137" t="s">
        <v>806</v>
      </c>
      <c r="L115" s="138">
        <v>0</v>
      </c>
      <c r="M115" s="138">
        <v>1</v>
      </c>
      <c r="N115" s="138">
        <v>0.01</v>
      </c>
      <c r="O115" s="137" t="s">
        <v>807</v>
      </c>
      <c r="P115" s="218" t="str">
        <f>INDEX('Policy Characteristics'!J:J,MATCH($C115,'Policy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5" s="127"/>
      <c r="R115" s="137" t="s">
        <v>988</v>
      </c>
      <c r="S115" s="159" t="s">
        <v>144</v>
      </c>
      <c r="T115" s="127"/>
    </row>
    <row r="116" spans="1:20" x14ac:dyDescent="0.75">
      <c r="A116" s="124" t="s">
        <v>1216</v>
      </c>
      <c r="B116" s="137" t="s">
        <v>1276</v>
      </c>
      <c r="C116" s="137" t="s">
        <v>805</v>
      </c>
      <c r="D116" s="131" t="s">
        <v>795</v>
      </c>
      <c r="E116" s="127"/>
      <c r="F116" s="131" t="s">
        <v>796</v>
      </c>
      <c r="G116" s="127"/>
      <c r="H116" s="73">
        <v>458</v>
      </c>
      <c r="I116" s="127" t="s">
        <v>29</v>
      </c>
      <c r="J116" s="137" t="s">
        <v>1373</v>
      </c>
      <c r="K116" s="137" t="s">
        <v>806</v>
      </c>
      <c r="L116" s="138">
        <v>0</v>
      </c>
      <c r="M116" s="138">
        <v>1</v>
      </c>
      <c r="N116" s="138">
        <v>0.01</v>
      </c>
      <c r="O116" s="137" t="s">
        <v>807</v>
      </c>
      <c r="P116" s="218" t="str">
        <f>INDEX('Policy Characteristics'!J:J,MATCH($C116,'Policy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6" s="127"/>
      <c r="R116" s="137" t="s">
        <v>988</v>
      </c>
      <c r="S116" s="159" t="s">
        <v>144</v>
      </c>
      <c r="T116" s="127"/>
    </row>
    <row r="117" spans="1:20" x14ac:dyDescent="0.75">
      <c r="A117" s="124" t="s">
        <v>1216</v>
      </c>
      <c r="B117" s="137" t="s">
        <v>1276</v>
      </c>
      <c r="C117" s="137" t="s">
        <v>805</v>
      </c>
      <c r="D117" s="131" t="s">
        <v>786</v>
      </c>
      <c r="E117" s="127"/>
      <c r="F117" s="131" t="s">
        <v>790</v>
      </c>
      <c r="G117" s="127"/>
      <c r="H117" s="73">
        <v>459</v>
      </c>
      <c r="I117" s="127" t="s">
        <v>29</v>
      </c>
      <c r="J117" s="137" t="s">
        <v>1373</v>
      </c>
      <c r="K117" s="137" t="s">
        <v>806</v>
      </c>
      <c r="L117" s="138">
        <v>0</v>
      </c>
      <c r="M117" s="138">
        <v>1</v>
      </c>
      <c r="N117" s="138">
        <v>0.01</v>
      </c>
      <c r="O117" s="137" t="s">
        <v>807</v>
      </c>
      <c r="P117" s="218" t="str">
        <f>INDEX('Policy Characteristics'!J:J,MATCH($C117,'Policy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7" s="127"/>
      <c r="R117" s="137" t="s">
        <v>988</v>
      </c>
      <c r="S117" s="159" t="s">
        <v>144</v>
      </c>
      <c r="T117" s="127"/>
    </row>
    <row r="118" spans="1:20" x14ac:dyDescent="0.75">
      <c r="A118" s="124" t="s">
        <v>1216</v>
      </c>
      <c r="B118" s="61" t="s">
        <v>1277</v>
      </c>
      <c r="C118" s="61" t="s">
        <v>288</v>
      </c>
      <c r="D118" s="127"/>
      <c r="E118" s="127"/>
      <c r="F118" s="127"/>
      <c r="G118" s="127"/>
      <c r="H118" s="73">
        <v>59</v>
      </c>
      <c r="I118" s="127" t="s">
        <v>29</v>
      </c>
      <c r="J118" s="61" t="s">
        <v>1374</v>
      </c>
      <c r="K118" s="61" t="s">
        <v>562</v>
      </c>
      <c r="L118" s="133">
        <v>0</v>
      </c>
      <c r="M118" s="134">
        <v>1</v>
      </c>
      <c r="N118" s="134">
        <v>0.01</v>
      </c>
      <c r="O118" s="127" t="s">
        <v>18</v>
      </c>
      <c r="P118" s="218" t="str">
        <f>INDEX('Policy Characteristics'!J:J,MATCH($C118,'Policy Characteristics'!$C:$C,0))</f>
        <v>**Description:**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v>
      </c>
      <c r="Q118" s="127" t="s">
        <v>228</v>
      </c>
      <c r="R118" s="131" t="s">
        <v>229</v>
      </c>
      <c r="S118" s="135" t="s">
        <v>144</v>
      </c>
      <c r="T118" s="127"/>
    </row>
    <row r="119" spans="1:20" x14ac:dyDescent="0.75">
      <c r="A119" s="124" t="s">
        <v>1216</v>
      </c>
      <c r="B119" s="61" t="s">
        <v>1279</v>
      </c>
      <c r="C119" s="61" t="s">
        <v>294</v>
      </c>
      <c r="D119" s="127" t="s">
        <v>102</v>
      </c>
      <c r="E119" s="127"/>
      <c r="F119" s="127" t="s">
        <v>328</v>
      </c>
      <c r="G119" s="127"/>
      <c r="H119" s="73">
        <v>85</v>
      </c>
      <c r="I119" s="127" t="s">
        <v>29</v>
      </c>
      <c r="J119" s="61" t="s">
        <v>1375</v>
      </c>
      <c r="K119" s="61" t="s">
        <v>547</v>
      </c>
      <c r="L119" s="134">
        <v>0</v>
      </c>
      <c r="M119" s="134">
        <v>0.4</v>
      </c>
      <c r="N119" s="133">
        <v>0.01</v>
      </c>
      <c r="O119" s="127" t="s">
        <v>16</v>
      </c>
      <c r="P119" s="218" t="str">
        <f>INDEX('Policy Characteristics'!J:J,MATCH($C119,'Policy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19" s="127" t="s">
        <v>250</v>
      </c>
      <c r="R119" s="131" t="s">
        <v>251</v>
      </c>
      <c r="S119" s="135" t="s">
        <v>59</v>
      </c>
      <c r="T119" s="127"/>
    </row>
    <row r="120" spans="1:20" x14ac:dyDescent="0.75">
      <c r="A120" s="124" t="s">
        <v>1216</v>
      </c>
      <c r="B120" s="137" t="s">
        <v>1279</v>
      </c>
      <c r="C120" s="137" t="s">
        <v>294</v>
      </c>
      <c r="D120" s="127" t="s">
        <v>103</v>
      </c>
      <c r="E120" s="127"/>
      <c r="F120" s="127" t="s">
        <v>329</v>
      </c>
      <c r="G120" s="127"/>
      <c r="H120" s="73">
        <v>86</v>
      </c>
      <c r="I120" s="127" t="s">
        <v>29</v>
      </c>
      <c r="J120" s="137" t="s">
        <v>1375</v>
      </c>
      <c r="K120" s="138" t="s">
        <v>547</v>
      </c>
      <c r="L120" s="138">
        <v>0</v>
      </c>
      <c r="M120" s="138">
        <v>0.4</v>
      </c>
      <c r="N120" s="138">
        <v>0.01</v>
      </c>
      <c r="O120" s="129" t="s">
        <v>16</v>
      </c>
      <c r="P120" s="218" t="str">
        <f>INDEX('Policy Characteristics'!J:J,MATCH($C120,'Policy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0" s="127" t="s">
        <v>250</v>
      </c>
      <c r="R120" s="131" t="s">
        <v>251</v>
      </c>
      <c r="S120" s="135" t="s">
        <v>59</v>
      </c>
      <c r="T120" s="127"/>
    </row>
    <row r="121" spans="1:20" x14ac:dyDescent="0.75">
      <c r="A121" s="124" t="s">
        <v>1216</v>
      </c>
      <c r="B121" s="137" t="s">
        <v>1279</v>
      </c>
      <c r="C121" s="137" t="s">
        <v>294</v>
      </c>
      <c r="D121" s="127" t="s">
        <v>104</v>
      </c>
      <c r="E121" s="127"/>
      <c r="F121" s="127" t="s">
        <v>330</v>
      </c>
      <c r="G121" s="127"/>
      <c r="H121" s="73">
        <v>87</v>
      </c>
      <c r="I121" s="127" t="s">
        <v>29</v>
      </c>
      <c r="J121" s="137" t="s">
        <v>1375</v>
      </c>
      <c r="K121" s="138" t="s">
        <v>547</v>
      </c>
      <c r="L121" s="138">
        <v>0</v>
      </c>
      <c r="M121" s="138">
        <v>0.4</v>
      </c>
      <c r="N121" s="138">
        <v>0.01</v>
      </c>
      <c r="O121" s="129" t="s">
        <v>16</v>
      </c>
      <c r="P121" s="218" t="str">
        <f>INDEX('Policy Characteristics'!J:J,MATCH($C121,'Policy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1" s="127" t="s">
        <v>250</v>
      </c>
      <c r="R121" s="131" t="s">
        <v>251</v>
      </c>
      <c r="S121" s="135" t="s">
        <v>59</v>
      </c>
      <c r="T121" s="127"/>
    </row>
    <row r="122" spans="1:20" x14ac:dyDescent="0.75">
      <c r="A122" s="124" t="s">
        <v>1216</v>
      </c>
      <c r="B122" s="137" t="s">
        <v>1279</v>
      </c>
      <c r="C122" s="137" t="s">
        <v>294</v>
      </c>
      <c r="D122" s="127" t="s">
        <v>105</v>
      </c>
      <c r="E122" s="127"/>
      <c r="F122" s="127" t="s">
        <v>331</v>
      </c>
      <c r="G122" s="127"/>
      <c r="H122" s="73">
        <v>88</v>
      </c>
      <c r="I122" s="127" t="s">
        <v>29</v>
      </c>
      <c r="J122" s="137" t="s">
        <v>1375</v>
      </c>
      <c r="K122" s="138" t="s">
        <v>547</v>
      </c>
      <c r="L122" s="138">
        <v>0</v>
      </c>
      <c r="M122" s="138">
        <v>0.4</v>
      </c>
      <c r="N122" s="138">
        <v>0.01</v>
      </c>
      <c r="O122" s="129" t="s">
        <v>16</v>
      </c>
      <c r="P122" s="218" t="str">
        <f>INDEX('Policy Characteristics'!J:J,MATCH($C122,'Policy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2" s="127" t="s">
        <v>250</v>
      </c>
      <c r="R122" s="131" t="s">
        <v>251</v>
      </c>
      <c r="S122" s="135" t="s">
        <v>59</v>
      </c>
      <c r="T122" s="127"/>
    </row>
    <row r="123" spans="1:20" x14ac:dyDescent="0.75">
      <c r="A123" s="124" t="s">
        <v>1216</v>
      </c>
      <c r="B123" s="137" t="s">
        <v>1279</v>
      </c>
      <c r="C123" s="137" t="s">
        <v>294</v>
      </c>
      <c r="D123" s="127" t="s">
        <v>106</v>
      </c>
      <c r="E123" s="127"/>
      <c r="F123" s="127" t="s">
        <v>332</v>
      </c>
      <c r="G123" s="127"/>
      <c r="H123" s="73">
        <v>89</v>
      </c>
      <c r="I123" s="127" t="s">
        <v>29</v>
      </c>
      <c r="J123" s="137" t="s">
        <v>1375</v>
      </c>
      <c r="K123" s="138" t="s">
        <v>547</v>
      </c>
      <c r="L123" s="138">
        <v>0</v>
      </c>
      <c r="M123" s="138">
        <v>0.4</v>
      </c>
      <c r="N123" s="138">
        <v>0.01</v>
      </c>
      <c r="O123" s="129" t="s">
        <v>16</v>
      </c>
      <c r="P123" s="218" t="str">
        <f>INDEX('Policy Characteristics'!J:J,MATCH($C123,'Policy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3" s="127" t="s">
        <v>250</v>
      </c>
      <c r="R123" s="131" t="s">
        <v>251</v>
      </c>
      <c r="S123" s="135" t="s">
        <v>59</v>
      </c>
      <c r="T123" s="127"/>
    </row>
    <row r="124" spans="1:20" x14ac:dyDescent="0.75">
      <c r="A124" s="124" t="s">
        <v>1216</v>
      </c>
      <c r="B124" s="137" t="s">
        <v>1279</v>
      </c>
      <c r="C124" s="137" t="s">
        <v>294</v>
      </c>
      <c r="D124" s="127" t="s">
        <v>107</v>
      </c>
      <c r="E124" s="127"/>
      <c r="F124" s="127" t="s">
        <v>333</v>
      </c>
      <c r="G124" s="127"/>
      <c r="H124" s="73">
        <v>90</v>
      </c>
      <c r="I124" s="127" t="s">
        <v>29</v>
      </c>
      <c r="J124" s="137" t="s">
        <v>1375</v>
      </c>
      <c r="K124" s="138" t="s">
        <v>547</v>
      </c>
      <c r="L124" s="138">
        <v>0</v>
      </c>
      <c r="M124" s="138">
        <v>0.4</v>
      </c>
      <c r="N124" s="138">
        <v>0.01</v>
      </c>
      <c r="O124" s="129" t="s">
        <v>16</v>
      </c>
      <c r="P124" s="218" t="str">
        <f>INDEX('Policy Characteristics'!J:J,MATCH($C124,'Policy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4" s="127" t="s">
        <v>250</v>
      </c>
      <c r="R124" s="131" t="s">
        <v>251</v>
      </c>
      <c r="S124" s="135" t="s">
        <v>59</v>
      </c>
      <c r="T124" s="127"/>
    </row>
    <row r="125" spans="1:20" x14ac:dyDescent="0.75">
      <c r="A125" s="124" t="s">
        <v>1216</v>
      </c>
      <c r="B125" s="137" t="s">
        <v>1279</v>
      </c>
      <c r="C125" s="61" t="s">
        <v>295</v>
      </c>
      <c r="D125" s="127"/>
      <c r="E125" s="127"/>
      <c r="F125" s="127" t="s">
        <v>9</v>
      </c>
      <c r="G125" s="127"/>
      <c r="H125" s="73">
        <v>91</v>
      </c>
      <c r="I125" s="127" t="s">
        <v>29</v>
      </c>
      <c r="J125" s="137" t="s">
        <v>1375</v>
      </c>
      <c r="K125" s="61" t="s">
        <v>546</v>
      </c>
      <c r="L125" s="134">
        <v>0</v>
      </c>
      <c r="M125" s="134">
        <v>0.4</v>
      </c>
      <c r="N125" s="133">
        <v>0.01</v>
      </c>
      <c r="O125" s="127" t="s">
        <v>16</v>
      </c>
      <c r="P125" s="218" t="str">
        <f>INDEX('Policy Characteristics'!J:J,MATCH($C125,'Policy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5" s="127" t="s">
        <v>250</v>
      </c>
      <c r="R125" s="131" t="s">
        <v>251</v>
      </c>
      <c r="S125" s="135" t="s">
        <v>59</v>
      </c>
      <c r="T125" s="127"/>
    </row>
    <row r="126" spans="1:20" x14ac:dyDescent="0.75">
      <c r="A126" s="124" t="s">
        <v>1216</v>
      </c>
      <c r="B126" s="137" t="s">
        <v>1279</v>
      </c>
      <c r="C126" s="137" t="s">
        <v>295</v>
      </c>
      <c r="D126" s="131" t="s">
        <v>1008</v>
      </c>
      <c r="E126" s="127"/>
      <c r="F126" s="131" t="s">
        <v>1018</v>
      </c>
      <c r="G126" s="127"/>
      <c r="H126" s="73">
        <v>525</v>
      </c>
      <c r="I126" s="127" t="s">
        <v>29</v>
      </c>
      <c r="J126" s="137" t="s">
        <v>1375</v>
      </c>
      <c r="K126" s="138" t="s">
        <v>545</v>
      </c>
      <c r="L126" s="138">
        <v>0</v>
      </c>
      <c r="M126" s="128">
        <v>0.4</v>
      </c>
      <c r="N126" s="128">
        <v>0.01</v>
      </c>
      <c r="O126" s="129" t="s">
        <v>16</v>
      </c>
      <c r="P126" s="218" t="str">
        <f>INDEX('Policy Characteristics'!J:J,MATCH($C126,'Policy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6" s="127"/>
      <c r="R126" s="131"/>
      <c r="S126" s="135"/>
      <c r="T126" s="127"/>
    </row>
    <row r="127" spans="1:20" x14ac:dyDescent="0.75">
      <c r="A127" s="124" t="s">
        <v>1216</v>
      </c>
      <c r="B127" s="137" t="s">
        <v>1279</v>
      </c>
      <c r="C127" s="137" t="s">
        <v>295</v>
      </c>
      <c r="D127" s="131" t="s">
        <v>1009</v>
      </c>
      <c r="E127" s="127"/>
      <c r="F127" s="131" t="s">
        <v>1134</v>
      </c>
      <c r="G127" s="127"/>
      <c r="H127" s="73">
        <v>526</v>
      </c>
      <c r="I127" s="127" t="s">
        <v>29</v>
      </c>
      <c r="J127" s="137" t="s">
        <v>1375</v>
      </c>
      <c r="K127" s="138" t="s">
        <v>545</v>
      </c>
      <c r="L127" s="138">
        <v>0</v>
      </c>
      <c r="M127" s="128">
        <v>0.4</v>
      </c>
      <c r="N127" s="128">
        <v>0.01</v>
      </c>
      <c r="O127" s="129" t="s">
        <v>16</v>
      </c>
      <c r="P127" s="218" t="str">
        <f>INDEX('Policy Characteristics'!J:J,MATCH($C127,'Policy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7" s="127"/>
      <c r="R127" s="131"/>
      <c r="S127" s="135"/>
      <c r="T127" s="127"/>
    </row>
    <row r="128" spans="1:20" x14ac:dyDescent="0.75">
      <c r="A128" s="124" t="s">
        <v>1216</v>
      </c>
      <c r="B128" s="137" t="s">
        <v>1279</v>
      </c>
      <c r="C128" s="137" t="s">
        <v>295</v>
      </c>
      <c r="D128" s="131" t="s">
        <v>1096</v>
      </c>
      <c r="E128" s="127"/>
      <c r="F128" s="131" t="s">
        <v>1135</v>
      </c>
      <c r="G128" s="127"/>
      <c r="H128" s="73"/>
      <c r="I128" s="127" t="s">
        <v>30</v>
      </c>
      <c r="J128" s="137" t="s">
        <v>1375</v>
      </c>
      <c r="K128" s="138" t="s">
        <v>545</v>
      </c>
      <c r="L128" s="138"/>
      <c r="M128" s="128"/>
      <c r="N128" s="128"/>
      <c r="O128" s="129"/>
      <c r="P128" s="218" t="str">
        <f>INDEX('Policy Characteristics'!J:J,MATCH($C128,'Policy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8" s="127"/>
      <c r="R128" s="131"/>
      <c r="S128" s="135"/>
      <c r="T128" s="127"/>
    </row>
    <row r="129" spans="1:20" x14ac:dyDescent="0.75">
      <c r="A129" s="124" t="s">
        <v>1216</v>
      </c>
      <c r="B129" s="137" t="s">
        <v>1279</v>
      </c>
      <c r="C129" s="61" t="s">
        <v>296</v>
      </c>
      <c r="D129" s="127" t="s">
        <v>468</v>
      </c>
      <c r="E129" s="127"/>
      <c r="F129" s="131" t="s">
        <v>472</v>
      </c>
      <c r="G129" s="127"/>
      <c r="H129" s="73">
        <v>92</v>
      </c>
      <c r="I129" s="127" t="s">
        <v>30</v>
      </c>
      <c r="J129" s="137" t="s">
        <v>1375</v>
      </c>
      <c r="K129" s="61" t="s">
        <v>545</v>
      </c>
      <c r="L129" s="134">
        <v>0</v>
      </c>
      <c r="M129" s="134">
        <v>0.4</v>
      </c>
      <c r="N129" s="133">
        <v>0.01</v>
      </c>
      <c r="O129" s="127" t="s">
        <v>16</v>
      </c>
      <c r="P129" s="218" t="str">
        <f>INDEX('Policy Characteristics'!J:J,MATCH($C129,'Policy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9" s="127" t="s">
        <v>250</v>
      </c>
      <c r="R129" s="131" t="s">
        <v>251</v>
      </c>
      <c r="S129" s="135" t="s">
        <v>59</v>
      </c>
      <c r="T129" s="127"/>
    </row>
    <row r="130" spans="1:20" x14ac:dyDescent="0.75">
      <c r="A130" s="124" t="s">
        <v>1216</v>
      </c>
      <c r="B130" s="137" t="s">
        <v>1279</v>
      </c>
      <c r="C130" s="137" t="s">
        <v>296</v>
      </c>
      <c r="D130" s="131" t="s">
        <v>315</v>
      </c>
      <c r="E130" s="129"/>
      <c r="F130" s="131" t="s">
        <v>530</v>
      </c>
      <c r="G130" s="127"/>
      <c r="H130" s="73">
        <v>93</v>
      </c>
      <c r="I130" s="127" t="s">
        <v>29</v>
      </c>
      <c r="J130" s="137" t="s">
        <v>1375</v>
      </c>
      <c r="K130" s="138" t="s">
        <v>545</v>
      </c>
      <c r="L130" s="138">
        <v>0</v>
      </c>
      <c r="M130" s="128">
        <v>0.4</v>
      </c>
      <c r="N130" s="128">
        <v>0.01</v>
      </c>
      <c r="O130" s="129" t="s">
        <v>16</v>
      </c>
      <c r="P130" s="218" t="str">
        <f>INDEX('Policy Characteristics'!J:J,MATCH($C130,'Policy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0" s="127" t="s">
        <v>250</v>
      </c>
      <c r="R130" s="131" t="s">
        <v>251</v>
      </c>
      <c r="S130" s="135" t="s">
        <v>59</v>
      </c>
      <c r="T130" s="127"/>
    </row>
    <row r="131" spans="1:20" s="5" customFormat="1" x14ac:dyDescent="0.75">
      <c r="A131" s="124" t="s">
        <v>1216</v>
      </c>
      <c r="B131" s="137" t="s">
        <v>1279</v>
      </c>
      <c r="C131" s="137" t="s">
        <v>296</v>
      </c>
      <c r="D131" s="131" t="s">
        <v>62</v>
      </c>
      <c r="E131" s="129"/>
      <c r="F131" s="131" t="s">
        <v>334</v>
      </c>
      <c r="G131" s="127"/>
      <c r="H131" s="73">
        <v>94</v>
      </c>
      <c r="I131" s="127" t="s">
        <v>29</v>
      </c>
      <c r="J131" s="137" t="s">
        <v>1375</v>
      </c>
      <c r="K131" s="138" t="s">
        <v>545</v>
      </c>
      <c r="L131" s="138">
        <v>0</v>
      </c>
      <c r="M131" s="128">
        <v>0.4</v>
      </c>
      <c r="N131" s="128">
        <v>0.01</v>
      </c>
      <c r="O131" s="129" t="s">
        <v>16</v>
      </c>
      <c r="P131" s="218" t="str">
        <f>INDEX('Policy Characteristics'!J:J,MATCH($C131,'Policy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1" s="127" t="s">
        <v>250</v>
      </c>
      <c r="R131" s="131" t="s">
        <v>251</v>
      </c>
      <c r="S131" s="135" t="s">
        <v>59</v>
      </c>
      <c r="T131" s="127"/>
    </row>
    <row r="132" spans="1:20" s="5" customFormat="1" x14ac:dyDescent="0.75">
      <c r="A132" s="124" t="s">
        <v>1216</v>
      </c>
      <c r="B132" s="137" t="s">
        <v>1279</v>
      </c>
      <c r="C132" s="137" t="s">
        <v>296</v>
      </c>
      <c r="D132" s="131" t="s">
        <v>63</v>
      </c>
      <c r="E132" s="129"/>
      <c r="F132" s="131" t="s">
        <v>335</v>
      </c>
      <c r="G132" s="127"/>
      <c r="H132" s="73">
        <v>95</v>
      </c>
      <c r="I132" s="127" t="s">
        <v>30</v>
      </c>
      <c r="J132" s="137" t="s">
        <v>1375</v>
      </c>
      <c r="K132" s="138" t="s">
        <v>545</v>
      </c>
      <c r="L132" s="138">
        <v>0</v>
      </c>
      <c r="M132" s="128">
        <v>0.4</v>
      </c>
      <c r="N132" s="128">
        <v>0.01</v>
      </c>
      <c r="O132" s="129" t="s">
        <v>16</v>
      </c>
      <c r="P132" s="218" t="str">
        <f>INDEX('Policy Characteristics'!J:J,MATCH($C132,'Policy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2" s="127" t="s">
        <v>250</v>
      </c>
      <c r="R132" s="131" t="s">
        <v>251</v>
      </c>
      <c r="S132" s="135" t="s">
        <v>59</v>
      </c>
      <c r="T132" s="127"/>
    </row>
    <row r="133" spans="1:20" s="5" customFormat="1" x14ac:dyDescent="0.75">
      <c r="A133" s="124" t="s">
        <v>1216</v>
      </c>
      <c r="B133" s="137" t="s">
        <v>1279</v>
      </c>
      <c r="C133" s="137" t="s">
        <v>296</v>
      </c>
      <c r="D133" s="131" t="s">
        <v>469</v>
      </c>
      <c r="E133" s="129"/>
      <c r="F133" s="131" t="s">
        <v>474</v>
      </c>
      <c r="G133" s="127"/>
      <c r="H133" s="73">
        <v>96</v>
      </c>
      <c r="I133" s="127" t="s">
        <v>29</v>
      </c>
      <c r="J133" s="137" t="s">
        <v>1375</v>
      </c>
      <c r="K133" s="138" t="s">
        <v>545</v>
      </c>
      <c r="L133" s="138">
        <v>0</v>
      </c>
      <c r="M133" s="128">
        <v>0.4</v>
      </c>
      <c r="N133" s="128">
        <v>0.01</v>
      </c>
      <c r="O133" s="129" t="s">
        <v>16</v>
      </c>
      <c r="P133" s="218" t="str">
        <f>INDEX('Policy Characteristics'!J:J,MATCH($C133,'Policy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3" s="127" t="s">
        <v>250</v>
      </c>
      <c r="R133" s="131" t="s">
        <v>251</v>
      </c>
      <c r="S133" s="135" t="s">
        <v>59</v>
      </c>
      <c r="T133" s="127"/>
    </row>
    <row r="134" spans="1:20" s="5" customFormat="1" x14ac:dyDescent="0.75">
      <c r="A134" s="124" t="s">
        <v>1216</v>
      </c>
      <c r="B134" s="137" t="s">
        <v>1279</v>
      </c>
      <c r="C134" s="137" t="s">
        <v>296</v>
      </c>
      <c r="D134" s="131" t="s">
        <v>64</v>
      </c>
      <c r="E134" s="129"/>
      <c r="F134" s="131" t="s">
        <v>336</v>
      </c>
      <c r="G134" s="127"/>
      <c r="H134" s="73">
        <v>97</v>
      </c>
      <c r="I134" s="127" t="s">
        <v>29</v>
      </c>
      <c r="J134" s="137" t="s">
        <v>1375</v>
      </c>
      <c r="K134" s="138" t="s">
        <v>545</v>
      </c>
      <c r="L134" s="138">
        <v>0</v>
      </c>
      <c r="M134" s="128">
        <v>0.4</v>
      </c>
      <c r="N134" s="128">
        <v>0.01</v>
      </c>
      <c r="O134" s="129" t="s">
        <v>16</v>
      </c>
      <c r="P134" s="218" t="str">
        <f>INDEX('Policy Characteristics'!J:J,MATCH($C134,'Policy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4" s="127" t="s">
        <v>250</v>
      </c>
      <c r="R134" s="131" t="s">
        <v>251</v>
      </c>
      <c r="S134" s="135" t="s">
        <v>59</v>
      </c>
      <c r="T134" s="127"/>
    </row>
    <row r="135" spans="1:20" s="5" customFormat="1" x14ac:dyDescent="0.75">
      <c r="A135" s="124" t="s">
        <v>1216</v>
      </c>
      <c r="B135" s="137" t="s">
        <v>1279</v>
      </c>
      <c r="C135" s="137" t="s">
        <v>296</v>
      </c>
      <c r="D135" s="131" t="s">
        <v>65</v>
      </c>
      <c r="E135" s="129"/>
      <c r="F135" s="131" t="s">
        <v>337</v>
      </c>
      <c r="G135" s="127"/>
      <c r="H135" s="73">
        <v>98</v>
      </c>
      <c r="I135" s="127" t="s">
        <v>29</v>
      </c>
      <c r="J135" s="137" t="s">
        <v>1375</v>
      </c>
      <c r="K135" s="138" t="s">
        <v>545</v>
      </c>
      <c r="L135" s="138">
        <v>0</v>
      </c>
      <c r="M135" s="128">
        <v>0.4</v>
      </c>
      <c r="N135" s="128">
        <v>0.01</v>
      </c>
      <c r="O135" s="129" t="s">
        <v>16</v>
      </c>
      <c r="P135" s="218" t="str">
        <f>INDEX('Policy Characteristics'!J:J,MATCH($C135,'Policy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5" s="127" t="s">
        <v>250</v>
      </c>
      <c r="R135" s="131" t="s">
        <v>251</v>
      </c>
      <c r="S135" s="135" t="s">
        <v>59</v>
      </c>
      <c r="T135" s="127"/>
    </row>
    <row r="136" spans="1:20" s="5" customFormat="1" x14ac:dyDescent="0.75">
      <c r="A136" s="124" t="s">
        <v>1216</v>
      </c>
      <c r="B136" s="137" t="s">
        <v>1279</v>
      </c>
      <c r="C136" s="137" t="s">
        <v>296</v>
      </c>
      <c r="D136" s="131" t="s">
        <v>66</v>
      </c>
      <c r="E136" s="129"/>
      <c r="F136" s="131" t="s">
        <v>338</v>
      </c>
      <c r="G136" s="127"/>
      <c r="H136" s="73">
        <v>99</v>
      </c>
      <c r="I136" s="127" t="s">
        <v>29</v>
      </c>
      <c r="J136" s="137" t="s">
        <v>1375</v>
      </c>
      <c r="K136" s="138" t="s">
        <v>545</v>
      </c>
      <c r="L136" s="138">
        <v>0</v>
      </c>
      <c r="M136" s="128">
        <v>0.4</v>
      </c>
      <c r="N136" s="128">
        <v>0.01</v>
      </c>
      <c r="O136" s="129" t="s">
        <v>16</v>
      </c>
      <c r="P136" s="218" t="str">
        <f>INDEX('Policy Characteristics'!J:J,MATCH($C136,'Policy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6" s="127" t="s">
        <v>250</v>
      </c>
      <c r="R136" s="131" t="s">
        <v>251</v>
      </c>
      <c r="S136" s="135" t="s">
        <v>59</v>
      </c>
      <c r="T136" s="127"/>
    </row>
    <row r="137" spans="1:20" s="5" customFormat="1" x14ac:dyDescent="0.75">
      <c r="A137" s="124" t="s">
        <v>1216</v>
      </c>
      <c r="B137" s="137" t="s">
        <v>1279</v>
      </c>
      <c r="C137" s="137" t="s">
        <v>296</v>
      </c>
      <c r="D137" s="131" t="s">
        <v>318</v>
      </c>
      <c r="E137" s="129"/>
      <c r="F137" s="131" t="s">
        <v>531</v>
      </c>
      <c r="G137" s="127"/>
      <c r="H137" s="73">
        <v>192</v>
      </c>
      <c r="I137" s="127" t="s">
        <v>29</v>
      </c>
      <c r="J137" s="137" t="s">
        <v>1375</v>
      </c>
      <c r="K137" s="138" t="s">
        <v>545</v>
      </c>
      <c r="L137" s="138">
        <v>0</v>
      </c>
      <c r="M137" s="128">
        <v>0.4</v>
      </c>
      <c r="N137" s="128">
        <v>0.01</v>
      </c>
      <c r="O137" s="129" t="s">
        <v>16</v>
      </c>
      <c r="P137" s="218" t="str">
        <f>INDEX('Policy Characteristics'!J:J,MATCH($C137,'Policy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7" s="127" t="s">
        <v>250</v>
      </c>
      <c r="R137" s="131" t="s">
        <v>251</v>
      </c>
      <c r="S137" s="135" t="s">
        <v>59</v>
      </c>
      <c r="T137" s="127"/>
    </row>
    <row r="138" spans="1:20" s="5" customFormat="1" x14ac:dyDescent="0.75">
      <c r="A138" s="124" t="s">
        <v>1216</v>
      </c>
      <c r="B138" s="137" t="s">
        <v>1279</v>
      </c>
      <c r="C138" s="137" t="s">
        <v>296</v>
      </c>
      <c r="D138" s="131" t="s">
        <v>465</v>
      </c>
      <c r="E138" s="129"/>
      <c r="F138" s="131" t="s">
        <v>466</v>
      </c>
      <c r="G138" s="127"/>
      <c r="H138" s="73">
        <v>180</v>
      </c>
      <c r="I138" s="127" t="s">
        <v>30</v>
      </c>
      <c r="J138" s="137" t="s">
        <v>1375</v>
      </c>
      <c r="K138" s="138" t="s">
        <v>545</v>
      </c>
      <c r="L138" s="138">
        <v>0</v>
      </c>
      <c r="M138" s="128">
        <v>0.4</v>
      </c>
      <c r="N138" s="128">
        <v>0.01</v>
      </c>
      <c r="O138" s="129" t="s">
        <v>16</v>
      </c>
      <c r="P138" s="218" t="str">
        <f>INDEX('Policy Characteristics'!J:J,MATCH($C138,'Policy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8" s="127" t="s">
        <v>250</v>
      </c>
      <c r="R138" s="131" t="s">
        <v>251</v>
      </c>
      <c r="S138" s="135" t="s">
        <v>59</v>
      </c>
      <c r="T138" s="127"/>
    </row>
    <row r="139" spans="1:20" s="5" customFormat="1" x14ac:dyDescent="0.75">
      <c r="A139" s="124" t="s">
        <v>1216</v>
      </c>
      <c r="B139" s="137" t="s">
        <v>1279</v>
      </c>
      <c r="C139" s="137" t="s">
        <v>296</v>
      </c>
      <c r="D139" s="131" t="s">
        <v>475</v>
      </c>
      <c r="E139" s="129"/>
      <c r="F139" s="131" t="s">
        <v>477</v>
      </c>
      <c r="G139" s="127"/>
      <c r="H139" s="73">
        <v>183</v>
      </c>
      <c r="I139" s="127" t="s">
        <v>30</v>
      </c>
      <c r="J139" s="137" t="s">
        <v>1375</v>
      </c>
      <c r="K139" s="138" t="s">
        <v>545</v>
      </c>
      <c r="L139" s="138">
        <v>0</v>
      </c>
      <c r="M139" s="128">
        <v>0.4</v>
      </c>
      <c r="N139" s="128">
        <v>0.01</v>
      </c>
      <c r="O139" s="129" t="s">
        <v>16</v>
      </c>
      <c r="P139" s="218" t="str">
        <f>INDEX('Policy Characteristics'!J:J,MATCH($C139,'Policy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9" s="127" t="s">
        <v>250</v>
      </c>
      <c r="R139" s="131" t="s">
        <v>251</v>
      </c>
      <c r="S139" s="135" t="s">
        <v>59</v>
      </c>
      <c r="T139" s="127"/>
    </row>
    <row r="140" spans="1:20" s="5" customFormat="1" x14ac:dyDescent="0.75">
      <c r="A140" s="124" t="s">
        <v>1216</v>
      </c>
      <c r="B140" s="137" t="s">
        <v>1279</v>
      </c>
      <c r="C140" s="61" t="s">
        <v>297</v>
      </c>
      <c r="D140" s="127" t="s">
        <v>120</v>
      </c>
      <c r="E140" s="127"/>
      <c r="F140" s="131" t="s">
        <v>339</v>
      </c>
      <c r="G140" s="127"/>
      <c r="H140" s="73">
        <v>100</v>
      </c>
      <c r="I140" s="127" t="s">
        <v>29</v>
      </c>
      <c r="J140" s="137" t="s">
        <v>1375</v>
      </c>
      <c r="K140" s="61" t="s">
        <v>544</v>
      </c>
      <c r="L140" s="134">
        <v>0</v>
      </c>
      <c r="M140" s="134">
        <v>0.4</v>
      </c>
      <c r="N140" s="133">
        <v>0.01</v>
      </c>
      <c r="O140" s="127" t="s">
        <v>16</v>
      </c>
      <c r="P140" s="218" t="str">
        <f>INDEX('Policy Characteristics'!J:J,MATCH($C140,'Policy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0" s="127" t="s">
        <v>250</v>
      </c>
      <c r="R140" s="131" t="s">
        <v>251</v>
      </c>
      <c r="S140" s="135" t="s">
        <v>59</v>
      </c>
      <c r="T140" s="127"/>
    </row>
    <row r="141" spans="1:20" s="5" customFormat="1" x14ac:dyDescent="0.75">
      <c r="A141" s="124" t="s">
        <v>1216</v>
      </c>
      <c r="B141" s="137" t="s">
        <v>1279</v>
      </c>
      <c r="C141" s="137" t="s">
        <v>297</v>
      </c>
      <c r="D141" s="131" t="s">
        <v>121</v>
      </c>
      <c r="E141" s="127"/>
      <c r="F141" s="126" t="s">
        <v>1017</v>
      </c>
      <c r="G141" s="127"/>
      <c r="H141" s="73">
        <v>101</v>
      </c>
      <c r="I141" s="127" t="s">
        <v>29</v>
      </c>
      <c r="J141" s="137" t="s">
        <v>1375</v>
      </c>
      <c r="K141" s="138" t="s">
        <v>544</v>
      </c>
      <c r="L141" s="138">
        <v>0</v>
      </c>
      <c r="M141" s="138">
        <v>0.4</v>
      </c>
      <c r="N141" s="138">
        <v>0.01</v>
      </c>
      <c r="O141" s="129" t="s">
        <v>16</v>
      </c>
      <c r="P141" s="218" t="str">
        <f>INDEX('Policy Characteristics'!J:J,MATCH($C141,'Policy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1" s="127" t="s">
        <v>250</v>
      </c>
      <c r="R141" s="131" t="s">
        <v>251</v>
      </c>
      <c r="S141" s="135" t="s">
        <v>59</v>
      </c>
      <c r="T141" s="127"/>
    </row>
    <row r="142" spans="1:20" s="5" customFormat="1" x14ac:dyDescent="0.75">
      <c r="A142" s="124" t="s">
        <v>1216</v>
      </c>
      <c r="B142" s="137" t="s">
        <v>1279</v>
      </c>
      <c r="C142" s="137" t="s">
        <v>297</v>
      </c>
      <c r="D142" s="131" t="s">
        <v>122</v>
      </c>
      <c r="E142" s="127"/>
      <c r="F142" s="131" t="s">
        <v>340</v>
      </c>
      <c r="G142" s="127"/>
      <c r="H142" s="73">
        <v>102</v>
      </c>
      <c r="I142" s="127" t="s">
        <v>29</v>
      </c>
      <c r="J142" s="137" t="s">
        <v>1375</v>
      </c>
      <c r="K142" s="138" t="s">
        <v>544</v>
      </c>
      <c r="L142" s="138">
        <v>0</v>
      </c>
      <c r="M142" s="138">
        <v>0.4</v>
      </c>
      <c r="N142" s="138">
        <v>0.01</v>
      </c>
      <c r="O142" s="129" t="s">
        <v>16</v>
      </c>
      <c r="P142" s="218" t="str">
        <f>INDEX('Policy Characteristics'!J:J,MATCH($C142,'Policy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2" s="127" t="s">
        <v>250</v>
      </c>
      <c r="R142" s="131" t="s">
        <v>251</v>
      </c>
      <c r="S142" s="135" t="s">
        <v>59</v>
      </c>
      <c r="T142" s="127"/>
    </row>
    <row r="143" spans="1:20" s="5" customFormat="1" x14ac:dyDescent="0.75">
      <c r="A143" s="124" t="s">
        <v>1216</v>
      </c>
      <c r="B143" s="137" t="s">
        <v>1279</v>
      </c>
      <c r="C143" s="137" t="s">
        <v>297</v>
      </c>
      <c r="D143" s="131" t="s">
        <v>123</v>
      </c>
      <c r="E143" s="127"/>
      <c r="F143" s="131" t="s">
        <v>341</v>
      </c>
      <c r="G143" s="127"/>
      <c r="H143" s="73">
        <v>103</v>
      </c>
      <c r="I143" s="127" t="s">
        <v>29</v>
      </c>
      <c r="J143" s="137" t="s">
        <v>1375</v>
      </c>
      <c r="K143" s="138" t="s">
        <v>544</v>
      </c>
      <c r="L143" s="138">
        <v>0</v>
      </c>
      <c r="M143" s="138">
        <v>0.4</v>
      </c>
      <c r="N143" s="138">
        <v>0.01</v>
      </c>
      <c r="O143" s="129" t="s">
        <v>16</v>
      </c>
      <c r="P143" s="218" t="str">
        <f>INDEX('Policy Characteristics'!J:J,MATCH($C143,'Policy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3" s="127" t="s">
        <v>250</v>
      </c>
      <c r="R143" s="131" t="s">
        <v>251</v>
      </c>
      <c r="S143" s="135" t="s">
        <v>59</v>
      </c>
      <c r="T143" s="127"/>
    </row>
    <row r="144" spans="1:20" s="5" customFormat="1" x14ac:dyDescent="0.75">
      <c r="A144" s="124" t="s">
        <v>1216</v>
      </c>
      <c r="B144" s="137" t="s">
        <v>1279</v>
      </c>
      <c r="C144" s="137" t="s">
        <v>297</v>
      </c>
      <c r="D144" s="131" t="s">
        <v>752</v>
      </c>
      <c r="E144" s="127"/>
      <c r="F144" s="131" t="s">
        <v>342</v>
      </c>
      <c r="G144" s="127"/>
      <c r="H144" s="73">
        <v>104</v>
      </c>
      <c r="I144" s="127" t="s">
        <v>30</v>
      </c>
      <c r="J144" s="137" t="s">
        <v>1375</v>
      </c>
      <c r="K144" s="138" t="s">
        <v>544</v>
      </c>
      <c r="L144" s="138">
        <v>0</v>
      </c>
      <c r="M144" s="138">
        <v>0.4</v>
      </c>
      <c r="N144" s="138">
        <v>0.01</v>
      </c>
      <c r="O144" s="129" t="s">
        <v>16</v>
      </c>
      <c r="P144" s="218" t="str">
        <f>INDEX('Policy Characteristics'!J:J,MATCH($C144,'Policy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4" s="127" t="s">
        <v>250</v>
      </c>
      <c r="R144" s="131" t="s">
        <v>251</v>
      </c>
      <c r="S144" s="135" t="s">
        <v>59</v>
      </c>
      <c r="T144" s="127"/>
    </row>
    <row r="145" spans="1:20" s="5" customFormat="1" x14ac:dyDescent="0.75">
      <c r="A145" s="124" t="s">
        <v>1216</v>
      </c>
      <c r="B145" s="137" t="s">
        <v>1279</v>
      </c>
      <c r="C145" s="137" t="s">
        <v>297</v>
      </c>
      <c r="D145" s="131" t="s">
        <v>124</v>
      </c>
      <c r="E145" s="127"/>
      <c r="F145" s="126" t="s">
        <v>1131</v>
      </c>
      <c r="G145" s="127"/>
      <c r="H145" s="73">
        <v>105</v>
      </c>
      <c r="I145" s="127" t="s">
        <v>29</v>
      </c>
      <c r="J145" s="137" t="s">
        <v>1375</v>
      </c>
      <c r="K145" s="138" t="s">
        <v>544</v>
      </c>
      <c r="L145" s="138">
        <v>0</v>
      </c>
      <c r="M145" s="138">
        <v>0.4</v>
      </c>
      <c r="N145" s="138">
        <v>0.01</v>
      </c>
      <c r="O145" s="129" t="s">
        <v>16</v>
      </c>
      <c r="P145" s="218" t="str">
        <f>INDEX('Policy Characteristics'!J:J,MATCH($C145,'Policy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5" s="127" t="s">
        <v>250</v>
      </c>
      <c r="R145" s="131" t="s">
        <v>251</v>
      </c>
      <c r="S145" s="135" t="s">
        <v>59</v>
      </c>
      <c r="T145" s="127"/>
    </row>
    <row r="146" spans="1:20" s="5" customFormat="1" x14ac:dyDescent="0.75">
      <c r="A146" s="124" t="s">
        <v>1216</v>
      </c>
      <c r="B146" s="137" t="s">
        <v>1279</v>
      </c>
      <c r="C146" s="137" t="s">
        <v>297</v>
      </c>
      <c r="D146" s="131" t="s">
        <v>125</v>
      </c>
      <c r="E146" s="127"/>
      <c r="F146" s="131" t="s">
        <v>343</v>
      </c>
      <c r="G146" s="127"/>
      <c r="H146" s="73">
        <v>106</v>
      </c>
      <c r="I146" s="127" t="s">
        <v>29</v>
      </c>
      <c r="J146" s="137" t="s">
        <v>1375</v>
      </c>
      <c r="K146" s="138" t="s">
        <v>544</v>
      </c>
      <c r="L146" s="138">
        <v>0</v>
      </c>
      <c r="M146" s="138">
        <v>0.4</v>
      </c>
      <c r="N146" s="138">
        <v>0.01</v>
      </c>
      <c r="O146" s="129" t="s">
        <v>16</v>
      </c>
      <c r="P146" s="218" t="str">
        <f>INDEX('Policy Characteristics'!J:J,MATCH($C146,'Policy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6" s="127" t="s">
        <v>250</v>
      </c>
      <c r="R146" s="131" t="s">
        <v>251</v>
      </c>
      <c r="S146" s="135" t="s">
        <v>59</v>
      </c>
      <c r="T146" s="127"/>
    </row>
    <row r="147" spans="1:20" s="5" customFormat="1" x14ac:dyDescent="0.75">
      <c r="A147" s="124" t="s">
        <v>1216</v>
      </c>
      <c r="B147" s="137" t="s">
        <v>1279</v>
      </c>
      <c r="C147" s="137" t="s">
        <v>297</v>
      </c>
      <c r="D147" s="131" t="s">
        <v>126</v>
      </c>
      <c r="E147" s="127"/>
      <c r="F147" s="131" t="s">
        <v>344</v>
      </c>
      <c r="G147" s="127"/>
      <c r="H147" s="73">
        <v>107</v>
      </c>
      <c r="I147" s="127" t="s">
        <v>29</v>
      </c>
      <c r="J147" s="137" t="s">
        <v>1375</v>
      </c>
      <c r="K147" s="138" t="s">
        <v>544</v>
      </c>
      <c r="L147" s="138">
        <v>0</v>
      </c>
      <c r="M147" s="138">
        <v>0.4</v>
      </c>
      <c r="N147" s="138">
        <v>0.01</v>
      </c>
      <c r="O147" s="129" t="s">
        <v>16</v>
      </c>
      <c r="P147" s="218" t="str">
        <f>INDEX('Policy Characteristics'!J:J,MATCH($C147,'Policy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7" s="127" t="s">
        <v>250</v>
      </c>
      <c r="R147" s="131" t="s">
        <v>251</v>
      </c>
      <c r="S147" s="135" t="s">
        <v>59</v>
      </c>
      <c r="T147" s="127"/>
    </row>
    <row r="148" spans="1:20" s="5" customFormat="1" x14ac:dyDescent="0.75">
      <c r="A148" s="124" t="s">
        <v>1216</v>
      </c>
      <c r="B148" s="137" t="s">
        <v>1279</v>
      </c>
      <c r="C148" s="150" t="s">
        <v>298</v>
      </c>
      <c r="D148" s="127" t="s">
        <v>517</v>
      </c>
      <c r="E148" s="127"/>
      <c r="F148" s="127" t="s">
        <v>496</v>
      </c>
      <c r="G148" s="127"/>
      <c r="H148" s="73">
        <v>108</v>
      </c>
      <c r="I148" s="127" t="s">
        <v>29</v>
      </c>
      <c r="J148" s="137" t="s">
        <v>1375</v>
      </c>
      <c r="K148" s="61" t="s">
        <v>543</v>
      </c>
      <c r="L148" s="134">
        <v>0</v>
      </c>
      <c r="M148" s="134">
        <v>0.4</v>
      </c>
      <c r="N148" s="133">
        <v>0.01</v>
      </c>
      <c r="O148" s="127" t="s">
        <v>16</v>
      </c>
      <c r="P148" s="218" t="str">
        <f>INDEX('Policy Characteristics'!J:J,MATCH($C148,'Policy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8" s="127" t="s">
        <v>250</v>
      </c>
      <c r="R148" s="131" t="s">
        <v>251</v>
      </c>
      <c r="S148" s="135" t="s">
        <v>59</v>
      </c>
      <c r="T148" s="127"/>
    </row>
    <row r="149" spans="1:20" s="5" customFormat="1" x14ac:dyDescent="0.75">
      <c r="A149" s="124" t="s">
        <v>1216</v>
      </c>
      <c r="B149" s="137" t="s">
        <v>1279</v>
      </c>
      <c r="C149" s="137" t="s">
        <v>298</v>
      </c>
      <c r="D149" s="127" t="s">
        <v>518</v>
      </c>
      <c r="E149" s="127"/>
      <c r="F149" s="127" t="s">
        <v>497</v>
      </c>
      <c r="G149" s="127"/>
      <c r="H149" s="73">
        <v>109</v>
      </c>
      <c r="I149" s="127" t="s">
        <v>30</v>
      </c>
      <c r="J149" s="137" t="s">
        <v>1375</v>
      </c>
      <c r="K149" s="138" t="s">
        <v>543</v>
      </c>
      <c r="L149" s="138">
        <v>0</v>
      </c>
      <c r="M149" s="138">
        <v>0.4</v>
      </c>
      <c r="N149" s="138">
        <v>0.01</v>
      </c>
      <c r="O149" s="129" t="s">
        <v>16</v>
      </c>
      <c r="P149" s="218" t="str">
        <f>INDEX('Policy Characteristics'!J:J,MATCH($C149,'Policy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9" s="127" t="s">
        <v>250</v>
      </c>
      <c r="R149" s="131" t="s">
        <v>251</v>
      </c>
      <c r="S149" s="135" t="s">
        <v>59</v>
      </c>
      <c r="T149" s="127"/>
    </row>
    <row r="150" spans="1:20" s="5" customFormat="1" x14ac:dyDescent="0.75">
      <c r="A150" s="124" t="s">
        <v>1216</v>
      </c>
      <c r="B150" s="137" t="s">
        <v>1279</v>
      </c>
      <c r="C150" s="137" t="s">
        <v>298</v>
      </c>
      <c r="D150" s="127" t="s">
        <v>519</v>
      </c>
      <c r="E150" s="127"/>
      <c r="F150" s="127" t="s">
        <v>498</v>
      </c>
      <c r="G150" s="127"/>
      <c r="H150" s="73">
        <v>110</v>
      </c>
      <c r="I150" s="127" t="s">
        <v>29</v>
      </c>
      <c r="J150" s="137" t="s">
        <v>1375</v>
      </c>
      <c r="K150" s="138" t="s">
        <v>543</v>
      </c>
      <c r="L150" s="138">
        <v>0</v>
      </c>
      <c r="M150" s="138">
        <v>0.4</v>
      </c>
      <c r="N150" s="138">
        <v>0.01</v>
      </c>
      <c r="O150" s="129" t="s">
        <v>16</v>
      </c>
      <c r="P150" s="218" t="str">
        <f>INDEX('Policy Characteristics'!J:J,MATCH($C150,'Policy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0" s="127" t="s">
        <v>250</v>
      </c>
      <c r="R150" s="131" t="s">
        <v>251</v>
      </c>
      <c r="S150" s="135" t="s">
        <v>59</v>
      </c>
      <c r="T150" s="127"/>
    </row>
    <row r="151" spans="1:20" s="5" customFormat="1" x14ac:dyDescent="0.75">
      <c r="A151" s="124" t="s">
        <v>1216</v>
      </c>
      <c r="B151" s="137" t="s">
        <v>1279</v>
      </c>
      <c r="C151" s="137" t="s">
        <v>298</v>
      </c>
      <c r="D151" s="127" t="s">
        <v>520</v>
      </c>
      <c r="E151" s="127"/>
      <c r="F151" s="127" t="s">
        <v>499</v>
      </c>
      <c r="G151" s="127"/>
      <c r="H151" s="73">
        <v>111</v>
      </c>
      <c r="I151" s="127" t="s">
        <v>29</v>
      </c>
      <c r="J151" s="137" t="s">
        <v>1375</v>
      </c>
      <c r="K151" s="138" t="s">
        <v>543</v>
      </c>
      <c r="L151" s="138">
        <v>0</v>
      </c>
      <c r="M151" s="138">
        <v>0.4</v>
      </c>
      <c r="N151" s="138">
        <v>0.01</v>
      </c>
      <c r="O151" s="129" t="s">
        <v>16</v>
      </c>
      <c r="P151" s="218" t="str">
        <f>INDEX('Policy Characteristics'!J:J,MATCH($C151,'Policy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1" s="127" t="s">
        <v>250</v>
      </c>
      <c r="R151" s="131" t="s">
        <v>251</v>
      </c>
      <c r="S151" s="135" t="s">
        <v>59</v>
      </c>
      <c r="T151" s="127"/>
    </row>
    <row r="152" spans="1:20" s="5" customFormat="1" x14ac:dyDescent="0.75">
      <c r="A152" s="124" t="s">
        <v>1216</v>
      </c>
      <c r="B152" s="137" t="s">
        <v>1279</v>
      </c>
      <c r="C152" s="137" t="s">
        <v>298</v>
      </c>
      <c r="D152" s="127" t="s">
        <v>521</v>
      </c>
      <c r="E152" s="127"/>
      <c r="F152" s="127" t="s">
        <v>500</v>
      </c>
      <c r="G152" s="127"/>
      <c r="H152" s="73">
        <v>112</v>
      </c>
      <c r="I152" s="127" t="s">
        <v>30</v>
      </c>
      <c r="J152" s="137" t="s">
        <v>1375</v>
      </c>
      <c r="K152" s="138" t="s">
        <v>543</v>
      </c>
      <c r="L152" s="138">
        <v>0</v>
      </c>
      <c r="M152" s="138">
        <v>0.4</v>
      </c>
      <c r="N152" s="138">
        <v>0.01</v>
      </c>
      <c r="O152" s="129" t="s">
        <v>16</v>
      </c>
      <c r="P152" s="218" t="str">
        <f>INDEX('Policy Characteristics'!J:J,MATCH($C152,'Policy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2" s="127" t="s">
        <v>250</v>
      </c>
      <c r="R152" s="131" t="s">
        <v>251</v>
      </c>
      <c r="S152" s="135" t="s">
        <v>59</v>
      </c>
      <c r="T152" s="127"/>
    </row>
    <row r="153" spans="1:20" s="5" customFormat="1" x14ac:dyDescent="0.75">
      <c r="A153" s="124" t="s">
        <v>1216</v>
      </c>
      <c r="B153" s="137" t="s">
        <v>1279</v>
      </c>
      <c r="C153" s="137" t="s">
        <v>298</v>
      </c>
      <c r="D153" s="127" t="s">
        <v>522</v>
      </c>
      <c r="E153" s="127"/>
      <c r="F153" s="127" t="s">
        <v>501</v>
      </c>
      <c r="G153" s="127"/>
      <c r="H153" s="73">
        <v>113</v>
      </c>
      <c r="I153" s="127" t="s">
        <v>29</v>
      </c>
      <c r="J153" s="137" t="s">
        <v>1375</v>
      </c>
      <c r="K153" s="138" t="s">
        <v>543</v>
      </c>
      <c r="L153" s="138">
        <v>0</v>
      </c>
      <c r="M153" s="138">
        <v>0.4</v>
      </c>
      <c r="N153" s="138">
        <v>0.01</v>
      </c>
      <c r="O153" s="129" t="s">
        <v>16</v>
      </c>
      <c r="P153" s="218" t="str">
        <f>INDEX('Policy Characteristics'!J:J,MATCH($C153,'Policy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3" s="127" t="s">
        <v>250</v>
      </c>
      <c r="R153" s="131" t="s">
        <v>251</v>
      </c>
      <c r="S153" s="135" t="s">
        <v>59</v>
      </c>
      <c r="T153" s="127"/>
    </row>
    <row r="154" spans="1:20" s="5" customFormat="1" x14ac:dyDescent="0.75">
      <c r="A154" s="124" t="s">
        <v>1216</v>
      </c>
      <c r="B154" s="61" t="s">
        <v>1280</v>
      </c>
      <c r="C154" s="61" t="s">
        <v>299</v>
      </c>
      <c r="D154" s="127" t="s">
        <v>102</v>
      </c>
      <c r="E154" s="127"/>
      <c r="F154" s="127" t="s">
        <v>328</v>
      </c>
      <c r="G154" s="127"/>
      <c r="H154" s="73">
        <v>114</v>
      </c>
      <c r="I154" s="127" t="s">
        <v>29</v>
      </c>
      <c r="J154" s="61" t="s">
        <v>1376</v>
      </c>
      <c r="K154" s="61" t="s">
        <v>542</v>
      </c>
      <c r="L154" s="134">
        <v>0</v>
      </c>
      <c r="M154" s="134">
        <v>0.4</v>
      </c>
      <c r="N154" s="133">
        <v>0.01</v>
      </c>
      <c r="O154" s="127" t="s">
        <v>17</v>
      </c>
      <c r="P154" s="218" t="str">
        <f>INDEX('Policy Characteristics'!J:J,MATCH($C154,'Policy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4" s="127" t="s">
        <v>250</v>
      </c>
      <c r="R154" s="131" t="s">
        <v>251</v>
      </c>
      <c r="S154" s="135" t="s">
        <v>59</v>
      </c>
      <c r="T154" s="127"/>
    </row>
    <row r="155" spans="1:20" s="5" customFormat="1" x14ac:dyDescent="0.75">
      <c r="A155" s="124" t="s">
        <v>1216</v>
      </c>
      <c r="B155" s="137" t="s">
        <v>1280</v>
      </c>
      <c r="C155" s="137" t="s">
        <v>299</v>
      </c>
      <c r="D155" s="127" t="s">
        <v>103</v>
      </c>
      <c r="E155" s="127"/>
      <c r="F155" s="127" t="s">
        <v>329</v>
      </c>
      <c r="G155" s="127"/>
      <c r="H155" s="73">
        <v>115</v>
      </c>
      <c r="I155" s="127" t="s">
        <v>29</v>
      </c>
      <c r="J155" s="137" t="s">
        <v>1376</v>
      </c>
      <c r="K155" s="138" t="s">
        <v>542</v>
      </c>
      <c r="L155" s="138">
        <v>0</v>
      </c>
      <c r="M155" s="138">
        <v>0.4</v>
      </c>
      <c r="N155" s="138">
        <v>0.01</v>
      </c>
      <c r="O155" s="129" t="s">
        <v>17</v>
      </c>
      <c r="P155" s="218" t="str">
        <f>INDEX('Policy Characteristics'!J:J,MATCH($C155,'Policy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5" s="127" t="s">
        <v>250</v>
      </c>
      <c r="R155" s="131" t="s">
        <v>251</v>
      </c>
      <c r="S155" s="135" t="s">
        <v>59</v>
      </c>
      <c r="T155" s="127"/>
    </row>
    <row r="156" spans="1:20" s="5" customFormat="1" x14ac:dyDescent="0.75">
      <c r="A156" s="124" t="s">
        <v>1216</v>
      </c>
      <c r="B156" s="137" t="s">
        <v>1280</v>
      </c>
      <c r="C156" s="137" t="s">
        <v>299</v>
      </c>
      <c r="D156" s="127" t="s">
        <v>104</v>
      </c>
      <c r="E156" s="127"/>
      <c r="F156" s="127" t="s">
        <v>330</v>
      </c>
      <c r="G156" s="127"/>
      <c r="H156" s="73"/>
      <c r="I156" s="127" t="s">
        <v>30</v>
      </c>
      <c r="J156" s="137" t="s">
        <v>1376</v>
      </c>
      <c r="K156" s="138" t="s">
        <v>542</v>
      </c>
      <c r="L156" s="138"/>
      <c r="M156" s="138"/>
      <c r="N156" s="138"/>
      <c r="O156" s="129"/>
      <c r="P156" s="218" t="str">
        <f>INDEX('Policy Characteristics'!J:J,MATCH($C156,'Policy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6" s="127"/>
      <c r="R156" s="131"/>
      <c r="S156" s="135"/>
      <c r="T156" s="127"/>
    </row>
    <row r="157" spans="1:20" s="5" customFormat="1" x14ac:dyDescent="0.75">
      <c r="A157" s="124" t="s">
        <v>1216</v>
      </c>
      <c r="B157" s="137" t="s">
        <v>1280</v>
      </c>
      <c r="C157" s="137" t="s">
        <v>299</v>
      </c>
      <c r="D157" s="127" t="s">
        <v>105</v>
      </c>
      <c r="E157" s="127"/>
      <c r="F157" s="127" t="s">
        <v>331</v>
      </c>
      <c r="G157" s="127"/>
      <c r="H157" s="73">
        <v>117</v>
      </c>
      <c r="I157" s="127" t="s">
        <v>29</v>
      </c>
      <c r="J157" s="137" t="s">
        <v>1376</v>
      </c>
      <c r="K157" s="138" t="s">
        <v>542</v>
      </c>
      <c r="L157" s="138">
        <v>0</v>
      </c>
      <c r="M157" s="138">
        <v>0.4</v>
      </c>
      <c r="N157" s="138">
        <v>0.01</v>
      </c>
      <c r="O157" s="129" t="s">
        <v>17</v>
      </c>
      <c r="P157" s="218" t="str">
        <f>INDEX('Policy Characteristics'!J:J,MATCH($C157,'Policy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7" s="127" t="s">
        <v>250</v>
      </c>
      <c r="R157" s="131" t="s">
        <v>251</v>
      </c>
      <c r="S157" s="135" t="s">
        <v>59</v>
      </c>
      <c r="T157" s="127"/>
    </row>
    <row r="158" spans="1:20" s="5" customFormat="1" x14ac:dyDescent="0.75">
      <c r="A158" s="124" t="s">
        <v>1216</v>
      </c>
      <c r="B158" s="137" t="s">
        <v>1280</v>
      </c>
      <c r="C158" s="137" t="s">
        <v>299</v>
      </c>
      <c r="D158" s="127" t="s">
        <v>106</v>
      </c>
      <c r="E158" s="127"/>
      <c r="F158" s="127" t="s">
        <v>332</v>
      </c>
      <c r="G158" s="127"/>
      <c r="H158" s="73">
        <v>118</v>
      </c>
      <c r="I158" s="127" t="s">
        <v>29</v>
      </c>
      <c r="J158" s="137" t="s">
        <v>1376</v>
      </c>
      <c r="K158" s="138" t="s">
        <v>542</v>
      </c>
      <c r="L158" s="138">
        <v>0</v>
      </c>
      <c r="M158" s="138">
        <v>0.4</v>
      </c>
      <c r="N158" s="138">
        <v>0.01</v>
      </c>
      <c r="O158" s="129" t="s">
        <v>17</v>
      </c>
      <c r="P158" s="218" t="str">
        <f>INDEX('Policy Characteristics'!J:J,MATCH($C158,'Policy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8" s="127" t="s">
        <v>250</v>
      </c>
      <c r="R158" s="131" t="s">
        <v>251</v>
      </c>
      <c r="S158" s="135" t="s">
        <v>59</v>
      </c>
      <c r="T158" s="127"/>
    </row>
    <row r="159" spans="1:20" s="5" customFormat="1" x14ac:dyDescent="0.75">
      <c r="A159" s="124" t="s">
        <v>1216</v>
      </c>
      <c r="B159" s="137" t="s">
        <v>1280</v>
      </c>
      <c r="C159" s="137" t="s">
        <v>299</v>
      </c>
      <c r="D159" s="127" t="s">
        <v>107</v>
      </c>
      <c r="E159" s="127"/>
      <c r="F159" s="127" t="s">
        <v>333</v>
      </c>
      <c r="G159" s="127"/>
      <c r="H159" s="73">
        <v>119</v>
      </c>
      <c r="I159" s="127" t="s">
        <v>29</v>
      </c>
      <c r="J159" s="137" t="s">
        <v>1376</v>
      </c>
      <c r="K159" s="138" t="s">
        <v>542</v>
      </c>
      <c r="L159" s="138">
        <v>0</v>
      </c>
      <c r="M159" s="138">
        <v>0.4</v>
      </c>
      <c r="N159" s="138">
        <v>0.01</v>
      </c>
      <c r="O159" s="129" t="s">
        <v>17</v>
      </c>
      <c r="P159" s="218" t="str">
        <f>INDEX('Policy Characteristics'!J:J,MATCH($C159,'Policy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9" s="127" t="s">
        <v>250</v>
      </c>
      <c r="R159" s="131" t="s">
        <v>251</v>
      </c>
      <c r="S159" s="135" t="s">
        <v>59</v>
      </c>
      <c r="T159" s="127"/>
    </row>
    <row r="160" spans="1:20" s="5" customFormat="1" x14ac:dyDescent="0.75">
      <c r="A160" s="124" t="s">
        <v>1216</v>
      </c>
      <c r="B160" s="137" t="s">
        <v>1280</v>
      </c>
      <c r="C160" s="61" t="s">
        <v>300</v>
      </c>
      <c r="D160" s="127"/>
      <c r="E160" s="127"/>
      <c r="F160" s="127" t="s">
        <v>9</v>
      </c>
      <c r="G160" s="127"/>
      <c r="H160" s="73">
        <v>120</v>
      </c>
      <c r="I160" s="127" t="s">
        <v>29</v>
      </c>
      <c r="J160" s="137" t="s">
        <v>1376</v>
      </c>
      <c r="K160" s="61" t="s">
        <v>541</v>
      </c>
      <c r="L160" s="134">
        <v>0</v>
      </c>
      <c r="M160" s="134">
        <v>0.4</v>
      </c>
      <c r="N160" s="133">
        <v>0.01</v>
      </c>
      <c r="O160" s="127" t="s">
        <v>17</v>
      </c>
      <c r="P160" s="218" t="str">
        <f>INDEX('Policy Characteristics'!J:J,MATCH($C160,'Policy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0" s="127" t="s">
        <v>250</v>
      </c>
      <c r="R160" s="131" t="s">
        <v>251</v>
      </c>
      <c r="S160" s="135" t="s">
        <v>59</v>
      </c>
      <c r="T160" s="127"/>
    </row>
    <row r="161" spans="1:20" s="5" customFormat="1" x14ac:dyDescent="0.75">
      <c r="A161" s="124" t="s">
        <v>1216</v>
      </c>
      <c r="B161" s="137" t="s">
        <v>1280</v>
      </c>
      <c r="C161" s="61" t="s">
        <v>301</v>
      </c>
      <c r="D161" s="127" t="s">
        <v>468</v>
      </c>
      <c r="E161" s="127"/>
      <c r="F161" s="131" t="s">
        <v>472</v>
      </c>
      <c r="G161" s="127"/>
      <c r="H161" s="73">
        <v>121</v>
      </c>
      <c r="I161" s="127" t="s">
        <v>30</v>
      </c>
      <c r="J161" s="137" t="s">
        <v>1376</v>
      </c>
      <c r="K161" s="61" t="s">
        <v>540</v>
      </c>
      <c r="L161" s="134">
        <v>0</v>
      </c>
      <c r="M161" s="134">
        <v>0.4</v>
      </c>
      <c r="N161" s="133">
        <v>0.01</v>
      </c>
      <c r="O161" s="127" t="s">
        <v>17</v>
      </c>
      <c r="P161" s="218" t="str">
        <f>INDEX('Policy Characteristics'!J:J,MATCH($C161,'Policy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1" s="127" t="s">
        <v>250</v>
      </c>
      <c r="R161" s="131" t="s">
        <v>251</v>
      </c>
      <c r="S161" s="135" t="s">
        <v>59</v>
      </c>
      <c r="T161" s="127"/>
    </row>
    <row r="162" spans="1:20" s="3" customFormat="1" x14ac:dyDescent="0.75">
      <c r="A162" s="124" t="s">
        <v>1216</v>
      </c>
      <c r="B162" s="137" t="s">
        <v>1280</v>
      </c>
      <c r="C162" s="137" t="s">
        <v>301</v>
      </c>
      <c r="D162" s="131" t="s">
        <v>315</v>
      </c>
      <c r="E162" s="129"/>
      <c r="F162" s="131" t="s">
        <v>530</v>
      </c>
      <c r="G162" s="127"/>
      <c r="H162" s="73">
        <v>122</v>
      </c>
      <c r="I162" s="127" t="s">
        <v>29</v>
      </c>
      <c r="J162" s="137" t="s">
        <v>1376</v>
      </c>
      <c r="K162" s="138" t="s">
        <v>540</v>
      </c>
      <c r="L162" s="138">
        <v>0</v>
      </c>
      <c r="M162" s="138">
        <v>0.4</v>
      </c>
      <c r="N162" s="138">
        <v>0.01</v>
      </c>
      <c r="O162" s="129" t="s">
        <v>17</v>
      </c>
      <c r="P162" s="218" t="str">
        <f>INDEX('Policy Characteristics'!J:J,MATCH($C162,'Policy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2" s="127" t="s">
        <v>250</v>
      </c>
      <c r="R162" s="131" t="s">
        <v>251</v>
      </c>
      <c r="S162" s="135" t="s">
        <v>59</v>
      </c>
      <c r="T162" s="127"/>
    </row>
    <row r="163" spans="1:20" s="5" customFormat="1" x14ac:dyDescent="0.75">
      <c r="A163" s="124" t="s">
        <v>1216</v>
      </c>
      <c r="B163" s="137" t="s">
        <v>1280</v>
      </c>
      <c r="C163" s="137" t="s">
        <v>301</v>
      </c>
      <c r="D163" s="131" t="s">
        <v>62</v>
      </c>
      <c r="E163" s="129"/>
      <c r="F163" s="131" t="s">
        <v>334</v>
      </c>
      <c r="G163" s="127"/>
      <c r="H163" s="73">
        <v>123</v>
      </c>
      <c r="I163" s="127" t="s">
        <v>29</v>
      </c>
      <c r="J163" s="137" t="s">
        <v>1376</v>
      </c>
      <c r="K163" s="138" t="s">
        <v>540</v>
      </c>
      <c r="L163" s="138">
        <v>0</v>
      </c>
      <c r="M163" s="138">
        <v>0.4</v>
      </c>
      <c r="N163" s="138">
        <v>0.01</v>
      </c>
      <c r="O163" s="129" t="s">
        <v>17</v>
      </c>
      <c r="P163" s="218" t="str">
        <f>INDEX('Policy Characteristics'!J:J,MATCH($C163,'Policy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3" s="127" t="s">
        <v>250</v>
      </c>
      <c r="R163" s="131" t="s">
        <v>251</v>
      </c>
      <c r="S163" s="135" t="s">
        <v>59</v>
      </c>
      <c r="T163" s="127"/>
    </row>
    <row r="164" spans="1:20" s="5" customFormat="1" x14ac:dyDescent="0.75">
      <c r="A164" s="124" t="s">
        <v>1216</v>
      </c>
      <c r="B164" s="137" t="s">
        <v>1280</v>
      </c>
      <c r="C164" s="137" t="s">
        <v>301</v>
      </c>
      <c r="D164" s="131" t="s">
        <v>63</v>
      </c>
      <c r="E164" s="129"/>
      <c r="F164" s="131" t="s">
        <v>335</v>
      </c>
      <c r="G164" s="127"/>
      <c r="H164" s="73" t="s">
        <v>182</v>
      </c>
      <c r="I164" s="127" t="s">
        <v>30</v>
      </c>
      <c r="J164" s="137" t="s">
        <v>1376</v>
      </c>
      <c r="K164" s="138" t="s">
        <v>540</v>
      </c>
      <c r="L164" s="138"/>
      <c r="M164" s="138"/>
      <c r="N164" s="138"/>
      <c r="O164" s="129"/>
      <c r="P164" s="218" t="str">
        <f>INDEX('Policy Characteristics'!J:J,MATCH($C164,'Policy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4" s="127"/>
      <c r="R164" s="131"/>
      <c r="S164" s="135"/>
      <c r="T164" s="127"/>
    </row>
    <row r="165" spans="1:20" s="5" customFormat="1" x14ac:dyDescent="0.75">
      <c r="A165" s="124" t="s">
        <v>1216</v>
      </c>
      <c r="B165" s="137" t="s">
        <v>1280</v>
      </c>
      <c r="C165" s="137" t="s">
        <v>301</v>
      </c>
      <c r="D165" s="131" t="s">
        <v>469</v>
      </c>
      <c r="E165" s="129"/>
      <c r="F165" s="131" t="s">
        <v>474</v>
      </c>
      <c r="G165" s="127"/>
      <c r="H165" s="73" t="s">
        <v>182</v>
      </c>
      <c r="I165" s="127" t="s">
        <v>30</v>
      </c>
      <c r="J165" s="137" t="s">
        <v>1376</v>
      </c>
      <c r="K165" s="138" t="s">
        <v>540</v>
      </c>
      <c r="L165" s="138"/>
      <c r="M165" s="138"/>
      <c r="N165" s="138"/>
      <c r="O165" s="129"/>
      <c r="P165" s="218" t="str">
        <f>INDEX('Policy Characteristics'!J:J,MATCH($C165,'Policy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5" s="127"/>
      <c r="R165" s="131"/>
      <c r="S165" s="135"/>
      <c r="T165" s="127"/>
    </row>
    <row r="166" spans="1:20" s="5" customFormat="1" x14ac:dyDescent="0.75">
      <c r="A166" s="124" t="s">
        <v>1216</v>
      </c>
      <c r="B166" s="137" t="s">
        <v>1280</v>
      </c>
      <c r="C166" s="137" t="s">
        <v>301</v>
      </c>
      <c r="D166" s="131" t="s">
        <v>64</v>
      </c>
      <c r="E166" s="129"/>
      <c r="F166" s="131" t="s">
        <v>336</v>
      </c>
      <c r="G166" s="127"/>
      <c r="H166" s="73" t="s">
        <v>182</v>
      </c>
      <c r="I166" s="127" t="s">
        <v>30</v>
      </c>
      <c r="J166" s="137" t="s">
        <v>1376</v>
      </c>
      <c r="K166" s="138" t="s">
        <v>540</v>
      </c>
      <c r="L166" s="138"/>
      <c r="M166" s="138"/>
      <c r="N166" s="138"/>
      <c r="O166" s="129"/>
      <c r="P166" s="218" t="str">
        <f>INDEX('Policy Characteristics'!J:J,MATCH($C166,'Policy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6" s="127"/>
      <c r="R166" s="131"/>
      <c r="S166" s="135"/>
      <c r="T166" s="127"/>
    </row>
    <row r="167" spans="1:20" s="5" customFormat="1" x14ac:dyDescent="0.75">
      <c r="A167" s="124" t="s">
        <v>1216</v>
      </c>
      <c r="B167" s="137" t="s">
        <v>1280</v>
      </c>
      <c r="C167" s="137" t="s">
        <v>301</v>
      </c>
      <c r="D167" s="131" t="s">
        <v>65</v>
      </c>
      <c r="E167" s="129"/>
      <c r="F167" s="131" t="s">
        <v>337</v>
      </c>
      <c r="G167" s="127"/>
      <c r="H167" s="73" t="s">
        <v>182</v>
      </c>
      <c r="I167" s="127" t="s">
        <v>30</v>
      </c>
      <c r="J167" s="137" t="s">
        <v>1376</v>
      </c>
      <c r="K167" s="138" t="s">
        <v>540</v>
      </c>
      <c r="L167" s="138"/>
      <c r="M167" s="138"/>
      <c r="N167" s="138"/>
      <c r="O167" s="129"/>
      <c r="P167" s="218" t="str">
        <f>INDEX('Policy Characteristics'!J:J,MATCH($C167,'Policy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7" s="127"/>
      <c r="R167" s="131"/>
      <c r="S167" s="135"/>
      <c r="T167" s="127"/>
    </row>
    <row r="168" spans="1:20" s="5" customFormat="1" x14ac:dyDescent="0.75">
      <c r="A168" s="124" t="s">
        <v>1216</v>
      </c>
      <c r="B168" s="137" t="s">
        <v>1280</v>
      </c>
      <c r="C168" s="137" t="s">
        <v>301</v>
      </c>
      <c r="D168" s="131" t="s">
        <v>66</v>
      </c>
      <c r="E168" s="129"/>
      <c r="F168" s="131" t="s">
        <v>338</v>
      </c>
      <c r="G168" s="127"/>
      <c r="H168" s="73">
        <v>124</v>
      </c>
      <c r="I168" s="127" t="s">
        <v>30</v>
      </c>
      <c r="J168" s="137" t="s">
        <v>1376</v>
      </c>
      <c r="K168" s="138" t="s">
        <v>540</v>
      </c>
      <c r="L168" s="138">
        <v>0</v>
      </c>
      <c r="M168" s="138">
        <v>0.4</v>
      </c>
      <c r="N168" s="138">
        <v>0.01</v>
      </c>
      <c r="O168" s="129" t="s">
        <v>17</v>
      </c>
      <c r="P168" s="218" t="str">
        <f>INDEX('Policy Characteristics'!J:J,MATCH($C168,'Policy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8" s="127" t="s">
        <v>250</v>
      </c>
      <c r="R168" s="131" t="s">
        <v>251</v>
      </c>
      <c r="S168" s="135" t="s">
        <v>59</v>
      </c>
      <c r="T168" s="127"/>
    </row>
    <row r="169" spans="1:20" s="5" customFormat="1" x14ac:dyDescent="0.75">
      <c r="A169" s="124" t="s">
        <v>1216</v>
      </c>
      <c r="B169" s="137" t="s">
        <v>1280</v>
      </c>
      <c r="C169" s="137" t="s">
        <v>301</v>
      </c>
      <c r="D169" s="131" t="s">
        <v>318</v>
      </c>
      <c r="E169" s="129"/>
      <c r="F169" s="131" t="s">
        <v>531</v>
      </c>
      <c r="G169" s="127"/>
      <c r="H169" s="73">
        <v>193</v>
      </c>
      <c r="I169" s="127" t="s">
        <v>29</v>
      </c>
      <c r="J169" s="137" t="s">
        <v>1376</v>
      </c>
      <c r="K169" s="138" t="s">
        <v>540</v>
      </c>
      <c r="L169" s="138">
        <v>0</v>
      </c>
      <c r="M169" s="138">
        <v>0.4</v>
      </c>
      <c r="N169" s="138">
        <v>0.01</v>
      </c>
      <c r="O169" s="129" t="s">
        <v>17</v>
      </c>
      <c r="P169" s="218" t="str">
        <f>INDEX('Policy Characteristics'!J:J,MATCH($C169,'Policy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9" s="127" t="s">
        <v>250</v>
      </c>
      <c r="R169" s="131" t="s">
        <v>251</v>
      </c>
      <c r="S169" s="135" t="s">
        <v>59</v>
      </c>
      <c r="T169" s="127"/>
    </row>
    <row r="170" spans="1:20" s="5" customFormat="1" x14ac:dyDescent="0.75">
      <c r="A170" s="124" t="s">
        <v>1216</v>
      </c>
      <c r="B170" s="137" t="s">
        <v>1280</v>
      </c>
      <c r="C170" s="137" t="s">
        <v>301</v>
      </c>
      <c r="D170" s="131" t="s">
        <v>465</v>
      </c>
      <c r="E170" s="129"/>
      <c r="F170" s="131" t="s">
        <v>466</v>
      </c>
      <c r="G170" s="127"/>
      <c r="H170" s="73">
        <v>181</v>
      </c>
      <c r="I170" s="127" t="s">
        <v>30</v>
      </c>
      <c r="J170" s="137" t="s">
        <v>1376</v>
      </c>
      <c r="K170" s="138" t="s">
        <v>540</v>
      </c>
      <c r="L170" s="138">
        <v>0</v>
      </c>
      <c r="M170" s="138">
        <v>0.4</v>
      </c>
      <c r="N170" s="138">
        <v>0.01</v>
      </c>
      <c r="O170" s="129" t="s">
        <v>17</v>
      </c>
      <c r="P170" s="218" t="str">
        <f>INDEX('Policy Characteristics'!J:J,MATCH($C170,'Policy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0" s="127" t="s">
        <v>250</v>
      </c>
      <c r="R170" s="131" t="s">
        <v>251</v>
      </c>
      <c r="S170" s="135" t="s">
        <v>59</v>
      </c>
      <c r="T170" s="127"/>
    </row>
    <row r="171" spans="1:20" s="5" customFormat="1" x14ac:dyDescent="0.75">
      <c r="A171" s="124" t="s">
        <v>1216</v>
      </c>
      <c r="B171" s="137" t="s">
        <v>1280</v>
      </c>
      <c r="C171" s="137" t="s">
        <v>301</v>
      </c>
      <c r="D171" s="131" t="s">
        <v>475</v>
      </c>
      <c r="E171" s="129"/>
      <c r="F171" s="131" t="s">
        <v>477</v>
      </c>
      <c r="G171" s="127"/>
      <c r="H171" s="73"/>
      <c r="I171" s="127" t="s">
        <v>30</v>
      </c>
      <c r="J171" s="137" t="s">
        <v>1376</v>
      </c>
      <c r="K171" s="138" t="s">
        <v>540</v>
      </c>
      <c r="L171" s="138">
        <v>0</v>
      </c>
      <c r="M171" s="138">
        <v>0.4</v>
      </c>
      <c r="N171" s="138">
        <v>0.01</v>
      </c>
      <c r="O171" s="129" t="s">
        <v>17</v>
      </c>
      <c r="P171" s="218" t="str">
        <f>INDEX('Policy Characteristics'!J:J,MATCH($C171,'Policy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1" s="127"/>
      <c r="R171" s="131"/>
      <c r="S171" s="135"/>
      <c r="T171" s="127"/>
    </row>
    <row r="172" spans="1:20" s="5" customFormat="1" x14ac:dyDescent="0.75">
      <c r="A172" s="124" t="s">
        <v>1216</v>
      </c>
      <c r="B172" s="146" t="s">
        <v>1280</v>
      </c>
      <c r="C172" s="146" t="s">
        <v>301</v>
      </c>
      <c r="D172" s="126" t="s">
        <v>1008</v>
      </c>
      <c r="E172" s="160"/>
      <c r="F172" s="126" t="s">
        <v>1018</v>
      </c>
      <c r="G172" s="130"/>
      <c r="H172" s="158">
        <v>522</v>
      </c>
      <c r="I172" s="130" t="s">
        <v>29</v>
      </c>
      <c r="J172" s="146" t="s">
        <v>1376</v>
      </c>
      <c r="K172" s="161" t="s">
        <v>540</v>
      </c>
      <c r="L172" s="161">
        <v>0</v>
      </c>
      <c r="M172" s="161">
        <v>0.4</v>
      </c>
      <c r="N172" s="161">
        <v>0.01</v>
      </c>
      <c r="O172" s="160" t="s">
        <v>17</v>
      </c>
      <c r="P172" s="218" t="str">
        <f>INDEX('Policy Characteristics'!J:J,MATCH($C172,'Policy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2" s="127" t="s">
        <v>250</v>
      </c>
      <c r="R172" s="131" t="s">
        <v>251</v>
      </c>
      <c r="S172" s="135" t="s">
        <v>59</v>
      </c>
      <c r="T172" s="127"/>
    </row>
    <row r="173" spans="1:20" s="5" customFormat="1" x14ac:dyDescent="0.75">
      <c r="A173" s="124" t="s">
        <v>1216</v>
      </c>
      <c r="B173" s="146" t="s">
        <v>1280</v>
      </c>
      <c r="C173" s="146" t="s">
        <v>301</v>
      </c>
      <c r="D173" s="126" t="s">
        <v>1009</v>
      </c>
      <c r="E173" s="160"/>
      <c r="F173" s="126" t="s">
        <v>1019</v>
      </c>
      <c r="G173" s="130"/>
      <c r="H173" s="158">
        <v>523</v>
      </c>
      <c r="I173" s="130" t="s">
        <v>29</v>
      </c>
      <c r="J173" s="146" t="s">
        <v>1376</v>
      </c>
      <c r="K173" s="161" t="s">
        <v>540</v>
      </c>
      <c r="L173" s="161">
        <v>0</v>
      </c>
      <c r="M173" s="161">
        <v>0.4</v>
      </c>
      <c r="N173" s="161">
        <v>0.01</v>
      </c>
      <c r="O173" s="160" t="s">
        <v>17</v>
      </c>
      <c r="P173" s="218" t="str">
        <f>INDEX('Policy Characteristics'!J:J,MATCH($C173,'Policy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3" s="127" t="s">
        <v>250</v>
      </c>
      <c r="R173" s="131" t="s">
        <v>251</v>
      </c>
      <c r="S173" s="135" t="s">
        <v>59</v>
      </c>
      <c r="T173" s="127"/>
    </row>
    <row r="174" spans="1:20" s="5" customFormat="1" x14ac:dyDescent="0.75">
      <c r="A174" s="124" t="s">
        <v>1216</v>
      </c>
      <c r="B174" s="137" t="s">
        <v>1280</v>
      </c>
      <c r="C174" s="137" t="s">
        <v>301</v>
      </c>
      <c r="D174" s="131" t="s">
        <v>1096</v>
      </c>
      <c r="E174" s="127"/>
      <c r="F174" s="131" t="s">
        <v>1135</v>
      </c>
      <c r="G174" s="127"/>
      <c r="H174" s="73"/>
      <c r="I174" s="127" t="s">
        <v>30</v>
      </c>
      <c r="J174" s="137" t="s">
        <v>1376</v>
      </c>
      <c r="K174" s="138" t="s">
        <v>540</v>
      </c>
      <c r="L174" s="138"/>
      <c r="M174" s="138"/>
      <c r="N174" s="138"/>
      <c r="O174" s="129"/>
      <c r="P174" s="218" t="str">
        <f>INDEX('Policy Characteristics'!J:J,MATCH($C174,'Policy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4" s="127"/>
      <c r="R174" s="131"/>
      <c r="S174" s="135"/>
      <c r="T174" s="127"/>
    </row>
    <row r="175" spans="1:20" s="5" customFormat="1" x14ac:dyDescent="0.75">
      <c r="A175" s="124" t="s">
        <v>1216</v>
      </c>
      <c r="B175" s="137" t="s">
        <v>1280</v>
      </c>
      <c r="C175" s="61" t="s">
        <v>302</v>
      </c>
      <c r="D175" s="127" t="s">
        <v>120</v>
      </c>
      <c r="E175" s="127"/>
      <c r="F175" s="131" t="s">
        <v>339</v>
      </c>
      <c r="G175" s="127"/>
      <c r="H175" s="73">
        <v>125</v>
      </c>
      <c r="I175" s="127" t="s">
        <v>29</v>
      </c>
      <c r="J175" s="137" t="s">
        <v>1376</v>
      </c>
      <c r="K175" s="61" t="s">
        <v>539</v>
      </c>
      <c r="L175" s="134">
        <v>0</v>
      </c>
      <c r="M175" s="134">
        <v>0.4</v>
      </c>
      <c r="N175" s="133">
        <v>0.01</v>
      </c>
      <c r="O175" s="127" t="s">
        <v>17</v>
      </c>
      <c r="P175" s="218" t="str">
        <f>INDEX('Policy Characteristics'!J:J,MATCH($C175,'Policy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5" s="127" t="s">
        <v>250</v>
      </c>
      <c r="R175" s="131" t="s">
        <v>251</v>
      </c>
      <c r="S175" s="135" t="s">
        <v>59</v>
      </c>
      <c r="T175" s="127"/>
    </row>
    <row r="176" spans="1:20" s="5" customFormat="1" x14ac:dyDescent="0.75">
      <c r="A176" s="124" t="s">
        <v>1216</v>
      </c>
      <c r="B176" s="137" t="s">
        <v>1280</v>
      </c>
      <c r="C176" s="137" t="s">
        <v>302</v>
      </c>
      <c r="D176" s="131" t="s">
        <v>121</v>
      </c>
      <c r="E176" s="127"/>
      <c r="F176" s="126" t="s">
        <v>1017</v>
      </c>
      <c r="G176" s="127"/>
      <c r="H176" s="73">
        <v>126</v>
      </c>
      <c r="I176" s="127" t="s">
        <v>29</v>
      </c>
      <c r="J176" s="137" t="s">
        <v>1376</v>
      </c>
      <c r="K176" s="138" t="s">
        <v>539</v>
      </c>
      <c r="L176" s="138">
        <v>0</v>
      </c>
      <c r="M176" s="138">
        <v>0.4</v>
      </c>
      <c r="N176" s="138">
        <v>0.01</v>
      </c>
      <c r="O176" s="129" t="s">
        <v>17</v>
      </c>
      <c r="P176" s="218" t="str">
        <f>INDEX('Policy Characteristics'!J:J,MATCH($C176,'Policy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6" s="127" t="s">
        <v>250</v>
      </c>
      <c r="R176" s="131" t="s">
        <v>251</v>
      </c>
      <c r="S176" s="135" t="s">
        <v>59</v>
      </c>
      <c r="T176" s="127"/>
    </row>
    <row r="177" spans="1:20" s="5" customFormat="1" x14ac:dyDescent="0.75">
      <c r="A177" s="124" t="s">
        <v>1216</v>
      </c>
      <c r="B177" s="137" t="s">
        <v>1280</v>
      </c>
      <c r="C177" s="137" t="s">
        <v>302</v>
      </c>
      <c r="D177" s="131" t="s">
        <v>122</v>
      </c>
      <c r="E177" s="127"/>
      <c r="F177" s="131" t="s">
        <v>340</v>
      </c>
      <c r="G177" s="127"/>
      <c r="H177" s="73">
        <v>127</v>
      </c>
      <c r="I177" s="127" t="s">
        <v>29</v>
      </c>
      <c r="J177" s="137" t="s">
        <v>1376</v>
      </c>
      <c r="K177" s="138" t="s">
        <v>539</v>
      </c>
      <c r="L177" s="138">
        <v>0</v>
      </c>
      <c r="M177" s="138">
        <v>0.4</v>
      </c>
      <c r="N177" s="138">
        <v>0.01</v>
      </c>
      <c r="O177" s="129" t="s">
        <v>17</v>
      </c>
      <c r="P177" s="218" t="str">
        <f>INDEX('Policy Characteristics'!J:J,MATCH($C177,'Policy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7" s="127" t="s">
        <v>250</v>
      </c>
      <c r="R177" s="131" t="s">
        <v>251</v>
      </c>
      <c r="S177" s="135" t="s">
        <v>59</v>
      </c>
      <c r="T177" s="127"/>
    </row>
    <row r="178" spans="1:20" s="3" customFormat="1" x14ac:dyDescent="0.75">
      <c r="A178" s="124" t="s">
        <v>1216</v>
      </c>
      <c r="B178" s="137" t="s">
        <v>1280</v>
      </c>
      <c r="C178" s="137" t="s">
        <v>302</v>
      </c>
      <c r="D178" s="131" t="s">
        <v>123</v>
      </c>
      <c r="E178" s="127"/>
      <c r="F178" s="131" t="s">
        <v>341</v>
      </c>
      <c r="G178" s="127"/>
      <c r="H178" s="73">
        <v>128</v>
      </c>
      <c r="I178" s="127" t="s">
        <v>29</v>
      </c>
      <c r="J178" s="137" t="s">
        <v>1376</v>
      </c>
      <c r="K178" s="138" t="s">
        <v>539</v>
      </c>
      <c r="L178" s="138">
        <v>0</v>
      </c>
      <c r="M178" s="138">
        <v>0.4</v>
      </c>
      <c r="N178" s="138">
        <v>0.01</v>
      </c>
      <c r="O178" s="129" t="s">
        <v>17</v>
      </c>
      <c r="P178" s="218" t="str">
        <f>INDEX('Policy Characteristics'!J:J,MATCH($C178,'Policy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8" s="127" t="s">
        <v>250</v>
      </c>
      <c r="R178" s="131" t="s">
        <v>251</v>
      </c>
      <c r="S178" s="135" t="s">
        <v>59</v>
      </c>
      <c r="T178" s="127"/>
    </row>
    <row r="179" spans="1:20" s="3" customFormat="1" x14ac:dyDescent="0.75">
      <c r="A179" s="124" t="s">
        <v>1216</v>
      </c>
      <c r="B179" s="137" t="s">
        <v>1280</v>
      </c>
      <c r="C179" s="137" t="s">
        <v>302</v>
      </c>
      <c r="D179" s="131" t="s">
        <v>752</v>
      </c>
      <c r="E179" s="127"/>
      <c r="F179" s="131" t="s">
        <v>342</v>
      </c>
      <c r="G179" s="127"/>
      <c r="H179" s="73">
        <v>129</v>
      </c>
      <c r="I179" s="127" t="s">
        <v>30</v>
      </c>
      <c r="J179" s="137" t="s">
        <v>1376</v>
      </c>
      <c r="K179" s="138" t="s">
        <v>539</v>
      </c>
      <c r="L179" s="138">
        <v>0</v>
      </c>
      <c r="M179" s="138">
        <v>0.4</v>
      </c>
      <c r="N179" s="138">
        <v>0.01</v>
      </c>
      <c r="O179" s="129" t="s">
        <v>17</v>
      </c>
      <c r="P179" s="218" t="str">
        <f>INDEX('Policy Characteristics'!J:J,MATCH($C179,'Policy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9" s="127" t="s">
        <v>250</v>
      </c>
      <c r="R179" s="131" t="s">
        <v>251</v>
      </c>
      <c r="S179" s="135" t="s">
        <v>59</v>
      </c>
      <c r="T179" s="127"/>
    </row>
    <row r="180" spans="1:20" x14ac:dyDescent="0.75">
      <c r="A180" s="124" t="s">
        <v>1216</v>
      </c>
      <c r="B180" s="137" t="s">
        <v>1280</v>
      </c>
      <c r="C180" s="137" t="s">
        <v>302</v>
      </c>
      <c r="D180" s="131" t="s">
        <v>124</v>
      </c>
      <c r="E180" s="127"/>
      <c r="F180" s="126" t="s">
        <v>1131</v>
      </c>
      <c r="G180" s="127"/>
      <c r="H180" s="73">
        <v>130</v>
      </c>
      <c r="I180" s="127" t="s">
        <v>29</v>
      </c>
      <c r="J180" s="137" t="s">
        <v>1376</v>
      </c>
      <c r="K180" s="138" t="s">
        <v>539</v>
      </c>
      <c r="L180" s="138">
        <v>0</v>
      </c>
      <c r="M180" s="138">
        <v>0.4</v>
      </c>
      <c r="N180" s="138">
        <v>0.01</v>
      </c>
      <c r="O180" s="129" t="s">
        <v>17</v>
      </c>
      <c r="P180" s="218" t="str">
        <f>INDEX('Policy Characteristics'!J:J,MATCH($C180,'Policy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0" s="127" t="s">
        <v>250</v>
      </c>
      <c r="R180" s="131" t="s">
        <v>251</v>
      </c>
      <c r="S180" s="135" t="s">
        <v>59</v>
      </c>
      <c r="T180" s="127"/>
    </row>
    <row r="181" spans="1:20" x14ac:dyDescent="0.75">
      <c r="A181" s="124" t="s">
        <v>1216</v>
      </c>
      <c r="B181" s="137" t="s">
        <v>1280</v>
      </c>
      <c r="C181" s="137" t="s">
        <v>302</v>
      </c>
      <c r="D181" s="131" t="s">
        <v>125</v>
      </c>
      <c r="E181" s="127"/>
      <c r="F181" s="131" t="s">
        <v>343</v>
      </c>
      <c r="G181" s="127"/>
      <c r="H181" s="73">
        <v>131</v>
      </c>
      <c r="I181" s="127" t="s">
        <v>29</v>
      </c>
      <c r="J181" s="137" t="s">
        <v>1376</v>
      </c>
      <c r="K181" s="138" t="s">
        <v>539</v>
      </c>
      <c r="L181" s="138">
        <v>0</v>
      </c>
      <c r="M181" s="138">
        <v>0.4</v>
      </c>
      <c r="N181" s="138">
        <v>0.01</v>
      </c>
      <c r="O181" s="129" t="s">
        <v>17</v>
      </c>
      <c r="P181" s="218" t="str">
        <f>INDEX('Policy Characteristics'!J:J,MATCH($C181,'Policy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1" s="127" t="s">
        <v>250</v>
      </c>
      <c r="R181" s="131" t="s">
        <v>251</v>
      </c>
      <c r="S181" s="135" t="s">
        <v>59</v>
      </c>
      <c r="T181" s="127"/>
    </row>
    <row r="182" spans="1:20" x14ac:dyDescent="0.75">
      <c r="A182" s="124" t="s">
        <v>1216</v>
      </c>
      <c r="B182" s="137" t="s">
        <v>1280</v>
      </c>
      <c r="C182" s="137" t="s">
        <v>302</v>
      </c>
      <c r="D182" s="131" t="s">
        <v>126</v>
      </c>
      <c r="E182" s="127"/>
      <c r="F182" s="131" t="s">
        <v>344</v>
      </c>
      <c r="G182" s="127"/>
      <c r="H182" s="73">
        <v>132</v>
      </c>
      <c r="I182" s="127" t="s">
        <v>29</v>
      </c>
      <c r="J182" s="137" t="s">
        <v>1376</v>
      </c>
      <c r="K182" s="138" t="s">
        <v>539</v>
      </c>
      <c r="L182" s="138">
        <v>0</v>
      </c>
      <c r="M182" s="138">
        <v>0.4</v>
      </c>
      <c r="N182" s="138">
        <v>0.01</v>
      </c>
      <c r="O182" s="129" t="s">
        <v>17</v>
      </c>
      <c r="P182" s="218" t="str">
        <f>INDEX('Policy Characteristics'!J:J,MATCH($C182,'Policy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2" s="127" t="s">
        <v>250</v>
      </c>
      <c r="R182" s="131" t="s">
        <v>251</v>
      </c>
      <c r="S182" s="135" t="s">
        <v>59</v>
      </c>
      <c r="T182" s="127"/>
    </row>
    <row r="183" spans="1:20" x14ac:dyDescent="0.75">
      <c r="A183" s="124" t="s">
        <v>1216</v>
      </c>
      <c r="B183" s="137" t="s">
        <v>1280</v>
      </c>
      <c r="C183" s="61" t="s">
        <v>303</v>
      </c>
      <c r="D183" s="127" t="s">
        <v>517</v>
      </c>
      <c r="E183" s="127"/>
      <c r="F183" s="127" t="s">
        <v>496</v>
      </c>
      <c r="G183" s="127"/>
      <c r="H183" s="73">
        <v>133</v>
      </c>
      <c r="I183" s="127" t="s">
        <v>29</v>
      </c>
      <c r="J183" s="137" t="s">
        <v>1376</v>
      </c>
      <c r="K183" s="61" t="s">
        <v>538</v>
      </c>
      <c r="L183" s="134">
        <v>0</v>
      </c>
      <c r="M183" s="134">
        <v>0.4</v>
      </c>
      <c r="N183" s="133">
        <v>0.01</v>
      </c>
      <c r="O183" s="127" t="s">
        <v>17</v>
      </c>
      <c r="P183" s="218" t="str">
        <f>INDEX('Policy Characteristics'!J:J,MATCH($C183,'Policy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3" s="127" t="s">
        <v>250</v>
      </c>
      <c r="R183" s="131" t="s">
        <v>251</v>
      </c>
      <c r="S183" s="135" t="s">
        <v>59</v>
      </c>
      <c r="T183" s="127"/>
    </row>
    <row r="184" spans="1:20" x14ac:dyDescent="0.75">
      <c r="A184" s="124" t="s">
        <v>1216</v>
      </c>
      <c r="B184" s="137" t="s">
        <v>1280</v>
      </c>
      <c r="C184" s="137" t="s">
        <v>303</v>
      </c>
      <c r="D184" s="127" t="s">
        <v>518</v>
      </c>
      <c r="E184" s="127"/>
      <c r="F184" s="127" t="s">
        <v>497</v>
      </c>
      <c r="G184" s="127"/>
      <c r="H184" s="73">
        <v>134</v>
      </c>
      <c r="I184" s="127" t="s">
        <v>30</v>
      </c>
      <c r="J184" s="137" t="s">
        <v>1376</v>
      </c>
      <c r="K184" s="138" t="s">
        <v>538</v>
      </c>
      <c r="L184" s="138">
        <v>0</v>
      </c>
      <c r="M184" s="138">
        <v>0.4</v>
      </c>
      <c r="N184" s="138">
        <v>0.01</v>
      </c>
      <c r="O184" s="129" t="s">
        <v>17</v>
      </c>
      <c r="P184" s="218" t="str">
        <f>INDEX('Policy Characteristics'!J:J,MATCH($C184,'Policy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4" s="127" t="s">
        <v>250</v>
      </c>
      <c r="R184" s="131" t="s">
        <v>251</v>
      </c>
      <c r="S184" s="135" t="s">
        <v>59</v>
      </c>
      <c r="T184" s="127"/>
    </row>
    <row r="185" spans="1:20" x14ac:dyDescent="0.75">
      <c r="A185" s="124" t="s">
        <v>1216</v>
      </c>
      <c r="B185" s="137" t="s">
        <v>1280</v>
      </c>
      <c r="C185" s="137" t="s">
        <v>303</v>
      </c>
      <c r="D185" s="127" t="s">
        <v>519</v>
      </c>
      <c r="E185" s="127"/>
      <c r="F185" s="127" t="s">
        <v>498</v>
      </c>
      <c r="G185" s="127"/>
      <c r="H185" s="73">
        <v>135</v>
      </c>
      <c r="I185" s="127" t="s">
        <v>29</v>
      </c>
      <c r="J185" s="137" t="s">
        <v>1376</v>
      </c>
      <c r="K185" s="138" t="s">
        <v>538</v>
      </c>
      <c r="L185" s="138">
        <v>0</v>
      </c>
      <c r="M185" s="138">
        <v>0.4</v>
      </c>
      <c r="N185" s="138">
        <v>0.01</v>
      </c>
      <c r="O185" s="129" t="s">
        <v>17</v>
      </c>
      <c r="P185" s="218" t="str">
        <f>INDEX('Policy Characteristics'!J:J,MATCH($C185,'Policy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5" s="127" t="s">
        <v>250</v>
      </c>
      <c r="R185" s="131" t="s">
        <v>251</v>
      </c>
      <c r="S185" s="135" t="s">
        <v>59</v>
      </c>
      <c r="T185" s="127"/>
    </row>
    <row r="186" spans="1:20" x14ac:dyDescent="0.75">
      <c r="A186" s="124" t="s">
        <v>1216</v>
      </c>
      <c r="B186" s="137" t="s">
        <v>1280</v>
      </c>
      <c r="C186" s="137" t="s">
        <v>303</v>
      </c>
      <c r="D186" s="127" t="s">
        <v>520</v>
      </c>
      <c r="E186" s="127"/>
      <c r="F186" s="127" t="s">
        <v>499</v>
      </c>
      <c r="G186" s="127"/>
      <c r="H186" s="73">
        <v>136</v>
      </c>
      <c r="I186" s="127" t="s">
        <v>29</v>
      </c>
      <c r="J186" s="137" t="s">
        <v>1376</v>
      </c>
      <c r="K186" s="138" t="s">
        <v>538</v>
      </c>
      <c r="L186" s="138">
        <v>0</v>
      </c>
      <c r="M186" s="138">
        <v>0.4</v>
      </c>
      <c r="N186" s="138">
        <v>0.01</v>
      </c>
      <c r="O186" s="129" t="s">
        <v>17</v>
      </c>
      <c r="P186" s="218" t="str">
        <f>INDEX('Policy Characteristics'!J:J,MATCH($C186,'Policy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6" s="127" t="s">
        <v>250</v>
      </c>
      <c r="R186" s="131" t="s">
        <v>251</v>
      </c>
      <c r="S186" s="135" t="s">
        <v>59</v>
      </c>
      <c r="T186" s="127"/>
    </row>
    <row r="187" spans="1:20" x14ac:dyDescent="0.75">
      <c r="A187" s="124" t="s">
        <v>1216</v>
      </c>
      <c r="B187" s="137" t="s">
        <v>1280</v>
      </c>
      <c r="C187" s="137" t="s">
        <v>303</v>
      </c>
      <c r="D187" s="127" t="s">
        <v>521</v>
      </c>
      <c r="E187" s="127"/>
      <c r="F187" s="127" t="s">
        <v>500</v>
      </c>
      <c r="G187" s="127"/>
      <c r="H187" s="73">
        <v>137</v>
      </c>
      <c r="I187" s="127" t="s">
        <v>30</v>
      </c>
      <c r="J187" s="137" t="s">
        <v>1376</v>
      </c>
      <c r="K187" s="138" t="s">
        <v>538</v>
      </c>
      <c r="L187" s="138">
        <v>0</v>
      </c>
      <c r="M187" s="138">
        <v>0.4</v>
      </c>
      <c r="N187" s="138">
        <v>0.01</v>
      </c>
      <c r="O187" s="129" t="s">
        <v>17</v>
      </c>
      <c r="P187" s="218" t="str">
        <f>INDEX('Policy Characteristics'!J:J,MATCH($C187,'Policy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7" s="127" t="s">
        <v>250</v>
      </c>
      <c r="R187" s="131" t="s">
        <v>251</v>
      </c>
      <c r="S187" s="135" t="s">
        <v>59</v>
      </c>
      <c r="T187" s="127"/>
    </row>
    <row r="188" spans="1:20" x14ac:dyDescent="0.75">
      <c r="A188" s="124" t="s">
        <v>1216</v>
      </c>
      <c r="B188" s="137" t="s">
        <v>1280</v>
      </c>
      <c r="C188" s="137" t="s">
        <v>303</v>
      </c>
      <c r="D188" s="127" t="s">
        <v>522</v>
      </c>
      <c r="E188" s="127"/>
      <c r="F188" s="127" t="s">
        <v>501</v>
      </c>
      <c r="G188" s="127"/>
      <c r="H188" s="73">
        <v>138</v>
      </c>
      <c r="I188" s="127" t="s">
        <v>29</v>
      </c>
      <c r="J188" s="137" t="s">
        <v>1376</v>
      </c>
      <c r="K188" s="138" t="s">
        <v>538</v>
      </c>
      <c r="L188" s="138">
        <v>0</v>
      </c>
      <c r="M188" s="138">
        <v>0.4</v>
      </c>
      <c r="N188" s="138">
        <v>0.01</v>
      </c>
      <c r="O188" s="129" t="s">
        <v>17</v>
      </c>
      <c r="P188" s="218" t="str">
        <f>INDEX('Policy Characteristics'!J:J,MATCH($C188,'Policy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8" s="127" t="s">
        <v>250</v>
      </c>
      <c r="R188" s="131" t="s">
        <v>251</v>
      </c>
      <c r="S188" s="135" t="s">
        <v>59</v>
      </c>
      <c r="T188" s="127"/>
    </row>
    <row r="189" spans="1:20" x14ac:dyDescent="0.75">
      <c r="A189" s="124" t="s">
        <v>1216</v>
      </c>
      <c r="B189" s="150" t="s">
        <v>1281</v>
      </c>
      <c r="C189" s="150" t="s">
        <v>681</v>
      </c>
      <c r="D189" s="150" t="s">
        <v>23</v>
      </c>
      <c r="E189" s="150" t="s">
        <v>506</v>
      </c>
      <c r="F189" s="150" t="s">
        <v>23</v>
      </c>
      <c r="G189" s="150" t="s">
        <v>741</v>
      </c>
      <c r="H189" s="154">
        <v>300</v>
      </c>
      <c r="I189" s="127" t="s">
        <v>29</v>
      </c>
      <c r="J189" s="150" t="s">
        <v>1377</v>
      </c>
      <c r="K189" s="150" t="s">
        <v>682</v>
      </c>
      <c r="L189" s="143">
        <v>0</v>
      </c>
      <c r="M189" s="143">
        <v>1</v>
      </c>
      <c r="N189" s="143">
        <v>0.02</v>
      </c>
      <c r="O189" s="150" t="s">
        <v>683</v>
      </c>
      <c r="P189" s="218" t="str">
        <f>INDEX('Policy Characteristics'!J:J,MATCH($C189,'Policy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89" s="162" t="s">
        <v>685</v>
      </c>
      <c r="R189" s="150" t="s">
        <v>684</v>
      </c>
      <c r="S189" s="163"/>
      <c r="T189" s="150"/>
    </row>
    <row r="190" spans="1:20" x14ac:dyDescent="0.75">
      <c r="A190" s="124" t="s">
        <v>1216</v>
      </c>
      <c r="B190" s="137" t="s">
        <v>1281</v>
      </c>
      <c r="C190" s="137" t="s">
        <v>681</v>
      </c>
      <c r="D190" s="150" t="s">
        <v>23</v>
      </c>
      <c r="E190" s="150" t="s">
        <v>503</v>
      </c>
      <c r="F190" s="150" t="s">
        <v>23</v>
      </c>
      <c r="G190" s="150" t="s">
        <v>503</v>
      </c>
      <c r="H190" s="154">
        <v>301</v>
      </c>
      <c r="I190" s="127" t="s">
        <v>29</v>
      </c>
      <c r="J190" s="137" t="s">
        <v>1377</v>
      </c>
      <c r="K190" s="137" t="s">
        <v>682</v>
      </c>
      <c r="L190" s="164">
        <v>0</v>
      </c>
      <c r="M190" s="164">
        <v>1</v>
      </c>
      <c r="N190" s="164">
        <v>0.02</v>
      </c>
      <c r="O190" s="137" t="s">
        <v>683</v>
      </c>
      <c r="P190" s="218" t="str">
        <f>INDEX('Policy Characteristics'!J:J,MATCH($C190,'Policy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0" s="137" t="s">
        <v>685</v>
      </c>
      <c r="R190" s="137" t="s">
        <v>684</v>
      </c>
      <c r="S190" s="163"/>
      <c r="T190" s="150"/>
    </row>
    <row r="191" spans="1:20" x14ac:dyDescent="0.75">
      <c r="A191" s="124" t="s">
        <v>1216</v>
      </c>
      <c r="B191" s="137" t="s">
        <v>1281</v>
      </c>
      <c r="C191" s="137" t="s">
        <v>681</v>
      </c>
      <c r="D191" s="150" t="s">
        <v>23</v>
      </c>
      <c r="E191" s="150" t="s">
        <v>507</v>
      </c>
      <c r="F191" s="150" t="s">
        <v>23</v>
      </c>
      <c r="G191" s="150" t="s">
        <v>507</v>
      </c>
      <c r="H191" s="154">
        <v>302</v>
      </c>
      <c r="I191" s="127" t="s">
        <v>29</v>
      </c>
      <c r="J191" s="137" t="s">
        <v>1377</v>
      </c>
      <c r="K191" s="137" t="s">
        <v>682</v>
      </c>
      <c r="L191" s="164">
        <v>0</v>
      </c>
      <c r="M191" s="164">
        <v>1</v>
      </c>
      <c r="N191" s="164">
        <v>0.02</v>
      </c>
      <c r="O191" s="137" t="s">
        <v>683</v>
      </c>
      <c r="P191" s="218" t="str">
        <f>INDEX('Policy Characteristics'!J:J,MATCH($C191,'Policy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1" s="137" t="s">
        <v>685</v>
      </c>
      <c r="R191" s="137" t="s">
        <v>684</v>
      </c>
      <c r="S191" s="163"/>
      <c r="T191" s="150"/>
    </row>
    <row r="192" spans="1:20" x14ac:dyDescent="0.75">
      <c r="A192" s="124" t="s">
        <v>1216</v>
      </c>
      <c r="B192" s="137" t="s">
        <v>1281</v>
      </c>
      <c r="C192" s="137" t="s">
        <v>681</v>
      </c>
      <c r="D192" s="150" t="s">
        <v>23</v>
      </c>
      <c r="E192" s="150" t="s">
        <v>508</v>
      </c>
      <c r="F192" s="150" t="s">
        <v>23</v>
      </c>
      <c r="G192" s="150" t="s">
        <v>508</v>
      </c>
      <c r="H192" s="154">
        <v>303</v>
      </c>
      <c r="I192" s="127" t="s">
        <v>29</v>
      </c>
      <c r="J192" s="137" t="s">
        <v>1377</v>
      </c>
      <c r="K192" s="137" t="s">
        <v>682</v>
      </c>
      <c r="L192" s="164">
        <v>0</v>
      </c>
      <c r="M192" s="164">
        <v>1</v>
      </c>
      <c r="N192" s="164">
        <v>0.02</v>
      </c>
      <c r="O192" s="137" t="s">
        <v>683</v>
      </c>
      <c r="P192" s="218" t="str">
        <f>INDEX('Policy Characteristics'!J:J,MATCH($C192,'Policy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2" s="137" t="s">
        <v>685</v>
      </c>
      <c r="R192" s="137" t="s">
        <v>684</v>
      </c>
      <c r="S192" s="163"/>
      <c r="T192" s="150"/>
    </row>
    <row r="193" spans="1:20" x14ac:dyDescent="0.75">
      <c r="A193" s="124" t="s">
        <v>1216</v>
      </c>
      <c r="B193" s="137" t="s">
        <v>1281</v>
      </c>
      <c r="C193" s="137" t="s">
        <v>681</v>
      </c>
      <c r="D193" s="150" t="s">
        <v>23</v>
      </c>
      <c r="E193" s="150" t="s">
        <v>509</v>
      </c>
      <c r="F193" s="150" t="s">
        <v>23</v>
      </c>
      <c r="G193" s="150" t="s">
        <v>603</v>
      </c>
      <c r="H193" s="154">
        <v>304</v>
      </c>
      <c r="I193" s="127" t="s">
        <v>29</v>
      </c>
      <c r="J193" s="137" t="s">
        <v>1377</v>
      </c>
      <c r="K193" s="137" t="s">
        <v>682</v>
      </c>
      <c r="L193" s="164">
        <v>0</v>
      </c>
      <c r="M193" s="164">
        <v>1</v>
      </c>
      <c r="N193" s="164">
        <v>0.02</v>
      </c>
      <c r="O193" s="137" t="s">
        <v>683</v>
      </c>
      <c r="P193" s="218" t="str">
        <f>INDEX('Policy Characteristics'!J:J,MATCH($C193,'Policy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3" s="137" t="s">
        <v>685</v>
      </c>
      <c r="R193" s="137" t="s">
        <v>684</v>
      </c>
      <c r="S193" s="163"/>
      <c r="T193" s="150"/>
    </row>
    <row r="194" spans="1:20" x14ac:dyDescent="0.75">
      <c r="A194" s="124" t="s">
        <v>1216</v>
      </c>
      <c r="B194" s="137" t="s">
        <v>1281</v>
      </c>
      <c r="C194" s="137" t="s">
        <v>681</v>
      </c>
      <c r="D194" s="150" t="s">
        <v>23</v>
      </c>
      <c r="E194" s="150" t="s">
        <v>510</v>
      </c>
      <c r="F194" s="150" t="s">
        <v>23</v>
      </c>
      <c r="G194" s="150" t="s">
        <v>510</v>
      </c>
      <c r="H194" s="154">
        <v>305</v>
      </c>
      <c r="I194" s="127" t="s">
        <v>29</v>
      </c>
      <c r="J194" s="137" t="s">
        <v>1377</v>
      </c>
      <c r="K194" s="137" t="s">
        <v>682</v>
      </c>
      <c r="L194" s="164">
        <v>0</v>
      </c>
      <c r="M194" s="164">
        <v>1</v>
      </c>
      <c r="N194" s="164">
        <v>0.02</v>
      </c>
      <c r="O194" s="137" t="s">
        <v>683</v>
      </c>
      <c r="P194" s="218" t="str">
        <f>INDEX('Policy Characteristics'!J:J,MATCH($C194,'Policy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4" s="137" t="s">
        <v>685</v>
      </c>
      <c r="R194" s="137" t="s">
        <v>684</v>
      </c>
      <c r="S194" s="163"/>
      <c r="T194" s="150"/>
    </row>
    <row r="195" spans="1:20" x14ac:dyDescent="0.75">
      <c r="A195" s="124" t="s">
        <v>1216</v>
      </c>
      <c r="B195" s="137" t="s">
        <v>1281</v>
      </c>
      <c r="C195" s="137" t="s">
        <v>681</v>
      </c>
      <c r="D195" s="150" t="s">
        <v>23</v>
      </c>
      <c r="E195" s="150" t="s">
        <v>511</v>
      </c>
      <c r="F195" s="150" t="s">
        <v>23</v>
      </c>
      <c r="G195" s="150" t="s">
        <v>511</v>
      </c>
      <c r="H195" s="154">
        <v>306</v>
      </c>
      <c r="I195" s="127" t="s">
        <v>29</v>
      </c>
      <c r="J195" s="137" t="s">
        <v>1377</v>
      </c>
      <c r="K195" s="137" t="s">
        <v>682</v>
      </c>
      <c r="L195" s="164">
        <v>0</v>
      </c>
      <c r="M195" s="164">
        <v>1</v>
      </c>
      <c r="N195" s="164">
        <v>0.02</v>
      </c>
      <c r="O195" s="137" t="s">
        <v>683</v>
      </c>
      <c r="P195" s="218" t="str">
        <f>INDEX('Policy Characteristics'!J:J,MATCH($C195,'Policy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5" s="137" t="s">
        <v>685</v>
      </c>
      <c r="R195" s="137" t="s">
        <v>684</v>
      </c>
      <c r="S195" s="163"/>
      <c r="T195" s="150"/>
    </row>
    <row r="196" spans="1:20" x14ac:dyDescent="0.75">
      <c r="A196" s="124" t="s">
        <v>1216</v>
      </c>
      <c r="B196" s="137" t="s">
        <v>1281</v>
      </c>
      <c r="C196" s="137" t="s">
        <v>681</v>
      </c>
      <c r="D196" s="150" t="s">
        <v>23</v>
      </c>
      <c r="E196" s="150" t="s">
        <v>512</v>
      </c>
      <c r="F196" s="150" t="s">
        <v>23</v>
      </c>
      <c r="G196" s="150" t="s">
        <v>512</v>
      </c>
      <c r="H196" s="154">
        <v>307</v>
      </c>
      <c r="I196" s="127" t="s">
        <v>29</v>
      </c>
      <c r="J196" s="137" t="s">
        <v>1377</v>
      </c>
      <c r="K196" s="137" t="s">
        <v>682</v>
      </c>
      <c r="L196" s="164">
        <v>0</v>
      </c>
      <c r="M196" s="164">
        <v>1</v>
      </c>
      <c r="N196" s="164">
        <v>0.02</v>
      </c>
      <c r="O196" s="137" t="s">
        <v>683</v>
      </c>
      <c r="P196" s="218" t="str">
        <f>INDEX('Policy Characteristics'!J:J,MATCH($C196,'Policy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6" s="137" t="s">
        <v>685</v>
      </c>
      <c r="R196" s="137" t="s">
        <v>684</v>
      </c>
      <c r="S196" s="163"/>
      <c r="T196" s="150"/>
    </row>
    <row r="197" spans="1:20" x14ac:dyDescent="0.75">
      <c r="A197" s="124" t="s">
        <v>1216</v>
      </c>
      <c r="B197" s="137" t="s">
        <v>1281</v>
      </c>
      <c r="C197" s="137" t="s">
        <v>681</v>
      </c>
      <c r="D197" s="150" t="s">
        <v>23</v>
      </c>
      <c r="E197" s="150" t="s">
        <v>513</v>
      </c>
      <c r="F197" s="150" t="s">
        <v>23</v>
      </c>
      <c r="G197" s="150" t="s">
        <v>513</v>
      </c>
      <c r="H197" s="154">
        <v>308</v>
      </c>
      <c r="I197" s="131" t="s">
        <v>30</v>
      </c>
      <c r="J197" s="137" t="s">
        <v>182</v>
      </c>
      <c r="K197" s="137"/>
      <c r="L197" s="164"/>
      <c r="M197" s="164"/>
      <c r="N197" s="164"/>
      <c r="O197" s="137"/>
      <c r="P197" s="218" t="str">
        <f>INDEX('Policy Characteristics'!J:J,MATCH($C197,'Policy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7" s="137"/>
      <c r="R197" s="137"/>
      <c r="S197" s="163"/>
      <c r="T197" s="150"/>
    </row>
    <row r="198" spans="1:20" x14ac:dyDescent="0.75">
      <c r="A198" s="124" t="s">
        <v>1216</v>
      </c>
      <c r="B198" s="137" t="s">
        <v>1281</v>
      </c>
      <c r="C198" s="137" t="s">
        <v>681</v>
      </c>
      <c r="D198" s="150" t="s">
        <v>23</v>
      </c>
      <c r="E198" s="150" t="s">
        <v>514</v>
      </c>
      <c r="F198" s="150" t="s">
        <v>23</v>
      </c>
      <c r="G198" s="150" t="s">
        <v>514</v>
      </c>
      <c r="H198" s="154">
        <v>309</v>
      </c>
      <c r="I198" s="131" t="s">
        <v>30</v>
      </c>
      <c r="J198" s="137" t="s">
        <v>182</v>
      </c>
      <c r="K198" s="137"/>
      <c r="L198" s="164"/>
      <c r="M198" s="164"/>
      <c r="N198" s="164"/>
      <c r="O198" s="137"/>
      <c r="P198" s="218" t="str">
        <f>INDEX('Policy Characteristics'!J:J,MATCH($C198,'Policy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8" s="137"/>
      <c r="R198" s="137"/>
      <c r="S198" s="163"/>
      <c r="T198" s="150"/>
    </row>
    <row r="199" spans="1:20" x14ac:dyDescent="0.75">
      <c r="A199" s="124" t="s">
        <v>1216</v>
      </c>
      <c r="B199" s="137" t="s">
        <v>1281</v>
      </c>
      <c r="C199" s="137" t="s">
        <v>681</v>
      </c>
      <c r="D199" s="150" t="s">
        <v>24</v>
      </c>
      <c r="E199" s="150" t="s">
        <v>506</v>
      </c>
      <c r="F199" s="150" t="s">
        <v>24</v>
      </c>
      <c r="G199" s="150" t="s">
        <v>741</v>
      </c>
      <c r="H199" s="154">
        <v>310</v>
      </c>
      <c r="I199" s="127" t="s">
        <v>29</v>
      </c>
      <c r="J199" s="137" t="s">
        <v>1377</v>
      </c>
      <c r="K199" s="137" t="s">
        <v>682</v>
      </c>
      <c r="L199" s="164">
        <v>0</v>
      </c>
      <c r="M199" s="164">
        <v>1</v>
      </c>
      <c r="N199" s="164">
        <v>0.02</v>
      </c>
      <c r="O199" s="137" t="s">
        <v>683</v>
      </c>
      <c r="P199" s="218" t="str">
        <f>INDEX('Policy Characteristics'!J:J,MATCH($C199,'Policy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9" s="137" t="s">
        <v>685</v>
      </c>
      <c r="R199" s="137" t="s">
        <v>684</v>
      </c>
      <c r="S199" s="163"/>
      <c r="T199" s="150"/>
    </row>
    <row r="200" spans="1:20" s="5" customFormat="1" x14ac:dyDescent="0.75">
      <c r="A200" s="124" t="s">
        <v>1216</v>
      </c>
      <c r="B200" s="137" t="s">
        <v>1281</v>
      </c>
      <c r="C200" s="137" t="s">
        <v>681</v>
      </c>
      <c r="D200" s="150" t="s">
        <v>24</v>
      </c>
      <c r="E200" s="150" t="s">
        <v>503</v>
      </c>
      <c r="F200" s="150" t="s">
        <v>24</v>
      </c>
      <c r="G200" s="150" t="s">
        <v>503</v>
      </c>
      <c r="H200" s="154">
        <v>311</v>
      </c>
      <c r="I200" s="127" t="s">
        <v>29</v>
      </c>
      <c r="J200" s="137" t="s">
        <v>1377</v>
      </c>
      <c r="K200" s="137" t="s">
        <v>682</v>
      </c>
      <c r="L200" s="164">
        <v>0</v>
      </c>
      <c r="M200" s="164">
        <v>1</v>
      </c>
      <c r="N200" s="164">
        <v>0.02</v>
      </c>
      <c r="O200" s="137" t="s">
        <v>683</v>
      </c>
      <c r="P200" s="218" t="str">
        <f>INDEX('Policy Characteristics'!J:J,MATCH($C200,'Policy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0" s="137" t="s">
        <v>685</v>
      </c>
      <c r="R200" s="137" t="s">
        <v>684</v>
      </c>
      <c r="S200" s="163"/>
      <c r="T200" s="150"/>
    </row>
    <row r="201" spans="1:20" s="5" customFormat="1" x14ac:dyDescent="0.75">
      <c r="A201" s="124" t="s">
        <v>1216</v>
      </c>
      <c r="B201" s="137" t="s">
        <v>1281</v>
      </c>
      <c r="C201" s="137" t="s">
        <v>681</v>
      </c>
      <c r="D201" s="150" t="s">
        <v>24</v>
      </c>
      <c r="E201" s="150" t="s">
        <v>507</v>
      </c>
      <c r="F201" s="150" t="s">
        <v>24</v>
      </c>
      <c r="G201" s="150" t="s">
        <v>507</v>
      </c>
      <c r="H201" s="154">
        <v>312</v>
      </c>
      <c r="I201" s="127" t="s">
        <v>29</v>
      </c>
      <c r="J201" s="137" t="s">
        <v>1377</v>
      </c>
      <c r="K201" s="137" t="s">
        <v>682</v>
      </c>
      <c r="L201" s="164">
        <v>0</v>
      </c>
      <c r="M201" s="164">
        <v>1</v>
      </c>
      <c r="N201" s="164">
        <v>0.02</v>
      </c>
      <c r="O201" s="137" t="s">
        <v>683</v>
      </c>
      <c r="P201" s="218" t="str">
        <f>INDEX('Policy Characteristics'!J:J,MATCH($C201,'Policy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1" s="137" t="s">
        <v>685</v>
      </c>
      <c r="R201" s="137" t="s">
        <v>684</v>
      </c>
      <c r="S201" s="163"/>
      <c r="T201" s="150"/>
    </row>
    <row r="202" spans="1:20" s="5" customFormat="1" x14ac:dyDescent="0.75">
      <c r="A202" s="124" t="s">
        <v>1216</v>
      </c>
      <c r="B202" s="137" t="s">
        <v>1281</v>
      </c>
      <c r="C202" s="137" t="s">
        <v>681</v>
      </c>
      <c r="D202" s="150" t="s">
        <v>24</v>
      </c>
      <c r="E202" s="150" t="s">
        <v>508</v>
      </c>
      <c r="F202" s="150" t="s">
        <v>24</v>
      </c>
      <c r="G202" s="150" t="s">
        <v>508</v>
      </c>
      <c r="H202" s="154">
        <v>313</v>
      </c>
      <c r="I202" s="127" t="s">
        <v>29</v>
      </c>
      <c r="J202" s="137" t="s">
        <v>1377</v>
      </c>
      <c r="K202" s="137" t="s">
        <v>682</v>
      </c>
      <c r="L202" s="164">
        <v>0</v>
      </c>
      <c r="M202" s="164">
        <v>1</v>
      </c>
      <c r="N202" s="164">
        <v>0.02</v>
      </c>
      <c r="O202" s="137" t="s">
        <v>683</v>
      </c>
      <c r="P202" s="218" t="str">
        <f>INDEX('Policy Characteristics'!J:J,MATCH($C202,'Policy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2" s="137" t="s">
        <v>685</v>
      </c>
      <c r="R202" s="137" t="s">
        <v>684</v>
      </c>
      <c r="S202" s="163"/>
      <c r="T202" s="150"/>
    </row>
    <row r="203" spans="1:20" s="5" customFormat="1" x14ac:dyDescent="0.75">
      <c r="A203" s="124" t="s">
        <v>1216</v>
      </c>
      <c r="B203" s="137" t="s">
        <v>1281</v>
      </c>
      <c r="C203" s="137" t="s">
        <v>681</v>
      </c>
      <c r="D203" s="150" t="s">
        <v>24</v>
      </c>
      <c r="E203" s="150" t="s">
        <v>509</v>
      </c>
      <c r="F203" s="150" t="s">
        <v>24</v>
      </c>
      <c r="G203" s="150" t="s">
        <v>603</v>
      </c>
      <c r="H203" s="154">
        <v>314</v>
      </c>
      <c r="I203" s="127" t="s">
        <v>29</v>
      </c>
      <c r="J203" s="137" t="s">
        <v>1377</v>
      </c>
      <c r="K203" s="137" t="s">
        <v>682</v>
      </c>
      <c r="L203" s="164">
        <v>0</v>
      </c>
      <c r="M203" s="164">
        <v>1</v>
      </c>
      <c r="N203" s="164">
        <v>0.02</v>
      </c>
      <c r="O203" s="137" t="s">
        <v>683</v>
      </c>
      <c r="P203" s="218" t="str">
        <f>INDEX('Policy Characteristics'!J:J,MATCH($C203,'Policy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3" s="137" t="s">
        <v>685</v>
      </c>
      <c r="R203" s="137" t="s">
        <v>684</v>
      </c>
      <c r="S203" s="163"/>
      <c r="T203" s="150"/>
    </row>
    <row r="204" spans="1:20" s="5" customFormat="1" x14ac:dyDescent="0.75">
      <c r="A204" s="124" t="s">
        <v>1216</v>
      </c>
      <c r="B204" s="137" t="s">
        <v>1281</v>
      </c>
      <c r="C204" s="137" t="s">
        <v>681</v>
      </c>
      <c r="D204" s="150" t="s">
        <v>24</v>
      </c>
      <c r="E204" s="150" t="s">
        <v>510</v>
      </c>
      <c r="F204" s="150" t="s">
        <v>24</v>
      </c>
      <c r="G204" s="150" t="s">
        <v>510</v>
      </c>
      <c r="H204" s="154">
        <v>315</v>
      </c>
      <c r="I204" s="127" t="s">
        <v>29</v>
      </c>
      <c r="J204" s="137" t="s">
        <v>1377</v>
      </c>
      <c r="K204" s="137" t="s">
        <v>682</v>
      </c>
      <c r="L204" s="164">
        <v>0</v>
      </c>
      <c r="M204" s="164">
        <v>1</v>
      </c>
      <c r="N204" s="164">
        <v>0.02</v>
      </c>
      <c r="O204" s="137" t="s">
        <v>683</v>
      </c>
      <c r="P204" s="218" t="str">
        <f>INDEX('Policy Characteristics'!J:J,MATCH($C204,'Policy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4" s="137" t="s">
        <v>685</v>
      </c>
      <c r="R204" s="137" t="s">
        <v>684</v>
      </c>
      <c r="S204" s="163"/>
      <c r="T204" s="150"/>
    </row>
    <row r="205" spans="1:20" s="5" customFormat="1" x14ac:dyDescent="0.75">
      <c r="A205" s="124" t="s">
        <v>1216</v>
      </c>
      <c r="B205" s="137" t="s">
        <v>1281</v>
      </c>
      <c r="C205" s="137" t="s">
        <v>681</v>
      </c>
      <c r="D205" s="150" t="s">
        <v>24</v>
      </c>
      <c r="E205" s="150" t="s">
        <v>511</v>
      </c>
      <c r="F205" s="150" t="s">
        <v>24</v>
      </c>
      <c r="G205" s="150" t="s">
        <v>511</v>
      </c>
      <c r="H205" s="154">
        <v>316</v>
      </c>
      <c r="I205" s="127" t="s">
        <v>29</v>
      </c>
      <c r="J205" s="137" t="s">
        <v>1377</v>
      </c>
      <c r="K205" s="137" t="s">
        <v>682</v>
      </c>
      <c r="L205" s="164">
        <v>0</v>
      </c>
      <c r="M205" s="164">
        <v>1</v>
      </c>
      <c r="N205" s="164">
        <v>0.02</v>
      </c>
      <c r="O205" s="137" t="s">
        <v>683</v>
      </c>
      <c r="P205" s="218" t="str">
        <f>INDEX('Policy Characteristics'!J:J,MATCH($C205,'Policy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5" s="137" t="s">
        <v>685</v>
      </c>
      <c r="R205" s="137" t="s">
        <v>684</v>
      </c>
      <c r="S205" s="163"/>
      <c r="T205" s="150"/>
    </row>
    <row r="206" spans="1:20" s="5" customFormat="1" x14ac:dyDescent="0.75">
      <c r="A206" s="124" t="s">
        <v>1216</v>
      </c>
      <c r="B206" s="137" t="s">
        <v>1281</v>
      </c>
      <c r="C206" s="137" t="s">
        <v>681</v>
      </c>
      <c r="D206" s="150" t="s">
        <v>24</v>
      </c>
      <c r="E206" s="150" t="s">
        <v>512</v>
      </c>
      <c r="F206" s="150" t="s">
        <v>24</v>
      </c>
      <c r="G206" s="150" t="s">
        <v>512</v>
      </c>
      <c r="H206" s="154">
        <v>317</v>
      </c>
      <c r="I206" s="127" t="s">
        <v>29</v>
      </c>
      <c r="J206" s="137" t="s">
        <v>1377</v>
      </c>
      <c r="K206" s="137" t="s">
        <v>682</v>
      </c>
      <c r="L206" s="164">
        <v>0</v>
      </c>
      <c r="M206" s="164">
        <v>1</v>
      </c>
      <c r="N206" s="164">
        <v>0.02</v>
      </c>
      <c r="O206" s="137" t="s">
        <v>683</v>
      </c>
      <c r="P206" s="218" t="str">
        <f>INDEX('Policy Characteristics'!J:J,MATCH($C206,'Policy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6" s="137" t="s">
        <v>685</v>
      </c>
      <c r="R206" s="137" t="s">
        <v>684</v>
      </c>
      <c r="S206" s="163"/>
      <c r="T206" s="150"/>
    </row>
    <row r="207" spans="1:20" s="5" customFormat="1" x14ac:dyDescent="0.75">
      <c r="A207" s="124" t="s">
        <v>1216</v>
      </c>
      <c r="B207" s="137" t="s">
        <v>1281</v>
      </c>
      <c r="C207" s="137" t="s">
        <v>681</v>
      </c>
      <c r="D207" s="150" t="s">
        <v>24</v>
      </c>
      <c r="E207" s="150" t="s">
        <v>513</v>
      </c>
      <c r="F207" s="150" t="s">
        <v>24</v>
      </c>
      <c r="G207" s="150" t="s">
        <v>513</v>
      </c>
      <c r="H207" s="154">
        <v>318</v>
      </c>
      <c r="I207" s="131" t="s">
        <v>30</v>
      </c>
      <c r="J207" s="137" t="s">
        <v>182</v>
      </c>
      <c r="K207" s="137"/>
      <c r="L207" s="164"/>
      <c r="M207" s="164"/>
      <c r="N207" s="164"/>
      <c r="O207" s="137"/>
      <c r="P207" s="218" t="str">
        <f>INDEX('Policy Characteristics'!J:J,MATCH($C207,'Policy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7" s="137"/>
      <c r="R207" s="137"/>
      <c r="S207" s="163"/>
      <c r="T207" s="150"/>
    </row>
    <row r="208" spans="1:20" s="5" customFormat="1" x14ac:dyDescent="0.75">
      <c r="A208" s="124" t="s">
        <v>1216</v>
      </c>
      <c r="B208" s="137" t="s">
        <v>1281</v>
      </c>
      <c r="C208" s="137" t="s">
        <v>681</v>
      </c>
      <c r="D208" s="150" t="s">
        <v>24</v>
      </c>
      <c r="E208" s="150" t="s">
        <v>514</v>
      </c>
      <c r="F208" s="150" t="s">
        <v>24</v>
      </c>
      <c r="G208" s="150" t="s">
        <v>514</v>
      </c>
      <c r="H208" s="154">
        <v>319</v>
      </c>
      <c r="I208" s="131" t="s">
        <v>30</v>
      </c>
      <c r="J208" s="137" t="s">
        <v>182</v>
      </c>
      <c r="K208" s="137"/>
      <c r="L208" s="164"/>
      <c r="M208" s="164"/>
      <c r="N208" s="164"/>
      <c r="O208" s="137"/>
      <c r="P208" s="218" t="str">
        <f>INDEX('Policy Characteristics'!J:J,MATCH($C208,'Policy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8" s="137"/>
      <c r="R208" s="137"/>
      <c r="S208" s="163"/>
      <c r="T208" s="150"/>
    </row>
    <row r="209" spans="1:20" s="5" customFormat="1" x14ac:dyDescent="0.75">
      <c r="A209" s="124" t="s">
        <v>1216</v>
      </c>
      <c r="B209" s="137" t="s">
        <v>1281</v>
      </c>
      <c r="C209" s="137" t="s">
        <v>681</v>
      </c>
      <c r="D209" s="150" t="s">
        <v>25</v>
      </c>
      <c r="E209" s="150" t="s">
        <v>506</v>
      </c>
      <c r="F209" s="150" t="s">
        <v>25</v>
      </c>
      <c r="G209" s="150" t="s">
        <v>741</v>
      </c>
      <c r="H209" s="154">
        <v>320</v>
      </c>
      <c r="I209" s="127" t="s">
        <v>29</v>
      </c>
      <c r="J209" s="137" t="s">
        <v>1377</v>
      </c>
      <c r="K209" s="137" t="s">
        <v>682</v>
      </c>
      <c r="L209" s="164">
        <v>0</v>
      </c>
      <c r="M209" s="164">
        <v>1</v>
      </c>
      <c r="N209" s="164">
        <v>0.02</v>
      </c>
      <c r="O209" s="137" t="s">
        <v>683</v>
      </c>
      <c r="P209" s="218" t="str">
        <f>INDEX('Policy Characteristics'!J:J,MATCH($C209,'Policy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9" s="137" t="s">
        <v>685</v>
      </c>
      <c r="R209" s="137" t="s">
        <v>684</v>
      </c>
      <c r="S209" s="163"/>
      <c r="T209" s="150"/>
    </row>
    <row r="210" spans="1:20" s="5" customFormat="1" x14ac:dyDescent="0.75">
      <c r="A210" s="124" t="s">
        <v>1216</v>
      </c>
      <c r="B210" s="137" t="s">
        <v>1281</v>
      </c>
      <c r="C210" s="137" t="s">
        <v>681</v>
      </c>
      <c r="D210" s="150" t="s">
        <v>25</v>
      </c>
      <c r="E210" s="150" t="s">
        <v>503</v>
      </c>
      <c r="F210" s="150" t="s">
        <v>25</v>
      </c>
      <c r="G210" s="150" t="s">
        <v>503</v>
      </c>
      <c r="H210" s="154">
        <v>321</v>
      </c>
      <c r="I210" s="131" t="s">
        <v>30</v>
      </c>
      <c r="J210" s="137" t="s">
        <v>182</v>
      </c>
      <c r="K210" s="137"/>
      <c r="L210" s="164"/>
      <c r="M210" s="164"/>
      <c r="N210" s="164"/>
      <c r="O210" s="137"/>
      <c r="P210" s="218" t="str">
        <f>INDEX('Policy Characteristics'!J:J,MATCH($C210,'Policy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0" s="137"/>
      <c r="R210" s="137"/>
      <c r="S210" s="163"/>
      <c r="T210" s="150"/>
    </row>
    <row r="211" spans="1:20" s="5" customFormat="1" x14ac:dyDescent="0.75">
      <c r="A211" s="124" t="s">
        <v>1216</v>
      </c>
      <c r="B211" s="137" t="s">
        <v>1281</v>
      </c>
      <c r="C211" s="137" t="s">
        <v>681</v>
      </c>
      <c r="D211" s="150" t="s">
        <v>25</v>
      </c>
      <c r="E211" s="150" t="s">
        <v>507</v>
      </c>
      <c r="F211" s="150" t="s">
        <v>25</v>
      </c>
      <c r="G211" s="150" t="s">
        <v>507</v>
      </c>
      <c r="H211" s="154">
        <v>322</v>
      </c>
      <c r="I211" s="127" t="s">
        <v>29</v>
      </c>
      <c r="J211" s="137" t="s">
        <v>1377</v>
      </c>
      <c r="K211" s="137" t="s">
        <v>682</v>
      </c>
      <c r="L211" s="164">
        <v>0</v>
      </c>
      <c r="M211" s="164">
        <v>1</v>
      </c>
      <c r="N211" s="164">
        <v>0.02</v>
      </c>
      <c r="O211" s="137" t="s">
        <v>683</v>
      </c>
      <c r="P211" s="218" t="str">
        <f>INDEX('Policy Characteristics'!J:J,MATCH($C211,'Policy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1" s="137" t="s">
        <v>685</v>
      </c>
      <c r="R211" s="137" t="s">
        <v>684</v>
      </c>
      <c r="S211" s="163"/>
      <c r="T211" s="150"/>
    </row>
    <row r="212" spans="1:20" s="5" customFormat="1" x14ac:dyDescent="0.75">
      <c r="A212" s="124" t="s">
        <v>1216</v>
      </c>
      <c r="B212" s="137" t="s">
        <v>1281</v>
      </c>
      <c r="C212" s="137" t="s">
        <v>681</v>
      </c>
      <c r="D212" s="150" t="s">
        <v>25</v>
      </c>
      <c r="E212" s="150" t="s">
        <v>508</v>
      </c>
      <c r="F212" s="150" t="s">
        <v>25</v>
      </c>
      <c r="G212" s="150" t="s">
        <v>508</v>
      </c>
      <c r="H212" s="154">
        <v>323</v>
      </c>
      <c r="I212" s="131" t="s">
        <v>30</v>
      </c>
      <c r="J212" s="137" t="s">
        <v>182</v>
      </c>
      <c r="K212" s="137"/>
      <c r="L212" s="164"/>
      <c r="M212" s="164"/>
      <c r="N212" s="164"/>
      <c r="O212" s="137"/>
      <c r="P212" s="218" t="str">
        <f>INDEX('Policy Characteristics'!J:J,MATCH($C212,'Policy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2" s="137"/>
      <c r="R212" s="137"/>
      <c r="S212" s="163"/>
      <c r="T212" s="150"/>
    </row>
    <row r="213" spans="1:20" s="5" customFormat="1" x14ac:dyDescent="0.75">
      <c r="A213" s="124" t="s">
        <v>1216</v>
      </c>
      <c r="B213" s="137" t="s">
        <v>1281</v>
      </c>
      <c r="C213" s="137" t="s">
        <v>681</v>
      </c>
      <c r="D213" s="150" t="s">
        <v>25</v>
      </c>
      <c r="E213" s="150" t="s">
        <v>509</v>
      </c>
      <c r="F213" s="150" t="s">
        <v>25</v>
      </c>
      <c r="G213" s="150" t="s">
        <v>603</v>
      </c>
      <c r="H213" s="154">
        <v>324</v>
      </c>
      <c r="I213" s="131" t="s">
        <v>30</v>
      </c>
      <c r="J213" s="137" t="s">
        <v>182</v>
      </c>
      <c r="K213" s="137"/>
      <c r="L213" s="164"/>
      <c r="M213" s="164"/>
      <c r="N213" s="164"/>
      <c r="O213" s="137"/>
      <c r="P213" s="218" t="str">
        <f>INDEX('Policy Characteristics'!J:J,MATCH($C213,'Policy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3" s="137"/>
      <c r="R213" s="137"/>
      <c r="S213" s="163"/>
      <c r="T213" s="150"/>
    </row>
    <row r="214" spans="1:20" s="5" customFormat="1" x14ac:dyDescent="0.75">
      <c r="A214" s="124" t="s">
        <v>1216</v>
      </c>
      <c r="B214" s="137" t="s">
        <v>1281</v>
      </c>
      <c r="C214" s="137" t="s">
        <v>681</v>
      </c>
      <c r="D214" s="150" t="s">
        <v>25</v>
      </c>
      <c r="E214" s="150" t="s">
        <v>510</v>
      </c>
      <c r="F214" s="150" t="s">
        <v>25</v>
      </c>
      <c r="G214" s="150" t="s">
        <v>510</v>
      </c>
      <c r="H214" s="154">
        <v>325</v>
      </c>
      <c r="I214" s="131" t="s">
        <v>30</v>
      </c>
      <c r="J214" s="137" t="s">
        <v>182</v>
      </c>
      <c r="K214" s="137"/>
      <c r="L214" s="164"/>
      <c r="M214" s="164"/>
      <c r="N214" s="164"/>
      <c r="O214" s="137"/>
      <c r="P214" s="218" t="str">
        <f>INDEX('Policy Characteristics'!J:J,MATCH($C214,'Policy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4" s="137"/>
      <c r="R214" s="137"/>
      <c r="S214" s="163"/>
      <c r="T214" s="150"/>
    </row>
    <row r="215" spans="1:20" s="5" customFormat="1" x14ac:dyDescent="0.75">
      <c r="A215" s="124" t="s">
        <v>1216</v>
      </c>
      <c r="B215" s="137" t="s">
        <v>1281</v>
      </c>
      <c r="C215" s="137" t="s">
        <v>681</v>
      </c>
      <c r="D215" s="150" t="s">
        <v>25</v>
      </c>
      <c r="E215" s="150" t="s">
        <v>511</v>
      </c>
      <c r="F215" s="150" t="s">
        <v>25</v>
      </c>
      <c r="G215" s="150" t="s">
        <v>511</v>
      </c>
      <c r="H215" s="154">
        <v>326</v>
      </c>
      <c r="I215" s="131" t="s">
        <v>30</v>
      </c>
      <c r="J215" s="137" t="s">
        <v>182</v>
      </c>
      <c r="K215" s="137"/>
      <c r="L215" s="164"/>
      <c r="M215" s="164"/>
      <c r="N215" s="164"/>
      <c r="O215" s="137"/>
      <c r="P215" s="218" t="str">
        <f>INDEX('Policy Characteristics'!J:J,MATCH($C215,'Policy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5" s="137"/>
      <c r="R215" s="137"/>
      <c r="S215" s="163"/>
      <c r="T215" s="150"/>
    </row>
    <row r="216" spans="1:20" s="5" customFormat="1" x14ac:dyDescent="0.75">
      <c r="A216" s="124" t="s">
        <v>1216</v>
      </c>
      <c r="B216" s="137" t="s">
        <v>1281</v>
      </c>
      <c r="C216" s="137" t="s">
        <v>681</v>
      </c>
      <c r="D216" s="150" t="s">
        <v>25</v>
      </c>
      <c r="E216" s="150" t="s">
        <v>512</v>
      </c>
      <c r="F216" s="150" t="s">
        <v>25</v>
      </c>
      <c r="G216" s="150" t="s">
        <v>512</v>
      </c>
      <c r="H216" s="154">
        <v>327</v>
      </c>
      <c r="I216" s="131" t="s">
        <v>30</v>
      </c>
      <c r="J216" s="137" t="s">
        <v>182</v>
      </c>
      <c r="K216" s="137"/>
      <c r="L216" s="164"/>
      <c r="M216" s="164"/>
      <c r="N216" s="164"/>
      <c r="O216" s="137"/>
      <c r="P216" s="218" t="str">
        <f>INDEX('Policy Characteristics'!J:J,MATCH($C216,'Policy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6" s="137"/>
      <c r="R216" s="137"/>
      <c r="S216" s="163"/>
      <c r="T216" s="150"/>
    </row>
    <row r="217" spans="1:20" s="5" customFormat="1" x14ac:dyDescent="0.75">
      <c r="A217" s="124" t="s">
        <v>1216</v>
      </c>
      <c r="B217" s="137" t="s">
        <v>1281</v>
      </c>
      <c r="C217" s="137" t="s">
        <v>681</v>
      </c>
      <c r="D217" s="150" t="s">
        <v>25</v>
      </c>
      <c r="E217" s="150" t="s">
        <v>513</v>
      </c>
      <c r="F217" s="150" t="s">
        <v>25</v>
      </c>
      <c r="G217" s="150" t="s">
        <v>513</v>
      </c>
      <c r="H217" s="154">
        <v>328</v>
      </c>
      <c r="I217" s="131" t="s">
        <v>30</v>
      </c>
      <c r="J217" s="137" t="s">
        <v>182</v>
      </c>
      <c r="K217" s="137"/>
      <c r="L217" s="164"/>
      <c r="M217" s="164"/>
      <c r="N217" s="164"/>
      <c r="O217" s="137"/>
      <c r="P217" s="218" t="str">
        <f>INDEX('Policy Characteristics'!J:J,MATCH($C217,'Policy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7" s="137"/>
      <c r="R217" s="137"/>
      <c r="S217" s="163"/>
      <c r="T217" s="150"/>
    </row>
    <row r="218" spans="1:20" s="5" customFormat="1" x14ac:dyDescent="0.75">
      <c r="A218" s="124" t="s">
        <v>1216</v>
      </c>
      <c r="B218" s="137" t="s">
        <v>1281</v>
      </c>
      <c r="C218" s="137" t="s">
        <v>681</v>
      </c>
      <c r="D218" s="150" t="s">
        <v>25</v>
      </c>
      <c r="E218" s="150" t="s">
        <v>514</v>
      </c>
      <c r="F218" s="150" t="s">
        <v>25</v>
      </c>
      <c r="G218" s="150" t="s">
        <v>514</v>
      </c>
      <c r="H218" s="154">
        <v>329</v>
      </c>
      <c r="I218" s="131" t="s">
        <v>30</v>
      </c>
      <c r="J218" s="137" t="s">
        <v>182</v>
      </c>
      <c r="K218" s="137"/>
      <c r="L218" s="164"/>
      <c r="M218" s="164"/>
      <c r="N218" s="164"/>
      <c r="O218" s="137"/>
      <c r="P218" s="218" t="str">
        <f>INDEX('Policy Characteristics'!J:J,MATCH($C218,'Policy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8" s="137"/>
      <c r="R218" s="137"/>
      <c r="S218" s="163"/>
      <c r="T218" s="150"/>
    </row>
    <row r="219" spans="1:20" s="3" customFormat="1" x14ac:dyDescent="0.75">
      <c r="A219" s="124" t="s">
        <v>1216</v>
      </c>
      <c r="B219" s="137" t="s">
        <v>1281</v>
      </c>
      <c r="C219" s="137" t="s">
        <v>681</v>
      </c>
      <c r="D219" s="150" t="s">
        <v>26</v>
      </c>
      <c r="E219" s="150" t="s">
        <v>506</v>
      </c>
      <c r="F219" s="150" t="s">
        <v>26</v>
      </c>
      <c r="G219" s="150" t="s">
        <v>741</v>
      </c>
      <c r="H219" s="154">
        <v>330</v>
      </c>
      <c r="I219" s="127" t="s">
        <v>29</v>
      </c>
      <c r="J219" s="137" t="s">
        <v>1377</v>
      </c>
      <c r="K219" s="137" t="s">
        <v>682</v>
      </c>
      <c r="L219" s="164">
        <v>0</v>
      </c>
      <c r="M219" s="164">
        <v>1</v>
      </c>
      <c r="N219" s="164">
        <v>0.02</v>
      </c>
      <c r="O219" s="137" t="s">
        <v>683</v>
      </c>
      <c r="P219" s="218" t="str">
        <f>INDEX('Policy Characteristics'!J:J,MATCH($C219,'Policy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9" s="137" t="s">
        <v>685</v>
      </c>
      <c r="R219" s="137" t="s">
        <v>684</v>
      </c>
      <c r="S219" s="163"/>
      <c r="T219" s="150"/>
    </row>
    <row r="220" spans="1:20" s="3" customFormat="1" x14ac:dyDescent="0.75">
      <c r="A220" s="124" t="s">
        <v>1216</v>
      </c>
      <c r="B220" s="137" t="s">
        <v>1281</v>
      </c>
      <c r="C220" s="137" t="s">
        <v>681</v>
      </c>
      <c r="D220" s="150" t="s">
        <v>26</v>
      </c>
      <c r="E220" s="150" t="s">
        <v>503</v>
      </c>
      <c r="F220" s="150" t="s">
        <v>26</v>
      </c>
      <c r="G220" s="150" t="s">
        <v>503</v>
      </c>
      <c r="H220" s="154">
        <v>331</v>
      </c>
      <c r="I220" s="127" t="s">
        <v>29</v>
      </c>
      <c r="J220" s="137" t="s">
        <v>1377</v>
      </c>
      <c r="K220" s="137" t="s">
        <v>682</v>
      </c>
      <c r="L220" s="164">
        <v>0</v>
      </c>
      <c r="M220" s="164">
        <v>1</v>
      </c>
      <c r="N220" s="164">
        <v>0.02</v>
      </c>
      <c r="O220" s="137" t="s">
        <v>683</v>
      </c>
      <c r="P220" s="218" t="str">
        <f>INDEX('Policy Characteristics'!J:J,MATCH($C220,'Policy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0" s="137" t="s">
        <v>685</v>
      </c>
      <c r="R220" s="137" t="s">
        <v>684</v>
      </c>
      <c r="S220" s="163"/>
      <c r="T220" s="150"/>
    </row>
    <row r="221" spans="1:20" s="3" customFormat="1" x14ac:dyDescent="0.75">
      <c r="A221" s="124" t="s">
        <v>1216</v>
      </c>
      <c r="B221" s="137" t="s">
        <v>1281</v>
      </c>
      <c r="C221" s="137" t="s">
        <v>681</v>
      </c>
      <c r="D221" s="150" t="s">
        <v>26</v>
      </c>
      <c r="E221" s="150" t="s">
        <v>507</v>
      </c>
      <c r="F221" s="150" t="s">
        <v>26</v>
      </c>
      <c r="G221" s="150" t="s">
        <v>507</v>
      </c>
      <c r="H221" s="154">
        <v>332</v>
      </c>
      <c r="I221" s="127" t="s">
        <v>29</v>
      </c>
      <c r="J221" s="137" t="s">
        <v>1377</v>
      </c>
      <c r="K221" s="137" t="s">
        <v>682</v>
      </c>
      <c r="L221" s="164">
        <v>0</v>
      </c>
      <c r="M221" s="164">
        <v>1</v>
      </c>
      <c r="N221" s="164">
        <v>0.02</v>
      </c>
      <c r="O221" s="137" t="s">
        <v>683</v>
      </c>
      <c r="P221" s="218" t="str">
        <f>INDEX('Policy Characteristics'!J:J,MATCH($C221,'Policy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1" s="137" t="s">
        <v>685</v>
      </c>
      <c r="R221" s="137" t="s">
        <v>684</v>
      </c>
      <c r="S221" s="163"/>
      <c r="T221" s="150"/>
    </row>
    <row r="222" spans="1:20" s="3" customFormat="1" x14ac:dyDescent="0.75">
      <c r="A222" s="124" t="s">
        <v>1216</v>
      </c>
      <c r="B222" s="137" t="s">
        <v>1281</v>
      </c>
      <c r="C222" s="137" t="s">
        <v>681</v>
      </c>
      <c r="D222" s="150" t="s">
        <v>26</v>
      </c>
      <c r="E222" s="150" t="s">
        <v>508</v>
      </c>
      <c r="F222" s="150" t="s">
        <v>26</v>
      </c>
      <c r="G222" s="150" t="s">
        <v>508</v>
      </c>
      <c r="H222" s="154">
        <v>333</v>
      </c>
      <c r="I222" s="127" t="s">
        <v>29</v>
      </c>
      <c r="J222" s="137" t="s">
        <v>1377</v>
      </c>
      <c r="K222" s="137" t="s">
        <v>682</v>
      </c>
      <c r="L222" s="164">
        <v>0</v>
      </c>
      <c r="M222" s="164">
        <v>1</v>
      </c>
      <c r="N222" s="164">
        <v>0.02</v>
      </c>
      <c r="O222" s="137" t="s">
        <v>683</v>
      </c>
      <c r="P222" s="218" t="str">
        <f>INDEX('Policy Characteristics'!J:J,MATCH($C222,'Policy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2" s="137" t="s">
        <v>685</v>
      </c>
      <c r="R222" s="137" t="s">
        <v>684</v>
      </c>
      <c r="S222" s="163"/>
      <c r="T222" s="150"/>
    </row>
    <row r="223" spans="1:20" s="3" customFormat="1" x14ac:dyDescent="0.75">
      <c r="A223" s="124" t="s">
        <v>1216</v>
      </c>
      <c r="B223" s="137" t="s">
        <v>1281</v>
      </c>
      <c r="C223" s="137" t="s">
        <v>681</v>
      </c>
      <c r="D223" s="150" t="s">
        <v>26</v>
      </c>
      <c r="E223" s="150" t="s">
        <v>509</v>
      </c>
      <c r="F223" s="150" t="s">
        <v>26</v>
      </c>
      <c r="G223" s="150" t="s">
        <v>603</v>
      </c>
      <c r="H223" s="154">
        <v>334</v>
      </c>
      <c r="I223" s="127" t="s">
        <v>29</v>
      </c>
      <c r="J223" s="137" t="s">
        <v>1377</v>
      </c>
      <c r="K223" s="137" t="s">
        <v>682</v>
      </c>
      <c r="L223" s="164">
        <v>0</v>
      </c>
      <c r="M223" s="164">
        <v>1</v>
      </c>
      <c r="N223" s="164">
        <v>0.02</v>
      </c>
      <c r="O223" s="137" t="s">
        <v>683</v>
      </c>
      <c r="P223" s="218" t="str">
        <f>INDEX('Policy Characteristics'!J:J,MATCH($C223,'Policy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3" s="137" t="s">
        <v>685</v>
      </c>
      <c r="R223" s="137" t="s">
        <v>684</v>
      </c>
      <c r="S223" s="163"/>
      <c r="T223" s="150"/>
    </row>
    <row r="224" spans="1:20" s="3" customFormat="1" x14ac:dyDescent="0.75">
      <c r="A224" s="124" t="s">
        <v>1216</v>
      </c>
      <c r="B224" s="137" t="s">
        <v>1281</v>
      </c>
      <c r="C224" s="137" t="s">
        <v>681</v>
      </c>
      <c r="D224" s="150" t="s">
        <v>26</v>
      </c>
      <c r="E224" s="150" t="s">
        <v>510</v>
      </c>
      <c r="F224" s="150" t="s">
        <v>26</v>
      </c>
      <c r="G224" s="150" t="s">
        <v>510</v>
      </c>
      <c r="H224" s="154">
        <v>335</v>
      </c>
      <c r="I224" s="131" t="s">
        <v>30</v>
      </c>
      <c r="J224" s="137" t="s">
        <v>182</v>
      </c>
      <c r="K224" s="137"/>
      <c r="L224" s="164"/>
      <c r="M224" s="164"/>
      <c r="N224" s="164"/>
      <c r="O224" s="137"/>
      <c r="P224" s="218" t="str">
        <f>INDEX('Policy Characteristics'!J:J,MATCH($C224,'Policy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4" s="137"/>
      <c r="R224" s="137"/>
      <c r="S224" s="163"/>
      <c r="T224" s="150"/>
    </row>
    <row r="225" spans="1:20" s="3" customFormat="1" x14ac:dyDescent="0.75">
      <c r="A225" s="124" t="s">
        <v>1216</v>
      </c>
      <c r="B225" s="137" t="s">
        <v>1281</v>
      </c>
      <c r="C225" s="137" t="s">
        <v>681</v>
      </c>
      <c r="D225" s="150" t="s">
        <v>26</v>
      </c>
      <c r="E225" s="150" t="s">
        <v>511</v>
      </c>
      <c r="F225" s="150" t="s">
        <v>26</v>
      </c>
      <c r="G225" s="150" t="s">
        <v>511</v>
      </c>
      <c r="H225" s="154">
        <v>336</v>
      </c>
      <c r="I225" s="127" t="s">
        <v>29</v>
      </c>
      <c r="J225" s="137" t="s">
        <v>1377</v>
      </c>
      <c r="K225" s="137" t="s">
        <v>682</v>
      </c>
      <c r="L225" s="164">
        <v>0</v>
      </c>
      <c r="M225" s="164">
        <v>1</v>
      </c>
      <c r="N225" s="164">
        <v>0.02</v>
      </c>
      <c r="O225" s="137" t="s">
        <v>683</v>
      </c>
      <c r="P225" s="218" t="str">
        <f>INDEX('Policy Characteristics'!J:J,MATCH($C225,'Policy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5" s="137" t="s">
        <v>685</v>
      </c>
      <c r="R225" s="137" t="s">
        <v>684</v>
      </c>
      <c r="S225" s="163"/>
      <c r="T225" s="150"/>
    </row>
    <row r="226" spans="1:20" s="3" customFormat="1" x14ac:dyDescent="0.75">
      <c r="A226" s="124" t="s">
        <v>1216</v>
      </c>
      <c r="B226" s="137" t="s">
        <v>1281</v>
      </c>
      <c r="C226" s="137" t="s">
        <v>681</v>
      </c>
      <c r="D226" s="150" t="s">
        <v>26</v>
      </c>
      <c r="E226" s="150" t="s">
        <v>512</v>
      </c>
      <c r="F226" s="150" t="s">
        <v>26</v>
      </c>
      <c r="G226" s="150" t="s">
        <v>512</v>
      </c>
      <c r="H226" s="154">
        <v>337</v>
      </c>
      <c r="I226" s="127" t="s">
        <v>29</v>
      </c>
      <c r="J226" s="137" t="s">
        <v>1377</v>
      </c>
      <c r="K226" s="137" t="s">
        <v>682</v>
      </c>
      <c r="L226" s="164">
        <v>0</v>
      </c>
      <c r="M226" s="164">
        <v>1</v>
      </c>
      <c r="N226" s="164">
        <v>0.02</v>
      </c>
      <c r="O226" s="137" t="s">
        <v>683</v>
      </c>
      <c r="P226" s="218" t="str">
        <f>INDEX('Policy Characteristics'!J:J,MATCH($C226,'Policy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6" s="137" t="s">
        <v>685</v>
      </c>
      <c r="R226" s="137" t="s">
        <v>684</v>
      </c>
      <c r="S226" s="163"/>
      <c r="T226" s="150"/>
    </row>
    <row r="227" spans="1:20" s="3" customFormat="1" x14ac:dyDescent="0.75">
      <c r="A227" s="124" t="s">
        <v>1216</v>
      </c>
      <c r="B227" s="137" t="s">
        <v>1281</v>
      </c>
      <c r="C227" s="137" t="s">
        <v>681</v>
      </c>
      <c r="D227" s="150" t="s">
        <v>26</v>
      </c>
      <c r="E227" s="150" t="s">
        <v>513</v>
      </c>
      <c r="F227" s="150" t="s">
        <v>26</v>
      </c>
      <c r="G227" s="150" t="s">
        <v>513</v>
      </c>
      <c r="H227" s="154">
        <v>338</v>
      </c>
      <c r="I227" s="131" t="s">
        <v>30</v>
      </c>
      <c r="J227" s="137" t="s">
        <v>182</v>
      </c>
      <c r="K227" s="137"/>
      <c r="L227" s="164"/>
      <c r="M227" s="164"/>
      <c r="N227" s="164"/>
      <c r="O227" s="137"/>
      <c r="P227" s="218" t="str">
        <f>INDEX('Policy Characteristics'!J:J,MATCH($C227,'Policy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7" s="137"/>
      <c r="R227" s="137"/>
      <c r="S227" s="163"/>
      <c r="T227" s="150"/>
    </row>
    <row r="228" spans="1:20" s="3" customFormat="1" x14ac:dyDescent="0.75">
      <c r="A228" s="124" t="s">
        <v>1216</v>
      </c>
      <c r="B228" s="137" t="s">
        <v>1281</v>
      </c>
      <c r="C228" s="137" t="s">
        <v>681</v>
      </c>
      <c r="D228" s="150" t="s">
        <v>26</v>
      </c>
      <c r="E228" s="150" t="s">
        <v>514</v>
      </c>
      <c r="F228" s="150" t="s">
        <v>26</v>
      </c>
      <c r="G228" s="150" t="s">
        <v>514</v>
      </c>
      <c r="H228" s="154">
        <v>339</v>
      </c>
      <c r="I228" s="131" t="s">
        <v>30</v>
      </c>
      <c r="J228" s="137" t="s">
        <v>182</v>
      </c>
      <c r="K228" s="137"/>
      <c r="L228" s="164"/>
      <c r="M228" s="164"/>
      <c r="N228" s="164"/>
      <c r="O228" s="137"/>
      <c r="P228" s="218" t="str">
        <f>INDEX('Policy Characteristics'!J:J,MATCH($C228,'Policy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8" s="137"/>
      <c r="R228" s="137"/>
      <c r="S228" s="163"/>
      <c r="T228" s="150"/>
    </row>
    <row r="229" spans="1:20" s="3" customFormat="1" x14ac:dyDescent="0.75">
      <c r="A229" s="124" t="s">
        <v>1216</v>
      </c>
      <c r="B229" s="137" t="s">
        <v>1281</v>
      </c>
      <c r="C229" s="137" t="s">
        <v>681</v>
      </c>
      <c r="D229" s="150" t="s">
        <v>27</v>
      </c>
      <c r="E229" s="150" t="s">
        <v>506</v>
      </c>
      <c r="F229" s="150" t="s">
        <v>27</v>
      </c>
      <c r="G229" s="150" t="s">
        <v>741</v>
      </c>
      <c r="H229" s="154">
        <v>340</v>
      </c>
      <c r="I229" s="127" t="s">
        <v>29</v>
      </c>
      <c r="J229" s="137" t="s">
        <v>1377</v>
      </c>
      <c r="K229" s="137" t="s">
        <v>682</v>
      </c>
      <c r="L229" s="164">
        <v>0</v>
      </c>
      <c r="M229" s="164">
        <v>1</v>
      </c>
      <c r="N229" s="164">
        <v>0.02</v>
      </c>
      <c r="O229" s="137" t="s">
        <v>683</v>
      </c>
      <c r="P229" s="218" t="str">
        <f>INDEX('Policy Characteristics'!J:J,MATCH($C229,'Policy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9" s="137" t="s">
        <v>685</v>
      </c>
      <c r="R229" s="137" t="s">
        <v>684</v>
      </c>
      <c r="S229" s="163"/>
      <c r="T229" s="150"/>
    </row>
    <row r="230" spans="1:20" s="3" customFormat="1" x14ac:dyDescent="0.75">
      <c r="A230" s="124" t="s">
        <v>1216</v>
      </c>
      <c r="B230" s="137" t="s">
        <v>1281</v>
      </c>
      <c r="C230" s="137" t="s">
        <v>681</v>
      </c>
      <c r="D230" s="150" t="s">
        <v>27</v>
      </c>
      <c r="E230" s="150" t="s">
        <v>503</v>
      </c>
      <c r="F230" s="150" t="s">
        <v>27</v>
      </c>
      <c r="G230" s="150" t="s">
        <v>503</v>
      </c>
      <c r="H230" s="154">
        <v>341</v>
      </c>
      <c r="I230" s="127" t="s">
        <v>29</v>
      </c>
      <c r="J230" s="137" t="s">
        <v>1377</v>
      </c>
      <c r="K230" s="137" t="s">
        <v>682</v>
      </c>
      <c r="L230" s="164">
        <v>0</v>
      </c>
      <c r="M230" s="164">
        <v>1</v>
      </c>
      <c r="N230" s="164">
        <v>0.02</v>
      </c>
      <c r="O230" s="137" t="s">
        <v>683</v>
      </c>
      <c r="P230" s="218" t="str">
        <f>INDEX('Policy Characteristics'!J:J,MATCH($C230,'Policy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0" s="137" t="s">
        <v>685</v>
      </c>
      <c r="R230" s="137" t="s">
        <v>684</v>
      </c>
      <c r="S230" s="163"/>
      <c r="T230" s="150"/>
    </row>
    <row r="231" spans="1:20" s="3" customFormat="1" x14ac:dyDescent="0.75">
      <c r="A231" s="124" t="s">
        <v>1216</v>
      </c>
      <c r="B231" s="137" t="s">
        <v>1281</v>
      </c>
      <c r="C231" s="137" t="s">
        <v>681</v>
      </c>
      <c r="D231" s="150" t="s">
        <v>27</v>
      </c>
      <c r="E231" s="150" t="s">
        <v>507</v>
      </c>
      <c r="F231" s="150" t="s">
        <v>27</v>
      </c>
      <c r="G231" s="150" t="s">
        <v>507</v>
      </c>
      <c r="H231" s="154">
        <v>342</v>
      </c>
      <c r="I231" s="127" t="s">
        <v>29</v>
      </c>
      <c r="J231" s="137" t="s">
        <v>1377</v>
      </c>
      <c r="K231" s="137" t="s">
        <v>682</v>
      </c>
      <c r="L231" s="164">
        <v>0</v>
      </c>
      <c r="M231" s="164">
        <v>1</v>
      </c>
      <c r="N231" s="164">
        <v>0.02</v>
      </c>
      <c r="O231" s="137" t="s">
        <v>683</v>
      </c>
      <c r="P231" s="218" t="str">
        <f>INDEX('Policy Characteristics'!J:J,MATCH($C231,'Policy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1" s="137" t="s">
        <v>685</v>
      </c>
      <c r="R231" s="137" t="s">
        <v>684</v>
      </c>
      <c r="S231" s="163"/>
      <c r="T231" s="150"/>
    </row>
    <row r="232" spans="1:20" s="3" customFormat="1" x14ac:dyDescent="0.75">
      <c r="A232" s="124" t="s">
        <v>1216</v>
      </c>
      <c r="B232" s="137" t="s">
        <v>1281</v>
      </c>
      <c r="C232" s="137" t="s">
        <v>681</v>
      </c>
      <c r="D232" s="150" t="s">
        <v>27</v>
      </c>
      <c r="E232" s="150" t="s">
        <v>508</v>
      </c>
      <c r="F232" s="150" t="s">
        <v>27</v>
      </c>
      <c r="G232" s="150" t="s">
        <v>508</v>
      </c>
      <c r="H232" s="154">
        <v>343</v>
      </c>
      <c r="I232" s="127" t="s">
        <v>29</v>
      </c>
      <c r="J232" s="137" t="s">
        <v>1377</v>
      </c>
      <c r="K232" s="137" t="s">
        <v>682</v>
      </c>
      <c r="L232" s="164">
        <v>0</v>
      </c>
      <c r="M232" s="164">
        <v>1</v>
      </c>
      <c r="N232" s="164">
        <v>0.02</v>
      </c>
      <c r="O232" s="137" t="s">
        <v>683</v>
      </c>
      <c r="P232" s="218" t="str">
        <f>INDEX('Policy Characteristics'!J:J,MATCH($C232,'Policy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2" s="137" t="s">
        <v>685</v>
      </c>
      <c r="R232" s="137" t="s">
        <v>684</v>
      </c>
      <c r="S232" s="163"/>
      <c r="T232" s="150"/>
    </row>
    <row r="233" spans="1:20" s="3" customFormat="1" x14ac:dyDescent="0.75">
      <c r="A233" s="124" t="s">
        <v>1216</v>
      </c>
      <c r="B233" s="137" t="s">
        <v>1281</v>
      </c>
      <c r="C233" s="137" t="s">
        <v>681</v>
      </c>
      <c r="D233" s="150" t="s">
        <v>27</v>
      </c>
      <c r="E233" s="150" t="s">
        <v>509</v>
      </c>
      <c r="F233" s="150" t="s">
        <v>27</v>
      </c>
      <c r="G233" s="150" t="s">
        <v>603</v>
      </c>
      <c r="H233" s="154">
        <v>344</v>
      </c>
      <c r="I233" s="127" t="s">
        <v>29</v>
      </c>
      <c r="J233" s="137" t="s">
        <v>1377</v>
      </c>
      <c r="K233" s="137" t="s">
        <v>682</v>
      </c>
      <c r="L233" s="164">
        <v>0</v>
      </c>
      <c r="M233" s="164">
        <v>1</v>
      </c>
      <c r="N233" s="164">
        <v>0.02</v>
      </c>
      <c r="O233" s="137" t="s">
        <v>683</v>
      </c>
      <c r="P233" s="218" t="str">
        <f>INDEX('Policy Characteristics'!J:J,MATCH($C233,'Policy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3" s="137" t="s">
        <v>685</v>
      </c>
      <c r="R233" s="137" t="s">
        <v>684</v>
      </c>
      <c r="S233" s="163"/>
      <c r="T233" s="150"/>
    </row>
    <row r="234" spans="1:20" s="3" customFormat="1" x14ac:dyDescent="0.75">
      <c r="A234" s="124" t="s">
        <v>1216</v>
      </c>
      <c r="B234" s="137" t="s">
        <v>1281</v>
      </c>
      <c r="C234" s="137" t="s">
        <v>681</v>
      </c>
      <c r="D234" s="150" t="s">
        <v>27</v>
      </c>
      <c r="E234" s="150" t="s">
        <v>510</v>
      </c>
      <c r="F234" s="150" t="s">
        <v>27</v>
      </c>
      <c r="G234" s="150" t="s">
        <v>510</v>
      </c>
      <c r="H234" s="154">
        <v>345</v>
      </c>
      <c r="I234" s="131" t="s">
        <v>30</v>
      </c>
      <c r="J234" s="137" t="s">
        <v>182</v>
      </c>
      <c r="K234" s="137"/>
      <c r="L234" s="164"/>
      <c r="M234" s="164"/>
      <c r="N234" s="164"/>
      <c r="O234" s="137"/>
      <c r="P234" s="218" t="str">
        <f>INDEX('Policy Characteristics'!J:J,MATCH($C234,'Policy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4" s="137"/>
      <c r="R234" s="137"/>
      <c r="S234" s="163"/>
      <c r="T234" s="150"/>
    </row>
    <row r="235" spans="1:20" s="3" customFormat="1" x14ac:dyDescent="0.75">
      <c r="A235" s="124" t="s">
        <v>1216</v>
      </c>
      <c r="B235" s="137" t="s">
        <v>1281</v>
      </c>
      <c r="C235" s="137" t="s">
        <v>681</v>
      </c>
      <c r="D235" s="150" t="s">
        <v>27</v>
      </c>
      <c r="E235" s="150" t="s">
        <v>511</v>
      </c>
      <c r="F235" s="150" t="s">
        <v>27</v>
      </c>
      <c r="G235" s="150" t="s">
        <v>511</v>
      </c>
      <c r="H235" s="154">
        <v>346</v>
      </c>
      <c r="I235" s="127" t="s">
        <v>29</v>
      </c>
      <c r="J235" s="137" t="s">
        <v>1377</v>
      </c>
      <c r="K235" s="137" t="s">
        <v>682</v>
      </c>
      <c r="L235" s="164">
        <v>0</v>
      </c>
      <c r="M235" s="164">
        <v>1</v>
      </c>
      <c r="N235" s="164">
        <v>0.02</v>
      </c>
      <c r="O235" s="137" t="s">
        <v>683</v>
      </c>
      <c r="P235" s="218" t="str">
        <f>INDEX('Policy Characteristics'!J:J,MATCH($C235,'Policy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5" s="137" t="s">
        <v>685</v>
      </c>
      <c r="R235" s="137" t="s">
        <v>684</v>
      </c>
      <c r="S235" s="163"/>
      <c r="T235" s="150"/>
    </row>
    <row r="236" spans="1:20" s="3" customFormat="1" x14ac:dyDescent="0.75">
      <c r="A236" s="124" t="s">
        <v>1216</v>
      </c>
      <c r="B236" s="137" t="s">
        <v>1281</v>
      </c>
      <c r="C236" s="137" t="s">
        <v>681</v>
      </c>
      <c r="D236" s="150" t="s">
        <v>27</v>
      </c>
      <c r="E236" s="150" t="s">
        <v>512</v>
      </c>
      <c r="F236" s="150" t="s">
        <v>27</v>
      </c>
      <c r="G236" s="150" t="s">
        <v>512</v>
      </c>
      <c r="H236" s="154">
        <v>347</v>
      </c>
      <c r="I236" s="127" t="s">
        <v>29</v>
      </c>
      <c r="J236" s="137" t="s">
        <v>1377</v>
      </c>
      <c r="K236" s="137" t="s">
        <v>682</v>
      </c>
      <c r="L236" s="164">
        <v>0</v>
      </c>
      <c r="M236" s="164">
        <v>1</v>
      </c>
      <c r="N236" s="164">
        <v>0.02</v>
      </c>
      <c r="O236" s="137" t="s">
        <v>683</v>
      </c>
      <c r="P236" s="218" t="str">
        <f>INDEX('Policy Characteristics'!J:J,MATCH($C236,'Policy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6" s="137" t="s">
        <v>685</v>
      </c>
      <c r="R236" s="137" t="s">
        <v>684</v>
      </c>
      <c r="S236" s="163"/>
      <c r="T236" s="150"/>
    </row>
    <row r="237" spans="1:20" s="3" customFormat="1" x14ac:dyDescent="0.75">
      <c r="A237" s="124" t="s">
        <v>1216</v>
      </c>
      <c r="B237" s="137" t="s">
        <v>1281</v>
      </c>
      <c r="C237" s="137" t="s">
        <v>681</v>
      </c>
      <c r="D237" s="150" t="s">
        <v>27</v>
      </c>
      <c r="E237" s="150" t="s">
        <v>513</v>
      </c>
      <c r="F237" s="150" t="s">
        <v>27</v>
      </c>
      <c r="G237" s="150" t="s">
        <v>513</v>
      </c>
      <c r="H237" s="154">
        <v>348</v>
      </c>
      <c r="I237" s="131" t="s">
        <v>30</v>
      </c>
      <c r="J237" s="137" t="s">
        <v>182</v>
      </c>
      <c r="K237" s="137"/>
      <c r="L237" s="164"/>
      <c r="M237" s="164"/>
      <c r="N237" s="164"/>
      <c r="O237" s="137"/>
      <c r="P237" s="218" t="str">
        <f>INDEX('Policy Characteristics'!J:J,MATCH($C237,'Policy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7" s="137"/>
      <c r="R237" s="137"/>
      <c r="S237" s="163"/>
      <c r="T237" s="150"/>
    </row>
    <row r="238" spans="1:20" s="3" customFormat="1" x14ac:dyDescent="0.75">
      <c r="A238" s="124" t="s">
        <v>1216</v>
      </c>
      <c r="B238" s="137" t="s">
        <v>1281</v>
      </c>
      <c r="C238" s="137" t="s">
        <v>681</v>
      </c>
      <c r="D238" s="150" t="s">
        <v>27</v>
      </c>
      <c r="E238" s="150" t="s">
        <v>514</v>
      </c>
      <c r="F238" s="150" t="s">
        <v>27</v>
      </c>
      <c r="G238" s="150" t="s">
        <v>514</v>
      </c>
      <c r="H238" s="154">
        <v>349</v>
      </c>
      <c r="I238" s="131" t="s">
        <v>30</v>
      </c>
      <c r="J238" s="137" t="s">
        <v>182</v>
      </c>
      <c r="K238" s="137"/>
      <c r="L238" s="164"/>
      <c r="M238" s="164"/>
      <c r="N238" s="164"/>
      <c r="O238" s="137"/>
      <c r="P238" s="218" t="str">
        <f>INDEX('Policy Characteristics'!J:J,MATCH($C238,'Policy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8" s="137"/>
      <c r="R238" s="137"/>
      <c r="S238" s="163"/>
      <c r="T238" s="150"/>
    </row>
    <row r="239" spans="1:20" s="3" customFormat="1" x14ac:dyDescent="0.75">
      <c r="A239" s="124" t="s">
        <v>1216</v>
      </c>
      <c r="B239" s="137" t="s">
        <v>1281</v>
      </c>
      <c r="C239" s="137" t="s">
        <v>681</v>
      </c>
      <c r="D239" s="150" t="s">
        <v>100</v>
      </c>
      <c r="E239" s="150" t="s">
        <v>506</v>
      </c>
      <c r="F239" s="150" t="s">
        <v>100</v>
      </c>
      <c r="G239" s="150" t="s">
        <v>741</v>
      </c>
      <c r="H239" s="154">
        <v>350</v>
      </c>
      <c r="I239" s="127" t="s">
        <v>29</v>
      </c>
      <c r="J239" s="137" t="s">
        <v>1377</v>
      </c>
      <c r="K239" s="137" t="s">
        <v>682</v>
      </c>
      <c r="L239" s="164">
        <v>0</v>
      </c>
      <c r="M239" s="164">
        <v>1</v>
      </c>
      <c r="N239" s="164">
        <v>0.02</v>
      </c>
      <c r="O239" s="137" t="s">
        <v>683</v>
      </c>
      <c r="P239" s="218" t="str">
        <f>INDEX('Policy Characteristics'!J:J,MATCH($C239,'Policy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9" s="137" t="s">
        <v>685</v>
      </c>
      <c r="R239" s="137" t="s">
        <v>684</v>
      </c>
      <c r="S239" s="163"/>
      <c r="T239" s="150"/>
    </row>
    <row r="240" spans="1:20" s="3" customFormat="1" x14ac:dyDescent="0.75">
      <c r="A240" s="124" t="s">
        <v>1216</v>
      </c>
      <c r="B240" s="137" t="s">
        <v>1281</v>
      </c>
      <c r="C240" s="137" t="s">
        <v>681</v>
      </c>
      <c r="D240" s="150" t="s">
        <v>100</v>
      </c>
      <c r="E240" s="150" t="s">
        <v>503</v>
      </c>
      <c r="F240" s="150" t="s">
        <v>100</v>
      </c>
      <c r="G240" s="150" t="s">
        <v>503</v>
      </c>
      <c r="H240" s="154">
        <v>351</v>
      </c>
      <c r="I240" s="127" t="s">
        <v>29</v>
      </c>
      <c r="J240" s="137" t="s">
        <v>1377</v>
      </c>
      <c r="K240" s="137" t="s">
        <v>682</v>
      </c>
      <c r="L240" s="164">
        <v>0</v>
      </c>
      <c r="M240" s="164">
        <v>1</v>
      </c>
      <c r="N240" s="164">
        <v>0.02</v>
      </c>
      <c r="O240" s="137" t="s">
        <v>683</v>
      </c>
      <c r="P240" s="218" t="str">
        <f>INDEX('Policy Characteristics'!J:J,MATCH($C240,'Policy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0" s="137" t="s">
        <v>685</v>
      </c>
      <c r="R240" s="137" t="s">
        <v>684</v>
      </c>
      <c r="S240" s="163"/>
      <c r="T240" s="150"/>
    </row>
    <row r="241" spans="1:20" s="3" customFormat="1" x14ac:dyDescent="0.75">
      <c r="A241" s="124" t="s">
        <v>1216</v>
      </c>
      <c r="B241" s="137" t="s">
        <v>1281</v>
      </c>
      <c r="C241" s="137" t="s">
        <v>681</v>
      </c>
      <c r="D241" s="150" t="s">
        <v>100</v>
      </c>
      <c r="E241" s="150" t="s">
        <v>507</v>
      </c>
      <c r="F241" s="150" t="s">
        <v>100</v>
      </c>
      <c r="G241" s="150" t="s">
        <v>507</v>
      </c>
      <c r="H241" s="154">
        <v>352</v>
      </c>
      <c r="I241" s="127" t="s">
        <v>29</v>
      </c>
      <c r="J241" s="137" t="s">
        <v>1377</v>
      </c>
      <c r="K241" s="137" t="s">
        <v>682</v>
      </c>
      <c r="L241" s="164">
        <v>0</v>
      </c>
      <c r="M241" s="164">
        <v>1</v>
      </c>
      <c r="N241" s="164">
        <v>0.02</v>
      </c>
      <c r="O241" s="137" t="s">
        <v>683</v>
      </c>
      <c r="P241" s="218" t="str">
        <f>INDEX('Policy Characteristics'!J:J,MATCH($C241,'Policy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1" s="137" t="s">
        <v>685</v>
      </c>
      <c r="R241" s="137" t="s">
        <v>684</v>
      </c>
      <c r="S241" s="163"/>
      <c r="T241" s="150"/>
    </row>
    <row r="242" spans="1:20" s="3" customFormat="1" x14ac:dyDescent="0.75">
      <c r="A242" s="124" t="s">
        <v>1216</v>
      </c>
      <c r="B242" s="137" t="s">
        <v>1281</v>
      </c>
      <c r="C242" s="137" t="s">
        <v>681</v>
      </c>
      <c r="D242" s="150" t="s">
        <v>100</v>
      </c>
      <c r="E242" s="150" t="s">
        <v>508</v>
      </c>
      <c r="F242" s="150" t="s">
        <v>100</v>
      </c>
      <c r="G242" s="150" t="s">
        <v>508</v>
      </c>
      <c r="H242" s="154">
        <v>353</v>
      </c>
      <c r="I242" s="127" t="s">
        <v>29</v>
      </c>
      <c r="J242" s="137" t="s">
        <v>1377</v>
      </c>
      <c r="K242" s="137" t="s">
        <v>682</v>
      </c>
      <c r="L242" s="164">
        <v>0</v>
      </c>
      <c r="M242" s="164">
        <v>1</v>
      </c>
      <c r="N242" s="164">
        <v>0.02</v>
      </c>
      <c r="O242" s="137" t="s">
        <v>683</v>
      </c>
      <c r="P242" s="218" t="str">
        <f>INDEX('Policy Characteristics'!J:J,MATCH($C242,'Policy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2" s="137" t="s">
        <v>685</v>
      </c>
      <c r="R242" s="137" t="s">
        <v>684</v>
      </c>
      <c r="S242" s="163"/>
      <c r="T242" s="150"/>
    </row>
    <row r="243" spans="1:20" s="3" customFormat="1" x14ac:dyDescent="0.75">
      <c r="A243" s="124" t="s">
        <v>1216</v>
      </c>
      <c r="B243" s="137" t="s">
        <v>1281</v>
      </c>
      <c r="C243" s="137" t="s">
        <v>681</v>
      </c>
      <c r="D243" s="150" t="s">
        <v>100</v>
      </c>
      <c r="E243" s="150" t="s">
        <v>509</v>
      </c>
      <c r="F243" s="150" t="s">
        <v>100</v>
      </c>
      <c r="G243" s="150" t="s">
        <v>603</v>
      </c>
      <c r="H243" s="154">
        <v>354</v>
      </c>
      <c r="I243" s="127" t="s">
        <v>29</v>
      </c>
      <c r="J243" s="137" t="s">
        <v>1377</v>
      </c>
      <c r="K243" s="137" t="s">
        <v>682</v>
      </c>
      <c r="L243" s="164">
        <v>0</v>
      </c>
      <c r="M243" s="164">
        <v>1</v>
      </c>
      <c r="N243" s="164">
        <v>0.02</v>
      </c>
      <c r="O243" s="137" t="s">
        <v>683</v>
      </c>
      <c r="P243" s="218" t="str">
        <f>INDEX('Policy Characteristics'!J:J,MATCH($C243,'Policy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3" s="137" t="s">
        <v>685</v>
      </c>
      <c r="R243" s="137" t="s">
        <v>684</v>
      </c>
      <c r="S243" s="163"/>
      <c r="T243" s="150"/>
    </row>
    <row r="244" spans="1:20" s="3" customFormat="1" x14ac:dyDescent="0.75">
      <c r="A244" s="124" t="s">
        <v>1216</v>
      </c>
      <c r="B244" s="137" t="s">
        <v>1281</v>
      </c>
      <c r="C244" s="137" t="s">
        <v>681</v>
      </c>
      <c r="D244" s="150" t="s">
        <v>100</v>
      </c>
      <c r="E244" s="150" t="s">
        <v>510</v>
      </c>
      <c r="F244" s="150" t="s">
        <v>100</v>
      </c>
      <c r="G244" s="150" t="s">
        <v>510</v>
      </c>
      <c r="H244" s="154">
        <v>355</v>
      </c>
      <c r="I244" s="127" t="s">
        <v>29</v>
      </c>
      <c r="J244" s="137" t="s">
        <v>1377</v>
      </c>
      <c r="K244" s="137" t="s">
        <v>682</v>
      </c>
      <c r="L244" s="164">
        <v>0</v>
      </c>
      <c r="M244" s="164">
        <v>1</v>
      </c>
      <c r="N244" s="164">
        <v>0.02</v>
      </c>
      <c r="O244" s="137" t="s">
        <v>683</v>
      </c>
      <c r="P244" s="218" t="str">
        <f>INDEX('Policy Characteristics'!J:J,MATCH($C244,'Policy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4" s="137" t="s">
        <v>685</v>
      </c>
      <c r="R244" s="137" t="s">
        <v>684</v>
      </c>
      <c r="S244" s="163"/>
      <c r="T244" s="150"/>
    </row>
    <row r="245" spans="1:20" s="3" customFormat="1" x14ac:dyDescent="0.75">
      <c r="A245" s="124" t="s">
        <v>1216</v>
      </c>
      <c r="B245" s="137" t="s">
        <v>1281</v>
      </c>
      <c r="C245" s="137" t="s">
        <v>681</v>
      </c>
      <c r="D245" s="150" t="s">
        <v>100</v>
      </c>
      <c r="E245" s="150" t="s">
        <v>511</v>
      </c>
      <c r="F245" s="150" t="s">
        <v>100</v>
      </c>
      <c r="G245" s="150" t="s">
        <v>511</v>
      </c>
      <c r="H245" s="154">
        <v>356</v>
      </c>
      <c r="I245" s="127" t="s">
        <v>29</v>
      </c>
      <c r="J245" s="137" t="s">
        <v>1377</v>
      </c>
      <c r="K245" s="137" t="s">
        <v>682</v>
      </c>
      <c r="L245" s="164">
        <v>0</v>
      </c>
      <c r="M245" s="164">
        <v>1</v>
      </c>
      <c r="N245" s="164">
        <v>0.02</v>
      </c>
      <c r="O245" s="137" t="s">
        <v>683</v>
      </c>
      <c r="P245" s="218" t="str">
        <f>INDEX('Policy Characteristics'!J:J,MATCH($C245,'Policy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5" s="137" t="s">
        <v>685</v>
      </c>
      <c r="R245" s="137" t="s">
        <v>684</v>
      </c>
      <c r="S245" s="163"/>
      <c r="T245" s="150"/>
    </row>
    <row r="246" spans="1:20" s="3" customFormat="1" x14ac:dyDescent="0.75">
      <c r="A246" s="124" t="s">
        <v>1216</v>
      </c>
      <c r="B246" s="137" t="s">
        <v>1281</v>
      </c>
      <c r="C246" s="137" t="s">
        <v>681</v>
      </c>
      <c r="D246" s="150" t="s">
        <v>100</v>
      </c>
      <c r="E246" s="150" t="s">
        <v>512</v>
      </c>
      <c r="F246" s="150" t="s">
        <v>100</v>
      </c>
      <c r="G246" s="150" t="s">
        <v>512</v>
      </c>
      <c r="H246" s="154">
        <v>357</v>
      </c>
      <c r="I246" s="127" t="s">
        <v>29</v>
      </c>
      <c r="J246" s="137" t="s">
        <v>1377</v>
      </c>
      <c r="K246" s="137" t="s">
        <v>682</v>
      </c>
      <c r="L246" s="164">
        <v>0</v>
      </c>
      <c r="M246" s="164">
        <v>1</v>
      </c>
      <c r="N246" s="164">
        <v>0.02</v>
      </c>
      <c r="O246" s="137" t="s">
        <v>683</v>
      </c>
      <c r="P246" s="218" t="str">
        <f>INDEX('Policy Characteristics'!J:J,MATCH($C246,'Policy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6" s="137" t="s">
        <v>685</v>
      </c>
      <c r="R246" s="137" t="s">
        <v>684</v>
      </c>
      <c r="S246" s="163"/>
      <c r="T246" s="150"/>
    </row>
    <row r="247" spans="1:20" s="3" customFormat="1" x14ac:dyDescent="0.75">
      <c r="A247" s="124" t="s">
        <v>1216</v>
      </c>
      <c r="B247" s="137" t="s">
        <v>1281</v>
      </c>
      <c r="C247" s="137" t="s">
        <v>681</v>
      </c>
      <c r="D247" s="150" t="s">
        <v>100</v>
      </c>
      <c r="E247" s="150" t="s">
        <v>513</v>
      </c>
      <c r="F247" s="150" t="s">
        <v>100</v>
      </c>
      <c r="G247" s="150" t="s">
        <v>513</v>
      </c>
      <c r="H247" s="154">
        <v>358</v>
      </c>
      <c r="I247" s="131" t="s">
        <v>30</v>
      </c>
      <c r="J247" s="137" t="s">
        <v>182</v>
      </c>
      <c r="K247" s="137"/>
      <c r="L247" s="164"/>
      <c r="M247" s="164"/>
      <c r="N247" s="164"/>
      <c r="O247" s="137"/>
      <c r="P247" s="218" t="str">
        <f>INDEX('Policy Characteristics'!J:J,MATCH($C247,'Policy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7" s="137"/>
      <c r="R247" s="137"/>
      <c r="S247" s="163"/>
      <c r="T247" s="150"/>
    </row>
    <row r="248" spans="1:20" s="3" customFormat="1" x14ac:dyDescent="0.75">
      <c r="A248" s="124" t="s">
        <v>1216</v>
      </c>
      <c r="B248" s="137" t="s">
        <v>1281</v>
      </c>
      <c r="C248" s="137" t="s">
        <v>681</v>
      </c>
      <c r="D248" s="150" t="s">
        <v>100</v>
      </c>
      <c r="E248" s="150" t="s">
        <v>514</v>
      </c>
      <c r="F248" s="150" t="s">
        <v>100</v>
      </c>
      <c r="G248" s="150" t="s">
        <v>514</v>
      </c>
      <c r="H248" s="154">
        <v>359</v>
      </c>
      <c r="I248" s="131" t="s">
        <v>30</v>
      </c>
      <c r="J248" s="137" t="s">
        <v>182</v>
      </c>
      <c r="K248" s="137"/>
      <c r="L248" s="164"/>
      <c r="M248" s="164"/>
      <c r="N248" s="164"/>
      <c r="O248" s="137"/>
      <c r="P248" s="218" t="str">
        <f>INDEX('Policy Characteristics'!J:J,MATCH($C248,'Policy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8" s="137"/>
      <c r="R248" s="137"/>
      <c r="S248" s="163"/>
      <c r="T248" s="150"/>
    </row>
    <row r="249" spans="1:20" s="3" customFormat="1" x14ac:dyDescent="0.75">
      <c r="A249" s="124" t="s">
        <v>1216</v>
      </c>
      <c r="B249" s="150" t="s">
        <v>1282</v>
      </c>
      <c r="C249" s="150" t="s">
        <v>771</v>
      </c>
      <c r="D249" s="150"/>
      <c r="E249" s="150"/>
      <c r="F249" s="150"/>
      <c r="G249" s="150"/>
      <c r="H249" s="154">
        <v>360</v>
      </c>
      <c r="I249" s="131" t="s">
        <v>29</v>
      </c>
      <c r="J249" s="150" t="s">
        <v>1378</v>
      </c>
      <c r="K249" s="150" t="s">
        <v>772</v>
      </c>
      <c r="L249" s="165">
        <v>0</v>
      </c>
      <c r="M249" s="165">
        <v>300</v>
      </c>
      <c r="N249" s="165">
        <v>5</v>
      </c>
      <c r="O249" s="150" t="s">
        <v>773</v>
      </c>
      <c r="P249" s="218" t="str">
        <f>INDEX('Policy Characteristics'!J:J,MATCH($C249,'Policy Characteristics'!$C:$C,0))</f>
        <v>**Description:**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v>
      </c>
      <c r="Q249" s="150"/>
      <c r="R249" s="150" t="s">
        <v>983</v>
      </c>
      <c r="S249" s="163" t="s">
        <v>774</v>
      </c>
      <c r="T249" s="150"/>
    </row>
    <row r="250" spans="1:20" s="3" customFormat="1" x14ac:dyDescent="0.75">
      <c r="A250" s="124" t="s">
        <v>1216</v>
      </c>
      <c r="B250" s="150" t="s">
        <v>1284</v>
      </c>
      <c r="C250" s="150" t="s">
        <v>768</v>
      </c>
      <c r="D250" s="127"/>
      <c r="E250" s="127"/>
      <c r="F250" s="127"/>
      <c r="G250" s="127"/>
      <c r="H250" s="154">
        <v>361</v>
      </c>
      <c r="I250" s="127" t="s">
        <v>29</v>
      </c>
      <c r="J250" s="150" t="s">
        <v>1379</v>
      </c>
      <c r="K250" s="61" t="s">
        <v>769</v>
      </c>
      <c r="L250" s="166">
        <v>0</v>
      </c>
      <c r="M250" s="166">
        <v>1</v>
      </c>
      <c r="N250" s="166">
        <v>0.02</v>
      </c>
      <c r="O250" s="127" t="s">
        <v>770</v>
      </c>
      <c r="P250" s="218" t="str">
        <f>INDEX('Policy Characteristics'!J:J,MATCH($C250,'Policy Characteristics'!$C:$C,0))</f>
        <v>**Description:**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v>
      </c>
      <c r="Q250" s="162"/>
      <c r="R250" s="162" t="s">
        <v>984</v>
      </c>
      <c r="S250" s="167" t="s">
        <v>775</v>
      </c>
      <c r="T250" s="131"/>
    </row>
    <row r="251" spans="1:20" s="3" customFormat="1" x14ac:dyDescent="0.75">
      <c r="A251" s="124" t="s">
        <v>1216</v>
      </c>
      <c r="B251" s="150" t="s">
        <v>1286</v>
      </c>
      <c r="C251" s="150" t="s">
        <v>485</v>
      </c>
      <c r="D251" s="127" t="s">
        <v>31</v>
      </c>
      <c r="E251" s="127" t="s">
        <v>23</v>
      </c>
      <c r="F251" s="127" t="s">
        <v>70</v>
      </c>
      <c r="G251" s="127" t="s">
        <v>23</v>
      </c>
      <c r="H251" s="154">
        <v>186</v>
      </c>
      <c r="I251" s="127" t="s">
        <v>29</v>
      </c>
      <c r="J251" s="150" t="s">
        <v>1380</v>
      </c>
      <c r="K251" s="61" t="s">
        <v>596</v>
      </c>
      <c r="L251" s="166">
        <v>0</v>
      </c>
      <c r="M251" s="166">
        <v>1</v>
      </c>
      <c r="N251" s="166">
        <v>0.01</v>
      </c>
      <c r="O251" s="127" t="s">
        <v>486</v>
      </c>
      <c r="P251" s="218" t="str">
        <f>INDEX('Policy Characteristics'!J:J,MATCH($C251,'Policy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1" s="162" t="s">
        <v>487</v>
      </c>
      <c r="R251" s="162" t="s">
        <v>488</v>
      </c>
      <c r="S251" s="167" t="s">
        <v>489</v>
      </c>
      <c r="T251" s="131"/>
    </row>
    <row r="252" spans="1:20" s="3" customFormat="1" x14ac:dyDescent="0.75">
      <c r="A252" s="124" t="s">
        <v>1216</v>
      </c>
      <c r="B252" s="137" t="s">
        <v>1286</v>
      </c>
      <c r="C252" s="137" t="s">
        <v>485</v>
      </c>
      <c r="D252" s="150" t="s">
        <v>28</v>
      </c>
      <c r="E252" s="150" t="s">
        <v>23</v>
      </c>
      <c r="F252" s="150" t="s">
        <v>71</v>
      </c>
      <c r="G252" s="150" t="s">
        <v>23</v>
      </c>
      <c r="H252" s="154">
        <v>203</v>
      </c>
      <c r="I252" s="131" t="s">
        <v>30</v>
      </c>
      <c r="J252" s="137" t="s">
        <v>1380</v>
      </c>
      <c r="K252" s="137" t="s">
        <v>596</v>
      </c>
      <c r="L252" s="137">
        <v>0</v>
      </c>
      <c r="M252" s="128">
        <v>1</v>
      </c>
      <c r="N252" s="128">
        <v>0.01</v>
      </c>
      <c r="O252" s="128" t="s">
        <v>486</v>
      </c>
      <c r="P252" s="218" t="str">
        <f>INDEX('Policy Characteristics'!J:J,MATCH($C252,'Policy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2" s="128" t="s">
        <v>487</v>
      </c>
      <c r="R252" s="128" t="s">
        <v>488</v>
      </c>
      <c r="S252" s="167"/>
      <c r="T252" s="131"/>
    </row>
    <row r="253" spans="1:20" s="3" customFormat="1" x14ac:dyDescent="0.75">
      <c r="A253" s="124" t="s">
        <v>1216</v>
      </c>
      <c r="B253" s="137" t="s">
        <v>1286</v>
      </c>
      <c r="C253" s="137" t="s">
        <v>485</v>
      </c>
      <c r="D253" s="150" t="s">
        <v>31</v>
      </c>
      <c r="E253" s="150" t="s">
        <v>24</v>
      </c>
      <c r="F253" s="150" t="s">
        <v>70</v>
      </c>
      <c r="G253" s="150" t="s">
        <v>24</v>
      </c>
      <c r="H253" s="154">
        <v>187</v>
      </c>
      <c r="I253" s="127" t="s">
        <v>1006</v>
      </c>
      <c r="J253" s="137" t="s">
        <v>1380</v>
      </c>
      <c r="K253" s="137" t="s">
        <v>596</v>
      </c>
      <c r="L253" s="137">
        <v>0</v>
      </c>
      <c r="M253" s="128">
        <v>1</v>
      </c>
      <c r="N253" s="128">
        <v>0.01</v>
      </c>
      <c r="O253" s="128" t="s">
        <v>486</v>
      </c>
      <c r="P253" s="218" t="str">
        <f>INDEX('Policy Characteristics'!J:J,MATCH($C253,'Policy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3" s="128" t="s">
        <v>487</v>
      </c>
      <c r="R253" s="128" t="s">
        <v>488</v>
      </c>
      <c r="S253" s="167" t="s">
        <v>490</v>
      </c>
      <c r="T253" s="131"/>
    </row>
    <row r="254" spans="1:20" s="3" customFormat="1" x14ac:dyDescent="0.75">
      <c r="A254" s="124" t="s">
        <v>1216</v>
      </c>
      <c r="B254" s="137" t="s">
        <v>1286</v>
      </c>
      <c r="C254" s="137" t="s">
        <v>485</v>
      </c>
      <c r="D254" s="150" t="s">
        <v>28</v>
      </c>
      <c r="E254" s="150" t="s">
        <v>24</v>
      </c>
      <c r="F254" s="150" t="s">
        <v>71</v>
      </c>
      <c r="G254" s="150" t="s">
        <v>24</v>
      </c>
      <c r="H254" s="154">
        <v>191</v>
      </c>
      <c r="I254" s="127" t="s">
        <v>1006</v>
      </c>
      <c r="J254" s="137" t="s">
        <v>1380</v>
      </c>
      <c r="K254" s="137" t="s">
        <v>596</v>
      </c>
      <c r="L254" s="137">
        <v>0</v>
      </c>
      <c r="M254" s="128">
        <v>1</v>
      </c>
      <c r="N254" s="128">
        <v>0.01</v>
      </c>
      <c r="O254" s="128" t="s">
        <v>486</v>
      </c>
      <c r="P254" s="218" t="str">
        <f>INDEX('Policy Characteristics'!J:J,MATCH($C254,'Policy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4" s="128" t="s">
        <v>487</v>
      </c>
      <c r="R254" s="128" t="s">
        <v>488</v>
      </c>
      <c r="S254" s="167"/>
      <c r="T254" s="131"/>
    </row>
    <row r="255" spans="1:20" s="3" customFormat="1" x14ac:dyDescent="0.75">
      <c r="A255" s="124" t="s">
        <v>1216</v>
      </c>
      <c r="B255" s="137" t="s">
        <v>1286</v>
      </c>
      <c r="C255" s="137" t="s">
        <v>485</v>
      </c>
      <c r="D255" s="150" t="s">
        <v>31</v>
      </c>
      <c r="E255" s="150" t="s">
        <v>25</v>
      </c>
      <c r="F255" s="150" t="s">
        <v>70</v>
      </c>
      <c r="G255" s="150" t="s">
        <v>72</v>
      </c>
      <c r="H255" s="154">
        <v>496</v>
      </c>
      <c r="I255" s="127" t="s">
        <v>1006</v>
      </c>
      <c r="J255" s="137" t="s">
        <v>1380</v>
      </c>
      <c r="K255" s="137" t="s">
        <v>596</v>
      </c>
      <c r="L255" s="137">
        <v>0</v>
      </c>
      <c r="M255" s="128">
        <v>1</v>
      </c>
      <c r="N255" s="128">
        <v>0.01</v>
      </c>
      <c r="O255" s="128" t="s">
        <v>486</v>
      </c>
      <c r="P255" s="218" t="str">
        <f>INDEX('Policy Characteristics'!J:J,MATCH($C255,'Policy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5" s="128" t="s">
        <v>487</v>
      </c>
      <c r="R255" s="128" t="s">
        <v>488</v>
      </c>
      <c r="S255" s="167"/>
      <c r="T255" s="131"/>
    </row>
    <row r="256" spans="1:20" s="3" customFormat="1" x14ac:dyDescent="0.75">
      <c r="A256" s="124" t="s">
        <v>1216</v>
      </c>
      <c r="B256" s="137" t="s">
        <v>1286</v>
      </c>
      <c r="C256" s="137" t="s">
        <v>485</v>
      </c>
      <c r="D256" s="150" t="s">
        <v>28</v>
      </c>
      <c r="E256" s="150" t="s">
        <v>25</v>
      </c>
      <c r="F256" s="150" t="s">
        <v>71</v>
      </c>
      <c r="G256" s="150" t="s">
        <v>72</v>
      </c>
      <c r="H256" s="154">
        <v>497</v>
      </c>
      <c r="I256" s="127" t="s">
        <v>1006</v>
      </c>
      <c r="J256" s="137" t="s">
        <v>1380</v>
      </c>
      <c r="K256" s="137" t="s">
        <v>596</v>
      </c>
      <c r="L256" s="137">
        <v>0</v>
      </c>
      <c r="M256" s="128">
        <v>1</v>
      </c>
      <c r="N256" s="128">
        <v>0.01</v>
      </c>
      <c r="O256" s="128" t="s">
        <v>486</v>
      </c>
      <c r="P256" s="218" t="str">
        <f>INDEX('Policy Characteristics'!J:J,MATCH($C256,'Policy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6" s="128" t="s">
        <v>487</v>
      </c>
      <c r="R256" s="128" t="s">
        <v>488</v>
      </c>
      <c r="S256" s="167"/>
      <c r="T256" s="131"/>
    </row>
    <row r="257" spans="1:20" s="3" customFormat="1" x14ac:dyDescent="0.75">
      <c r="A257" s="124" t="s">
        <v>1216</v>
      </c>
      <c r="B257" s="137" t="s">
        <v>1286</v>
      </c>
      <c r="C257" s="137" t="s">
        <v>485</v>
      </c>
      <c r="D257" s="150" t="s">
        <v>31</v>
      </c>
      <c r="E257" s="150" t="s">
        <v>26</v>
      </c>
      <c r="F257" s="150" t="s">
        <v>70</v>
      </c>
      <c r="G257" s="150" t="s">
        <v>73</v>
      </c>
      <c r="H257" s="154">
        <v>498</v>
      </c>
      <c r="I257" s="127" t="s">
        <v>1006</v>
      </c>
      <c r="J257" s="137" t="s">
        <v>1380</v>
      </c>
      <c r="K257" s="137" t="s">
        <v>596</v>
      </c>
      <c r="L257" s="137">
        <v>0</v>
      </c>
      <c r="M257" s="128">
        <v>1</v>
      </c>
      <c r="N257" s="128">
        <v>0.01</v>
      </c>
      <c r="O257" s="128" t="s">
        <v>486</v>
      </c>
      <c r="P257" s="218" t="str">
        <f>INDEX('Policy Characteristics'!J:J,MATCH($C257,'Policy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7" s="128" t="s">
        <v>487</v>
      </c>
      <c r="R257" s="128" t="s">
        <v>488</v>
      </c>
      <c r="S257" s="167"/>
      <c r="T257" s="131"/>
    </row>
    <row r="258" spans="1:20" s="3" customFormat="1" x14ac:dyDescent="0.75">
      <c r="A258" s="124" t="s">
        <v>1216</v>
      </c>
      <c r="B258" s="137" t="s">
        <v>1286</v>
      </c>
      <c r="C258" s="137" t="s">
        <v>485</v>
      </c>
      <c r="D258" s="150" t="s">
        <v>28</v>
      </c>
      <c r="E258" s="150" t="s">
        <v>26</v>
      </c>
      <c r="F258" s="150" t="s">
        <v>71</v>
      </c>
      <c r="G258" s="150" t="s">
        <v>73</v>
      </c>
      <c r="H258" s="154">
        <v>499</v>
      </c>
      <c r="I258" s="127" t="s">
        <v>1006</v>
      </c>
      <c r="J258" s="137" t="s">
        <v>1380</v>
      </c>
      <c r="K258" s="137" t="s">
        <v>596</v>
      </c>
      <c r="L258" s="137">
        <v>0</v>
      </c>
      <c r="M258" s="128">
        <v>1</v>
      </c>
      <c r="N258" s="128">
        <v>0.01</v>
      </c>
      <c r="O258" s="128" t="s">
        <v>486</v>
      </c>
      <c r="P258" s="218" t="str">
        <f>INDEX('Policy Characteristics'!J:J,MATCH($C258,'Policy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8" s="128" t="s">
        <v>487</v>
      </c>
      <c r="R258" s="128" t="s">
        <v>488</v>
      </c>
      <c r="S258" s="167"/>
      <c r="T258" s="131"/>
    </row>
    <row r="259" spans="1:20" s="3" customFormat="1" x14ac:dyDescent="0.75">
      <c r="A259" s="124" t="s">
        <v>1216</v>
      </c>
      <c r="B259" s="137" t="s">
        <v>1286</v>
      </c>
      <c r="C259" s="137" t="s">
        <v>485</v>
      </c>
      <c r="D259" s="150" t="s">
        <v>31</v>
      </c>
      <c r="E259" s="150" t="s">
        <v>27</v>
      </c>
      <c r="F259" s="150" t="s">
        <v>70</v>
      </c>
      <c r="G259" s="150" t="s">
        <v>74</v>
      </c>
      <c r="H259" s="154">
        <v>500</v>
      </c>
      <c r="I259" s="127" t="s">
        <v>1006</v>
      </c>
      <c r="J259" s="137" t="s">
        <v>1380</v>
      </c>
      <c r="K259" s="137" t="s">
        <v>596</v>
      </c>
      <c r="L259" s="137">
        <v>0</v>
      </c>
      <c r="M259" s="128">
        <v>1</v>
      </c>
      <c r="N259" s="128">
        <v>0.01</v>
      </c>
      <c r="O259" s="128" t="s">
        <v>486</v>
      </c>
      <c r="P259" s="218" t="str">
        <f>INDEX('Policy Characteristics'!J:J,MATCH($C259,'Policy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9" s="128" t="s">
        <v>487</v>
      </c>
      <c r="R259" s="128" t="s">
        <v>488</v>
      </c>
      <c r="S259" s="136" t="s">
        <v>1003</v>
      </c>
      <c r="T259" s="131"/>
    </row>
    <row r="260" spans="1:20" s="3" customFormat="1" x14ac:dyDescent="0.75">
      <c r="A260" s="124" t="s">
        <v>1216</v>
      </c>
      <c r="B260" s="137" t="s">
        <v>1286</v>
      </c>
      <c r="C260" s="137" t="s">
        <v>485</v>
      </c>
      <c r="D260" s="150" t="s">
        <v>28</v>
      </c>
      <c r="E260" s="150" t="s">
        <v>27</v>
      </c>
      <c r="F260" s="150" t="s">
        <v>71</v>
      </c>
      <c r="G260" s="150" t="s">
        <v>74</v>
      </c>
      <c r="H260" s="154">
        <v>501</v>
      </c>
      <c r="I260" s="127" t="s">
        <v>1006</v>
      </c>
      <c r="J260" s="137" t="s">
        <v>1380</v>
      </c>
      <c r="K260" s="137" t="s">
        <v>596</v>
      </c>
      <c r="L260" s="137">
        <v>0</v>
      </c>
      <c r="M260" s="128">
        <v>1</v>
      </c>
      <c r="N260" s="128">
        <v>0.01</v>
      </c>
      <c r="O260" s="128" t="s">
        <v>486</v>
      </c>
      <c r="P260" s="218" t="str">
        <f>INDEX('Policy Characteristics'!J:J,MATCH($C260,'Policy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0" s="128" t="s">
        <v>487</v>
      </c>
      <c r="R260" s="128" t="s">
        <v>488</v>
      </c>
      <c r="S260" s="167"/>
      <c r="T260" s="131"/>
    </row>
    <row r="261" spans="1:20" s="3" customFormat="1" x14ac:dyDescent="0.75">
      <c r="A261" s="124" t="s">
        <v>1216</v>
      </c>
      <c r="B261" s="137" t="s">
        <v>1286</v>
      </c>
      <c r="C261" s="137" t="s">
        <v>485</v>
      </c>
      <c r="D261" s="150" t="s">
        <v>31</v>
      </c>
      <c r="E261" s="150" t="s">
        <v>100</v>
      </c>
      <c r="F261" s="150" t="s">
        <v>70</v>
      </c>
      <c r="G261" s="150" t="s">
        <v>133</v>
      </c>
      <c r="H261" s="154">
        <v>188</v>
      </c>
      <c r="I261" s="127" t="s">
        <v>29</v>
      </c>
      <c r="J261" s="137" t="s">
        <v>1380</v>
      </c>
      <c r="K261" s="137" t="s">
        <v>596</v>
      </c>
      <c r="L261" s="137">
        <v>0</v>
      </c>
      <c r="M261" s="128">
        <v>1</v>
      </c>
      <c r="N261" s="128">
        <v>0.01</v>
      </c>
      <c r="O261" s="128" t="s">
        <v>486</v>
      </c>
      <c r="P261" s="218" t="str">
        <f>INDEX('Policy Characteristics'!J:J,MATCH($C261,'Policy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1" s="128" t="s">
        <v>487</v>
      </c>
      <c r="R261" s="128" t="s">
        <v>488</v>
      </c>
      <c r="S261" s="167"/>
      <c r="T261" s="131"/>
    </row>
    <row r="262" spans="1:20" s="3" customFormat="1" x14ac:dyDescent="0.75">
      <c r="A262" s="124" t="s">
        <v>1216</v>
      </c>
      <c r="B262" s="137" t="s">
        <v>1286</v>
      </c>
      <c r="C262" s="137" t="s">
        <v>485</v>
      </c>
      <c r="D262" s="150" t="s">
        <v>28</v>
      </c>
      <c r="E262" s="150" t="s">
        <v>100</v>
      </c>
      <c r="F262" s="150" t="s">
        <v>71</v>
      </c>
      <c r="G262" s="150" t="s">
        <v>133</v>
      </c>
      <c r="H262" s="154"/>
      <c r="I262" s="131" t="s">
        <v>30</v>
      </c>
      <c r="J262" s="137" t="s">
        <v>1380</v>
      </c>
      <c r="K262" s="137" t="s">
        <v>596</v>
      </c>
      <c r="L262" s="168"/>
      <c r="M262" s="168"/>
      <c r="N262" s="168"/>
      <c r="O262" s="127"/>
      <c r="P262" s="218" t="str">
        <f>INDEX('Policy Characteristics'!J:J,MATCH($C262,'Policy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2" s="162"/>
      <c r="R262" s="162"/>
      <c r="S262" s="167"/>
      <c r="T262" s="131"/>
    </row>
    <row r="263" spans="1:20" s="3" customFormat="1" x14ac:dyDescent="0.75">
      <c r="A263" s="124" t="s">
        <v>1216</v>
      </c>
      <c r="B263" s="150" t="s">
        <v>1287</v>
      </c>
      <c r="C263" s="150" t="s">
        <v>480</v>
      </c>
      <c r="D263" s="127" t="s">
        <v>31</v>
      </c>
      <c r="E263" s="127" t="s">
        <v>23</v>
      </c>
      <c r="F263" s="127" t="s">
        <v>70</v>
      </c>
      <c r="G263" s="127" t="s">
        <v>23</v>
      </c>
      <c r="H263" s="154">
        <v>189</v>
      </c>
      <c r="I263" s="127" t="s">
        <v>29</v>
      </c>
      <c r="J263" s="150" t="s">
        <v>1381</v>
      </c>
      <c r="K263" s="61" t="s">
        <v>595</v>
      </c>
      <c r="L263" s="166">
        <v>0</v>
      </c>
      <c r="M263" s="166">
        <v>0.5</v>
      </c>
      <c r="N263" s="166">
        <v>0.01</v>
      </c>
      <c r="O263" s="162" t="s">
        <v>481</v>
      </c>
      <c r="P263" s="218" t="str">
        <f>INDEX('Policy Characteristics'!J:J,MATCH($C263,'Policy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3" s="162" t="s">
        <v>482</v>
      </c>
      <c r="R263" s="162" t="s">
        <v>483</v>
      </c>
      <c r="S263" s="167" t="s">
        <v>484</v>
      </c>
      <c r="T263" s="131"/>
    </row>
    <row r="264" spans="1:20" s="3" customFormat="1" x14ac:dyDescent="0.75">
      <c r="A264" s="124" t="s">
        <v>1216</v>
      </c>
      <c r="B264" s="137" t="s">
        <v>1287</v>
      </c>
      <c r="C264" s="137" t="s">
        <v>480</v>
      </c>
      <c r="D264" s="150" t="s">
        <v>28</v>
      </c>
      <c r="E264" s="150" t="s">
        <v>23</v>
      </c>
      <c r="F264" s="150" t="s">
        <v>71</v>
      </c>
      <c r="G264" s="150" t="s">
        <v>23</v>
      </c>
      <c r="H264" s="73"/>
      <c r="I264" s="131" t="s">
        <v>30</v>
      </c>
      <c r="J264" s="137" t="s">
        <v>1381</v>
      </c>
      <c r="K264" s="129" t="s">
        <v>595</v>
      </c>
      <c r="L264" s="148"/>
      <c r="M264" s="148"/>
      <c r="N264" s="148"/>
      <c r="O264" s="148"/>
      <c r="P264" s="218" t="str">
        <f>INDEX('Policy Characteristics'!J:J,MATCH($C264,'Policy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4" s="148"/>
      <c r="R264" s="148"/>
      <c r="S264" s="169"/>
      <c r="T264" s="61"/>
    </row>
    <row r="265" spans="1:20" s="3" customFormat="1" x14ac:dyDescent="0.75">
      <c r="A265" s="124" t="s">
        <v>1216</v>
      </c>
      <c r="B265" s="137" t="s">
        <v>1287</v>
      </c>
      <c r="C265" s="137" t="s">
        <v>480</v>
      </c>
      <c r="D265" s="150" t="s">
        <v>31</v>
      </c>
      <c r="E265" s="150" t="s">
        <v>24</v>
      </c>
      <c r="F265" s="150" t="s">
        <v>70</v>
      </c>
      <c r="G265" s="150" t="s">
        <v>24</v>
      </c>
      <c r="H265" s="73"/>
      <c r="I265" s="131" t="s">
        <v>30</v>
      </c>
      <c r="J265" s="137" t="s">
        <v>1381</v>
      </c>
      <c r="K265" s="129" t="s">
        <v>595</v>
      </c>
      <c r="L265" s="148"/>
      <c r="M265" s="148"/>
      <c r="N265" s="148"/>
      <c r="O265" s="148"/>
      <c r="P265" s="218" t="str">
        <f>INDEX('Policy Characteristics'!J:J,MATCH($C265,'Policy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5" s="148"/>
      <c r="R265" s="148"/>
      <c r="S265" s="169"/>
      <c r="T265" s="61"/>
    </row>
    <row r="266" spans="1:20" s="3" customFormat="1" x14ac:dyDescent="0.75">
      <c r="A266" s="124" t="s">
        <v>1216</v>
      </c>
      <c r="B266" s="137" t="s">
        <v>1287</v>
      </c>
      <c r="C266" s="137" t="s">
        <v>480</v>
      </c>
      <c r="D266" s="150" t="s">
        <v>28</v>
      </c>
      <c r="E266" s="150" t="s">
        <v>24</v>
      </c>
      <c r="F266" s="150" t="s">
        <v>71</v>
      </c>
      <c r="G266" s="150" t="s">
        <v>24</v>
      </c>
      <c r="H266" s="73"/>
      <c r="I266" s="131" t="s">
        <v>30</v>
      </c>
      <c r="J266" s="137" t="s">
        <v>1381</v>
      </c>
      <c r="K266" s="129" t="s">
        <v>595</v>
      </c>
      <c r="L266" s="148"/>
      <c r="M266" s="148"/>
      <c r="N266" s="148"/>
      <c r="O266" s="148"/>
      <c r="P266" s="218" t="str">
        <f>INDEX('Policy Characteristics'!J:J,MATCH($C266,'Policy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6" s="148"/>
      <c r="R266" s="148"/>
      <c r="S266" s="169"/>
      <c r="T266" s="61"/>
    </row>
    <row r="267" spans="1:20" s="3" customFormat="1" x14ac:dyDescent="0.75">
      <c r="A267" s="124" t="s">
        <v>1216</v>
      </c>
      <c r="B267" s="137" t="s">
        <v>1287</v>
      </c>
      <c r="C267" s="137" t="s">
        <v>480</v>
      </c>
      <c r="D267" s="150" t="s">
        <v>31</v>
      </c>
      <c r="E267" s="150" t="s">
        <v>25</v>
      </c>
      <c r="F267" s="150" t="s">
        <v>70</v>
      </c>
      <c r="G267" s="150" t="s">
        <v>72</v>
      </c>
      <c r="H267" s="73"/>
      <c r="I267" s="131" t="s">
        <v>30</v>
      </c>
      <c r="J267" s="137" t="s">
        <v>1381</v>
      </c>
      <c r="K267" s="129" t="s">
        <v>595</v>
      </c>
      <c r="L267" s="148"/>
      <c r="M267" s="148"/>
      <c r="N267" s="148"/>
      <c r="O267" s="148"/>
      <c r="P267" s="218" t="str">
        <f>INDEX('Policy Characteristics'!J:J,MATCH($C267,'Policy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7" s="148"/>
      <c r="R267" s="148"/>
      <c r="S267" s="169"/>
      <c r="T267" s="61"/>
    </row>
    <row r="268" spans="1:20" s="3" customFormat="1" x14ac:dyDescent="0.75">
      <c r="A268" s="124" t="s">
        <v>1216</v>
      </c>
      <c r="B268" s="137" t="s">
        <v>1287</v>
      </c>
      <c r="C268" s="137" t="s">
        <v>480</v>
      </c>
      <c r="D268" s="150" t="s">
        <v>28</v>
      </c>
      <c r="E268" s="150" t="s">
        <v>25</v>
      </c>
      <c r="F268" s="150" t="s">
        <v>71</v>
      </c>
      <c r="G268" s="150" t="s">
        <v>72</v>
      </c>
      <c r="H268" s="73"/>
      <c r="I268" s="131" t="s">
        <v>30</v>
      </c>
      <c r="J268" s="137" t="s">
        <v>1381</v>
      </c>
      <c r="K268" s="129" t="s">
        <v>595</v>
      </c>
      <c r="L268" s="148"/>
      <c r="M268" s="148"/>
      <c r="N268" s="148"/>
      <c r="O268" s="148"/>
      <c r="P268" s="218" t="str">
        <f>INDEX('Policy Characteristics'!J:J,MATCH($C268,'Policy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8" s="148"/>
      <c r="R268" s="148"/>
      <c r="S268" s="169"/>
      <c r="T268" s="61"/>
    </row>
    <row r="269" spans="1:20" s="5" customFormat="1" x14ac:dyDescent="0.75">
      <c r="A269" s="124" t="s">
        <v>1216</v>
      </c>
      <c r="B269" s="137" t="s">
        <v>1287</v>
      </c>
      <c r="C269" s="137" t="s">
        <v>480</v>
      </c>
      <c r="D269" s="150" t="s">
        <v>31</v>
      </c>
      <c r="E269" s="150" t="s">
        <v>26</v>
      </c>
      <c r="F269" s="150" t="s">
        <v>70</v>
      </c>
      <c r="G269" s="150" t="s">
        <v>73</v>
      </c>
      <c r="H269" s="73"/>
      <c r="I269" s="131" t="s">
        <v>30</v>
      </c>
      <c r="J269" s="137" t="s">
        <v>1381</v>
      </c>
      <c r="K269" s="129" t="s">
        <v>595</v>
      </c>
      <c r="L269" s="148"/>
      <c r="M269" s="148"/>
      <c r="N269" s="148"/>
      <c r="O269" s="148"/>
      <c r="P269" s="218" t="str">
        <f>INDEX('Policy Characteristics'!J:J,MATCH($C269,'Policy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9" s="148"/>
      <c r="R269" s="148"/>
      <c r="S269" s="169"/>
      <c r="T269" s="61"/>
    </row>
    <row r="270" spans="1:20" s="5" customFormat="1" x14ac:dyDescent="0.75">
      <c r="A270" s="124" t="s">
        <v>1216</v>
      </c>
      <c r="B270" s="137" t="s">
        <v>1287</v>
      </c>
      <c r="C270" s="137" t="s">
        <v>480</v>
      </c>
      <c r="D270" s="150" t="s">
        <v>28</v>
      </c>
      <c r="E270" s="150" t="s">
        <v>26</v>
      </c>
      <c r="F270" s="150" t="s">
        <v>71</v>
      </c>
      <c r="G270" s="150" t="s">
        <v>73</v>
      </c>
      <c r="H270" s="73"/>
      <c r="I270" s="131" t="s">
        <v>30</v>
      </c>
      <c r="J270" s="137" t="s">
        <v>1381</v>
      </c>
      <c r="K270" s="129" t="s">
        <v>595</v>
      </c>
      <c r="L270" s="148"/>
      <c r="M270" s="148"/>
      <c r="N270" s="148"/>
      <c r="O270" s="148"/>
      <c r="P270" s="218" t="str">
        <f>INDEX('Policy Characteristics'!J:J,MATCH($C270,'Policy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0" s="148"/>
      <c r="R270" s="148"/>
      <c r="S270" s="169"/>
      <c r="T270" s="61"/>
    </row>
    <row r="271" spans="1:20" s="5" customFormat="1" x14ac:dyDescent="0.75">
      <c r="A271" s="124" t="s">
        <v>1216</v>
      </c>
      <c r="B271" s="137" t="s">
        <v>1287</v>
      </c>
      <c r="C271" s="137" t="s">
        <v>480</v>
      </c>
      <c r="D271" s="150" t="s">
        <v>31</v>
      </c>
      <c r="E271" s="150" t="s">
        <v>27</v>
      </c>
      <c r="F271" s="150" t="s">
        <v>70</v>
      </c>
      <c r="G271" s="150" t="s">
        <v>74</v>
      </c>
      <c r="H271" s="73"/>
      <c r="I271" s="131" t="s">
        <v>30</v>
      </c>
      <c r="J271" s="137" t="s">
        <v>1381</v>
      </c>
      <c r="K271" s="129" t="s">
        <v>595</v>
      </c>
      <c r="L271" s="148"/>
      <c r="M271" s="148"/>
      <c r="N271" s="148"/>
      <c r="O271" s="148"/>
      <c r="P271" s="218" t="str">
        <f>INDEX('Policy Characteristics'!J:J,MATCH($C271,'Policy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1" s="148"/>
      <c r="R271" s="148"/>
      <c r="S271" s="169"/>
      <c r="T271" s="61"/>
    </row>
    <row r="272" spans="1:20" s="5" customFormat="1" x14ac:dyDescent="0.75">
      <c r="A272" s="124" t="s">
        <v>1216</v>
      </c>
      <c r="B272" s="137" t="s">
        <v>1287</v>
      </c>
      <c r="C272" s="137" t="s">
        <v>480</v>
      </c>
      <c r="D272" s="150" t="s">
        <v>28</v>
      </c>
      <c r="E272" s="150" t="s">
        <v>27</v>
      </c>
      <c r="F272" s="150" t="s">
        <v>71</v>
      </c>
      <c r="G272" s="150" t="s">
        <v>74</v>
      </c>
      <c r="H272" s="73"/>
      <c r="I272" s="131" t="s">
        <v>30</v>
      </c>
      <c r="J272" s="137" t="s">
        <v>1381</v>
      </c>
      <c r="K272" s="129" t="s">
        <v>595</v>
      </c>
      <c r="L272" s="148"/>
      <c r="M272" s="148"/>
      <c r="N272" s="148"/>
      <c r="O272" s="148"/>
      <c r="P272" s="218" t="str">
        <f>INDEX('Policy Characteristics'!J:J,MATCH($C272,'Policy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2" s="148"/>
      <c r="R272" s="148"/>
      <c r="S272" s="169"/>
      <c r="T272" s="61"/>
    </row>
    <row r="273" spans="1:20" x14ac:dyDescent="0.75">
      <c r="A273" s="124" t="s">
        <v>1216</v>
      </c>
      <c r="B273" s="137" t="s">
        <v>1287</v>
      </c>
      <c r="C273" s="137" t="s">
        <v>480</v>
      </c>
      <c r="D273" s="150" t="s">
        <v>31</v>
      </c>
      <c r="E273" s="150" t="s">
        <v>100</v>
      </c>
      <c r="F273" s="150" t="s">
        <v>70</v>
      </c>
      <c r="G273" s="150" t="s">
        <v>133</v>
      </c>
      <c r="H273" s="73"/>
      <c r="I273" s="131" t="s">
        <v>30</v>
      </c>
      <c r="J273" s="137" t="s">
        <v>1381</v>
      </c>
      <c r="K273" s="129" t="s">
        <v>595</v>
      </c>
      <c r="L273" s="148"/>
      <c r="M273" s="148"/>
      <c r="N273" s="148"/>
      <c r="O273" s="148"/>
      <c r="P273" s="218" t="str">
        <f>INDEX('Policy Characteristics'!J:J,MATCH($C273,'Policy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3" s="148"/>
      <c r="R273" s="148"/>
      <c r="S273" s="169"/>
      <c r="T273" s="61"/>
    </row>
    <row r="274" spans="1:20" x14ac:dyDescent="0.75">
      <c r="A274" s="124" t="s">
        <v>1216</v>
      </c>
      <c r="B274" s="137" t="s">
        <v>1287</v>
      </c>
      <c r="C274" s="137" t="s">
        <v>480</v>
      </c>
      <c r="D274" s="150" t="s">
        <v>28</v>
      </c>
      <c r="E274" s="150" t="s">
        <v>100</v>
      </c>
      <c r="F274" s="150" t="s">
        <v>71</v>
      </c>
      <c r="G274" s="150" t="s">
        <v>133</v>
      </c>
      <c r="H274" s="73"/>
      <c r="I274" s="131" t="s">
        <v>30</v>
      </c>
      <c r="J274" s="137" t="s">
        <v>1381</v>
      </c>
      <c r="K274" s="129" t="s">
        <v>595</v>
      </c>
      <c r="L274" s="148"/>
      <c r="M274" s="148"/>
      <c r="N274" s="148"/>
      <c r="O274" s="148"/>
      <c r="P274" s="218" t="str">
        <f>INDEX('Policy Characteristics'!J:J,MATCH($C274,'Policy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4" s="148"/>
      <c r="R274" s="148"/>
      <c r="S274" s="169"/>
      <c r="T274" s="61"/>
    </row>
    <row r="275" spans="1:20" x14ac:dyDescent="0.75">
      <c r="A275" s="124" t="s">
        <v>1216</v>
      </c>
      <c r="B275" s="61" t="s">
        <v>1289</v>
      </c>
      <c r="C275" s="61" t="s">
        <v>99</v>
      </c>
      <c r="D275" s="127"/>
      <c r="E275" s="127"/>
      <c r="F275" s="127"/>
      <c r="G275" s="127"/>
      <c r="H275" s="73">
        <v>1</v>
      </c>
      <c r="I275" s="127" t="s">
        <v>29</v>
      </c>
      <c r="J275" s="73" t="s">
        <v>1382</v>
      </c>
      <c r="K275" s="61" t="s">
        <v>594</v>
      </c>
      <c r="L275" s="133">
        <v>0</v>
      </c>
      <c r="M275" s="133">
        <v>1</v>
      </c>
      <c r="N275" s="134">
        <v>0.02</v>
      </c>
      <c r="O275" s="127" t="s">
        <v>462</v>
      </c>
      <c r="P275" s="218" t="str">
        <f>INDEX('Policy Characteristics'!J:J,MATCH($C275,'Policy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v>
      </c>
      <c r="Q275" s="127" t="s">
        <v>184</v>
      </c>
      <c r="R275" s="131" t="s">
        <v>185</v>
      </c>
      <c r="S275" s="135" t="s">
        <v>136</v>
      </c>
      <c r="T275" s="127" t="s">
        <v>165</v>
      </c>
    </row>
    <row r="276" spans="1:20" x14ac:dyDescent="0.75">
      <c r="A276" s="124" t="s">
        <v>1216</v>
      </c>
      <c r="B276" s="61" t="s">
        <v>1291</v>
      </c>
      <c r="C276" s="61" t="s">
        <v>304</v>
      </c>
      <c r="D276" s="127" t="s">
        <v>31</v>
      </c>
      <c r="E276" s="127" t="s">
        <v>23</v>
      </c>
      <c r="F276" s="127" t="s">
        <v>70</v>
      </c>
      <c r="G276" s="127" t="s">
        <v>23</v>
      </c>
      <c r="H276" s="73">
        <v>362</v>
      </c>
      <c r="I276" s="131" t="s">
        <v>29</v>
      </c>
      <c r="J276" s="73" t="s">
        <v>1383</v>
      </c>
      <c r="K276" s="61" t="s">
        <v>593</v>
      </c>
      <c r="L276" s="133">
        <v>0</v>
      </c>
      <c r="M276" s="133">
        <v>1</v>
      </c>
      <c r="N276" s="152">
        <v>0.02</v>
      </c>
      <c r="O276" s="130" t="s">
        <v>1007</v>
      </c>
      <c r="P276" s="218" t="str">
        <f>INDEX('Policy Characteristics'!J:J,MATCH($C276,'Policy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6" s="127" t="s">
        <v>186</v>
      </c>
      <c r="R276" s="131" t="s">
        <v>187</v>
      </c>
      <c r="S276" s="170" t="s">
        <v>722</v>
      </c>
      <c r="T276" s="127" t="s">
        <v>377</v>
      </c>
    </row>
    <row r="277" spans="1:20" x14ac:dyDescent="0.75">
      <c r="A277" s="124" t="s">
        <v>1216</v>
      </c>
      <c r="B277" s="137" t="s">
        <v>1291</v>
      </c>
      <c r="C277" s="137" t="s">
        <v>304</v>
      </c>
      <c r="D277" s="127" t="s">
        <v>28</v>
      </c>
      <c r="E277" s="127" t="s">
        <v>23</v>
      </c>
      <c r="F277" s="127" t="s">
        <v>71</v>
      </c>
      <c r="G277" s="127" t="s">
        <v>23</v>
      </c>
      <c r="H277" s="73">
        <v>363</v>
      </c>
      <c r="I277" s="131" t="s">
        <v>29</v>
      </c>
      <c r="J277" s="155" t="s">
        <v>1383</v>
      </c>
      <c r="K277" s="155" t="s">
        <v>593</v>
      </c>
      <c r="L277" s="138">
        <v>0</v>
      </c>
      <c r="M277" s="138">
        <v>1</v>
      </c>
      <c r="N277" s="138">
        <v>0.02</v>
      </c>
      <c r="O277" s="137" t="s">
        <v>1007</v>
      </c>
      <c r="P277" s="218" t="str">
        <f>INDEX('Policy Characteristics'!J:J,MATCH($C277,'Policy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7" s="137" t="s">
        <v>186</v>
      </c>
      <c r="R277" s="137" t="s">
        <v>187</v>
      </c>
      <c r="S277" s="171" t="s">
        <v>722</v>
      </c>
      <c r="T277" s="172" t="s">
        <v>377</v>
      </c>
    </row>
    <row r="278" spans="1:20" x14ac:dyDescent="0.75">
      <c r="A278" s="124" t="s">
        <v>1216</v>
      </c>
      <c r="B278" s="137" t="s">
        <v>1291</v>
      </c>
      <c r="C278" s="137" t="s">
        <v>304</v>
      </c>
      <c r="D278" s="127" t="s">
        <v>31</v>
      </c>
      <c r="E278" s="127" t="s">
        <v>24</v>
      </c>
      <c r="F278" s="127" t="s">
        <v>70</v>
      </c>
      <c r="G278" s="127" t="s">
        <v>24</v>
      </c>
      <c r="H278" s="73">
        <v>364</v>
      </c>
      <c r="I278" s="131" t="s">
        <v>29</v>
      </c>
      <c r="J278" s="155" t="s">
        <v>1383</v>
      </c>
      <c r="K278" s="155" t="s">
        <v>593</v>
      </c>
      <c r="L278" s="138">
        <v>0</v>
      </c>
      <c r="M278" s="166">
        <v>0.66</v>
      </c>
      <c r="N278" s="138">
        <v>0.02</v>
      </c>
      <c r="O278" s="137" t="s">
        <v>1007</v>
      </c>
      <c r="P278" s="218" t="str">
        <f>INDEX('Policy Characteristics'!J:J,MATCH($C278,'Policy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8" s="137" t="s">
        <v>186</v>
      </c>
      <c r="R278" s="137" t="s">
        <v>187</v>
      </c>
      <c r="S278" s="170" t="s">
        <v>723</v>
      </c>
      <c r="T278" s="127" t="s">
        <v>388</v>
      </c>
    </row>
    <row r="279" spans="1:20" x14ac:dyDescent="0.75">
      <c r="A279" s="124" t="s">
        <v>1216</v>
      </c>
      <c r="B279" s="137" t="s">
        <v>1291</v>
      </c>
      <c r="C279" s="137" t="s">
        <v>304</v>
      </c>
      <c r="D279" s="127" t="s">
        <v>28</v>
      </c>
      <c r="E279" s="127" t="s">
        <v>24</v>
      </c>
      <c r="F279" s="127" t="s">
        <v>71</v>
      </c>
      <c r="G279" s="127" t="s">
        <v>24</v>
      </c>
      <c r="H279" s="73">
        <v>365</v>
      </c>
      <c r="I279" s="131" t="s">
        <v>29</v>
      </c>
      <c r="J279" s="155" t="s">
        <v>1383</v>
      </c>
      <c r="K279" s="155" t="s">
        <v>593</v>
      </c>
      <c r="L279" s="138">
        <v>0</v>
      </c>
      <c r="M279" s="161">
        <v>1</v>
      </c>
      <c r="N279" s="138">
        <v>0.02</v>
      </c>
      <c r="O279" s="137" t="s">
        <v>1007</v>
      </c>
      <c r="P279" s="218" t="str">
        <f>INDEX('Policy Characteristics'!J:J,MATCH($C279,'Policy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9" s="137" t="s">
        <v>186</v>
      </c>
      <c r="R279" s="137" t="s">
        <v>187</v>
      </c>
      <c r="S279" s="173" t="s">
        <v>723</v>
      </c>
      <c r="T279" s="172" t="s">
        <v>377</v>
      </c>
    </row>
    <row r="280" spans="1:20" x14ac:dyDescent="0.75">
      <c r="A280" s="124" t="s">
        <v>1216</v>
      </c>
      <c r="B280" s="137" t="s">
        <v>1291</v>
      </c>
      <c r="C280" s="137" t="s">
        <v>304</v>
      </c>
      <c r="D280" s="127" t="s">
        <v>31</v>
      </c>
      <c r="E280" s="127" t="s">
        <v>25</v>
      </c>
      <c r="F280" s="127" t="s">
        <v>70</v>
      </c>
      <c r="G280" s="127" t="s">
        <v>72</v>
      </c>
      <c r="H280" s="73">
        <v>366</v>
      </c>
      <c r="I280" s="131" t="s">
        <v>29</v>
      </c>
      <c r="J280" s="155" t="s">
        <v>1383</v>
      </c>
      <c r="K280" s="155" t="s">
        <v>593</v>
      </c>
      <c r="L280" s="138">
        <v>0</v>
      </c>
      <c r="M280" s="166">
        <v>0.54</v>
      </c>
      <c r="N280" s="138">
        <v>0.02</v>
      </c>
      <c r="O280" s="137" t="s">
        <v>1007</v>
      </c>
      <c r="P280" s="218" t="str">
        <f>INDEX('Policy Characteristics'!J:J,MATCH($C280,'Policy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0" s="137" t="s">
        <v>186</v>
      </c>
      <c r="R280" s="137" t="s">
        <v>187</v>
      </c>
      <c r="S280" s="135" t="s">
        <v>144</v>
      </c>
      <c r="T280" s="127" t="s">
        <v>166</v>
      </c>
    </row>
    <row r="281" spans="1:20" x14ac:dyDescent="0.75">
      <c r="A281" s="124" t="s">
        <v>1216</v>
      </c>
      <c r="B281" s="137" t="s">
        <v>1291</v>
      </c>
      <c r="C281" s="137" t="s">
        <v>304</v>
      </c>
      <c r="D281" s="127" t="s">
        <v>28</v>
      </c>
      <c r="E281" s="127" t="s">
        <v>25</v>
      </c>
      <c r="F281" s="127" t="s">
        <v>71</v>
      </c>
      <c r="G281" s="127" t="s">
        <v>72</v>
      </c>
      <c r="H281" s="73">
        <v>367</v>
      </c>
      <c r="I281" s="131" t="s">
        <v>29</v>
      </c>
      <c r="J281" s="155" t="s">
        <v>1383</v>
      </c>
      <c r="K281" s="155" t="s">
        <v>593</v>
      </c>
      <c r="L281" s="138">
        <v>0</v>
      </c>
      <c r="M281" s="138">
        <v>0.54</v>
      </c>
      <c r="N281" s="138">
        <v>0.02</v>
      </c>
      <c r="O281" s="137" t="s">
        <v>1007</v>
      </c>
      <c r="P281" s="218" t="str">
        <f>INDEX('Policy Characteristics'!J:J,MATCH($C281,'Policy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1" s="137" t="s">
        <v>186</v>
      </c>
      <c r="R281" s="137" t="s">
        <v>187</v>
      </c>
      <c r="S281" s="135" t="s">
        <v>144</v>
      </c>
      <c r="T281" s="138" t="s">
        <v>166</v>
      </c>
    </row>
    <row r="282" spans="1:20" x14ac:dyDescent="0.75">
      <c r="A282" s="124" t="s">
        <v>1216</v>
      </c>
      <c r="B282" s="137" t="s">
        <v>1291</v>
      </c>
      <c r="C282" s="137" t="s">
        <v>304</v>
      </c>
      <c r="D282" s="127" t="s">
        <v>31</v>
      </c>
      <c r="E282" s="127" t="s">
        <v>26</v>
      </c>
      <c r="F282" s="127" t="s">
        <v>70</v>
      </c>
      <c r="G282" s="127" t="s">
        <v>73</v>
      </c>
      <c r="H282" s="73">
        <v>368</v>
      </c>
      <c r="I282" s="131" t="s">
        <v>29</v>
      </c>
      <c r="J282" s="155" t="s">
        <v>1383</v>
      </c>
      <c r="K282" s="155" t="s">
        <v>593</v>
      </c>
      <c r="L282" s="138">
        <v>0</v>
      </c>
      <c r="M282" s="166">
        <v>0.2</v>
      </c>
      <c r="N282" s="138">
        <v>0.02</v>
      </c>
      <c r="O282" s="137" t="s">
        <v>1007</v>
      </c>
      <c r="P282" s="218" t="str">
        <f>INDEX('Policy Characteristics'!J:J,MATCH($C282,'Policy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2" s="137" t="s">
        <v>186</v>
      </c>
      <c r="R282" s="137" t="s">
        <v>187</v>
      </c>
      <c r="S282" s="135" t="s">
        <v>144</v>
      </c>
      <c r="T282" s="127" t="s">
        <v>167</v>
      </c>
    </row>
    <row r="283" spans="1:20" s="5" customFormat="1" x14ac:dyDescent="0.75">
      <c r="A283" s="124" t="s">
        <v>1216</v>
      </c>
      <c r="B283" s="137" t="s">
        <v>1291</v>
      </c>
      <c r="C283" s="137" t="s">
        <v>304</v>
      </c>
      <c r="D283" s="127" t="s">
        <v>28</v>
      </c>
      <c r="E283" s="127" t="s">
        <v>26</v>
      </c>
      <c r="F283" s="127" t="s">
        <v>71</v>
      </c>
      <c r="G283" s="127" t="s">
        <v>73</v>
      </c>
      <c r="H283" s="73">
        <v>369</v>
      </c>
      <c r="I283" s="131" t="s">
        <v>29</v>
      </c>
      <c r="J283" s="155" t="s">
        <v>1383</v>
      </c>
      <c r="K283" s="155" t="s">
        <v>593</v>
      </c>
      <c r="L283" s="138">
        <v>0</v>
      </c>
      <c r="M283" s="138">
        <v>0.2</v>
      </c>
      <c r="N283" s="138">
        <v>0.02</v>
      </c>
      <c r="O283" s="137" t="s">
        <v>1007</v>
      </c>
      <c r="P283" s="218" t="str">
        <f>INDEX('Policy Characteristics'!J:J,MATCH($C283,'Policy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3" s="137" t="s">
        <v>186</v>
      </c>
      <c r="R283" s="137" t="s">
        <v>187</v>
      </c>
      <c r="S283" s="135" t="s">
        <v>144</v>
      </c>
      <c r="T283" s="138" t="s">
        <v>167</v>
      </c>
    </row>
    <row r="284" spans="1:20" s="5" customFormat="1" x14ac:dyDescent="0.75">
      <c r="A284" s="124" t="s">
        <v>1216</v>
      </c>
      <c r="B284" s="137" t="s">
        <v>1291</v>
      </c>
      <c r="C284" s="137" t="s">
        <v>304</v>
      </c>
      <c r="D284" s="127" t="s">
        <v>31</v>
      </c>
      <c r="E284" s="127" t="s">
        <v>27</v>
      </c>
      <c r="F284" s="127" t="s">
        <v>70</v>
      </c>
      <c r="G284" s="127" t="s">
        <v>74</v>
      </c>
      <c r="H284" s="73">
        <v>370</v>
      </c>
      <c r="I284" s="131" t="s">
        <v>29</v>
      </c>
      <c r="J284" s="155" t="s">
        <v>1383</v>
      </c>
      <c r="K284" s="155" t="s">
        <v>593</v>
      </c>
      <c r="L284" s="138">
        <v>0</v>
      </c>
      <c r="M284" s="166">
        <v>0.2</v>
      </c>
      <c r="N284" s="138">
        <v>0.02</v>
      </c>
      <c r="O284" s="137" t="s">
        <v>1007</v>
      </c>
      <c r="P284" s="218" t="str">
        <f>INDEX('Policy Characteristics'!J:J,MATCH($C284,'Policy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4" s="137" t="s">
        <v>186</v>
      </c>
      <c r="R284" s="137" t="s">
        <v>187</v>
      </c>
      <c r="S284" s="135" t="s">
        <v>144</v>
      </c>
      <c r="T284" s="127" t="s">
        <v>166</v>
      </c>
    </row>
    <row r="285" spans="1:20" s="5" customFormat="1" x14ac:dyDescent="0.75">
      <c r="A285" s="124" t="s">
        <v>1216</v>
      </c>
      <c r="B285" s="137" t="s">
        <v>1291</v>
      </c>
      <c r="C285" s="137" t="s">
        <v>304</v>
      </c>
      <c r="D285" s="127" t="s">
        <v>28</v>
      </c>
      <c r="E285" s="127" t="s">
        <v>27</v>
      </c>
      <c r="F285" s="127" t="s">
        <v>71</v>
      </c>
      <c r="G285" s="127" t="s">
        <v>74</v>
      </c>
      <c r="H285" s="73">
        <v>371</v>
      </c>
      <c r="I285" s="131" t="s">
        <v>29</v>
      </c>
      <c r="J285" s="155" t="s">
        <v>1383</v>
      </c>
      <c r="K285" s="155" t="s">
        <v>593</v>
      </c>
      <c r="L285" s="138">
        <v>0</v>
      </c>
      <c r="M285" s="138">
        <v>0.2</v>
      </c>
      <c r="N285" s="138">
        <v>0.02</v>
      </c>
      <c r="O285" s="137" t="s">
        <v>1007</v>
      </c>
      <c r="P285" s="218" t="str">
        <f>INDEX('Policy Characteristics'!J:J,MATCH($C285,'Policy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5" s="137" t="s">
        <v>186</v>
      </c>
      <c r="R285" s="137" t="s">
        <v>187</v>
      </c>
      <c r="S285" s="135" t="s">
        <v>144</v>
      </c>
      <c r="T285" s="138" t="s">
        <v>166</v>
      </c>
    </row>
    <row r="286" spans="1:20" s="5" customFormat="1" x14ac:dyDescent="0.75">
      <c r="A286" s="124" t="s">
        <v>1216</v>
      </c>
      <c r="B286" s="137" t="s">
        <v>1291</v>
      </c>
      <c r="C286" s="137" t="s">
        <v>304</v>
      </c>
      <c r="D286" s="127" t="s">
        <v>31</v>
      </c>
      <c r="E286" s="127" t="s">
        <v>100</v>
      </c>
      <c r="F286" s="127" t="s">
        <v>70</v>
      </c>
      <c r="G286" s="127" t="s">
        <v>133</v>
      </c>
      <c r="H286" s="73">
        <v>372</v>
      </c>
      <c r="I286" s="131" t="s">
        <v>29</v>
      </c>
      <c r="J286" s="155" t="s">
        <v>1383</v>
      </c>
      <c r="K286" s="155" t="s">
        <v>593</v>
      </c>
      <c r="L286" s="138">
        <v>0</v>
      </c>
      <c r="M286" s="166">
        <v>0.74</v>
      </c>
      <c r="N286" s="138">
        <v>0.02</v>
      </c>
      <c r="O286" s="137" t="s">
        <v>1007</v>
      </c>
      <c r="P286" s="218" t="str">
        <f>INDEX('Policy Characteristics'!J:J,MATCH($C286,'Policy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6" s="137" t="s">
        <v>186</v>
      </c>
      <c r="R286" s="137" t="s">
        <v>187</v>
      </c>
      <c r="S286" s="135" t="s">
        <v>144</v>
      </c>
      <c r="T286" s="127" t="s">
        <v>406</v>
      </c>
    </row>
    <row r="287" spans="1:20" s="5" customFormat="1" x14ac:dyDescent="0.75">
      <c r="A287" s="124" t="s">
        <v>1216</v>
      </c>
      <c r="B287" s="137" t="s">
        <v>1291</v>
      </c>
      <c r="C287" s="137" t="s">
        <v>304</v>
      </c>
      <c r="D287" s="127" t="s">
        <v>28</v>
      </c>
      <c r="E287" s="127" t="s">
        <v>100</v>
      </c>
      <c r="F287" s="127" t="s">
        <v>71</v>
      </c>
      <c r="G287" s="127" t="s">
        <v>133</v>
      </c>
      <c r="H287" s="73">
        <v>373</v>
      </c>
      <c r="I287" s="131" t="s">
        <v>30</v>
      </c>
      <c r="J287" s="155" t="s">
        <v>1383</v>
      </c>
      <c r="K287" s="155" t="s">
        <v>593</v>
      </c>
      <c r="L287" s="128"/>
      <c r="M287" s="143"/>
      <c r="N287" s="128"/>
      <c r="O287" s="129"/>
      <c r="P287" s="218" t="str">
        <f>INDEX('Policy Characteristics'!J:J,MATCH($C287,'Policy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7" s="129"/>
      <c r="R287" s="129"/>
      <c r="S287" s="135"/>
      <c r="T287" s="127"/>
    </row>
    <row r="288" spans="1:20" s="5" customFormat="1" x14ac:dyDescent="0.75">
      <c r="A288" s="124" t="s">
        <v>1216</v>
      </c>
      <c r="B288" s="150" t="s">
        <v>1292</v>
      </c>
      <c r="C288" s="150" t="s">
        <v>808</v>
      </c>
      <c r="D288" s="127" t="s">
        <v>31</v>
      </c>
      <c r="E288" s="127" t="s">
        <v>23</v>
      </c>
      <c r="F288" s="127" t="s">
        <v>70</v>
      </c>
      <c r="G288" s="127" t="s">
        <v>23</v>
      </c>
      <c r="H288" s="154">
        <v>460</v>
      </c>
      <c r="I288" s="127" t="s">
        <v>29</v>
      </c>
      <c r="J288" s="150" t="s">
        <v>1384</v>
      </c>
      <c r="K288" s="61" t="s">
        <v>809</v>
      </c>
      <c r="L288" s="166">
        <v>0</v>
      </c>
      <c r="M288" s="166">
        <v>1</v>
      </c>
      <c r="N288" s="166">
        <v>0.01</v>
      </c>
      <c r="O288" s="127" t="s">
        <v>486</v>
      </c>
      <c r="P288" s="218" t="str">
        <f>INDEX('Policy Characteristics'!J:J,MATCH($C288,'Policy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8" s="162"/>
      <c r="R288" s="162" t="s">
        <v>985</v>
      </c>
      <c r="S288" s="174" t="s">
        <v>810</v>
      </c>
      <c r="T288" s="131"/>
    </row>
    <row r="289" spans="1:20" s="5" customFormat="1" x14ac:dyDescent="0.75">
      <c r="A289" s="124" t="s">
        <v>1216</v>
      </c>
      <c r="B289" s="137" t="s">
        <v>1292</v>
      </c>
      <c r="C289" s="137" t="s">
        <v>808</v>
      </c>
      <c r="D289" s="127" t="s">
        <v>28</v>
      </c>
      <c r="E289" s="127" t="s">
        <v>23</v>
      </c>
      <c r="F289" s="127" t="s">
        <v>71</v>
      </c>
      <c r="G289" s="127" t="s">
        <v>23</v>
      </c>
      <c r="H289" s="73">
        <v>461</v>
      </c>
      <c r="I289" s="127" t="s">
        <v>29</v>
      </c>
      <c r="J289" s="137" t="s">
        <v>1384</v>
      </c>
      <c r="K289" s="137" t="s">
        <v>809</v>
      </c>
      <c r="L289" s="138">
        <v>0</v>
      </c>
      <c r="M289" s="138">
        <v>1</v>
      </c>
      <c r="N289" s="138">
        <v>0.01</v>
      </c>
      <c r="O289" s="137" t="s">
        <v>486</v>
      </c>
      <c r="P289" s="218" t="str">
        <f>INDEX('Policy Characteristics'!J:J,MATCH($C289,'Policy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9" s="129"/>
      <c r="R289" s="137" t="s">
        <v>985</v>
      </c>
      <c r="S289" s="135"/>
      <c r="T289" s="127"/>
    </row>
    <row r="290" spans="1:20" x14ac:dyDescent="0.75">
      <c r="A290" s="124" t="s">
        <v>1216</v>
      </c>
      <c r="B290" s="137" t="s">
        <v>1292</v>
      </c>
      <c r="C290" s="137" t="s">
        <v>808</v>
      </c>
      <c r="D290" s="127" t="s">
        <v>31</v>
      </c>
      <c r="E290" s="127" t="s">
        <v>24</v>
      </c>
      <c r="F290" s="127" t="s">
        <v>70</v>
      </c>
      <c r="G290" s="127" t="s">
        <v>24</v>
      </c>
      <c r="H290" s="154">
        <v>462</v>
      </c>
      <c r="I290" s="127" t="s">
        <v>29</v>
      </c>
      <c r="J290" s="137" t="s">
        <v>1384</v>
      </c>
      <c r="K290" s="137" t="s">
        <v>809</v>
      </c>
      <c r="L290" s="138">
        <v>0</v>
      </c>
      <c r="M290" s="138">
        <v>1</v>
      </c>
      <c r="N290" s="138">
        <v>0.01</v>
      </c>
      <c r="O290" s="137" t="s">
        <v>486</v>
      </c>
      <c r="P290" s="218" t="str">
        <f>INDEX('Policy Characteristics'!J:J,MATCH($C290,'Policy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0" s="129"/>
      <c r="R290" s="137" t="s">
        <v>985</v>
      </c>
      <c r="S290" s="135"/>
      <c r="T290" s="127"/>
    </row>
    <row r="291" spans="1:20" s="5" customFormat="1" x14ac:dyDescent="0.75">
      <c r="A291" s="124" t="s">
        <v>1216</v>
      </c>
      <c r="B291" s="137" t="s">
        <v>1292</v>
      </c>
      <c r="C291" s="137" t="s">
        <v>808</v>
      </c>
      <c r="D291" s="127" t="s">
        <v>28</v>
      </c>
      <c r="E291" s="127" t="s">
        <v>24</v>
      </c>
      <c r="F291" s="127" t="s">
        <v>71</v>
      </c>
      <c r="G291" s="127" t="s">
        <v>24</v>
      </c>
      <c r="H291" s="73">
        <v>463</v>
      </c>
      <c r="I291" s="127" t="s">
        <v>29</v>
      </c>
      <c r="J291" s="137" t="s">
        <v>1384</v>
      </c>
      <c r="K291" s="137" t="s">
        <v>809</v>
      </c>
      <c r="L291" s="138">
        <v>0</v>
      </c>
      <c r="M291" s="138">
        <v>1</v>
      </c>
      <c r="N291" s="138">
        <v>0.01</v>
      </c>
      <c r="O291" s="137" t="s">
        <v>486</v>
      </c>
      <c r="P291" s="218" t="str">
        <f>INDEX('Policy Characteristics'!J:J,MATCH($C291,'Policy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1" s="129"/>
      <c r="R291" s="137" t="s">
        <v>985</v>
      </c>
      <c r="S291" s="135"/>
      <c r="T291" s="127"/>
    </row>
    <row r="292" spans="1:20" s="5" customFormat="1" x14ac:dyDescent="0.75">
      <c r="A292" s="124" t="s">
        <v>1216</v>
      </c>
      <c r="B292" s="137" t="s">
        <v>1292</v>
      </c>
      <c r="C292" s="137" t="s">
        <v>808</v>
      </c>
      <c r="D292" s="127" t="s">
        <v>31</v>
      </c>
      <c r="E292" s="127" t="s">
        <v>25</v>
      </c>
      <c r="F292" s="130" t="s">
        <v>1149</v>
      </c>
      <c r="G292" s="127" t="s">
        <v>72</v>
      </c>
      <c r="H292" s="73">
        <v>502</v>
      </c>
      <c r="I292" s="127" t="s">
        <v>29</v>
      </c>
      <c r="J292" s="137" t="s">
        <v>1384</v>
      </c>
      <c r="K292" s="137" t="s">
        <v>809</v>
      </c>
      <c r="L292" s="138">
        <v>0</v>
      </c>
      <c r="M292" s="138">
        <v>1</v>
      </c>
      <c r="N292" s="138">
        <v>0.01</v>
      </c>
      <c r="O292" s="137" t="s">
        <v>486</v>
      </c>
      <c r="P292" s="218" t="str">
        <f>INDEX('Policy Characteristics'!J:J,MATCH($C292,'Policy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2" s="129"/>
      <c r="R292" s="129"/>
      <c r="S292" s="135"/>
      <c r="T292" s="127"/>
    </row>
    <row r="293" spans="1:20" x14ac:dyDescent="0.75">
      <c r="A293" s="124" t="s">
        <v>1216</v>
      </c>
      <c r="B293" s="137" t="s">
        <v>1292</v>
      </c>
      <c r="C293" s="137" t="s">
        <v>808</v>
      </c>
      <c r="D293" s="127" t="s">
        <v>28</v>
      </c>
      <c r="E293" s="127" t="s">
        <v>25</v>
      </c>
      <c r="F293" s="127" t="s">
        <v>71</v>
      </c>
      <c r="G293" s="127" t="s">
        <v>72</v>
      </c>
      <c r="H293" s="73">
        <v>503</v>
      </c>
      <c r="I293" s="131" t="s">
        <v>30</v>
      </c>
      <c r="J293" s="137" t="s">
        <v>1384</v>
      </c>
      <c r="K293" s="137" t="s">
        <v>809</v>
      </c>
      <c r="L293" s="138">
        <v>0</v>
      </c>
      <c r="M293" s="138">
        <v>1</v>
      </c>
      <c r="N293" s="138">
        <v>0.01</v>
      </c>
      <c r="O293" s="137" t="s">
        <v>486</v>
      </c>
      <c r="P293" s="218" t="str">
        <f>INDEX('Policy Characteristics'!J:J,MATCH($C293,'Policy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3" s="129"/>
      <c r="R293" s="129"/>
      <c r="S293" s="135"/>
      <c r="T293" s="127"/>
    </row>
    <row r="294" spans="1:20" x14ac:dyDescent="0.75">
      <c r="A294" s="124" t="s">
        <v>1216</v>
      </c>
      <c r="B294" s="137" t="s">
        <v>1292</v>
      </c>
      <c r="C294" s="137" t="s">
        <v>808</v>
      </c>
      <c r="D294" s="127" t="s">
        <v>31</v>
      </c>
      <c r="E294" s="127" t="s">
        <v>26</v>
      </c>
      <c r="F294" s="127" t="s">
        <v>70</v>
      </c>
      <c r="G294" s="127" t="s">
        <v>73</v>
      </c>
      <c r="H294" s="73">
        <v>504</v>
      </c>
      <c r="I294" s="127" t="s">
        <v>29</v>
      </c>
      <c r="J294" s="137" t="s">
        <v>1384</v>
      </c>
      <c r="K294" s="137" t="s">
        <v>809</v>
      </c>
      <c r="L294" s="138">
        <v>0</v>
      </c>
      <c r="M294" s="138">
        <v>1</v>
      </c>
      <c r="N294" s="138">
        <v>0.01</v>
      </c>
      <c r="O294" s="137" t="s">
        <v>486</v>
      </c>
      <c r="P294" s="218" t="str">
        <f>INDEX('Policy Characteristics'!J:J,MATCH($C294,'Policy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4" s="129"/>
      <c r="R294" s="129"/>
      <c r="S294" s="135"/>
      <c r="T294" s="127"/>
    </row>
    <row r="295" spans="1:20" x14ac:dyDescent="0.75">
      <c r="A295" s="124" t="s">
        <v>1216</v>
      </c>
      <c r="B295" s="137" t="s">
        <v>1292</v>
      </c>
      <c r="C295" s="137" t="s">
        <v>808</v>
      </c>
      <c r="D295" s="127" t="s">
        <v>28</v>
      </c>
      <c r="E295" s="127" t="s">
        <v>26</v>
      </c>
      <c r="F295" s="127" t="s">
        <v>71</v>
      </c>
      <c r="G295" s="127" t="s">
        <v>73</v>
      </c>
      <c r="H295" s="73">
        <v>505</v>
      </c>
      <c r="I295" s="127" t="s">
        <v>29</v>
      </c>
      <c r="J295" s="137" t="s">
        <v>1384</v>
      </c>
      <c r="K295" s="137" t="s">
        <v>809</v>
      </c>
      <c r="L295" s="138">
        <v>0</v>
      </c>
      <c r="M295" s="138">
        <v>1</v>
      </c>
      <c r="N295" s="138">
        <v>0.01</v>
      </c>
      <c r="O295" s="137" t="s">
        <v>486</v>
      </c>
      <c r="P295" s="218" t="str">
        <f>INDEX('Policy Characteristics'!J:J,MATCH($C295,'Policy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5" s="129"/>
      <c r="R295" s="129"/>
      <c r="S295" s="135"/>
      <c r="T295" s="127"/>
    </row>
    <row r="296" spans="1:20" x14ac:dyDescent="0.75">
      <c r="A296" s="124" t="s">
        <v>1216</v>
      </c>
      <c r="B296" s="137" t="s">
        <v>1292</v>
      </c>
      <c r="C296" s="137" t="s">
        <v>808</v>
      </c>
      <c r="D296" s="127" t="s">
        <v>31</v>
      </c>
      <c r="E296" s="127" t="s">
        <v>27</v>
      </c>
      <c r="F296" s="127" t="s">
        <v>70</v>
      </c>
      <c r="G296" s="127" t="s">
        <v>74</v>
      </c>
      <c r="H296" s="73">
        <v>506</v>
      </c>
      <c r="I296" s="131" t="s">
        <v>30</v>
      </c>
      <c r="J296" s="137" t="s">
        <v>1384</v>
      </c>
      <c r="K296" s="137" t="s">
        <v>809</v>
      </c>
      <c r="L296" s="138">
        <v>0</v>
      </c>
      <c r="M296" s="138">
        <v>1</v>
      </c>
      <c r="N296" s="138">
        <v>0.01</v>
      </c>
      <c r="O296" s="137" t="s">
        <v>486</v>
      </c>
      <c r="P296" s="218" t="str">
        <f>INDEX('Policy Characteristics'!J:J,MATCH($C296,'Policy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6" s="129"/>
      <c r="R296" s="129"/>
      <c r="S296" s="135"/>
      <c r="T296" s="127"/>
    </row>
    <row r="297" spans="1:20" x14ac:dyDescent="0.75">
      <c r="A297" s="124" t="s">
        <v>1216</v>
      </c>
      <c r="B297" s="137" t="s">
        <v>1292</v>
      </c>
      <c r="C297" s="137" t="s">
        <v>808</v>
      </c>
      <c r="D297" s="127" t="s">
        <v>28</v>
      </c>
      <c r="E297" s="127" t="s">
        <v>27</v>
      </c>
      <c r="F297" s="127" t="s">
        <v>71</v>
      </c>
      <c r="G297" s="127" t="s">
        <v>74</v>
      </c>
      <c r="H297" s="73">
        <v>507</v>
      </c>
      <c r="I297" s="127" t="s">
        <v>29</v>
      </c>
      <c r="J297" s="137" t="s">
        <v>1384</v>
      </c>
      <c r="K297" s="137" t="s">
        <v>809</v>
      </c>
      <c r="L297" s="138">
        <v>0</v>
      </c>
      <c r="M297" s="138">
        <v>1</v>
      </c>
      <c r="N297" s="138">
        <v>0.01</v>
      </c>
      <c r="O297" s="137" t="s">
        <v>486</v>
      </c>
      <c r="P297" s="218" t="str">
        <f>INDEX('Policy Characteristics'!J:J,MATCH($C297,'Policy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7" s="129"/>
      <c r="R297" s="129"/>
      <c r="S297" s="135"/>
      <c r="T297" s="127"/>
    </row>
    <row r="298" spans="1:20" x14ac:dyDescent="0.75">
      <c r="A298" s="124" t="s">
        <v>1216</v>
      </c>
      <c r="B298" s="137" t="s">
        <v>1292</v>
      </c>
      <c r="C298" s="137" t="s">
        <v>808</v>
      </c>
      <c r="D298" s="127" t="s">
        <v>31</v>
      </c>
      <c r="E298" s="127" t="s">
        <v>100</v>
      </c>
      <c r="F298" s="127" t="s">
        <v>70</v>
      </c>
      <c r="G298" s="127" t="s">
        <v>133</v>
      </c>
      <c r="H298" s="73"/>
      <c r="I298" s="131" t="s">
        <v>30</v>
      </c>
      <c r="J298" s="155" t="s">
        <v>182</v>
      </c>
      <c r="K298" s="155"/>
      <c r="L298" s="128"/>
      <c r="M298" s="143"/>
      <c r="N298" s="128"/>
      <c r="O298" s="129"/>
      <c r="P298" s="218" t="str">
        <f>INDEX('Policy Characteristics'!J:J,MATCH($C298,'Policy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8" s="129"/>
      <c r="R298" s="129"/>
      <c r="S298" s="135"/>
      <c r="T298" s="127"/>
    </row>
    <row r="299" spans="1:20" x14ac:dyDescent="0.75">
      <c r="A299" s="124" t="s">
        <v>1216</v>
      </c>
      <c r="B299" s="137" t="s">
        <v>1292</v>
      </c>
      <c r="C299" s="137" t="s">
        <v>808</v>
      </c>
      <c r="D299" s="127" t="s">
        <v>28</v>
      </c>
      <c r="E299" s="127" t="s">
        <v>100</v>
      </c>
      <c r="F299" s="127" t="s">
        <v>71</v>
      </c>
      <c r="G299" s="127" t="s">
        <v>133</v>
      </c>
      <c r="H299" s="73"/>
      <c r="I299" s="131" t="s">
        <v>30</v>
      </c>
      <c r="J299" s="155" t="s">
        <v>182</v>
      </c>
      <c r="K299" s="155"/>
      <c r="L299" s="128"/>
      <c r="M299" s="143"/>
      <c r="N299" s="128"/>
      <c r="O299" s="129"/>
      <c r="P299" s="218" t="str">
        <f>INDEX('Policy Characteristics'!J:J,MATCH($C299,'Policy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9" s="129"/>
      <c r="R299" s="129"/>
      <c r="S299" s="135"/>
      <c r="T299" s="127"/>
    </row>
    <row r="300" spans="1:20" x14ac:dyDescent="0.75">
      <c r="A300" s="124" t="s">
        <v>1216</v>
      </c>
      <c r="B300" s="61" t="s">
        <v>1293</v>
      </c>
      <c r="C300" s="61" t="s">
        <v>305</v>
      </c>
      <c r="D300" s="127" t="s">
        <v>31</v>
      </c>
      <c r="E300" s="127"/>
      <c r="F300" s="127" t="s">
        <v>458</v>
      </c>
      <c r="G300" s="127"/>
      <c r="H300" s="73">
        <v>8</v>
      </c>
      <c r="I300" s="127" t="s">
        <v>29</v>
      </c>
      <c r="J300" s="61" t="s">
        <v>1385</v>
      </c>
      <c r="K300" s="61" t="s">
        <v>591</v>
      </c>
      <c r="L300" s="134">
        <v>0</v>
      </c>
      <c r="M300" s="134">
        <v>1</v>
      </c>
      <c r="N300" s="134">
        <v>0.01</v>
      </c>
      <c r="O300" s="127" t="s">
        <v>20</v>
      </c>
      <c r="P300" s="218" t="str">
        <f>INDEX('Policy Characteristics'!J:J,MATCH($C300,'Policy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0" s="127" t="s">
        <v>188</v>
      </c>
      <c r="R300" s="131" t="s">
        <v>189</v>
      </c>
      <c r="S300" s="175" t="s">
        <v>459</v>
      </c>
      <c r="T300" s="127"/>
    </row>
    <row r="301" spans="1:20" x14ac:dyDescent="0.75">
      <c r="A301" s="124" t="s">
        <v>1216</v>
      </c>
      <c r="B301" s="137" t="s">
        <v>1293</v>
      </c>
      <c r="C301" s="137" t="s">
        <v>305</v>
      </c>
      <c r="D301" s="127" t="s">
        <v>28</v>
      </c>
      <c r="E301" s="127"/>
      <c r="F301" s="127" t="s">
        <v>71</v>
      </c>
      <c r="G301" s="127"/>
      <c r="H301" s="73">
        <v>179</v>
      </c>
      <c r="I301" s="127" t="s">
        <v>29</v>
      </c>
      <c r="J301" s="137" t="s">
        <v>1385</v>
      </c>
      <c r="K301" s="138" t="s">
        <v>591</v>
      </c>
      <c r="L301" s="138">
        <v>0</v>
      </c>
      <c r="M301" s="138">
        <v>1</v>
      </c>
      <c r="N301" s="138">
        <v>0.01</v>
      </c>
      <c r="O301" s="140" t="s">
        <v>20</v>
      </c>
      <c r="P301" s="218" t="str">
        <f>INDEX('Policy Characteristics'!J:J,MATCH($C301,'Policy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1" s="140" t="s">
        <v>188</v>
      </c>
      <c r="R301" s="140" t="s">
        <v>189</v>
      </c>
      <c r="S301" s="141" t="s">
        <v>459</v>
      </c>
      <c r="T301" s="127"/>
    </row>
    <row r="302" spans="1:20" x14ac:dyDescent="0.75">
      <c r="A302" s="124" t="s">
        <v>1294</v>
      </c>
      <c r="B302" s="105" t="s">
        <v>1295</v>
      </c>
      <c r="C302" s="61" t="s">
        <v>448</v>
      </c>
      <c r="D302" s="127"/>
      <c r="E302" s="127"/>
      <c r="F302" s="127"/>
      <c r="G302" s="127"/>
      <c r="H302" s="73">
        <v>60</v>
      </c>
      <c r="I302" s="127" t="s">
        <v>29</v>
      </c>
      <c r="J302" s="105" t="s">
        <v>1386</v>
      </c>
      <c r="K302" s="61" t="s">
        <v>561</v>
      </c>
      <c r="L302" s="133">
        <v>0</v>
      </c>
      <c r="M302" s="134">
        <v>1</v>
      </c>
      <c r="N302" s="134">
        <v>0.01</v>
      </c>
      <c r="O302" s="127" t="s">
        <v>18</v>
      </c>
      <c r="P302" s="218" t="str">
        <f>INDEX('Policy Characteristics'!J:J,MATCH($C302,'Policy Characteristics'!$C:$C,0))</f>
        <v>**Description:**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v>
      </c>
      <c r="Q302" s="127" t="s">
        <v>230</v>
      </c>
      <c r="R302" s="131" t="s">
        <v>231</v>
      </c>
      <c r="S302" s="135" t="s">
        <v>144</v>
      </c>
      <c r="T302" s="127" t="s">
        <v>179</v>
      </c>
    </row>
    <row r="303" spans="1:20" x14ac:dyDescent="0.75">
      <c r="A303" s="124" t="s">
        <v>1294</v>
      </c>
      <c r="B303" s="105" t="s">
        <v>1297</v>
      </c>
      <c r="C303" s="61" t="s">
        <v>455</v>
      </c>
      <c r="D303" s="127"/>
      <c r="E303" s="127"/>
      <c r="F303" s="127"/>
      <c r="G303" s="127"/>
      <c r="H303" s="73"/>
      <c r="I303" s="131" t="s">
        <v>30</v>
      </c>
      <c r="J303" s="105" t="s">
        <v>1387</v>
      </c>
      <c r="K303" s="61" t="s">
        <v>560</v>
      </c>
      <c r="L303" s="133"/>
      <c r="M303" s="134"/>
      <c r="N303" s="134"/>
      <c r="O303" s="127"/>
      <c r="P303" s="218">
        <f>INDEX('Policy Characteristics'!J:J,MATCH($C303,'Policy Characteristics'!$C:$C,0))</f>
        <v>0</v>
      </c>
      <c r="Q303" s="127" t="s">
        <v>326</v>
      </c>
      <c r="R303" s="131" t="s">
        <v>327</v>
      </c>
      <c r="S303" s="135"/>
      <c r="T303" s="127"/>
    </row>
    <row r="304" spans="1:20" x14ac:dyDescent="0.75">
      <c r="A304" s="124" t="s">
        <v>1294</v>
      </c>
      <c r="B304" s="61" t="s">
        <v>1298</v>
      </c>
      <c r="C304" s="61" t="s">
        <v>289</v>
      </c>
      <c r="D304" s="127"/>
      <c r="E304" s="127"/>
      <c r="F304" s="127"/>
      <c r="G304" s="127"/>
      <c r="H304" s="73">
        <v>62</v>
      </c>
      <c r="I304" s="127" t="s">
        <v>1006</v>
      </c>
      <c r="J304" s="61" t="s">
        <v>1388</v>
      </c>
      <c r="K304" s="61" t="s">
        <v>557</v>
      </c>
      <c r="L304" s="133">
        <v>0</v>
      </c>
      <c r="M304" s="134">
        <v>1</v>
      </c>
      <c r="N304" s="134">
        <v>0.01</v>
      </c>
      <c r="O304" s="127" t="s">
        <v>18</v>
      </c>
      <c r="P304" s="218" t="str">
        <f>INDEX('Policy Characteristics'!J:J,MATCH($C304,'Policy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v>
      </c>
      <c r="Q304" s="127" t="s">
        <v>234</v>
      </c>
      <c r="R304" s="131" t="s">
        <v>235</v>
      </c>
      <c r="S304" s="135" t="s">
        <v>144</v>
      </c>
      <c r="T304" s="127"/>
    </row>
    <row r="305" spans="1:20" x14ac:dyDescent="0.75">
      <c r="A305" s="124" t="s">
        <v>1294</v>
      </c>
      <c r="B305" s="61" t="s">
        <v>1300</v>
      </c>
      <c r="C305" s="61" t="s">
        <v>452</v>
      </c>
      <c r="D305" s="127"/>
      <c r="E305" s="127"/>
      <c r="F305" s="127"/>
      <c r="G305" s="127"/>
      <c r="H305" s="73">
        <v>177</v>
      </c>
      <c r="I305" s="131" t="s">
        <v>30</v>
      </c>
      <c r="J305" s="61" t="s">
        <v>1389</v>
      </c>
      <c r="K305" s="61" t="s">
        <v>559</v>
      </c>
      <c r="L305" s="133"/>
      <c r="M305" s="134"/>
      <c r="N305" s="134"/>
      <c r="O305" s="127"/>
      <c r="P305" s="218">
        <f>INDEX('Policy Characteristics'!J:J,MATCH($C305,'Policy Characteristics'!$C:$C,0))</f>
        <v>0</v>
      </c>
      <c r="Q305" s="127"/>
      <c r="R305" s="131" t="s">
        <v>993</v>
      </c>
      <c r="S305" s="135"/>
      <c r="T305" s="127"/>
    </row>
    <row r="306" spans="1:20" x14ac:dyDescent="0.75">
      <c r="A306" s="124" t="s">
        <v>1294</v>
      </c>
      <c r="B306" s="61" t="s">
        <v>1301</v>
      </c>
      <c r="C306" s="61" t="s">
        <v>449</v>
      </c>
      <c r="D306" s="127"/>
      <c r="E306" s="127"/>
      <c r="F306" s="127"/>
      <c r="G306" s="127"/>
      <c r="H306" s="73">
        <v>61</v>
      </c>
      <c r="I306" s="127" t="s">
        <v>1006</v>
      </c>
      <c r="J306" s="61" t="s">
        <v>1390</v>
      </c>
      <c r="K306" s="61" t="s">
        <v>558</v>
      </c>
      <c r="L306" s="133">
        <v>0</v>
      </c>
      <c r="M306" s="134">
        <v>1</v>
      </c>
      <c r="N306" s="134">
        <v>0.01</v>
      </c>
      <c r="O306" s="127" t="s">
        <v>18</v>
      </c>
      <c r="P306" s="218" t="str">
        <f>INDEX('Policy Characteristics'!J:J,MATCH($C306,'Policy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v>
      </c>
      <c r="Q306" s="127" t="s">
        <v>232</v>
      </c>
      <c r="R306" s="131" t="s">
        <v>233</v>
      </c>
      <c r="S306" s="135" t="s">
        <v>144</v>
      </c>
      <c r="T306" s="127"/>
    </row>
    <row r="307" spans="1:20" x14ac:dyDescent="0.75">
      <c r="A307" s="124" t="s">
        <v>1294</v>
      </c>
      <c r="B307" s="61" t="s">
        <v>1303</v>
      </c>
      <c r="C307" s="61" t="s">
        <v>450</v>
      </c>
      <c r="D307" s="127"/>
      <c r="E307" s="127"/>
      <c r="F307" s="127"/>
      <c r="G307" s="127"/>
      <c r="H307" s="73">
        <v>63</v>
      </c>
      <c r="I307" s="127" t="s">
        <v>1006</v>
      </c>
      <c r="J307" s="61" t="s">
        <v>1391</v>
      </c>
      <c r="K307" s="61" t="s">
        <v>556</v>
      </c>
      <c r="L307" s="133">
        <v>0</v>
      </c>
      <c r="M307" s="134">
        <v>1</v>
      </c>
      <c r="N307" s="134">
        <v>0.01</v>
      </c>
      <c r="O307" s="127" t="s">
        <v>18</v>
      </c>
      <c r="P307" s="218" t="str">
        <f>INDEX('Policy Characteristics'!J:J,MATCH($C307,'Policy Characteristics'!$C:$C,0))</f>
        <v>**Description:**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v>
      </c>
      <c r="Q307" s="127" t="s">
        <v>236</v>
      </c>
      <c r="R307" s="131" t="s">
        <v>237</v>
      </c>
      <c r="S307" s="135" t="s">
        <v>144</v>
      </c>
      <c r="T307" s="127"/>
    </row>
    <row r="308" spans="1:20" x14ac:dyDescent="0.75">
      <c r="A308" s="124" t="s">
        <v>1294</v>
      </c>
      <c r="B308" s="61" t="s">
        <v>1305</v>
      </c>
      <c r="C308" s="61" t="s">
        <v>451</v>
      </c>
      <c r="D308" s="127"/>
      <c r="E308" s="127"/>
      <c r="F308" s="127"/>
      <c r="G308" s="127"/>
      <c r="H308" s="73">
        <v>178</v>
      </c>
      <c r="I308" s="127" t="s">
        <v>1006</v>
      </c>
      <c r="J308" s="61" t="s">
        <v>1392</v>
      </c>
      <c r="K308" s="61" t="s">
        <v>554</v>
      </c>
      <c r="L308" s="133"/>
      <c r="M308" s="134"/>
      <c r="N308" s="134"/>
      <c r="O308" s="127"/>
      <c r="P308" s="218">
        <f>INDEX('Policy Characteristics'!J:J,MATCH($C308,'Policy Characteristics'!$C:$C,0))</f>
        <v>0</v>
      </c>
      <c r="Q308" s="127"/>
      <c r="R308" s="131" t="s">
        <v>994</v>
      </c>
      <c r="S308" s="135"/>
      <c r="T308" s="127"/>
    </row>
    <row r="309" spans="1:20" x14ac:dyDescent="0.75">
      <c r="A309" s="124" t="s">
        <v>1294</v>
      </c>
      <c r="B309" s="130" t="s">
        <v>1306</v>
      </c>
      <c r="C309" s="61" t="s">
        <v>43</v>
      </c>
      <c r="D309" s="127"/>
      <c r="E309" s="127"/>
      <c r="F309" s="127"/>
      <c r="G309" s="127"/>
      <c r="H309" s="73">
        <v>66</v>
      </c>
      <c r="I309" s="127" t="s">
        <v>29</v>
      </c>
      <c r="J309" s="130" t="s">
        <v>1393</v>
      </c>
      <c r="K309" s="61" t="s">
        <v>550</v>
      </c>
      <c r="L309" s="133">
        <v>0</v>
      </c>
      <c r="M309" s="133">
        <v>1</v>
      </c>
      <c r="N309" s="133">
        <v>0.01</v>
      </c>
      <c r="O309" s="127" t="s">
        <v>18</v>
      </c>
      <c r="P309" s="218" t="str">
        <f>INDEX('Policy Characteristics'!J:J,MATCH($C309,'Policy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v>
      </c>
      <c r="Q309" s="127" t="s">
        <v>242</v>
      </c>
      <c r="R309" s="131" t="s">
        <v>243</v>
      </c>
      <c r="S309" s="135" t="s">
        <v>144</v>
      </c>
      <c r="T309" s="127"/>
    </row>
    <row r="310" spans="1:20" x14ac:dyDescent="0.75">
      <c r="A310" s="124" t="s">
        <v>1308</v>
      </c>
      <c r="B310" s="61" t="s">
        <v>1309</v>
      </c>
      <c r="C310" s="61" t="s">
        <v>131</v>
      </c>
      <c r="D310" s="127" t="s">
        <v>38</v>
      </c>
      <c r="E310" s="127"/>
      <c r="F310" s="127" t="s">
        <v>81</v>
      </c>
      <c r="G310" s="127"/>
      <c r="H310" s="73" t="s">
        <v>182</v>
      </c>
      <c r="I310" s="131" t="s">
        <v>30</v>
      </c>
      <c r="J310" s="61" t="s">
        <v>1394</v>
      </c>
      <c r="K310" s="61" t="s">
        <v>1133</v>
      </c>
      <c r="L310" s="61"/>
      <c r="M310" s="61"/>
      <c r="N310" s="61"/>
      <c r="O310" s="127"/>
      <c r="P310" s="218">
        <f>INDEX('Policy Characteristics'!J:J,MATCH($C310,'Policy Characteristics'!$C:$C,0))</f>
        <v>0</v>
      </c>
      <c r="Q310" s="129"/>
      <c r="R310" s="131"/>
      <c r="S310" s="132"/>
      <c r="T310" s="129"/>
    </row>
    <row r="311" spans="1:20" x14ac:dyDescent="0.75">
      <c r="A311" s="124" t="s">
        <v>1308</v>
      </c>
      <c r="B311" s="137" t="s">
        <v>1309</v>
      </c>
      <c r="C311" s="137" t="s">
        <v>131</v>
      </c>
      <c r="D311" s="131" t="s">
        <v>471</v>
      </c>
      <c r="E311" s="127"/>
      <c r="F311" s="131" t="s">
        <v>467</v>
      </c>
      <c r="G311" s="127"/>
      <c r="H311" s="73">
        <v>69</v>
      </c>
      <c r="I311" s="131" t="s">
        <v>30</v>
      </c>
      <c r="J311" s="137" t="s">
        <v>1394</v>
      </c>
      <c r="K311" s="137" t="s">
        <v>1133</v>
      </c>
      <c r="L311" s="143"/>
      <c r="M311" s="143"/>
      <c r="N311" s="143"/>
      <c r="O311" s="127"/>
      <c r="P311" s="218">
        <f>INDEX('Policy Characteristics'!J:J,MATCH($C311,'Policy Characteristics'!$C:$C,0))</f>
        <v>0</v>
      </c>
      <c r="Q311" s="131"/>
      <c r="R311" s="131"/>
      <c r="S311" s="135"/>
      <c r="T311" s="129"/>
    </row>
    <row r="312" spans="1:20" x14ac:dyDescent="0.75">
      <c r="A312" s="124" t="s">
        <v>1308</v>
      </c>
      <c r="B312" s="137" t="s">
        <v>1309</v>
      </c>
      <c r="C312" s="137" t="s">
        <v>131</v>
      </c>
      <c r="D312" s="131" t="s">
        <v>32</v>
      </c>
      <c r="E312" s="127"/>
      <c r="F312" s="131" t="s">
        <v>75</v>
      </c>
      <c r="G312" s="127"/>
      <c r="H312" s="73">
        <v>70</v>
      </c>
      <c r="I312" s="131" t="s">
        <v>30</v>
      </c>
      <c r="J312" s="137" t="s">
        <v>1394</v>
      </c>
      <c r="K312" s="137" t="s">
        <v>1133</v>
      </c>
      <c r="L312" s="128"/>
      <c r="M312" s="128"/>
      <c r="N312" s="128"/>
      <c r="O312" s="129"/>
      <c r="P312" s="218">
        <f>INDEX('Policy Characteristics'!J:J,MATCH($C312,'Policy Characteristics'!$C:$C,0))</f>
        <v>0</v>
      </c>
      <c r="Q312" s="131"/>
      <c r="R312" s="131"/>
      <c r="S312" s="135"/>
      <c r="T312" s="129"/>
    </row>
    <row r="313" spans="1:20" x14ac:dyDescent="0.75">
      <c r="A313" s="124" t="s">
        <v>1308</v>
      </c>
      <c r="B313" s="137" t="s">
        <v>1309</v>
      </c>
      <c r="C313" s="137" t="s">
        <v>131</v>
      </c>
      <c r="D313" s="131" t="s">
        <v>33</v>
      </c>
      <c r="E313" s="127"/>
      <c r="F313" s="131" t="s">
        <v>76</v>
      </c>
      <c r="G313" s="127"/>
      <c r="H313" s="73">
        <v>71</v>
      </c>
      <c r="I313" s="131" t="s">
        <v>30</v>
      </c>
      <c r="J313" s="137" t="s">
        <v>1394</v>
      </c>
      <c r="K313" s="137" t="s">
        <v>1133</v>
      </c>
      <c r="L313" s="128"/>
      <c r="M313" s="128"/>
      <c r="N313" s="128"/>
      <c r="O313" s="129"/>
      <c r="P313" s="218">
        <f>INDEX('Policy Characteristics'!J:J,MATCH($C313,'Policy Characteristics'!$C:$C,0))</f>
        <v>0</v>
      </c>
      <c r="Q313" s="131"/>
      <c r="R313" s="131"/>
      <c r="S313" s="135"/>
      <c r="T313" s="129"/>
    </row>
    <row r="314" spans="1:20" x14ac:dyDescent="0.75">
      <c r="A314" s="124" t="s">
        <v>1308</v>
      </c>
      <c r="B314" s="137" t="s">
        <v>1309</v>
      </c>
      <c r="C314" s="137" t="s">
        <v>131</v>
      </c>
      <c r="D314" s="131" t="s">
        <v>34</v>
      </c>
      <c r="E314" s="127"/>
      <c r="F314" s="131" t="s">
        <v>77</v>
      </c>
      <c r="G314" s="127"/>
      <c r="H314" s="73">
        <v>72</v>
      </c>
      <c r="I314" s="131" t="s">
        <v>30</v>
      </c>
      <c r="J314" s="137" t="s">
        <v>1394</v>
      </c>
      <c r="K314" s="137" t="s">
        <v>1133</v>
      </c>
      <c r="L314" s="128"/>
      <c r="M314" s="128"/>
      <c r="N314" s="128"/>
      <c r="O314" s="129"/>
      <c r="P314" s="218">
        <f>INDEX('Policy Characteristics'!J:J,MATCH($C314,'Policy Characteristics'!$C:$C,0))</f>
        <v>0</v>
      </c>
      <c r="Q314" s="131"/>
      <c r="R314" s="131"/>
      <c r="S314" s="135"/>
      <c r="T314" s="129"/>
    </row>
    <row r="315" spans="1:20" x14ac:dyDescent="0.75">
      <c r="A315" s="124" t="s">
        <v>1308</v>
      </c>
      <c r="B315" s="137" t="s">
        <v>1309</v>
      </c>
      <c r="C315" s="137" t="s">
        <v>131</v>
      </c>
      <c r="D315" s="131" t="s">
        <v>35</v>
      </c>
      <c r="E315" s="127"/>
      <c r="F315" s="131" t="s">
        <v>473</v>
      </c>
      <c r="G315" s="127"/>
      <c r="H315" s="73">
        <v>73</v>
      </c>
      <c r="I315" s="131" t="s">
        <v>30</v>
      </c>
      <c r="J315" s="137" t="s">
        <v>1394</v>
      </c>
      <c r="K315" s="137" t="s">
        <v>1133</v>
      </c>
      <c r="L315" s="128"/>
      <c r="M315" s="128"/>
      <c r="N315" s="128"/>
      <c r="O315" s="129"/>
      <c r="P315" s="218">
        <f>INDEX('Policy Characteristics'!J:J,MATCH($C315,'Policy Characteristics'!$C:$C,0))</f>
        <v>0</v>
      </c>
      <c r="Q315" s="131"/>
      <c r="R315" s="131"/>
      <c r="S315" s="135"/>
      <c r="T315" s="129"/>
    </row>
    <row r="316" spans="1:20" x14ac:dyDescent="0.75">
      <c r="A316" s="124" t="s">
        <v>1308</v>
      </c>
      <c r="B316" s="137" t="s">
        <v>1309</v>
      </c>
      <c r="C316" s="137" t="s">
        <v>131</v>
      </c>
      <c r="D316" s="131" t="s">
        <v>36</v>
      </c>
      <c r="E316" s="127"/>
      <c r="F316" s="131" t="s">
        <v>82</v>
      </c>
      <c r="G316" s="127"/>
      <c r="H316" s="73">
        <v>74</v>
      </c>
      <c r="I316" s="131" t="s">
        <v>30</v>
      </c>
      <c r="J316" s="137" t="s">
        <v>1394</v>
      </c>
      <c r="K316" s="137" t="s">
        <v>1133</v>
      </c>
      <c r="L316" s="128"/>
      <c r="M316" s="128"/>
      <c r="N316" s="128"/>
      <c r="O316" s="129"/>
      <c r="P316" s="218">
        <f>INDEX('Policy Characteristics'!J:J,MATCH($C316,'Policy Characteristics'!$C:$C,0))</f>
        <v>0</v>
      </c>
      <c r="Q316" s="131"/>
      <c r="R316" s="131"/>
      <c r="S316" s="135"/>
      <c r="T316" s="129"/>
    </row>
    <row r="317" spans="1:20" x14ac:dyDescent="0.75">
      <c r="A317" s="124" t="s">
        <v>1308</v>
      </c>
      <c r="B317" s="137" t="s">
        <v>1309</v>
      </c>
      <c r="C317" s="137" t="s">
        <v>131</v>
      </c>
      <c r="D317" s="131" t="s">
        <v>37</v>
      </c>
      <c r="E317" s="127"/>
      <c r="F317" s="131" t="s">
        <v>80</v>
      </c>
      <c r="G317" s="127"/>
      <c r="H317" s="73" t="s">
        <v>182</v>
      </c>
      <c r="I317" s="131" t="s">
        <v>30</v>
      </c>
      <c r="J317" s="137" t="s">
        <v>1394</v>
      </c>
      <c r="K317" s="137" t="s">
        <v>1133</v>
      </c>
      <c r="L317" s="61"/>
      <c r="M317" s="61"/>
      <c r="N317" s="61"/>
      <c r="O317" s="127"/>
      <c r="P317" s="218">
        <f>INDEX('Policy Characteristics'!J:J,MATCH($C317,'Policy Characteristics'!$C:$C,0))</f>
        <v>0</v>
      </c>
      <c r="Q317" s="129"/>
      <c r="R317" s="131"/>
      <c r="S317" s="132"/>
      <c r="T317" s="129"/>
    </row>
    <row r="318" spans="1:20" x14ac:dyDescent="0.75">
      <c r="A318" s="124" t="s">
        <v>1308</v>
      </c>
      <c r="B318" s="137" t="s">
        <v>1309</v>
      </c>
      <c r="C318" s="137" t="s">
        <v>131</v>
      </c>
      <c r="D318" s="131" t="s">
        <v>39</v>
      </c>
      <c r="E318" s="127"/>
      <c r="F318" s="131" t="s">
        <v>83</v>
      </c>
      <c r="G318" s="127"/>
      <c r="H318" s="73">
        <v>75</v>
      </c>
      <c r="I318" s="131" t="s">
        <v>30</v>
      </c>
      <c r="J318" s="137" t="s">
        <v>1394</v>
      </c>
      <c r="K318" s="137" t="s">
        <v>1133</v>
      </c>
      <c r="L318" s="128"/>
      <c r="M318" s="128"/>
      <c r="N318" s="128"/>
      <c r="O318" s="129"/>
      <c r="P318" s="218">
        <f>INDEX('Policy Characteristics'!J:J,MATCH($C318,'Policy Characteristics'!$C:$C,0))</f>
        <v>0</v>
      </c>
      <c r="Q318" s="131"/>
      <c r="R318" s="131"/>
      <c r="S318" s="135"/>
      <c r="T318" s="129"/>
    </row>
    <row r="319" spans="1:20" x14ac:dyDescent="0.75">
      <c r="A319" s="124" t="s">
        <v>1308</v>
      </c>
      <c r="B319" s="137" t="s">
        <v>1309</v>
      </c>
      <c r="C319" s="137" t="s">
        <v>131</v>
      </c>
      <c r="D319" s="131" t="s">
        <v>40</v>
      </c>
      <c r="E319" s="127"/>
      <c r="F319" s="131" t="s">
        <v>84</v>
      </c>
      <c r="G319" s="127"/>
      <c r="H319" s="73">
        <v>76</v>
      </c>
      <c r="I319" s="131" t="s">
        <v>30</v>
      </c>
      <c r="J319" s="137" t="s">
        <v>1394</v>
      </c>
      <c r="K319" s="137" t="s">
        <v>1133</v>
      </c>
      <c r="L319" s="128"/>
      <c r="M319" s="128"/>
      <c r="N319" s="128"/>
      <c r="O319" s="129"/>
      <c r="P319" s="218">
        <f>INDEX('Policy Characteristics'!J:J,MATCH($C319,'Policy Characteristics'!$C:$C,0))</f>
        <v>0</v>
      </c>
      <c r="Q319" s="131"/>
      <c r="R319" s="131"/>
      <c r="S319" s="135"/>
      <c r="T319" s="129"/>
    </row>
    <row r="320" spans="1:20" x14ac:dyDescent="0.75">
      <c r="A320" s="124" t="s">
        <v>1308</v>
      </c>
      <c r="B320" s="137" t="s">
        <v>1309</v>
      </c>
      <c r="C320" s="137" t="s">
        <v>131</v>
      </c>
      <c r="D320" s="131" t="s">
        <v>41</v>
      </c>
      <c r="E320" s="127"/>
      <c r="F320" s="131" t="s">
        <v>85</v>
      </c>
      <c r="G320" s="127"/>
      <c r="H320" s="73" t="s">
        <v>182</v>
      </c>
      <c r="I320" s="131" t="s">
        <v>30</v>
      </c>
      <c r="J320" s="137" t="s">
        <v>1394</v>
      </c>
      <c r="K320" s="137" t="s">
        <v>1133</v>
      </c>
      <c r="L320" s="128"/>
      <c r="M320" s="128"/>
      <c r="N320" s="128"/>
      <c r="O320" s="129"/>
      <c r="P320" s="218">
        <f>INDEX('Policy Characteristics'!J:J,MATCH($C320,'Policy Characteristics'!$C:$C,0))</f>
        <v>0</v>
      </c>
      <c r="Q320" s="129"/>
      <c r="R320" s="131"/>
      <c r="S320" s="132"/>
      <c r="T320" s="129"/>
    </row>
    <row r="321" spans="1:20" x14ac:dyDescent="0.75">
      <c r="A321" s="124" t="s">
        <v>1308</v>
      </c>
      <c r="B321" s="137" t="s">
        <v>1309</v>
      </c>
      <c r="C321" s="137" t="s">
        <v>131</v>
      </c>
      <c r="D321" s="131" t="s">
        <v>42</v>
      </c>
      <c r="E321" s="127"/>
      <c r="F321" s="131" t="s">
        <v>86</v>
      </c>
      <c r="G321" s="127"/>
      <c r="H321" s="73" t="s">
        <v>182</v>
      </c>
      <c r="I321" s="131" t="s">
        <v>30</v>
      </c>
      <c r="J321" s="137" t="s">
        <v>1394</v>
      </c>
      <c r="K321" s="137" t="s">
        <v>1133</v>
      </c>
      <c r="L321" s="128"/>
      <c r="M321" s="128"/>
      <c r="N321" s="128"/>
      <c r="O321" s="129"/>
      <c r="P321" s="218">
        <f>INDEX('Policy Characteristics'!J:J,MATCH($C321,'Policy Characteristics'!$C:$C,0))</f>
        <v>0</v>
      </c>
      <c r="Q321" s="129"/>
      <c r="R321" s="131"/>
      <c r="S321" s="132"/>
      <c r="T321" s="129"/>
    </row>
    <row r="322" spans="1:20" x14ac:dyDescent="0.75">
      <c r="A322" s="124" t="s">
        <v>1308</v>
      </c>
      <c r="B322" s="137" t="s">
        <v>1309</v>
      </c>
      <c r="C322" s="137" t="s">
        <v>131</v>
      </c>
      <c r="D322" s="131" t="s">
        <v>793</v>
      </c>
      <c r="E322" s="127"/>
      <c r="F322" s="131" t="s">
        <v>794</v>
      </c>
      <c r="G322" s="127"/>
      <c r="H322" s="73">
        <v>521</v>
      </c>
      <c r="I322" s="131" t="s">
        <v>30</v>
      </c>
      <c r="J322" s="137" t="s">
        <v>1394</v>
      </c>
      <c r="K322" s="137" t="s">
        <v>1133</v>
      </c>
      <c r="L322" s="128"/>
      <c r="M322" s="128"/>
      <c r="N322" s="128"/>
      <c r="O322" s="129"/>
      <c r="P322" s="218">
        <f>INDEX('Policy Characteristics'!J:J,MATCH($C322,'Policy Characteristics'!$C:$C,0))</f>
        <v>0</v>
      </c>
      <c r="Q322" s="131"/>
      <c r="R322" s="131"/>
      <c r="S322" s="135"/>
      <c r="T322" s="129"/>
    </row>
    <row r="323" spans="1:20" x14ac:dyDescent="0.75">
      <c r="A323" s="124" t="s">
        <v>1308</v>
      </c>
      <c r="B323" s="137" t="s">
        <v>1309</v>
      </c>
      <c r="C323" s="137" t="s">
        <v>131</v>
      </c>
      <c r="D323" s="131" t="s">
        <v>60</v>
      </c>
      <c r="E323" s="127"/>
      <c r="F323" s="131" t="s">
        <v>87</v>
      </c>
      <c r="G323" s="127"/>
      <c r="H323" s="73" t="s">
        <v>182</v>
      </c>
      <c r="I323" s="131" t="s">
        <v>30</v>
      </c>
      <c r="J323" s="137" t="s">
        <v>1394</v>
      </c>
      <c r="K323" s="137" t="s">
        <v>1133</v>
      </c>
      <c r="L323" s="128"/>
      <c r="M323" s="128"/>
      <c r="N323" s="128"/>
      <c r="O323" s="129"/>
      <c r="P323" s="218">
        <f>INDEX('Policy Characteristics'!J:J,MATCH($C323,'Policy Characteristics'!$C:$C,0))</f>
        <v>0</v>
      </c>
      <c r="Q323" s="129"/>
      <c r="R323" s="131"/>
      <c r="S323" s="132"/>
      <c r="T323" s="129"/>
    </row>
    <row r="324" spans="1:20" x14ac:dyDescent="0.75">
      <c r="A324" s="124" t="s">
        <v>1308</v>
      </c>
      <c r="B324" s="137" t="s">
        <v>1309</v>
      </c>
      <c r="C324" s="137" t="s">
        <v>131</v>
      </c>
      <c r="D324" s="131" t="s">
        <v>453</v>
      </c>
      <c r="E324" s="127"/>
      <c r="F324" s="131" t="s">
        <v>454</v>
      </c>
      <c r="G324" s="127"/>
      <c r="H324" s="73"/>
      <c r="I324" s="131" t="s">
        <v>30</v>
      </c>
      <c r="J324" s="137" t="s">
        <v>1394</v>
      </c>
      <c r="K324" s="137" t="s">
        <v>1133</v>
      </c>
      <c r="L324" s="128"/>
      <c r="M324" s="128"/>
      <c r="N324" s="128"/>
      <c r="O324" s="129"/>
      <c r="P324" s="218">
        <f>INDEX('Policy Characteristics'!J:J,MATCH($C324,'Policy Characteristics'!$C:$C,0))</f>
        <v>0</v>
      </c>
      <c r="Q324" s="129"/>
      <c r="R324" s="131"/>
      <c r="S324" s="132"/>
      <c r="T324" s="129"/>
    </row>
    <row r="325" spans="1:20" x14ac:dyDescent="0.75">
      <c r="A325" s="124" t="s">
        <v>1308</v>
      </c>
      <c r="B325" s="137" t="s">
        <v>1309</v>
      </c>
      <c r="C325" s="137" t="s">
        <v>131</v>
      </c>
      <c r="D325" s="131" t="s">
        <v>463</v>
      </c>
      <c r="E325" s="127"/>
      <c r="F325" s="131" t="s">
        <v>464</v>
      </c>
      <c r="G325" s="127"/>
      <c r="H325" s="73"/>
      <c r="I325" s="131" t="s">
        <v>30</v>
      </c>
      <c r="J325" s="137" t="s">
        <v>1394</v>
      </c>
      <c r="K325" s="137" t="s">
        <v>1133</v>
      </c>
      <c r="L325" s="128"/>
      <c r="M325" s="128"/>
      <c r="N325" s="128"/>
      <c r="O325" s="129"/>
      <c r="P325" s="218">
        <f>INDEX('Policy Characteristics'!J:J,MATCH($C325,'Policy Characteristics'!$C:$C,0))</f>
        <v>0</v>
      </c>
      <c r="Q325" s="129"/>
      <c r="R325" s="131"/>
      <c r="S325" s="132"/>
      <c r="T325" s="129"/>
    </row>
    <row r="326" spans="1:20" x14ac:dyDescent="0.75">
      <c r="A326" s="124" t="s">
        <v>1308</v>
      </c>
      <c r="B326" s="137" t="s">
        <v>1309</v>
      </c>
      <c r="C326" s="137" t="s">
        <v>131</v>
      </c>
      <c r="D326" s="131" t="s">
        <v>785</v>
      </c>
      <c r="E326" s="127"/>
      <c r="F326" s="131" t="s">
        <v>789</v>
      </c>
      <c r="G326" s="127"/>
      <c r="H326" s="73">
        <v>518</v>
      </c>
      <c r="I326" s="131" t="s">
        <v>30</v>
      </c>
      <c r="J326" s="137" t="s">
        <v>1394</v>
      </c>
      <c r="K326" s="137" t="s">
        <v>1133</v>
      </c>
      <c r="L326" s="128"/>
      <c r="M326" s="128"/>
      <c r="N326" s="128"/>
      <c r="O326" s="129"/>
      <c r="P326" s="218">
        <f>INDEX('Policy Characteristics'!J:J,MATCH($C326,'Policy Characteristics'!$C:$C,0))</f>
        <v>0</v>
      </c>
      <c r="Q326" s="129"/>
      <c r="R326" s="131"/>
      <c r="S326" s="132"/>
      <c r="T326" s="129"/>
    </row>
    <row r="327" spans="1:20" x14ac:dyDescent="0.75">
      <c r="A327" s="124" t="s">
        <v>1308</v>
      </c>
      <c r="B327" s="137" t="s">
        <v>1309</v>
      </c>
      <c r="C327" s="137" t="s">
        <v>131</v>
      </c>
      <c r="D327" s="131" t="s">
        <v>795</v>
      </c>
      <c r="E327" s="127"/>
      <c r="F327" s="131" t="s">
        <v>796</v>
      </c>
      <c r="G327" s="127"/>
      <c r="H327" s="73">
        <v>519</v>
      </c>
      <c r="I327" s="131" t="s">
        <v>30</v>
      </c>
      <c r="J327" s="137" t="s">
        <v>1394</v>
      </c>
      <c r="K327" s="137" t="s">
        <v>1133</v>
      </c>
      <c r="L327" s="128"/>
      <c r="M327" s="128"/>
      <c r="N327" s="128"/>
      <c r="O327" s="129"/>
      <c r="P327" s="218">
        <f>INDEX('Policy Characteristics'!J:J,MATCH($C327,'Policy Characteristics'!$C:$C,0))</f>
        <v>0</v>
      </c>
      <c r="Q327" s="129"/>
      <c r="R327" s="131"/>
      <c r="S327" s="132"/>
      <c r="T327" s="129"/>
    </row>
    <row r="328" spans="1:20" x14ac:dyDescent="0.75">
      <c r="A328" s="124" t="s">
        <v>1308</v>
      </c>
      <c r="B328" s="137" t="s">
        <v>1309</v>
      </c>
      <c r="C328" s="137" t="s">
        <v>131</v>
      </c>
      <c r="D328" s="131" t="s">
        <v>786</v>
      </c>
      <c r="E328" s="127"/>
      <c r="F328" s="131" t="s">
        <v>790</v>
      </c>
      <c r="G328" s="127"/>
      <c r="H328" s="73">
        <v>520</v>
      </c>
      <c r="I328" s="131" t="s">
        <v>30</v>
      </c>
      <c r="J328" s="137" t="s">
        <v>1394</v>
      </c>
      <c r="K328" s="137" t="s">
        <v>1133</v>
      </c>
      <c r="L328" s="128"/>
      <c r="M328" s="128"/>
      <c r="N328" s="128"/>
      <c r="O328" s="129"/>
      <c r="P328" s="218">
        <f>INDEX('Policy Characteristics'!J:J,MATCH($C328,'Policy Characteristics'!$C:$C,0))</f>
        <v>0</v>
      </c>
      <c r="Q328" s="129"/>
      <c r="R328" s="131"/>
      <c r="S328" s="132"/>
      <c r="T328" s="129"/>
    </row>
    <row r="329" spans="1:20" x14ac:dyDescent="0.75">
      <c r="A329" s="124" t="s">
        <v>1308</v>
      </c>
      <c r="B329" s="137" t="s">
        <v>1309</v>
      </c>
      <c r="C329" s="137" t="s">
        <v>131</v>
      </c>
      <c r="D329" s="131" t="s">
        <v>787</v>
      </c>
      <c r="E329" s="127"/>
      <c r="F329" s="131" t="s">
        <v>791</v>
      </c>
      <c r="G329" s="127"/>
      <c r="H329" s="73"/>
      <c r="I329" s="131" t="s">
        <v>30</v>
      </c>
      <c r="J329" s="137" t="s">
        <v>1394</v>
      </c>
      <c r="K329" s="137" t="s">
        <v>1133</v>
      </c>
      <c r="L329" s="128"/>
      <c r="M329" s="128"/>
      <c r="N329" s="128"/>
      <c r="O329" s="129"/>
      <c r="P329" s="218">
        <f>INDEX('Policy Characteristics'!J:J,MATCH($C329,'Policy Characteristics'!$C:$C,0))</f>
        <v>0</v>
      </c>
      <c r="Q329" s="129"/>
      <c r="R329" s="131"/>
      <c r="S329" s="132"/>
      <c r="T329" s="129"/>
    </row>
    <row r="330" spans="1:20" x14ac:dyDescent="0.75">
      <c r="A330" s="124" t="s">
        <v>1308</v>
      </c>
      <c r="B330" s="137" t="s">
        <v>1309</v>
      </c>
      <c r="C330" s="137" t="s">
        <v>131</v>
      </c>
      <c r="D330" s="131" t="s">
        <v>788</v>
      </c>
      <c r="E330" s="127"/>
      <c r="F330" s="131" t="s">
        <v>792</v>
      </c>
      <c r="G330" s="127"/>
      <c r="H330" s="73"/>
      <c r="I330" s="131" t="s">
        <v>30</v>
      </c>
      <c r="J330" s="137" t="s">
        <v>1394</v>
      </c>
      <c r="K330" s="137" t="s">
        <v>1133</v>
      </c>
      <c r="L330" s="128"/>
      <c r="M330" s="128"/>
      <c r="N330" s="128"/>
      <c r="O330" s="129"/>
      <c r="P330" s="218">
        <f>INDEX('Policy Characteristics'!J:J,MATCH($C330,'Policy Characteristics'!$C:$C,0))</f>
        <v>0</v>
      </c>
      <c r="Q330" s="129"/>
      <c r="R330" s="131"/>
      <c r="S330" s="132"/>
      <c r="T330" s="129"/>
    </row>
    <row r="331" spans="1:20" x14ac:dyDescent="0.75">
      <c r="A331" s="124" t="s">
        <v>1308</v>
      </c>
      <c r="B331" s="150" t="s">
        <v>1310</v>
      </c>
      <c r="C331" s="150" t="s">
        <v>1016</v>
      </c>
      <c r="D331" s="131" t="s">
        <v>471</v>
      </c>
      <c r="E331" s="127"/>
      <c r="F331" s="131" t="s">
        <v>467</v>
      </c>
      <c r="G331" s="131"/>
      <c r="H331" s="154">
        <v>527</v>
      </c>
      <c r="I331" s="131" t="s">
        <v>30</v>
      </c>
      <c r="J331" s="150" t="s">
        <v>1395</v>
      </c>
      <c r="K331" s="150" t="s">
        <v>1145</v>
      </c>
      <c r="L331" s="143">
        <v>0</v>
      </c>
      <c r="M331" s="143">
        <v>1</v>
      </c>
      <c r="N331" s="143">
        <v>0.01</v>
      </c>
      <c r="O331" s="127" t="s">
        <v>1146</v>
      </c>
      <c r="P331" s="218" t="str">
        <f>INDEX('Policy Characteristics'!J:J,MATCH($C331,'Policy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1" s="131"/>
      <c r="R331" s="131"/>
      <c r="S331" s="144"/>
      <c r="T331" s="131"/>
    </row>
    <row r="332" spans="1:20" x14ac:dyDescent="0.75">
      <c r="A332" s="124" t="s">
        <v>1308</v>
      </c>
      <c r="B332" s="137" t="s">
        <v>1310</v>
      </c>
      <c r="C332" s="137" t="s">
        <v>1016</v>
      </c>
      <c r="D332" s="131" t="s">
        <v>32</v>
      </c>
      <c r="E332" s="127"/>
      <c r="F332" s="131" t="s">
        <v>75</v>
      </c>
      <c r="G332" s="131"/>
      <c r="H332" s="154">
        <v>528</v>
      </c>
      <c r="I332" s="131" t="s">
        <v>29</v>
      </c>
      <c r="J332" s="137" t="s">
        <v>1395</v>
      </c>
      <c r="K332" s="137" t="s">
        <v>1145</v>
      </c>
      <c r="L332" s="138">
        <v>0</v>
      </c>
      <c r="M332" s="138">
        <v>1</v>
      </c>
      <c r="N332" s="138">
        <v>0.01</v>
      </c>
      <c r="O332" s="137" t="s">
        <v>1146</v>
      </c>
      <c r="P332" s="218" t="str">
        <f>INDEX('Policy Characteristics'!J:J,MATCH($C332,'Policy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2" s="131"/>
      <c r="R332" s="131"/>
      <c r="S332" s="144" t="s">
        <v>1147</v>
      </c>
      <c r="T332" s="131"/>
    </row>
    <row r="333" spans="1:20" x14ac:dyDescent="0.75">
      <c r="A333" s="124" t="s">
        <v>1308</v>
      </c>
      <c r="B333" s="137" t="s">
        <v>1310</v>
      </c>
      <c r="C333" s="137" t="s">
        <v>1016</v>
      </c>
      <c r="D333" s="131" t="s">
        <v>33</v>
      </c>
      <c r="E333" s="127"/>
      <c r="F333" s="131" t="s">
        <v>76</v>
      </c>
      <c r="G333" s="131"/>
      <c r="H333" s="154">
        <v>529</v>
      </c>
      <c r="I333" s="131" t="s">
        <v>30</v>
      </c>
      <c r="J333" s="137" t="s">
        <v>1395</v>
      </c>
      <c r="K333" s="137" t="s">
        <v>1145</v>
      </c>
      <c r="L333" s="150"/>
      <c r="M333" s="150"/>
      <c r="N333" s="150"/>
      <c r="O333" s="131"/>
      <c r="P333" s="218" t="str">
        <f>INDEX('Policy Characteristics'!J:J,MATCH($C333,'Policy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3" s="131"/>
      <c r="R333" s="131"/>
      <c r="S333" s="144"/>
      <c r="T333" s="131"/>
    </row>
    <row r="334" spans="1:20" x14ac:dyDescent="0.75">
      <c r="A334" s="124" t="s">
        <v>1308</v>
      </c>
      <c r="B334" s="137" t="s">
        <v>1310</v>
      </c>
      <c r="C334" s="137" t="s">
        <v>1016</v>
      </c>
      <c r="D334" s="131" t="s">
        <v>37</v>
      </c>
      <c r="E334" s="127"/>
      <c r="F334" s="131" t="s">
        <v>80</v>
      </c>
      <c r="G334" s="131"/>
      <c r="H334" s="154">
        <v>530</v>
      </c>
      <c r="I334" s="131" t="s">
        <v>30</v>
      </c>
      <c r="J334" s="137" t="s">
        <v>1395</v>
      </c>
      <c r="K334" s="137" t="s">
        <v>1145</v>
      </c>
      <c r="L334" s="150"/>
      <c r="M334" s="150"/>
      <c r="N334" s="150"/>
      <c r="O334" s="131"/>
      <c r="P334" s="218" t="str">
        <f>INDEX('Policy Characteristics'!J:J,MATCH($C334,'Policy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4" s="131"/>
      <c r="R334" s="131"/>
      <c r="S334" s="144"/>
      <c r="T334" s="131"/>
    </row>
    <row r="335" spans="1:20" x14ac:dyDescent="0.75">
      <c r="A335" s="124" t="s">
        <v>1308</v>
      </c>
      <c r="B335" s="137" t="s">
        <v>1310</v>
      </c>
      <c r="C335" s="137" t="s">
        <v>1016</v>
      </c>
      <c r="D335" s="131" t="s">
        <v>39</v>
      </c>
      <c r="E335" s="127"/>
      <c r="F335" s="131" t="s">
        <v>83</v>
      </c>
      <c r="G335" s="131"/>
      <c r="H335" s="154">
        <v>531</v>
      </c>
      <c r="I335" s="131" t="s">
        <v>29</v>
      </c>
      <c r="J335" s="137" t="s">
        <v>1395</v>
      </c>
      <c r="K335" s="137" t="s">
        <v>1145</v>
      </c>
      <c r="L335" s="138">
        <v>0</v>
      </c>
      <c r="M335" s="138">
        <v>1</v>
      </c>
      <c r="N335" s="138">
        <v>0.01</v>
      </c>
      <c r="O335" s="137" t="s">
        <v>1146</v>
      </c>
      <c r="P335" s="218" t="str">
        <f>INDEX('Policy Characteristics'!J:J,MATCH($C335,'Policy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5" s="131"/>
      <c r="R335" s="131"/>
      <c r="S335" s="144" t="s">
        <v>1147</v>
      </c>
      <c r="T335" s="131"/>
    </row>
    <row r="336" spans="1:20" x14ac:dyDescent="0.75">
      <c r="A336" s="124" t="s">
        <v>1308</v>
      </c>
      <c r="B336" s="137" t="s">
        <v>1310</v>
      </c>
      <c r="C336" s="137" t="s">
        <v>1016</v>
      </c>
      <c r="D336" s="131" t="s">
        <v>40</v>
      </c>
      <c r="E336" s="127"/>
      <c r="F336" s="131" t="s">
        <v>84</v>
      </c>
      <c r="G336" s="131"/>
      <c r="H336" s="154">
        <v>532</v>
      </c>
      <c r="I336" s="131" t="s">
        <v>29</v>
      </c>
      <c r="J336" s="137" t="s">
        <v>1395</v>
      </c>
      <c r="K336" s="137" t="s">
        <v>1145</v>
      </c>
      <c r="L336" s="138">
        <v>0</v>
      </c>
      <c r="M336" s="138">
        <v>1</v>
      </c>
      <c r="N336" s="138">
        <v>0.01</v>
      </c>
      <c r="O336" s="137" t="s">
        <v>1146</v>
      </c>
      <c r="P336" s="218" t="str">
        <f>INDEX('Policy Characteristics'!J:J,MATCH($C336,'Policy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6" s="131"/>
      <c r="R336" s="131"/>
      <c r="S336" s="144" t="s">
        <v>1147</v>
      </c>
      <c r="T336" s="131"/>
    </row>
    <row r="337" spans="1:20" x14ac:dyDescent="0.75">
      <c r="A337" s="124" t="s">
        <v>1308</v>
      </c>
      <c r="B337" s="137" t="s">
        <v>1310</v>
      </c>
      <c r="C337" s="137" t="s">
        <v>1016</v>
      </c>
      <c r="D337" s="131" t="s">
        <v>41</v>
      </c>
      <c r="E337" s="127"/>
      <c r="F337" s="131" t="s">
        <v>85</v>
      </c>
      <c r="G337" s="131"/>
      <c r="H337" s="154">
        <v>533</v>
      </c>
      <c r="I337" s="131" t="s">
        <v>30</v>
      </c>
      <c r="J337" s="137" t="s">
        <v>1395</v>
      </c>
      <c r="K337" s="137" t="s">
        <v>1145</v>
      </c>
      <c r="L337" s="150"/>
      <c r="M337" s="150"/>
      <c r="N337" s="150"/>
      <c r="O337" s="131"/>
      <c r="P337" s="218" t="str">
        <f>INDEX('Policy Characteristics'!J:J,MATCH($C337,'Policy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7" s="131"/>
      <c r="R337" s="131"/>
      <c r="S337" s="144"/>
      <c r="T337" s="131"/>
    </row>
    <row r="338" spans="1:20" x14ac:dyDescent="0.75">
      <c r="A338" s="124" t="s">
        <v>1308</v>
      </c>
      <c r="B338" s="137" t="s">
        <v>1310</v>
      </c>
      <c r="C338" s="137" t="s">
        <v>1016</v>
      </c>
      <c r="D338" s="131" t="s">
        <v>42</v>
      </c>
      <c r="E338" s="127"/>
      <c r="F338" s="131" t="s">
        <v>86</v>
      </c>
      <c r="G338" s="131"/>
      <c r="H338" s="154">
        <v>534</v>
      </c>
      <c r="I338" s="131" t="s">
        <v>30</v>
      </c>
      <c r="J338" s="137" t="s">
        <v>1395</v>
      </c>
      <c r="K338" s="137" t="s">
        <v>1145</v>
      </c>
      <c r="L338" s="150"/>
      <c r="M338" s="150"/>
      <c r="N338" s="150"/>
      <c r="O338" s="131"/>
      <c r="P338" s="218" t="str">
        <f>INDEX('Policy Characteristics'!J:J,MATCH($C338,'Policy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8" s="131"/>
      <c r="R338" s="131"/>
      <c r="S338" s="144"/>
      <c r="T338" s="131"/>
    </row>
    <row r="339" spans="1:20" x14ac:dyDescent="0.75">
      <c r="A339" s="124" t="s">
        <v>1308</v>
      </c>
      <c r="B339" s="137" t="s">
        <v>1310</v>
      </c>
      <c r="C339" s="137" t="s">
        <v>1016</v>
      </c>
      <c r="D339" s="131" t="s">
        <v>793</v>
      </c>
      <c r="E339" s="127"/>
      <c r="F339" s="131" t="s">
        <v>794</v>
      </c>
      <c r="G339" s="131"/>
      <c r="H339" s="154">
        <v>535</v>
      </c>
      <c r="I339" s="131" t="s">
        <v>29</v>
      </c>
      <c r="J339" s="137" t="s">
        <v>1395</v>
      </c>
      <c r="K339" s="137" t="s">
        <v>1145</v>
      </c>
      <c r="L339" s="138">
        <v>0</v>
      </c>
      <c r="M339" s="138">
        <v>1</v>
      </c>
      <c r="N339" s="138">
        <v>0.01</v>
      </c>
      <c r="O339" s="137" t="s">
        <v>1146</v>
      </c>
      <c r="P339" s="218" t="str">
        <f>INDEX('Policy Characteristics'!J:J,MATCH($C339,'Policy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9" s="131"/>
      <c r="R339" s="131"/>
      <c r="S339" s="144" t="s">
        <v>1147</v>
      </c>
      <c r="T339" s="131"/>
    </row>
    <row r="340" spans="1:20" x14ac:dyDescent="0.75">
      <c r="A340" s="124" t="s">
        <v>1308</v>
      </c>
      <c r="B340" s="137" t="s">
        <v>1310</v>
      </c>
      <c r="C340" s="137" t="s">
        <v>1016</v>
      </c>
      <c r="D340" s="131" t="s">
        <v>463</v>
      </c>
      <c r="E340" s="127"/>
      <c r="F340" s="131" t="s">
        <v>464</v>
      </c>
      <c r="G340" s="131"/>
      <c r="H340" s="154">
        <v>536</v>
      </c>
      <c r="I340" s="131" t="s">
        <v>30</v>
      </c>
      <c r="J340" s="137" t="s">
        <v>1395</v>
      </c>
      <c r="K340" s="137" t="s">
        <v>1145</v>
      </c>
      <c r="L340" s="150"/>
      <c r="M340" s="150"/>
      <c r="N340" s="150"/>
      <c r="O340" s="131"/>
      <c r="P340" s="218" t="str">
        <f>INDEX('Policy Characteristics'!J:J,MATCH($C340,'Policy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0" s="131"/>
      <c r="R340" s="131"/>
      <c r="S340" s="144"/>
      <c r="T340" s="131"/>
    </row>
    <row r="341" spans="1:20" x14ac:dyDescent="0.75">
      <c r="A341" s="124" t="s">
        <v>1308</v>
      </c>
      <c r="B341" s="137" t="s">
        <v>1310</v>
      </c>
      <c r="C341" s="137" t="s">
        <v>1016</v>
      </c>
      <c r="D341" s="131" t="s">
        <v>785</v>
      </c>
      <c r="E341" s="127"/>
      <c r="F341" s="131" t="s">
        <v>789</v>
      </c>
      <c r="G341" s="131"/>
      <c r="H341" s="154">
        <v>537</v>
      </c>
      <c r="I341" s="131" t="s">
        <v>29</v>
      </c>
      <c r="J341" s="137" t="s">
        <v>1395</v>
      </c>
      <c r="K341" s="137" t="s">
        <v>1145</v>
      </c>
      <c r="L341" s="138">
        <v>0</v>
      </c>
      <c r="M341" s="138">
        <v>1</v>
      </c>
      <c r="N341" s="138">
        <v>0.01</v>
      </c>
      <c r="O341" s="137" t="s">
        <v>1146</v>
      </c>
      <c r="P341" s="218" t="str">
        <f>INDEX('Policy Characteristics'!J:J,MATCH($C341,'Policy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1" s="131"/>
      <c r="R341" s="131"/>
      <c r="S341" s="144" t="s">
        <v>1147</v>
      </c>
      <c r="T341" s="131"/>
    </row>
    <row r="342" spans="1:20" x14ac:dyDescent="0.75">
      <c r="A342" s="124" t="s">
        <v>1308</v>
      </c>
      <c r="B342" s="137" t="s">
        <v>1310</v>
      </c>
      <c r="C342" s="137" t="s">
        <v>1016</v>
      </c>
      <c r="D342" s="131" t="s">
        <v>795</v>
      </c>
      <c r="E342" s="127"/>
      <c r="F342" s="131" t="s">
        <v>796</v>
      </c>
      <c r="G342" s="131"/>
      <c r="H342" s="154">
        <v>538</v>
      </c>
      <c r="I342" s="131" t="s">
        <v>29</v>
      </c>
      <c r="J342" s="137" t="s">
        <v>1395</v>
      </c>
      <c r="K342" s="137" t="s">
        <v>1145</v>
      </c>
      <c r="L342" s="138">
        <v>0</v>
      </c>
      <c r="M342" s="138">
        <v>1</v>
      </c>
      <c r="N342" s="138">
        <v>0.01</v>
      </c>
      <c r="O342" s="137" t="s">
        <v>1146</v>
      </c>
      <c r="P342" s="218" t="str">
        <f>INDEX('Policy Characteristics'!J:J,MATCH($C342,'Policy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2" s="131"/>
      <c r="R342" s="131"/>
      <c r="S342" s="144" t="s">
        <v>1147</v>
      </c>
      <c r="T342" s="131"/>
    </row>
    <row r="343" spans="1:20" x14ac:dyDescent="0.75">
      <c r="A343" s="124" t="s">
        <v>1308</v>
      </c>
      <c r="B343" s="137" t="s">
        <v>1310</v>
      </c>
      <c r="C343" s="137" t="s">
        <v>1016</v>
      </c>
      <c r="D343" s="131" t="s">
        <v>786</v>
      </c>
      <c r="E343" s="127"/>
      <c r="F343" s="131" t="s">
        <v>790</v>
      </c>
      <c r="G343" s="131"/>
      <c r="H343" s="154">
        <v>539</v>
      </c>
      <c r="I343" s="131" t="s">
        <v>29</v>
      </c>
      <c r="J343" s="137" t="s">
        <v>1395</v>
      </c>
      <c r="K343" s="137" t="s">
        <v>1145</v>
      </c>
      <c r="L343" s="138">
        <v>0</v>
      </c>
      <c r="M343" s="138">
        <v>1</v>
      </c>
      <c r="N343" s="138">
        <v>0.01</v>
      </c>
      <c r="O343" s="137" t="s">
        <v>1146</v>
      </c>
      <c r="P343" s="218" t="str">
        <f>INDEX('Policy Characteristics'!J:J,MATCH($C343,'Policy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3" s="131"/>
      <c r="R343" s="131"/>
      <c r="S343" s="144" t="s">
        <v>1147</v>
      </c>
      <c r="T343" s="131"/>
    </row>
    <row r="344" spans="1:20" x14ac:dyDescent="0.75">
      <c r="A344" s="124" t="s">
        <v>1308</v>
      </c>
      <c r="B344" s="137" t="s">
        <v>1310</v>
      </c>
      <c r="C344" s="137" t="s">
        <v>1016</v>
      </c>
      <c r="D344" s="131" t="s">
        <v>787</v>
      </c>
      <c r="E344" s="127"/>
      <c r="F344" s="131" t="s">
        <v>791</v>
      </c>
      <c r="G344" s="131"/>
      <c r="H344" s="154">
        <v>540</v>
      </c>
      <c r="I344" s="131" t="s">
        <v>30</v>
      </c>
      <c r="J344" s="137" t="s">
        <v>1395</v>
      </c>
      <c r="K344" s="137" t="s">
        <v>1145</v>
      </c>
      <c r="L344" s="150"/>
      <c r="M344" s="150"/>
      <c r="N344" s="150"/>
      <c r="O344" s="131"/>
      <c r="P344" s="218" t="str">
        <f>INDEX('Policy Characteristics'!J:J,MATCH($C344,'Policy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4" s="131"/>
      <c r="R344" s="131"/>
      <c r="S344" s="144"/>
      <c r="T344" s="131"/>
    </row>
    <row r="345" spans="1:20" x14ac:dyDescent="0.75">
      <c r="A345" s="124" t="s">
        <v>1308</v>
      </c>
      <c r="B345" s="137" t="s">
        <v>1310</v>
      </c>
      <c r="C345" s="137" t="s">
        <v>1016</v>
      </c>
      <c r="D345" s="131" t="s">
        <v>788</v>
      </c>
      <c r="E345" s="127"/>
      <c r="F345" s="131" t="s">
        <v>792</v>
      </c>
      <c r="G345" s="131"/>
      <c r="H345" s="154">
        <v>541</v>
      </c>
      <c r="I345" s="131" t="s">
        <v>30</v>
      </c>
      <c r="J345" s="137" t="s">
        <v>1395</v>
      </c>
      <c r="K345" s="137" t="s">
        <v>1145</v>
      </c>
      <c r="L345" s="150"/>
      <c r="M345" s="150"/>
      <c r="N345" s="150"/>
      <c r="O345" s="131"/>
      <c r="P345" s="218" t="str">
        <f>INDEX('Policy Characteristics'!J:J,MATCH($C345,'Policy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5" s="131"/>
      <c r="R345" s="131"/>
      <c r="S345" s="144"/>
      <c r="T345" s="131"/>
    </row>
    <row r="346" spans="1:20" x14ac:dyDescent="0.75">
      <c r="A346" s="124" t="s">
        <v>1308</v>
      </c>
      <c r="B346" s="150" t="s">
        <v>1311</v>
      </c>
      <c r="C346" s="150" t="s">
        <v>797</v>
      </c>
      <c r="D346" s="131"/>
      <c r="E346" s="131"/>
      <c r="F346" s="131"/>
      <c r="G346" s="131"/>
      <c r="H346" s="73">
        <v>450</v>
      </c>
      <c r="I346" s="131" t="s">
        <v>29</v>
      </c>
      <c r="J346" s="150" t="s">
        <v>1396</v>
      </c>
      <c r="K346" s="61" t="s">
        <v>798</v>
      </c>
      <c r="L346" s="143">
        <v>0</v>
      </c>
      <c r="M346" s="143">
        <v>1</v>
      </c>
      <c r="N346" s="143">
        <v>0.01</v>
      </c>
      <c r="O346" s="127" t="s">
        <v>799</v>
      </c>
      <c r="P346" s="218" t="str">
        <f>INDEX('Policy Characteristics'!J:J,MATCH($C346,'Policy Characteristics'!$C:$C,0))</f>
        <v>**Description:**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v>
      </c>
      <c r="Q346" s="131"/>
      <c r="R346" s="131" t="s">
        <v>991</v>
      </c>
      <c r="S346" s="139" t="s">
        <v>1104</v>
      </c>
      <c r="T346" s="131"/>
    </row>
    <row r="347" spans="1:20" x14ac:dyDescent="0.75">
      <c r="A347" s="124" t="s">
        <v>1308</v>
      </c>
      <c r="B347" s="127" t="s">
        <v>1313</v>
      </c>
      <c r="C347" s="61" t="s">
        <v>1078</v>
      </c>
      <c r="D347" s="127"/>
      <c r="E347" s="127"/>
      <c r="F347" s="127"/>
      <c r="G347" s="127"/>
      <c r="H347" s="158">
        <v>524</v>
      </c>
      <c r="I347" s="127" t="s">
        <v>29</v>
      </c>
      <c r="J347" s="127" t="s">
        <v>1397</v>
      </c>
      <c r="K347" s="61" t="s">
        <v>572</v>
      </c>
      <c r="L347" s="133">
        <v>0</v>
      </c>
      <c r="M347" s="134">
        <v>1</v>
      </c>
      <c r="N347" s="134">
        <v>0.01</v>
      </c>
      <c r="O347" s="127" t="s">
        <v>19</v>
      </c>
      <c r="P347" s="218" t="str">
        <f>INDEX('Policy Characteristics'!J:J,MATCH($C347,'Policy Characteristics'!$C:$C,0))</f>
        <v>**Description:**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v>
      </c>
      <c r="Q347" s="127" t="s">
        <v>765</v>
      </c>
      <c r="R347" s="131" t="s">
        <v>766</v>
      </c>
      <c r="S347" s="144" t="s">
        <v>142</v>
      </c>
      <c r="T347" s="127"/>
    </row>
    <row r="348" spans="1:20" x14ac:dyDescent="0.75">
      <c r="A348" s="124" t="s">
        <v>1308</v>
      </c>
      <c r="B348" s="61" t="s">
        <v>1315</v>
      </c>
      <c r="C348" s="61" t="s">
        <v>308</v>
      </c>
      <c r="D348" s="127"/>
      <c r="E348" s="127"/>
      <c r="F348" s="127"/>
      <c r="G348" s="127"/>
      <c r="H348" s="73" t="s">
        <v>182</v>
      </c>
      <c r="I348" s="127" t="s">
        <v>30</v>
      </c>
      <c r="J348" s="61" t="s">
        <v>1398</v>
      </c>
      <c r="K348" s="61" t="s">
        <v>580</v>
      </c>
      <c r="L348" s="61"/>
      <c r="M348" s="61"/>
      <c r="N348" s="61"/>
      <c r="O348" s="127"/>
      <c r="P348" s="218">
        <f>INDEX('Policy Characteristics'!J:J,MATCH($C348,'Policy Characteristics'!$C:$C,0))</f>
        <v>0</v>
      </c>
      <c r="Q348" s="127"/>
      <c r="R348" s="131"/>
      <c r="S348" s="135"/>
      <c r="T348" s="127"/>
    </row>
    <row r="349" spans="1:20" x14ac:dyDescent="0.75">
      <c r="A349" s="124" t="s">
        <v>1308</v>
      </c>
      <c r="B349" s="61" t="s">
        <v>1316</v>
      </c>
      <c r="C349" s="61" t="s">
        <v>118</v>
      </c>
      <c r="D349" s="127" t="s">
        <v>468</v>
      </c>
      <c r="E349" s="127"/>
      <c r="F349" s="131" t="s">
        <v>467</v>
      </c>
      <c r="G349" s="127"/>
      <c r="H349" s="73" t="s">
        <v>182</v>
      </c>
      <c r="I349" s="131" t="s">
        <v>30</v>
      </c>
      <c r="J349" s="61" t="s">
        <v>1399</v>
      </c>
      <c r="K349" s="61" t="s">
        <v>571</v>
      </c>
      <c r="L349" s="61"/>
      <c r="M349" s="61"/>
      <c r="N349" s="61"/>
      <c r="O349" s="127"/>
      <c r="P349" s="218" t="str">
        <f>INDEX('Policy Characteristics'!J:J,MATCH($C349,'Policy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49" s="129"/>
      <c r="R349" s="131"/>
      <c r="S349" s="144"/>
      <c r="T349" s="129"/>
    </row>
    <row r="350" spans="1:20" x14ac:dyDescent="0.75">
      <c r="A350" s="124" t="s">
        <v>1308</v>
      </c>
      <c r="B350" s="137" t="s">
        <v>1316</v>
      </c>
      <c r="C350" s="137" t="s">
        <v>118</v>
      </c>
      <c r="D350" s="131" t="s">
        <v>61</v>
      </c>
      <c r="E350" s="129"/>
      <c r="F350" s="131" t="s">
        <v>75</v>
      </c>
      <c r="G350" s="129"/>
      <c r="H350" s="73" t="s">
        <v>182</v>
      </c>
      <c r="I350" s="131" t="s">
        <v>30</v>
      </c>
      <c r="J350" s="137" t="s">
        <v>1399</v>
      </c>
      <c r="K350" s="137" t="s">
        <v>571</v>
      </c>
      <c r="L350" s="137"/>
      <c r="M350" s="137"/>
      <c r="N350" s="137"/>
      <c r="O350" s="129"/>
      <c r="P350" s="218" t="str">
        <f>INDEX('Policy Characteristics'!J:J,MATCH($C350,'Policy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0" s="129"/>
      <c r="R350" s="131"/>
      <c r="S350" s="144"/>
      <c r="T350" s="129"/>
    </row>
    <row r="351" spans="1:20" x14ac:dyDescent="0.75">
      <c r="A351" s="124" t="s">
        <v>1308</v>
      </c>
      <c r="B351" s="137" t="s">
        <v>1316</v>
      </c>
      <c r="C351" s="137" t="s">
        <v>118</v>
      </c>
      <c r="D351" s="131" t="s">
        <v>62</v>
      </c>
      <c r="E351" s="129"/>
      <c r="F351" s="131" t="s">
        <v>76</v>
      </c>
      <c r="G351" s="129"/>
      <c r="H351" s="73">
        <v>37</v>
      </c>
      <c r="I351" s="131" t="s">
        <v>29</v>
      </c>
      <c r="J351" s="137" t="s">
        <v>1399</v>
      </c>
      <c r="K351" s="137" t="s">
        <v>571</v>
      </c>
      <c r="L351" s="150">
        <v>0</v>
      </c>
      <c r="M351" s="125">
        <v>200</v>
      </c>
      <c r="N351" s="125">
        <v>2</v>
      </c>
      <c r="O351" s="126" t="s">
        <v>1013</v>
      </c>
      <c r="P351" s="218" t="str">
        <f>INDEX('Policy Characteristics'!J:J,MATCH($C351,'Policy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1" s="127" t="s">
        <v>211</v>
      </c>
      <c r="R351" s="131" t="s">
        <v>212</v>
      </c>
      <c r="S351" s="135" t="s">
        <v>143</v>
      </c>
      <c r="T351" s="127"/>
    </row>
    <row r="352" spans="1:20" x14ac:dyDescent="0.75">
      <c r="A352" s="124" t="s">
        <v>1308</v>
      </c>
      <c r="B352" s="137" t="s">
        <v>1316</v>
      </c>
      <c r="C352" s="137" t="s">
        <v>118</v>
      </c>
      <c r="D352" s="131" t="s">
        <v>63</v>
      </c>
      <c r="E352" s="129"/>
      <c r="F352" s="131" t="s">
        <v>77</v>
      </c>
      <c r="G352" s="129"/>
      <c r="H352" s="73"/>
      <c r="I352" s="131" t="s">
        <v>30</v>
      </c>
      <c r="J352" s="137" t="s">
        <v>1399</v>
      </c>
      <c r="K352" s="137" t="s">
        <v>571</v>
      </c>
      <c r="L352" s="137"/>
      <c r="M352" s="137"/>
      <c r="N352" s="137"/>
      <c r="O352" s="129"/>
      <c r="P352" s="218" t="str">
        <f>INDEX('Policy Characteristics'!J:J,MATCH($C352,'Policy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2" s="129"/>
      <c r="R352" s="131"/>
      <c r="S352" s="132"/>
      <c r="T352" s="129"/>
    </row>
    <row r="353" spans="1:20" x14ac:dyDescent="0.75">
      <c r="A353" s="124" t="s">
        <v>1308</v>
      </c>
      <c r="B353" s="137" t="s">
        <v>1316</v>
      </c>
      <c r="C353" s="137" t="s">
        <v>118</v>
      </c>
      <c r="D353" s="131" t="s">
        <v>469</v>
      </c>
      <c r="E353" s="129"/>
      <c r="F353" s="131" t="s">
        <v>473</v>
      </c>
      <c r="G353" s="129"/>
      <c r="H353" s="73">
        <v>39</v>
      </c>
      <c r="I353" s="131" t="s">
        <v>29</v>
      </c>
      <c r="J353" s="137" t="s">
        <v>1399</v>
      </c>
      <c r="K353" s="137" t="s">
        <v>571</v>
      </c>
      <c r="L353" s="137">
        <v>0</v>
      </c>
      <c r="M353" s="137">
        <v>200</v>
      </c>
      <c r="N353" s="137">
        <v>2</v>
      </c>
      <c r="O353" s="129" t="s">
        <v>1013</v>
      </c>
      <c r="P353" s="218" t="str">
        <f>INDEX('Policy Characteristics'!J:J,MATCH($C353,'Policy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3" s="127" t="s">
        <v>211</v>
      </c>
      <c r="R353" s="131" t="s">
        <v>212</v>
      </c>
      <c r="S353" s="132" t="s">
        <v>143</v>
      </c>
      <c r="T353" s="127"/>
    </row>
    <row r="354" spans="1:20" x14ac:dyDescent="0.75">
      <c r="A354" s="124" t="s">
        <v>1308</v>
      </c>
      <c r="B354" s="137" t="s">
        <v>1316</v>
      </c>
      <c r="C354" s="137" t="s">
        <v>118</v>
      </c>
      <c r="D354" s="131" t="s">
        <v>64</v>
      </c>
      <c r="E354" s="129"/>
      <c r="F354" s="131" t="s">
        <v>78</v>
      </c>
      <c r="G354" s="129"/>
      <c r="H354" s="73">
        <v>40</v>
      </c>
      <c r="I354" s="131" t="s">
        <v>29</v>
      </c>
      <c r="J354" s="137" t="s">
        <v>1399</v>
      </c>
      <c r="K354" s="137" t="s">
        <v>571</v>
      </c>
      <c r="L354" s="137">
        <v>0</v>
      </c>
      <c r="M354" s="137">
        <v>200</v>
      </c>
      <c r="N354" s="137">
        <v>2</v>
      </c>
      <c r="O354" s="129" t="s">
        <v>1013</v>
      </c>
      <c r="P354" s="218" t="str">
        <f>INDEX('Policy Characteristics'!J:J,MATCH($C354,'Policy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4" s="127" t="s">
        <v>211</v>
      </c>
      <c r="R354" s="131" t="s">
        <v>212</v>
      </c>
      <c r="S354" s="132" t="s">
        <v>143</v>
      </c>
      <c r="T354" s="127"/>
    </row>
    <row r="355" spans="1:20" x14ac:dyDescent="0.75">
      <c r="A355" s="124" t="s">
        <v>1308</v>
      </c>
      <c r="B355" s="137" t="s">
        <v>1316</v>
      </c>
      <c r="C355" s="137" t="s">
        <v>118</v>
      </c>
      <c r="D355" s="131" t="s">
        <v>65</v>
      </c>
      <c r="E355" s="129"/>
      <c r="F355" s="131" t="s">
        <v>79</v>
      </c>
      <c r="G355" s="129"/>
      <c r="H355" s="73">
        <v>41</v>
      </c>
      <c r="I355" s="131" t="s">
        <v>29</v>
      </c>
      <c r="J355" s="137" t="s">
        <v>1399</v>
      </c>
      <c r="K355" s="137" t="s">
        <v>571</v>
      </c>
      <c r="L355" s="137">
        <v>0</v>
      </c>
      <c r="M355" s="137">
        <v>200</v>
      </c>
      <c r="N355" s="137">
        <v>2</v>
      </c>
      <c r="O355" s="129" t="s">
        <v>1013</v>
      </c>
      <c r="P355" s="218" t="str">
        <f>INDEX('Policy Characteristics'!J:J,MATCH($C355,'Policy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5" s="127" t="s">
        <v>211</v>
      </c>
      <c r="R355" s="131" t="s">
        <v>212</v>
      </c>
      <c r="S355" s="132" t="s">
        <v>143</v>
      </c>
      <c r="T355" s="127"/>
    </row>
    <row r="356" spans="1:20" x14ac:dyDescent="0.75">
      <c r="A356" s="124" t="s">
        <v>1308</v>
      </c>
      <c r="B356" s="137" t="s">
        <v>1316</v>
      </c>
      <c r="C356" s="137" t="s">
        <v>118</v>
      </c>
      <c r="D356" s="131" t="s">
        <v>66</v>
      </c>
      <c r="E356" s="129"/>
      <c r="F356" s="131" t="s">
        <v>80</v>
      </c>
      <c r="G356" s="129"/>
      <c r="H356" s="73">
        <v>42</v>
      </c>
      <c r="I356" s="131" t="s">
        <v>30</v>
      </c>
      <c r="J356" s="137" t="s">
        <v>1399</v>
      </c>
      <c r="K356" s="137" t="s">
        <v>571</v>
      </c>
      <c r="L356" s="137">
        <v>0</v>
      </c>
      <c r="M356" s="137">
        <v>200</v>
      </c>
      <c r="N356" s="137">
        <v>2</v>
      </c>
      <c r="O356" s="129" t="s">
        <v>1013</v>
      </c>
      <c r="P356" s="218" t="str">
        <f>INDEX('Policy Characteristics'!J:J,MATCH($C356,'Policy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6" s="127" t="s">
        <v>211</v>
      </c>
      <c r="R356" s="131" t="s">
        <v>212</v>
      </c>
      <c r="S356" s="132" t="s">
        <v>143</v>
      </c>
      <c r="T356" s="127"/>
    </row>
    <row r="357" spans="1:20" x14ac:dyDescent="0.75">
      <c r="A357" s="124" t="s">
        <v>1308</v>
      </c>
      <c r="B357" s="137" t="s">
        <v>1316</v>
      </c>
      <c r="C357" s="137" t="s">
        <v>118</v>
      </c>
      <c r="D357" s="131" t="s">
        <v>465</v>
      </c>
      <c r="E357" s="129"/>
      <c r="F357" s="131" t="s">
        <v>464</v>
      </c>
      <c r="G357" s="129"/>
      <c r="H357" s="73"/>
      <c r="I357" s="131" t="s">
        <v>30</v>
      </c>
      <c r="J357" s="137" t="s">
        <v>1399</v>
      </c>
      <c r="K357" s="137" t="s">
        <v>571</v>
      </c>
      <c r="L357" s="138"/>
      <c r="M357" s="138"/>
      <c r="N357" s="138"/>
      <c r="O357" s="129"/>
      <c r="P357" s="218" t="str">
        <f>INDEX('Policy Characteristics'!J:J,MATCH($C357,'Policy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7" s="127"/>
      <c r="R357" s="131"/>
      <c r="S357" s="132"/>
      <c r="T357" s="127"/>
    </row>
    <row r="358" spans="1:20" x14ac:dyDescent="0.75">
      <c r="A358" s="124" t="s">
        <v>1308</v>
      </c>
      <c r="B358" s="137" t="s">
        <v>1316</v>
      </c>
      <c r="C358" s="137" t="s">
        <v>118</v>
      </c>
      <c r="D358" s="131" t="s">
        <v>475</v>
      </c>
      <c r="E358" s="129"/>
      <c r="F358" s="131" t="s">
        <v>476</v>
      </c>
      <c r="G358" s="129"/>
      <c r="H358" s="73">
        <v>184</v>
      </c>
      <c r="I358" s="131" t="s">
        <v>30</v>
      </c>
      <c r="J358" s="137" t="s">
        <v>1399</v>
      </c>
      <c r="K358" s="137" t="s">
        <v>571</v>
      </c>
      <c r="L358" s="137">
        <v>0</v>
      </c>
      <c r="M358" s="137">
        <v>200</v>
      </c>
      <c r="N358" s="137">
        <v>2</v>
      </c>
      <c r="O358" s="129" t="s">
        <v>1013</v>
      </c>
      <c r="P358" s="218" t="str">
        <f>INDEX('Policy Characteristics'!J:J,MATCH($C358,'Policy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8" s="127" t="s">
        <v>211</v>
      </c>
      <c r="R358" s="131" t="s">
        <v>212</v>
      </c>
      <c r="S358" s="132" t="s">
        <v>143</v>
      </c>
      <c r="T358" s="127"/>
    </row>
    <row r="359" spans="1:20" x14ac:dyDescent="0.75">
      <c r="A359" s="124" t="s">
        <v>1308</v>
      </c>
      <c r="B359" s="137" t="s">
        <v>1316</v>
      </c>
      <c r="C359" s="137" t="s">
        <v>118</v>
      </c>
      <c r="D359" s="131" t="s">
        <v>1008</v>
      </c>
      <c r="E359" s="127"/>
      <c r="F359" s="131" t="s">
        <v>789</v>
      </c>
      <c r="G359" s="129"/>
      <c r="H359" s="73"/>
      <c r="I359" s="131" t="s">
        <v>30</v>
      </c>
      <c r="J359" s="137" t="s">
        <v>1399</v>
      </c>
      <c r="K359" s="137" t="s">
        <v>571</v>
      </c>
      <c r="L359" s="137"/>
      <c r="M359" s="137"/>
      <c r="N359" s="137"/>
      <c r="O359" s="129"/>
      <c r="P359" s="218" t="str">
        <f>INDEX('Policy Characteristics'!J:J,MATCH($C359,'Policy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9" s="127"/>
      <c r="R359" s="131"/>
      <c r="S359" s="132"/>
      <c r="T359" s="127"/>
    </row>
    <row r="360" spans="1:20" x14ac:dyDescent="0.75">
      <c r="A360" s="124" t="s">
        <v>1308</v>
      </c>
      <c r="B360" s="137" t="s">
        <v>1316</v>
      </c>
      <c r="C360" s="137" t="s">
        <v>118</v>
      </c>
      <c r="D360" s="131" t="s">
        <v>1009</v>
      </c>
      <c r="E360" s="127"/>
      <c r="F360" s="131" t="s">
        <v>1010</v>
      </c>
      <c r="G360" s="129"/>
      <c r="H360" s="73"/>
      <c r="I360" s="131" t="s">
        <v>30</v>
      </c>
      <c r="J360" s="137" t="s">
        <v>1399</v>
      </c>
      <c r="K360" s="137" t="s">
        <v>571</v>
      </c>
      <c r="L360" s="137"/>
      <c r="M360" s="137"/>
      <c r="N360" s="137"/>
      <c r="O360" s="129"/>
      <c r="P360" s="218" t="str">
        <f>INDEX('Policy Characteristics'!J:J,MATCH($C360,'Policy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0" s="127"/>
      <c r="R360" s="131"/>
      <c r="S360" s="132"/>
      <c r="T360" s="127"/>
    </row>
    <row r="361" spans="1:20" x14ac:dyDescent="0.75">
      <c r="A361" s="124" t="s">
        <v>1308</v>
      </c>
      <c r="B361" s="137" t="s">
        <v>1316</v>
      </c>
      <c r="C361" s="137" t="s">
        <v>118</v>
      </c>
      <c r="D361" s="131" t="s">
        <v>1096</v>
      </c>
      <c r="E361" s="127"/>
      <c r="F361" s="131" t="s">
        <v>791</v>
      </c>
      <c r="G361" s="129"/>
      <c r="H361" s="73"/>
      <c r="I361" s="131" t="s">
        <v>30</v>
      </c>
      <c r="J361" s="137" t="s">
        <v>1399</v>
      </c>
      <c r="K361" s="137" t="s">
        <v>571</v>
      </c>
      <c r="L361" s="137"/>
      <c r="M361" s="137"/>
      <c r="N361" s="137"/>
      <c r="O361" s="129"/>
      <c r="P361" s="218" t="str">
        <f>INDEX('Policy Characteristics'!J:J,MATCH($C361,'Policy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1" s="127"/>
      <c r="R361" s="131"/>
      <c r="S361" s="132"/>
      <c r="T361" s="127"/>
    </row>
    <row r="362" spans="1:20" x14ac:dyDescent="0.75">
      <c r="A362" s="124" t="s">
        <v>1308</v>
      </c>
      <c r="B362" s="61" t="s">
        <v>1317</v>
      </c>
      <c r="C362" s="61" t="s">
        <v>282</v>
      </c>
      <c r="D362" s="127"/>
      <c r="E362" s="127"/>
      <c r="F362" s="127"/>
      <c r="G362" s="127"/>
      <c r="H362" s="73">
        <v>43</v>
      </c>
      <c r="I362" s="127" t="s">
        <v>29</v>
      </c>
      <c r="J362" s="61" t="s">
        <v>1400</v>
      </c>
      <c r="K362" s="61" t="s">
        <v>570</v>
      </c>
      <c r="L362" s="133">
        <v>0</v>
      </c>
      <c r="M362" s="134">
        <v>1</v>
      </c>
      <c r="N362" s="134">
        <v>0.01</v>
      </c>
      <c r="O362" s="127" t="s">
        <v>18</v>
      </c>
      <c r="P362" s="218" t="str">
        <f>INDEX('Policy Characteristics'!J:J,MATCH($C362,'Policy Characteristics'!$C:$C,0))</f>
        <v>**Description:**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v>
      </c>
      <c r="Q362" s="127" t="s">
        <v>213</v>
      </c>
      <c r="R362" s="131" t="s">
        <v>214</v>
      </c>
      <c r="S362" s="135" t="s">
        <v>693</v>
      </c>
      <c r="T362" s="127"/>
    </row>
    <row r="363" spans="1:20" x14ac:dyDescent="0.75">
      <c r="A363" s="124" t="s">
        <v>1308</v>
      </c>
      <c r="B363" s="61" t="s">
        <v>1319</v>
      </c>
      <c r="C363" s="61" t="s">
        <v>702</v>
      </c>
      <c r="D363" s="127" t="s">
        <v>120</v>
      </c>
      <c r="E363" s="127" t="s">
        <v>703</v>
      </c>
      <c r="F363" s="131" t="s">
        <v>717</v>
      </c>
      <c r="G363" s="127" t="s">
        <v>709</v>
      </c>
      <c r="H363" s="73">
        <v>381</v>
      </c>
      <c r="I363" s="127" t="s">
        <v>30</v>
      </c>
      <c r="J363" s="61" t="s">
        <v>1401</v>
      </c>
      <c r="K363" s="61" t="s">
        <v>716</v>
      </c>
      <c r="L363" s="133">
        <v>0</v>
      </c>
      <c r="M363" s="133">
        <v>1</v>
      </c>
      <c r="N363" s="134">
        <v>0.01</v>
      </c>
      <c r="O363" s="127" t="s">
        <v>715</v>
      </c>
      <c r="P363" s="218" t="str">
        <f>INDEX('Policy Characteristics'!J:J,MATCH($C363,'Policy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3" s="127" t="s">
        <v>223</v>
      </c>
      <c r="R363" s="131" t="s">
        <v>992</v>
      </c>
      <c r="S363" s="135"/>
      <c r="T363" s="127"/>
    </row>
    <row r="364" spans="1:20" x14ac:dyDescent="0.75">
      <c r="A364" s="124" t="s">
        <v>1308</v>
      </c>
      <c r="B364" s="137" t="s">
        <v>1319</v>
      </c>
      <c r="C364" s="137" t="s">
        <v>702</v>
      </c>
      <c r="D364" s="127" t="s">
        <v>120</v>
      </c>
      <c r="E364" s="127" t="s">
        <v>704</v>
      </c>
      <c r="F364" s="131" t="s">
        <v>717</v>
      </c>
      <c r="G364" s="127" t="s">
        <v>712</v>
      </c>
      <c r="H364" s="73">
        <v>382</v>
      </c>
      <c r="I364" s="127" t="s">
        <v>30</v>
      </c>
      <c r="J364" s="137" t="s">
        <v>1401</v>
      </c>
      <c r="K364" s="137" t="s">
        <v>716</v>
      </c>
      <c r="L364" s="138">
        <v>0</v>
      </c>
      <c r="M364" s="138">
        <v>1</v>
      </c>
      <c r="N364" s="138">
        <v>0.01</v>
      </c>
      <c r="O364" s="137" t="s">
        <v>715</v>
      </c>
      <c r="P364" s="218" t="str">
        <f>INDEX('Policy Characteristics'!J:J,MATCH($C364,'Policy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4" s="137" t="s">
        <v>223</v>
      </c>
      <c r="R364" s="137" t="s">
        <v>992</v>
      </c>
      <c r="S364" s="135"/>
      <c r="T364" s="127"/>
    </row>
    <row r="365" spans="1:20" x14ac:dyDescent="0.75">
      <c r="A365" s="124" t="s">
        <v>1308</v>
      </c>
      <c r="B365" s="137" t="s">
        <v>1319</v>
      </c>
      <c r="C365" s="137" t="s">
        <v>702</v>
      </c>
      <c r="D365" s="127" t="s">
        <v>120</v>
      </c>
      <c r="E365" s="127" t="s">
        <v>705</v>
      </c>
      <c r="F365" s="131" t="s">
        <v>717</v>
      </c>
      <c r="G365" s="127" t="s">
        <v>713</v>
      </c>
      <c r="H365" s="73">
        <v>383</v>
      </c>
      <c r="I365" s="127" t="s">
        <v>29</v>
      </c>
      <c r="J365" s="137" t="s">
        <v>1401</v>
      </c>
      <c r="K365" s="137" t="s">
        <v>716</v>
      </c>
      <c r="L365" s="138">
        <v>0</v>
      </c>
      <c r="M365" s="138">
        <v>1</v>
      </c>
      <c r="N365" s="138">
        <v>0.01</v>
      </c>
      <c r="O365" s="137" t="s">
        <v>715</v>
      </c>
      <c r="P365" s="218" t="str">
        <f>INDEX('Policy Characteristics'!J:J,MATCH($C365,'Policy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5" s="137" t="s">
        <v>223</v>
      </c>
      <c r="R365" s="137" t="s">
        <v>992</v>
      </c>
      <c r="S365" s="135"/>
      <c r="T365" s="127"/>
    </row>
    <row r="366" spans="1:20" x14ac:dyDescent="0.75">
      <c r="A366" s="124" t="s">
        <v>1308</v>
      </c>
      <c r="B366" s="137" t="s">
        <v>1319</v>
      </c>
      <c r="C366" s="137" t="s">
        <v>702</v>
      </c>
      <c r="D366" s="127" t="s">
        <v>120</v>
      </c>
      <c r="E366" s="127" t="s">
        <v>706</v>
      </c>
      <c r="F366" s="131" t="s">
        <v>717</v>
      </c>
      <c r="G366" s="127" t="s">
        <v>710</v>
      </c>
      <c r="H366" s="73">
        <v>384</v>
      </c>
      <c r="I366" s="127" t="s">
        <v>30</v>
      </c>
      <c r="J366" s="137" t="s">
        <v>1401</v>
      </c>
      <c r="K366" s="137" t="s">
        <v>716</v>
      </c>
      <c r="L366" s="138">
        <v>0</v>
      </c>
      <c r="M366" s="138">
        <v>1</v>
      </c>
      <c r="N366" s="138">
        <v>0.01</v>
      </c>
      <c r="O366" s="137" t="s">
        <v>715</v>
      </c>
      <c r="P366" s="218" t="str">
        <f>INDEX('Policy Characteristics'!J:J,MATCH($C366,'Policy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6" s="137" t="s">
        <v>223</v>
      </c>
      <c r="R366" s="137" t="s">
        <v>992</v>
      </c>
      <c r="S366" s="135"/>
      <c r="T366" s="127"/>
    </row>
    <row r="367" spans="1:20" x14ac:dyDescent="0.75">
      <c r="A367" s="124" t="s">
        <v>1308</v>
      </c>
      <c r="B367" s="137" t="s">
        <v>1319</v>
      </c>
      <c r="C367" s="137" t="s">
        <v>702</v>
      </c>
      <c r="D367" s="127" t="s">
        <v>120</v>
      </c>
      <c r="E367" s="127" t="s">
        <v>707</v>
      </c>
      <c r="F367" s="131" t="s">
        <v>717</v>
      </c>
      <c r="G367" s="127" t="s">
        <v>711</v>
      </c>
      <c r="H367" s="73">
        <v>385</v>
      </c>
      <c r="I367" s="127" t="s">
        <v>30</v>
      </c>
      <c r="J367" s="137" t="s">
        <v>1401</v>
      </c>
      <c r="K367" s="137" t="s">
        <v>716</v>
      </c>
      <c r="L367" s="138">
        <v>0</v>
      </c>
      <c r="M367" s="138">
        <v>1</v>
      </c>
      <c r="N367" s="138">
        <v>0.01</v>
      </c>
      <c r="O367" s="137" t="s">
        <v>715</v>
      </c>
      <c r="P367" s="218" t="str">
        <f>INDEX('Policy Characteristics'!J:J,MATCH($C367,'Policy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7" s="137" t="s">
        <v>223</v>
      </c>
      <c r="R367" s="137" t="s">
        <v>992</v>
      </c>
      <c r="S367" s="135"/>
      <c r="T367" s="127"/>
    </row>
    <row r="368" spans="1:20" x14ac:dyDescent="0.75">
      <c r="A368" s="124" t="s">
        <v>1308</v>
      </c>
      <c r="B368" s="137" t="s">
        <v>1319</v>
      </c>
      <c r="C368" s="137" t="s">
        <v>702</v>
      </c>
      <c r="D368" s="127" t="s">
        <v>120</v>
      </c>
      <c r="E368" s="127" t="s">
        <v>708</v>
      </c>
      <c r="F368" s="131" t="s">
        <v>717</v>
      </c>
      <c r="G368" s="127" t="s">
        <v>714</v>
      </c>
      <c r="H368" s="73">
        <v>386</v>
      </c>
      <c r="I368" s="127" t="s">
        <v>30</v>
      </c>
      <c r="J368" s="137" t="s">
        <v>1401</v>
      </c>
      <c r="K368" s="137" t="s">
        <v>716</v>
      </c>
      <c r="L368" s="138">
        <v>0</v>
      </c>
      <c r="M368" s="138">
        <v>1</v>
      </c>
      <c r="N368" s="138">
        <v>0.01</v>
      </c>
      <c r="O368" s="137" t="s">
        <v>715</v>
      </c>
      <c r="P368" s="218" t="str">
        <f>INDEX('Policy Characteristics'!J:J,MATCH($C368,'Policy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8" s="137" t="s">
        <v>223</v>
      </c>
      <c r="R368" s="137" t="s">
        <v>992</v>
      </c>
      <c r="S368" s="135"/>
      <c r="T368" s="127"/>
    </row>
    <row r="369" spans="1:20" x14ac:dyDescent="0.75">
      <c r="A369" s="124" t="s">
        <v>1308</v>
      </c>
      <c r="B369" s="137" t="s">
        <v>1319</v>
      </c>
      <c r="C369" s="137" t="s">
        <v>702</v>
      </c>
      <c r="D369" s="127" t="s">
        <v>120</v>
      </c>
      <c r="E369" s="127" t="s">
        <v>996</v>
      </c>
      <c r="F369" s="131" t="s">
        <v>717</v>
      </c>
      <c r="G369" s="127" t="s">
        <v>999</v>
      </c>
      <c r="H369" s="73">
        <v>387</v>
      </c>
      <c r="I369" s="127" t="s">
        <v>29</v>
      </c>
      <c r="J369" s="137" t="s">
        <v>1401</v>
      </c>
      <c r="K369" s="137" t="s">
        <v>716</v>
      </c>
      <c r="L369" s="138">
        <v>0</v>
      </c>
      <c r="M369" s="138">
        <v>1</v>
      </c>
      <c r="N369" s="138">
        <v>0.01</v>
      </c>
      <c r="O369" s="137" t="s">
        <v>715</v>
      </c>
      <c r="P369" s="218" t="str">
        <f>INDEX('Policy Characteristics'!J:J,MATCH($C369,'Policy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9" s="137" t="s">
        <v>223</v>
      </c>
      <c r="R369" s="137" t="s">
        <v>992</v>
      </c>
      <c r="S369" s="135"/>
      <c r="T369" s="127"/>
    </row>
    <row r="370" spans="1:20" x14ac:dyDescent="0.75">
      <c r="A370" s="124" t="s">
        <v>1308</v>
      </c>
      <c r="B370" s="137" t="s">
        <v>1319</v>
      </c>
      <c r="C370" s="137" t="s">
        <v>702</v>
      </c>
      <c r="D370" s="127" t="s">
        <v>120</v>
      </c>
      <c r="E370" s="127" t="s">
        <v>997</v>
      </c>
      <c r="F370" s="131" t="s">
        <v>717</v>
      </c>
      <c r="G370" s="127" t="s">
        <v>1001</v>
      </c>
      <c r="H370" s="73">
        <v>388</v>
      </c>
      <c r="I370" s="127" t="s">
        <v>29</v>
      </c>
      <c r="J370" s="137" t="s">
        <v>1401</v>
      </c>
      <c r="K370" s="137" t="s">
        <v>716</v>
      </c>
      <c r="L370" s="138">
        <v>0</v>
      </c>
      <c r="M370" s="138">
        <v>1</v>
      </c>
      <c r="N370" s="138">
        <v>0.01</v>
      </c>
      <c r="O370" s="137" t="s">
        <v>715</v>
      </c>
      <c r="P370" s="218" t="str">
        <f>INDEX('Policy Characteristics'!J:J,MATCH($C370,'Policy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0" s="137" t="s">
        <v>223</v>
      </c>
      <c r="R370" s="137" t="s">
        <v>992</v>
      </c>
      <c r="S370" s="135"/>
      <c r="T370" s="127"/>
    </row>
    <row r="371" spans="1:20" x14ac:dyDescent="0.75">
      <c r="A371" s="124" t="s">
        <v>1308</v>
      </c>
      <c r="B371" s="137" t="s">
        <v>1319</v>
      </c>
      <c r="C371" s="137" t="s">
        <v>702</v>
      </c>
      <c r="D371" s="127" t="s">
        <v>120</v>
      </c>
      <c r="E371" s="127" t="s">
        <v>998</v>
      </c>
      <c r="F371" s="131" t="s">
        <v>717</v>
      </c>
      <c r="G371" s="127" t="s">
        <v>1002</v>
      </c>
      <c r="H371" s="73">
        <v>389</v>
      </c>
      <c r="I371" s="127" t="s">
        <v>30</v>
      </c>
      <c r="J371" s="137" t="s">
        <v>1401</v>
      </c>
      <c r="K371" s="137" t="s">
        <v>716</v>
      </c>
      <c r="L371" s="138">
        <v>0</v>
      </c>
      <c r="M371" s="138">
        <v>1</v>
      </c>
      <c r="N371" s="138">
        <v>0.01</v>
      </c>
      <c r="O371" s="137" t="s">
        <v>715</v>
      </c>
      <c r="P371" s="218" t="str">
        <f>INDEX('Policy Characteristics'!J:J,MATCH($C371,'Policy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1" s="137" t="s">
        <v>223</v>
      </c>
      <c r="R371" s="137" t="s">
        <v>992</v>
      </c>
      <c r="S371" s="135"/>
      <c r="T371" s="127"/>
    </row>
    <row r="372" spans="1:20" x14ac:dyDescent="0.75">
      <c r="A372" s="124" t="s">
        <v>1308</v>
      </c>
      <c r="B372" s="137" t="s">
        <v>1319</v>
      </c>
      <c r="C372" s="137" t="s">
        <v>702</v>
      </c>
      <c r="D372" s="127" t="s">
        <v>120</v>
      </c>
      <c r="E372" s="127" t="s">
        <v>995</v>
      </c>
      <c r="F372" s="131" t="s">
        <v>717</v>
      </c>
      <c r="G372" s="127" t="s">
        <v>1000</v>
      </c>
      <c r="H372" s="73">
        <v>390</v>
      </c>
      <c r="I372" s="127" t="s">
        <v>30</v>
      </c>
      <c r="J372" s="137" t="s">
        <v>1401</v>
      </c>
      <c r="K372" s="137" t="s">
        <v>716</v>
      </c>
      <c r="L372" s="138">
        <v>0</v>
      </c>
      <c r="M372" s="138">
        <v>1</v>
      </c>
      <c r="N372" s="138">
        <v>0.01</v>
      </c>
      <c r="O372" s="137" t="s">
        <v>715</v>
      </c>
      <c r="P372" s="218" t="str">
        <f>INDEX('Policy Characteristics'!J:J,MATCH($C372,'Policy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2" s="137" t="s">
        <v>223</v>
      </c>
      <c r="R372" s="137" t="s">
        <v>992</v>
      </c>
      <c r="S372" s="135"/>
      <c r="T372" s="127"/>
    </row>
    <row r="373" spans="1:20" s="5" customFormat="1" x14ac:dyDescent="0.75">
      <c r="A373" s="124" t="s">
        <v>1308</v>
      </c>
      <c r="B373" s="137" t="s">
        <v>1319</v>
      </c>
      <c r="C373" s="137" t="s">
        <v>702</v>
      </c>
      <c r="D373" s="131" t="s">
        <v>121</v>
      </c>
      <c r="E373" s="127" t="s">
        <v>703</v>
      </c>
      <c r="F373" s="131" t="s">
        <v>718</v>
      </c>
      <c r="G373" s="127" t="s">
        <v>709</v>
      </c>
      <c r="H373" s="73">
        <v>391</v>
      </c>
      <c r="I373" s="127" t="s">
        <v>30</v>
      </c>
      <c r="J373" s="137" t="s">
        <v>1401</v>
      </c>
      <c r="K373" s="137" t="s">
        <v>716</v>
      </c>
      <c r="L373" s="138">
        <v>0</v>
      </c>
      <c r="M373" s="138">
        <v>1</v>
      </c>
      <c r="N373" s="138">
        <v>0.01</v>
      </c>
      <c r="O373" s="137" t="s">
        <v>715</v>
      </c>
      <c r="P373" s="218" t="str">
        <f>INDEX('Policy Characteristics'!J:J,MATCH($C373,'Policy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3" s="137" t="s">
        <v>223</v>
      </c>
      <c r="R373" s="137" t="s">
        <v>992</v>
      </c>
      <c r="S373" s="135"/>
      <c r="T373" s="127"/>
    </row>
    <row r="374" spans="1:20" s="5" customFormat="1" x14ac:dyDescent="0.75">
      <c r="A374" s="124" t="s">
        <v>1308</v>
      </c>
      <c r="B374" s="137" t="s">
        <v>1319</v>
      </c>
      <c r="C374" s="137" t="s">
        <v>702</v>
      </c>
      <c r="D374" s="131" t="s">
        <v>121</v>
      </c>
      <c r="E374" s="127" t="s">
        <v>704</v>
      </c>
      <c r="F374" s="131" t="s">
        <v>718</v>
      </c>
      <c r="G374" s="127" t="s">
        <v>712</v>
      </c>
      <c r="H374" s="73">
        <v>392</v>
      </c>
      <c r="I374" s="127" t="s">
        <v>30</v>
      </c>
      <c r="J374" s="137" t="s">
        <v>1401</v>
      </c>
      <c r="K374" s="137" t="s">
        <v>716</v>
      </c>
      <c r="L374" s="138">
        <v>0</v>
      </c>
      <c r="M374" s="138">
        <v>1</v>
      </c>
      <c r="N374" s="138">
        <v>0.01</v>
      </c>
      <c r="O374" s="137" t="s">
        <v>715</v>
      </c>
      <c r="P374" s="218" t="str">
        <f>INDEX('Policy Characteristics'!J:J,MATCH($C374,'Policy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4" s="137" t="s">
        <v>223</v>
      </c>
      <c r="R374" s="137" t="s">
        <v>992</v>
      </c>
      <c r="S374" s="135"/>
      <c r="T374" s="127"/>
    </row>
    <row r="375" spans="1:20" s="5" customFormat="1" x14ac:dyDescent="0.75">
      <c r="A375" s="124" t="s">
        <v>1308</v>
      </c>
      <c r="B375" s="137" t="s">
        <v>1319</v>
      </c>
      <c r="C375" s="137" t="s">
        <v>702</v>
      </c>
      <c r="D375" s="131" t="s">
        <v>121</v>
      </c>
      <c r="E375" s="127" t="s">
        <v>705</v>
      </c>
      <c r="F375" s="131" t="s">
        <v>718</v>
      </c>
      <c r="G375" s="127" t="s">
        <v>713</v>
      </c>
      <c r="H375" s="73">
        <v>393</v>
      </c>
      <c r="I375" s="127" t="s">
        <v>30</v>
      </c>
      <c r="J375" s="137" t="s">
        <v>1401</v>
      </c>
      <c r="K375" s="137" t="s">
        <v>716</v>
      </c>
      <c r="L375" s="138">
        <v>0</v>
      </c>
      <c r="M375" s="138">
        <v>1</v>
      </c>
      <c r="N375" s="138">
        <v>0.01</v>
      </c>
      <c r="O375" s="137" t="s">
        <v>715</v>
      </c>
      <c r="P375" s="218" t="str">
        <f>INDEX('Policy Characteristics'!J:J,MATCH($C375,'Policy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5" s="137" t="s">
        <v>223</v>
      </c>
      <c r="R375" s="137" t="s">
        <v>992</v>
      </c>
      <c r="S375" s="135"/>
      <c r="T375" s="127"/>
    </row>
    <row r="376" spans="1:20" s="5" customFormat="1" x14ac:dyDescent="0.75">
      <c r="A376" s="124" t="s">
        <v>1308</v>
      </c>
      <c r="B376" s="137" t="s">
        <v>1319</v>
      </c>
      <c r="C376" s="137" t="s">
        <v>702</v>
      </c>
      <c r="D376" s="131" t="s">
        <v>121</v>
      </c>
      <c r="E376" s="127" t="s">
        <v>706</v>
      </c>
      <c r="F376" s="131" t="s">
        <v>718</v>
      </c>
      <c r="G376" s="127" t="s">
        <v>710</v>
      </c>
      <c r="H376" s="73">
        <v>394</v>
      </c>
      <c r="I376" s="127" t="s">
        <v>30</v>
      </c>
      <c r="J376" s="137" t="s">
        <v>1401</v>
      </c>
      <c r="K376" s="137" t="s">
        <v>716</v>
      </c>
      <c r="L376" s="138">
        <v>0</v>
      </c>
      <c r="M376" s="138">
        <v>1</v>
      </c>
      <c r="N376" s="138">
        <v>0.01</v>
      </c>
      <c r="O376" s="137" t="s">
        <v>715</v>
      </c>
      <c r="P376" s="218" t="str">
        <f>INDEX('Policy Characteristics'!J:J,MATCH($C376,'Policy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6" s="137" t="s">
        <v>223</v>
      </c>
      <c r="R376" s="137" t="s">
        <v>992</v>
      </c>
      <c r="S376" s="135"/>
      <c r="T376" s="127"/>
    </row>
    <row r="377" spans="1:20" x14ac:dyDescent="0.75">
      <c r="A377" s="124" t="s">
        <v>1308</v>
      </c>
      <c r="B377" s="137" t="s">
        <v>1319</v>
      </c>
      <c r="C377" s="137" t="s">
        <v>702</v>
      </c>
      <c r="D377" s="131" t="s">
        <v>121</v>
      </c>
      <c r="E377" s="127" t="s">
        <v>707</v>
      </c>
      <c r="F377" s="131" t="s">
        <v>718</v>
      </c>
      <c r="G377" s="127" t="s">
        <v>711</v>
      </c>
      <c r="H377" s="73">
        <v>395</v>
      </c>
      <c r="I377" s="127" t="s">
        <v>29</v>
      </c>
      <c r="J377" s="137" t="s">
        <v>1401</v>
      </c>
      <c r="K377" s="137" t="s">
        <v>716</v>
      </c>
      <c r="L377" s="138">
        <v>0</v>
      </c>
      <c r="M377" s="138">
        <v>1</v>
      </c>
      <c r="N377" s="138">
        <v>0.01</v>
      </c>
      <c r="O377" s="137" t="s">
        <v>715</v>
      </c>
      <c r="P377" s="218" t="str">
        <f>INDEX('Policy Characteristics'!J:J,MATCH($C377,'Policy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7" s="137" t="s">
        <v>223</v>
      </c>
      <c r="R377" s="137" t="s">
        <v>992</v>
      </c>
      <c r="S377" s="135"/>
      <c r="T377" s="127"/>
    </row>
    <row r="378" spans="1:20" x14ac:dyDescent="0.75">
      <c r="A378" s="124" t="s">
        <v>1308</v>
      </c>
      <c r="B378" s="137" t="s">
        <v>1319</v>
      </c>
      <c r="C378" s="137" t="s">
        <v>702</v>
      </c>
      <c r="D378" s="131" t="s">
        <v>121</v>
      </c>
      <c r="E378" s="127" t="s">
        <v>708</v>
      </c>
      <c r="F378" s="131" t="s">
        <v>718</v>
      </c>
      <c r="G378" s="127" t="s">
        <v>714</v>
      </c>
      <c r="H378" s="73">
        <v>396</v>
      </c>
      <c r="I378" s="127" t="s">
        <v>30</v>
      </c>
      <c r="J378" s="137" t="s">
        <v>1401</v>
      </c>
      <c r="K378" s="137" t="s">
        <v>716</v>
      </c>
      <c r="L378" s="138">
        <v>0</v>
      </c>
      <c r="M378" s="138">
        <v>1</v>
      </c>
      <c r="N378" s="138">
        <v>0.01</v>
      </c>
      <c r="O378" s="137" t="s">
        <v>715</v>
      </c>
      <c r="P378" s="218" t="str">
        <f>INDEX('Policy Characteristics'!J:J,MATCH($C378,'Policy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8" s="137" t="s">
        <v>223</v>
      </c>
      <c r="R378" s="137" t="s">
        <v>992</v>
      </c>
      <c r="S378" s="135"/>
      <c r="T378" s="127"/>
    </row>
    <row r="379" spans="1:20" x14ac:dyDescent="0.75">
      <c r="A379" s="124" t="s">
        <v>1308</v>
      </c>
      <c r="B379" s="137" t="s">
        <v>1319</v>
      </c>
      <c r="C379" s="137" t="s">
        <v>702</v>
      </c>
      <c r="D379" s="131" t="s">
        <v>121</v>
      </c>
      <c r="E379" s="127" t="s">
        <v>996</v>
      </c>
      <c r="F379" s="131" t="s">
        <v>718</v>
      </c>
      <c r="G379" s="127" t="s">
        <v>999</v>
      </c>
      <c r="H379" s="73">
        <v>397</v>
      </c>
      <c r="I379" s="127" t="s">
        <v>29</v>
      </c>
      <c r="J379" s="137" t="s">
        <v>1401</v>
      </c>
      <c r="K379" s="137" t="s">
        <v>716</v>
      </c>
      <c r="L379" s="138">
        <v>0</v>
      </c>
      <c r="M379" s="138">
        <v>1</v>
      </c>
      <c r="N379" s="138">
        <v>0.01</v>
      </c>
      <c r="O379" s="137" t="s">
        <v>715</v>
      </c>
      <c r="P379" s="218" t="str">
        <f>INDEX('Policy Characteristics'!J:J,MATCH($C379,'Policy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9" s="137" t="s">
        <v>223</v>
      </c>
      <c r="R379" s="137" t="s">
        <v>992</v>
      </c>
      <c r="S379" s="135"/>
      <c r="T379" s="127"/>
    </row>
    <row r="380" spans="1:20" x14ac:dyDescent="0.75">
      <c r="A380" s="124" t="s">
        <v>1308</v>
      </c>
      <c r="B380" s="137" t="s">
        <v>1319</v>
      </c>
      <c r="C380" s="137" t="s">
        <v>702</v>
      </c>
      <c r="D380" s="131" t="s">
        <v>121</v>
      </c>
      <c r="E380" s="127" t="s">
        <v>997</v>
      </c>
      <c r="F380" s="131" t="s">
        <v>718</v>
      </c>
      <c r="G380" s="127" t="s">
        <v>1001</v>
      </c>
      <c r="H380" s="73">
        <v>398</v>
      </c>
      <c r="I380" s="127" t="s">
        <v>30</v>
      </c>
      <c r="J380" s="137" t="s">
        <v>1401</v>
      </c>
      <c r="K380" s="137" t="s">
        <v>716</v>
      </c>
      <c r="L380" s="138">
        <v>0</v>
      </c>
      <c r="M380" s="138">
        <v>1</v>
      </c>
      <c r="N380" s="138">
        <v>0.01</v>
      </c>
      <c r="O380" s="137" t="s">
        <v>715</v>
      </c>
      <c r="P380" s="218" t="str">
        <f>INDEX('Policy Characteristics'!J:J,MATCH($C380,'Policy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0" s="137" t="s">
        <v>223</v>
      </c>
      <c r="R380" s="137" t="s">
        <v>992</v>
      </c>
      <c r="S380" s="135"/>
      <c r="T380" s="127"/>
    </row>
    <row r="381" spans="1:20" x14ac:dyDescent="0.75">
      <c r="A381" s="124" t="s">
        <v>1308</v>
      </c>
      <c r="B381" s="137" t="s">
        <v>1319</v>
      </c>
      <c r="C381" s="137" t="s">
        <v>702</v>
      </c>
      <c r="D381" s="131" t="s">
        <v>121</v>
      </c>
      <c r="E381" s="127" t="s">
        <v>998</v>
      </c>
      <c r="F381" s="131" t="s">
        <v>718</v>
      </c>
      <c r="G381" s="127" t="s">
        <v>1002</v>
      </c>
      <c r="H381" s="73">
        <v>399</v>
      </c>
      <c r="I381" s="127" t="s">
        <v>30</v>
      </c>
      <c r="J381" s="137" t="s">
        <v>1401</v>
      </c>
      <c r="K381" s="137" t="s">
        <v>716</v>
      </c>
      <c r="L381" s="138">
        <v>0</v>
      </c>
      <c r="M381" s="138">
        <v>1</v>
      </c>
      <c r="N381" s="138">
        <v>0.01</v>
      </c>
      <c r="O381" s="137" t="s">
        <v>715</v>
      </c>
      <c r="P381" s="218" t="str">
        <f>INDEX('Policy Characteristics'!J:J,MATCH($C381,'Policy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1" s="137" t="s">
        <v>223</v>
      </c>
      <c r="R381" s="137" t="s">
        <v>992</v>
      </c>
      <c r="S381" s="135"/>
      <c r="T381" s="127"/>
    </row>
    <row r="382" spans="1:20" x14ac:dyDescent="0.75">
      <c r="A382" s="124" t="s">
        <v>1308</v>
      </c>
      <c r="B382" s="137" t="s">
        <v>1319</v>
      </c>
      <c r="C382" s="137" t="s">
        <v>702</v>
      </c>
      <c r="D382" s="131" t="s">
        <v>121</v>
      </c>
      <c r="E382" s="127" t="s">
        <v>995</v>
      </c>
      <c r="F382" s="131" t="s">
        <v>718</v>
      </c>
      <c r="G382" s="127" t="s">
        <v>1000</v>
      </c>
      <c r="H382" s="73">
        <v>400</v>
      </c>
      <c r="I382" s="127" t="s">
        <v>30</v>
      </c>
      <c r="J382" s="137" t="s">
        <v>1401</v>
      </c>
      <c r="K382" s="137" t="s">
        <v>716</v>
      </c>
      <c r="L382" s="138">
        <v>0</v>
      </c>
      <c r="M382" s="138">
        <v>1</v>
      </c>
      <c r="N382" s="138">
        <v>0.01</v>
      </c>
      <c r="O382" s="137" t="s">
        <v>715</v>
      </c>
      <c r="P382" s="218" t="str">
        <f>INDEX('Policy Characteristics'!J:J,MATCH($C382,'Policy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2" s="137" t="s">
        <v>223</v>
      </c>
      <c r="R382" s="137" t="s">
        <v>992</v>
      </c>
      <c r="S382" s="135"/>
      <c r="T382" s="127"/>
    </row>
    <row r="383" spans="1:20" x14ac:dyDescent="0.75">
      <c r="A383" s="124" t="s">
        <v>1308</v>
      </c>
      <c r="B383" s="137" t="s">
        <v>1319</v>
      </c>
      <c r="C383" s="137" t="s">
        <v>702</v>
      </c>
      <c r="D383" s="131" t="s">
        <v>122</v>
      </c>
      <c r="E383" s="127" t="s">
        <v>703</v>
      </c>
      <c r="F383" s="131" t="s">
        <v>719</v>
      </c>
      <c r="G383" s="127" t="s">
        <v>709</v>
      </c>
      <c r="H383" s="73">
        <v>401</v>
      </c>
      <c r="I383" s="127" t="s">
        <v>30</v>
      </c>
      <c r="J383" s="137" t="s">
        <v>1401</v>
      </c>
      <c r="K383" s="137" t="s">
        <v>716</v>
      </c>
      <c r="L383" s="138">
        <v>0</v>
      </c>
      <c r="M383" s="138">
        <v>1</v>
      </c>
      <c r="N383" s="138">
        <v>0.01</v>
      </c>
      <c r="O383" s="137" t="s">
        <v>715</v>
      </c>
      <c r="P383" s="218" t="str">
        <f>INDEX('Policy Characteristics'!J:J,MATCH($C383,'Policy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3" s="137" t="s">
        <v>223</v>
      </c>
      <c r="R383" s="137" t="s">
        <v>992</v>
      </c>
      <c r="S383" s="135"/>
      <c r="T383" s="127"/>
    </row>
    <row r="384" spans="1:20" x14ac:dyDescent="0.75">
      <c r="A384" s="124" t="s">
        <v>1308</v>
      </c>
      <c r="B384" s="137" t="s">
        <v>1319</v>
      </c>
      <c r="C384" s="137" t="s">
        <v>702</v>
      </c>
      <c r="D384" s="131" t="s">
        <v>122</v>
      </c>
      <c r="E384" s="127" t="s">
        <v>704</v>
      </c>
      <c r="F384" s="131" t="s">
        <v>719</v>
      </c>
      <c r="G384" s="127" t="s">
        <v>712</v>
      </c>
      <c r="H384" s="73">
        <v>402</v>
      </c>
      <c r="I384" s="127" t="s">
        <v>30</v>
      </c>
      <c r="J384" s="137" t="s">
        <v>1401</v>
      </c>
      <c r="K384" s="137" t="s">
        <v>716</v>
      </c>
      <c r="L384" s="138">
        <v>0</v>
      </c>
      <c r="M384" s="138">
        <v>1</v>
      </c>
      <c r="N384" s="138">
        <v>0.01</v>
      </c>
      <c r="O384" s="137" t="s">
        <v>715</v>
      </c>
      <c r="P384" s="218" t="str">
        <f>INDEX('Policy Characteristics'!J:J,MATCH($C384,'Policy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4" s="137" t="s">
        <v>223</v>
      </c>
      <c r="R384" s="137" t="s">
        <v>992</v>
      </c>
      <c r="S384" s="135"/>
      <c r="T384" s="127"/>
    </row>
    <row r="385" spans="1:20" x14ac:dyDescent="0.75">
      <c r="A385" s="124" t="s">
        <v>1308</v>
      </c>
      <c r="B385" s="137" t="s">
        <v>1319</v>
      </c>
      <c r="C385" s="137" t="s">
        <v>702</v>
      </c>
      <c r="D385" s="131" t="s">
        <v>122</v>
      </c>
      <c r="E385" s="127" t="s">
        <v>705</v>
      </c>
      <c r="F385" s="131" t="s">
        <v>719</v>
      </c>
      <c r="G385" s="127" t="s">
        <v>713</v>
      </c>
      <c r="H385" s="73">
        <v>403</v>
      </c>
      <c r="I385" s="127" t="s">
        <v>29</v>
      </c>
      <c r="J385" s="137" t="s">
        <v>1401</v>
      </c>
      <c r="K385" s="137" t="s">
        <v>716</v>
      </c>
      <c r="L385" s="138">
        <v>0</v>
      </c>
      <c r="M385" s="138">
        <v>1</v>
      </c>
      <c r="N385" s="138">
        <v>0.01</v>
      </c>
      <c r="O385" s="137" t="s">
        <v>715</v>
      </c>
      <c r="P385" s="218" t="str">
        <f>INDEX('Policy Characteristics'!J:J,MATCH($C385,'Policy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5" s="137" t="s">
        <v>223</v>
      </c>
      <c r="R385" s="137" t="s">
        <v>992</v>
      </c>
      <c r="S385" s="135"/>
      <c r="T385" s="127"/>
    </row>
    <row r="386" spans="1:20" x14ac:dyDescent="0.75">
      <c r="A386" s="124" t="s">
        <v>1308</v>
      </c>
      <c r="B386" s="137" t="s">
        <v>1319</v>
      </c>
      <c r="C386" s="137" t="s">
        <v>702</v>
      </c>
      <c r="D386" s="131" t="s">
        <v>122</v>
      </c>
      <c r="E386" s="127" t="s">
        <v>706</v>
      </c>
      <c r="F386" s="131" t="s">
        <v>719</v>
      </c>
      <c r="G386" s="127" t="s">
        <v>710</v>
      </c>
      <c r="H386" s="73">
        <v>404</v>
      </c>
      <c r="I386" s="127" t="s">
        <v>30</v>
      </c>
      <c r="J386" s="137" t="s">
        <v>1401</v>
      </c>
      <c r="K386" s="137" t="s">
        <v>716</v>
      </c>
      <c r="L386" s="138">
        <v>0</v>
      </c>
      <c r="M386" s="138">
        <v>1</v>
      </c>
      <c r="N386" s="138">
        <v>0.01</v>
      </c>
      <c r="O386" s="137" t="s">
        <v>715</v>
      </c>
      <c r="P386" s="218" t="str">
        <f>INDEX('Policy Characteristics'!J:J,MATCH($C386,'Policy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6" s="137" t="s">
        <v>223</v>
      </c>
      <c r="R386" s="137" t="s">
        <v>992</v>
      </c>
      <c r="S386" s="135"/>
      <c r="T386" s="127"/>
    </row>
    <row r="387" spans="1:20" x14ac:dyDescent="0.75">
      <c r="A387" s="124" t="s">
        <v>1308</v>
      </c>
      <c r="B387" s="137" t="s">
        <v>1319</v>
      </c>
      <c r="C387" s="137" t="s">
        <v>702</v>
      </c>
      <c r="D387" s="131" t="s">
        <v>122</v>
      </c>
      <c r="E387" s="127" t="s">
        <v>707</v>
      </c>
      <c r="F387" s="131" t="s">
        <v>719</v>
      </c>
      <c r="G387" s="127" t="s">
        <v>711</v>
      </c>
      <c r="H387" s="73">
        <v>405</v>
      </c>
      <c r="I387" s="127" t="s">
        <v>30</v>
      </c>
      <c r="J387" s="137" t="s">
        <v>1401</v>
      </c>
      <c r="K387" s="137" t="s">
        <v>716</v>
      </c>
      <c r="L387" s="138">
        <v>0</v>
      </c>
      <c r="M387" s="138">
        <v>1</v>
      </c>
      <c r="N387" s="138">
        <v>0.01</v>
      </c>
      <c r="O387" s="137" t="s">
        <v>715</v>
      </c>
      <c r="P387" s="218" t="str">
        <f>INDEX('Policy Characteristics'!J:J,MATCH($C387,'Policy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7" s="137" t="s">
        <v>223</v>
      </c>
      <c r="R387" s="137" t="s">
        <v>992</v>
      </c>
      <c r="S387" s="135"/>
      <c r="T387" s="127"/>
    </row>
    <row r="388" spans="1:20" x14ac:dyDescent="0.75">
      <c r="A388" s="124" t="s">
        <v>1308</v>
      </c>
      <c r="B388" s="137" t="s">
        <v>1319</v>
      </c>
      <c r="C388" s="137" t="s">
        <v>702</v>
      </c>
      <c r="D388" s="131" t="s">
        <v>122</v>
      </c>
      <c r="E388" s="127" t="s">
        <v>708</v>
      </c>
      <c r="F388" s="131" t="s">
        <v>719</v>
      </c>
      <c r="G388" s="127" t="s">
        <v>714</v>
      </c>
      <c r="H388" s="73">
        <v>406</v>
      </c>
      <c r="I388" s="127" t="s">
        <v>30</v>
      </c>
      <c r="J388" s="137" t="s">
        <v>1401</v>
      </c>
      <c r="K388" s="137" t="s">
        <v>716</v>
      </c>
      <c r="L388" s="138">
        <v>0</v>
      </c>
      <c r="M388" s="138">
        <v>1</v>
      </c>
      <c r="N388" s="138">
        <v>0.01</v>
      </c>
      <c r="O388" s="137" t="s">
        <v>715</v>
      </c>
      <c r="P388" s="218" t="str">
        <f>INDEX('Policy Characteristics'!J:J,MATCH($C388,'Policy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8" s="137" t="s">
        <v>223</v>
      </c>
      <c r="R388" s="137" t="s">
        <v>992</v>
      </c>
      <c r="S388" s="135"/>
      <c r="T388" s="127"/>
    </row>
    <row r="389" spans="1:20" x14ac:dyDescent="0.75">
      <c r="A389" s="124" t="s">
        <v>1308</v>
      </c>
      <c r="B389" s="137" t="s">
        <v>1319</v>
      </c>
      <c r="C389" s="137" t="s">
        <v>702</v>
      </c>
      <c r="D389" s="131" t="s">
        <v>122</v>
      </c>
      <c r="E389" s="127" t="s">
        <v>996</v>
      </c>
      <c r="F389" s="131" t="s">
        <v>719</v>
      </c>
      <c r="G389" s="127" t="s">
        <v>999</v>
      </c>
      <c r="H389" s="73">
        <v>407</v>
      </c>
      <c r="I389" s="127" t="s">
        <v>29</v>
      </c>
      <c r="J389" s="137" t="s">
        <v>1401</v>
      </c>
      <c r="K389" s="137" t="s">
        <v>716</v>
      </c>
      <c r="L389" s="138">
        <v>0</v>
      </c>
      <c r="M389" s="138">
        <v>1</v>
      </c>
      <c r="N389" s="138">
        <v>0.01</v>
      </c>
      <c r="O389" s="137" t="s">
        <v>715</v>
      </c>
      <c r="P389" s="218" t="str">
        <f>INDEX('Policy Characteristics'!J:J,MATCH($C389,'Policy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9" s="137" t="s">
        <v>223</v>
      </c>
      <c r="R389" s="137" t="s">
        <v>992</v>
      </c>
      <c r="S389" s="135"/>
      <c r="T389" s="127"/>
    </row>
    <row r="390" spans="1:20" x14ac:dyDescent="0.75">
      <c r="A390" s="124" t="s">
        <v>1308</v>
      </c>
      <c r="B390" s="137" t="s">
        <v>1319</v>
      </c>
      <c r="C390" s="137" t="s">
        <v>702</v>
      </c>
      <c r="D390" s="131" t="s">
        <v>122</v>
      </c>
      <c r="E390" s="127" t="s">
        <v>997</v>
      </c>
      <c r="F390" s="131" t="s">
        <v>719</v>
      </c>
      <c r="G390" s="127" t="s">
        <v>1001</v>
      </c>
      <c r="H390" s="73">
        <v>408</v>
      </c>
      <c r="I390" s="127" t="s">
        <v>29</v>
      </c>
      <c r="J390" s="137" t="s">
        <v>1401</v>
      </c>
      <c r="K390" s="137" t="s">
        <v>716</v>
      </c>
      <c r="L390" s="138">
        <v>0</v>
      </c>
      <c r="M390" s="138">
        <v>1</v>
      </c>
      <c r="N390" s="138">
        <v>0.01</v>
      </c>
      <c r="O390" s="137" t="s">
        <v>715</v>
      </c>
      <c r="P390" s="218" t="str">
        <f>INDEX('Policy Characteristics'!J:J,MATCH($C390,'Policy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0" s="137" t="s">
        <v>223</v>
      </c>
      <c r="R390" s="137" t="s">
        <v>992</v>
      </c>
      <c r="S390" s="135"/>
      <c r="T390" s="127"/>
    </row>
    <row r="391" spans="1:20" x14ac:dyDescent="0.75">
      <c r="A391" s="124" t="s">
        <v>1308</v>
      </c>
      <c r="B391" s="137" t="s">
        <v>1319</v>
      </c>
      <c r="C391" s="137" t="s">
        <v>702</v>
      </c>
      <c r="D391" s="131" t="s">
        <v>122</v>
      </c>
      <c r="E391" s="127" t="s">
        <v>998</v>
      </c>
      <c r="F391" s="131" t="s">
        <v>719</v>
      </c>
      <c r="G391" s="127" t="s">
        <v>1002</v>
      </c>
      <c r="H391" s="73">
        <v>409</v>
      </c>
      <c r="I391" s="127" t="s">
        <v>30</v>
      </c>
      <c r="J391" s="137" t="s">
        <v>1401</v>
      </c>
      <c r="K391" s="137" t="s">
        <v>716</v>
      </c>
      <c r="L391" s="138">
        <v>0</v>
      </c>
      <c r="M391" s="138">
        <v>1</v>
      </c>
      <c r="N391" s="138">
        <v>0.01</v>
      </c>
      <c r="O391" s="137" t="s">
        <v>715</v>
      </c>
      <c r="P391" s="218" t="str">
        <f>INDEX('Policy Characteristics'!J:J,MATCH($C391,'Policy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1" s="137" t="s">
        <v>223</v>
      </c>
      <c r="R391" s="137" t="s">
        <v>992</v>
      </c>
      <c r="S391" s="135"/>
      <c r="T391" s="127"/>
    </row>
    <row r="392" spans="1:20" s="5" customFormat="1" x14ac:dyDescent="0.75">
      <c r="A392" s="124" t="s">
        <v>1308</v>
      </c>
      <c r="B392" s="137" t="s">
        <v>1319</v>
      </c>
      <c r="C392" s="137" t="s">
        <v>702</v>
      </c>
      <c r="D392" s="131" t="s">
        <v>122</v>
      </c>
      <c r="E392" s="127" t="s">
        <v>995</v>
      </c>
      <c r="F392" s="131" t="s">
        <v>719</v>
      </c>
      <c r="G392" s="127" t="s">
        <v>1000</v>
      </c>
      <c r="H392" s="73">
        <v>410</v>
      </c>
      <c r="I392" s="127" t="s">
        <v>30</v>
      </c>
      <c r="J392" s="137" t="s">
        <v>1401</v>
      </c>
      <c r="K392" s="137" t="s">
        <v>716</v>
      </c>
      <c r="L392" s="138">
        <v>0</v>
      </c>
      <c r="M392" s="138">
        <v>1</v>
      </c>
      <c r="N392" s="138">
        <v>0.01</v>
      </c>
      <c r="O392" s="137" t="s">
        <v>715</v>
      </c>
      <c r="P392" s="218" t="str">
        <f>INDEX('Policy Characteristics'!J:J,MATCH($C392,'Policy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2" s="137" t="s">
        <v>223</v>
      </c>
      <c r="R392" s="137" t="s">
        <v>992</v>
      </c>
      <c r="S392" s="135"/>
      <c r="T392" s="127"/>
    </row>
    <row r="393" spans="1:20" x14ac:dyDescent="0.75">
      <c r="A393" s="124" t="s">
        <v>1308</v>
      </c>
      <c r="B393" s="137" t="s">
        <v>1319</v>
      </c>
      <c r="C393" s="137" t="s">
        <v>702</v>
      </c>
      <c r="D393" s="131" t="s">
        <v>123</v>
      </c>
      <c r="E393" s="127" t="s">
        <v>703</v>
      </c>
      <c r="F393" s="131" t="s">
        <v>720</v>
      </c>
      <c r="G393" s="127" t="s">
        <v>709</v>
      </c>
      <c r="H393" s="73">
        <v>411</v>
      </c>
      <c r="I393" s="127" t="s">
        <v>30</v>
      </c>
      <c r="J393" s="137" t="s">
        <v>1401</v>
      </c>
      <c r="K393" s="137" t="s">
        <v>716</v>
      </c>
      <c r="L393" s="138">
        <v>0</v>
      </c>
      <c r="M393" s="138">
        <v>1</v>
      </c>
      <c r="N393" s="138">
        <v>0.01</v>
      </c>
      <c r="O393" s="137" t="s">
        <v>715</v>
      </c>
      <c r="P393" s="218" t="str">
        <f>INDEX('Policy Characteristics'!J:J,MATCH($C393,'Policy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3" s="137" t="s">
        <v>223</v>
      </c>
      <c r="R393" s="137" t="s">
        <v>992</v>
      </c>
      <c r="S393" s="135"/>
      <c r="T393" s="127"/>
    </row>
    <row r="394" spans="1:20" x14ac:dyDescent="0.75">
      <c r="A394" s="124" t="s">
        <v>1308</v>
      </c>
      <c r="B394" s="137" t="s">
        <v>1319</v>
      </c>
      <c r="C394" s="137" t="s">
        <v>702</v>
      </c>
      <c r="D394" s="131" t="s">
        <v>123</v>
      </c>
      <c r="E394" s="127" t="s">
        <v>704</v>
      </c>
      <c r="F394" s="131" t="s">
        <v>720</v>
      </c>
      <c r="G394" s="127" t="s">
        <v>712</v>
      </c>
      <c r="H394" s="73">
        <v>412</v>
      </c>
      <c r="I394" s="127" t="s">
        <v>30</v>
      </c>
      <c r="J394" s="137" t="s">
        <v>1401</v>
      </c>
      <c r="K394" s="137" t="s">
        <v>716</v>
      </c>
      <c r="L394" s="138">
        <v>0</v>
      </c>
      <c r="M394" s="138">
        <v>1</v>
      </c>
      <c r="N394" s="138">
        <v>0.01</v>
      </c>
      <c r="O394" s="137" t="s">
        <v>715</v>
      </c>
      <c r="P394" s="218" t="str">
        <f>INDEX('Policy Characteristics'!J:J,MATCH($C394,'Policy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4" s="137" t="s">
        <v>223</v>
      </c>
      <c r="R394" s="137" t="s">
        <v>992</v>
      </c>
      <c r="S394" s="135"/>
      <c r="T394" s="127"/>
    </row>
    <row r="395" spans="1:20" x14ac:dyDescent="0.75">
      <c r="A395" s="124" t="s">
        <v>1308</v>
      </c>
      <c r="B395" s="137" t="s">
        <v>1319</v>
      </c>
      <c r="C395" s="137" t="s">
        <v>702</v>
      </c>
      <c r="D395" s="131" t="s">
        <v>123</v>
      </c>
      <c r="E395" s="127" t="s">
        <v>705</v>
      </c>
      <c r="F395" s="131" t="s">
        <v>720</v>
      </c>
      <c r="G395" s="127" t="s">
        <v>713</v>
      </c>
      <c r="H395" s="73">
        <v>413</v>
      </c>
      <c r="I395" s="127" t="s">
        <v>29</v>
      </c>
      <c r="J395" s="137" t="s">
        <v>1401</v>
      </c>
      <c r="K395" s="137" t="s">
        <v>716</v>
      </c>
      <c r="L395" s="138">
        <v>0</v>
      </c>
      <c r="M395" s="138">
        <v>1</v>
      </c>
      <c r="N395" s="138">
        <v>0.01</v>
      </c>
      <c r="O395" s="137" t="s">
        <v>715</v>
      </c>
      <c r="P395" s="218" t="str">
        <f>INDEX('Policy Characteristics'!J:J,MATCH($C395,'Policy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5" s="137" t="s">
        <v>223</v>
      </c>
      <c r="R395" s="137" t="s">
        <v>992</v>
      </c>
      <c r="S395" s="135"/>
      <c r="T395" s="127"/>
    </row>
    <row r="396" spans="1:20" x14ac:dyDescent="0.75">
      <c r="A396" s="124" t="s">
        <v>1308</v>
      </c>
      <c r="B396" s="137" t="s">
        <v>1319</v>
      </c>
      <c r="C396" s="137" t="s">
        <v>702</v>
      </c>
      <c r="D396" s="131" t="s">
        <v>123</v>
      </c>
      <c r="E396" s="127" t="s">
        <v>706</v>
      </c>
      <c r="F396" s="131" t="s">
        <v>720</v>
      </c>
      <c r="G396" s="127" t="s">
        <v>710</v>
      </c>
      <c r="H396" s="73">
        <v>414</v>
      </c>
      <c r="I396" s="127" t="s">
        <v>30</v>
      </c>
      <c r="J396" s="137" t="s">
        <v>1401</v>
      </c>
      <c r="K396" s="137" t="s">
        <v>716</v>
      </c>
      <c r="L396" s="138">
        <v>0</v>
      </c>
      <c r="M396" s="138">
        <v>1</v>
      </c>
      <c r="N396" s="138">
        <v>0.01</v>
      </c>
      <c r="O396" s="137" t="s">
        <v>715</v>
      </c>
      <c r="P396" s="218" t="str">
        <f>INDEX('Policy Characteristics'!J:J,MATCH($C396,'Policy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6" s="137" t="s">
        <v>223</v>
      </c>
      <c r="R396" s="137" t="s">
        <v>992</v>
      </c>
      <c r="S396" s="135"/>
      <c r="T396" s="127"/>
    </row>
    <row r="397" spans="1:20" x14ac:dyDescent="0.75">
      <c r="A397" s="124" t="s">
        <v>1308</v>
      </c>
      <c r="B397" s="137" t="s">
        <v>1319</v>
      </c>
      <c r="C397" s="137" t="s">
        <v>702</v>
      </c>
      <c r="D397" s="131" t="s">
        <v>123</v>
      </c>
      <c r="E397" s="127" t="s">
        <v>707</v>
      </c>
      <c r="F397" s="131" t="s">
        <v>720</v>
      </c>
      <c r="G397" s="127" t="s">
        <v>711</v>
      </c>
      <c r="H397" s="73">
        <v>415</v>
      </c>
      <c r="I397" s="127" t="s">
        <v>30</v>
      </c>
      <c r="J397" s="137" t="s">
        <v>1401</v>
      </c>
      <c r="K397" s="137" t="s">
        <v>716</v>
      </c>
      <c r="L397" s="138">
        <v>0</v>
      </c>
      <c r="M397" s="138">
        <v>1</v>
      </c>
      <c r="N397" s="138">
        <v>0.01</v>
      </c>
      <c r="O397" s="137" t="s">
        <v>715</v>
      </c>
      <c r="P397" s="218" t="str">
        <f>INDEX('Policy Characteristics'!J:J,MATCH($C397,'Policy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7" s="137" t="s">
        <v>223</v>
      </c>
      <c r="R397" s="137" t="s">
        <v>992</v>
      </c>
      <c r="S397" s="135"/>
      <c r="T397" s="127"/>
    </row>
    <row r="398" spans="1:20" x14ac:dyDescent="0.75">
      <c r="A398" s="124" t="s">
        <v>1308</v>
      </c>
      <c r="B398" s="137" t="s">
        <v>1319</v>
      </c>
      <c r="C398" s="137" t="s">
        <v>702</v>
      </c>
      <c r="D398" s="131" t="s">
        <v>123</v>
      </c>
      <c r="E398" s="127" t="s">
        <v>708</v>
      </c>
      <c r="F398" s="131" t="s">
        <v>720</v>
      </c>
      <c r="G398" s="127" t="s">
        <v>714</v>
      </c>
      <c r="H398" s="73">
        <v>416</v>
      </c>
      <c r="I398" s="127" t="s">
        <v>30</v>
      </c>
      <c r="J398" s="137" t="s">
        <v>1401</v>
      </c>
      <c r="K398" s="137" t="s">
        <v>716</v>
      </c>
      <c r="L398" s="138">
        <v>0</v>
      </c>
      <c r="M398" s="138">
        <v>1</v>
      </c>
      <c r="N398" s="138">
        <v>0.01</v>
      </c>
      <c r="O398" s="137" t="s">
        <v>715</v>
      </c>
      <c r="P398" s="218" t="str">
        <f>INDEX('Policy Characteristics'!J:J,MATCH($C398,'Policy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8" s="137" t="s">
        <v>223</v>
      </c>
      <c r="R398" s="137" t="s">
        <v>992</v>
      </c>
      <c r="S398" s="135"/>
      <c r="T398" s="127"/>
    </row>
    <row r="399" spans="1:20" x14ac:dyDescent="0.75">
      <c r="A399" s="124" t="s">
        <v>1308</v>
      </c>
      <c r="B399" s="137" t="s">
        <v>1319</v>
      </c>
      <c r="C399" s="137" t="s">
        <v>702</v>
      </c>
      <c r="D399" s="131" t="s">
        <v>123</v>
      </c>
      <c r="E399" s="127" t="s">
        <v>996</v>
      </c>
      <c r="F399" s="131" t="s">
        <v>720</v>
      </c>
      <c r="G399" s="127" t="s">
        <v>999</v>
      </c>
      <c r="H399" s="73">
        <v>417</v>
      </c>
      <c r="I399" s="127" t="s">
        <v>30</v>
      </c>
      <c r="J399" s="137" t="s">
        <v>1401</v>
      </c>
      <c r="K399" s="137" t="s">
        <v>716</v>
      </c>
      <c r="L399" s="138">
        <v>0</v>
      </c>
      <c r="M399" s="138">
        <v>1</v>
      </c>
      <c r="N399" s="138">
        <v>0.01</v>
      </c>
      <c r="O399" s="137" t="s">
        <v>715</v>
      </c>
      <c r="P399" s="218" t="str">
        <f>INDEX('Policy Characteristics'!J:J,MATCH($C399,'Policy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9" s="137" t="s">
        <v>223</v>
      </c>
      <c r="R399" s="137" t="s">
        <v>992</v>
      </c>
      <c r="S399" s="135"/>
      <c r="T399" s="127"/>
    </row>
    <row r="400" spans="1:20" x14ac:dyDescent="0.75">
      <c r="A400" s="124" t="s">
        <v>1308</v>
      </c>
      <c r="B400" s="137" t="s">
        <v>1319</v>
      </c>
      <c r="C400" s="137" t="s">
        <v>702</v>
      </c>
      <c r="D400" s="131" t="s">
        <v>123</v>
      </c>
      <c r="E400" s="127" t="s">
        <v>997</v>
      </c>
      <c r="F400" s="131" t="s">
        <v>720</v>
      </c>
      <c r="G400" s="127" t="s">
        <v>1001</v>
      </c>
      <c r="H400" s="73">
        <v>418</v>
      </c>
      <c r="I400" s="127" t="s">
        <v>30</v>
      </c>
      <c r="J400" s="137" t="s">
        <v>1401</v>
      </c>
      <c r="K400" s="137" t="s">
        <v>716</v>
      </c>
      <c r="L400" s="138">
        <v>0</v>
      </c>
      <c r="M400" s="138">
        <v>1</v>
      </c>
      <c r="N400" s="138">
        <v>0.01</v>
      </c>
      <c r="O400" s="137" t="s">
        <v>715</v>
      </c>
      <c r="P400" s="218" t="str">
        <f>INDEX('Policy Characteristics'!J:J,MATCH($C400,'Policy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0" s="137" t="s">
        <v>223</v>
      </c>
      <c r="R400" s="137" t="s">
        <v>992</v>
      </c>
      <c r="S400" s="135"/>
      <c r="T400" s="127"/>
    </row>
    <row r="401" spans="1:20" s="5" customFormat="1" x14ac:dyDescent="0.75">
      <c r="A401" s="124" t="s">
        <v>1308</v>
      </c>
      <c r="B401" s="137" t="s">
        <v>1319</v>
      </c>
      <c r="C401" s="137" t="s">
        <v>702</v>
      </c>
      <c r="D401" s="131" t="s">
        <v>123</v>
      </c>
      <c r="E401" s="127" t="s">
        <v>998</v>
      </c>
      <c r="F401" s="131" t="s">
        <v>720</v>
      </c>
      <c r="G401" s="127" t="s">
        <v>1002</v>
      </c>
      <c r="H401" s="73">
        <v>419</v>
      </c>
      <c r="I401" s="127" t="s">
        <v>30</v>
      </c>
      <c r="J401" s="137" t="s">
        <v>1401</v>
      </c>
      <c r="K401" s="137" t="s">
        <v>716</v>
      </c>
      <c r="L401" s="138">
        <v>0</v>
      </c>
      <c r="M401" s="138">
        <v>1</v>
      </c>
      <c r="N401" s="138">
        <v>0.01</v>
      </c>
      <c r="O401" s="137" t="s">
        <v>715</v>
      </c>
      <c r="P401" s="218" t="str">
        <f>INDEX('Policy Characteristics'!J:J,MATCH($C401,'Policy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1" s="137" t="s">
        <v>223</v>
      </c>
      <c r="R401" s="137" t="s">
        <v>992</v>
      </c>
      <c r="S401" s="135"/>
      <c r="T401" s="127"/>
    </row>
    <row r="402" spans="1:20" s="3" customFormat="1" x14ac:dyDescent="0.75">
      <c r="A402" s="124" t="s">
        <v>1308</v>
      </c>
      <c r="B402" s="137" t="s">
        <v>1319</v>
      </c>
      <c r="C402" s="137" t="s">
        <v>702</v>
      </c>
      <c r="D402" s="131" t="s">
        <v>123</v>
      </c>
      <c r="E402" s="127" t="s">
        <v>995</v>
      </c>
      <c r="F402" s="131" t="s">
        <v>720</v>
      </c>
      <c r="G402" s="127" t="s">
        <v>1000</v>
      </c>
      <c r="H402" s="73">
        <v>420</v>
      </c>
      <c r="I402" s="127" t="s">
        <v>30</v>
      </c>
      <c r="J402" s="137" t="s">
        <v>1401</v>
      </c>
      <c r="K402" s="137" t="s">
        <v>716</v>
      </c>
      <c r="L402" s="138">
        <v>0</v>
      </c>
      <c r="M402" s="138">
        <v>1</v>
      </c>
      <c r="N402" s="138">
        <v>0.01</v>
      </c>
      <c r="O402" s="137" t="s">
        <v>715</v>
      </c>
      <c r="P402" s="218" t="str">
        <f>INDEX('Policy Characteristics'!J:J,MATCH($C402,'Policy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2" s="137" t="s">
        <v>223</v>
      </c>
      <c r="R402" s="137" t="s">
        <v>992</v>
      </c>
      <c r="S402" s="135"/>
      <c r="T402" s="127"/>
    </row>
    <row r="403" spans="1:20" s="3" customFormat="1" x14ac:dyDescent="0.75">
      <c r="A403" s="124" t="s">
        <v>1308</v>
      </c>
      <c r="B403" s="137" t="s">
        <v>1319</v>
      </c>
      <c r="C403" s="137" t="s">
        <v>702</v>
      </c>
      <c r="D403" s="131" t="s">
        <v>752</v>
      </c>
      <c r="E403" s="127" t="s">
        <v>703</v>
      </c>
      <c r="F403" s="131" t="s">
        <v>721</v>
      </c>
      <c r="G403" s="127" t="s">
        <v>709</v>
      </c>
      <c r="H403" s="73">
        <v>421</v>
      </c>
      <c r="I403" s="127" t="s">
        <v>30</v>
      </c>
      <c r="J403" s="137" t="s">
        <v>1401</v>
      </c>
      <c r="K403" s="137" t="s">
        <v>716</v>
      </c>
      <c r="L403" s="138">
        <v>0</v>
      </c>
      <c r="M403" s="138">
        <v>1</v>
      </c>
      <c r="N403" s="138">
        <v>0.01</v>
      </c>
      <c r="O403" s="137" t="s">
        <v>715</v>
      </c>
      <c r="P403" s="218" t="str">
        <f>INDEX('Policy Characteristics'!J:J,MATCH($C403,'Policy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3" s="137" t="s">
        <v>223</v>
      </c>
      <c r="R403" s="137" t="s">
        <v>992</v>
      </c>
      <c r="S403" s="135"/>
      <c r="T403" s="127"/>
    </row>
    <row r="404" spans="1:20" x14ac:dyDescent="0.75">
      <c r="A404" s="124" t="s">
        <v>1308</v>
      </c>
      <c r="B404" s="137" t="s">
        <v>1319</v>
      </c>
      <c r="C404" s="137" t="s">
        <v>702</v>
      </c>
      <c r="D404" s="131" t="s">
        <v>752</v>
      </c>
      <c r="E404" s="127" t="s">
        <v>704</v>
      </c>
      <c r="F404" s="131" t="s">
        <v>721</v>
      </c>
      <c r="G404" s="127" t="s">
        <v>712</v>
      </c>
      <c r="H404" s="73">
        <v>422</v>
      </c>
      <c r="I404" s="127" t="s">
        <v>30</v>
      </c>
      <c r="J404" s="137" t="s">
        <v>1401</v>
      </c>
      <c r="K404" s="137" t="s">
        <v>716</v>
      </c>
      <c r="L404" s="138">
        <v>0</v>
      </c>
      <c r="M404" s="138">
        <v>1</v>
      </c>
      <c r="N404" s="138">
        <v>0.01</v>
      </c>
      <c r="O404" s="137" t="s">
        <v>715</v>
      </c>
      <c r="P404" s="218" t="str">
        <f>INDEX('Policy Characteristics'!J:J,MATCH($C404,'Policy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4" s="137" t="s">
        <v>223</v>
      </c>
      <c r="R404" s="137" t="s">
        <v>992</v>
      </c>
      <c r="S404" s="135"/>
      <c r="T404" s="127"/>
    </row>
    <row r="405" spans="1:20" s="5" customFormat="1" x14ac:dyDescent="0.75">
      <c r="A405" s="124" t="s">
        <v>1308</v>
      </c>
      <c r="B405" s="137" t="s">
        <v>1319</v>
      </c>
      <c r="C405" s="137" t="s">
        <v>702</v>
      </c>
      <c r="D405" s="131" t="s">
        <v>752</v>
      </c>
      <c r="E405" s="127" t="s">
        <v>705</v>
      </c>
      <c r="F405" s="131" t="s">
        <v>721</v>
      </c>
      <c r="G405" s="127" t="s">
        <v>713</v>
      </c>
      <c r="H405" s="73">
        <v>423</v>
      </c>
      <c r="I405" s="127" t="s">
        <v>30</v>
      </c>
      <c r="J405" s="137" t="s">
        <v>1401</v>
      </c>
      <c r="K405" s="137" t="s">
        <v>716</v>
      </c>
      <c r="L405" s="138">
        <v>0</v>
      </c>
      <c r="M405" s="138">
        <v>1</v>
      </c>
      <c r="N405" s="138">
        <v>0.01</v>
      </c>
      <c r="O405" s="137" t="s">
        <v>715</v>
      </c>
      <c r="P405" s="218" t="str">
        <f>INDEX('Policy Characteristics'!J:J,MATCH($C405,'Policy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5" s="137" t="s">
        <v>223</v>
      </c>
      <c r="R405" s="137" t="s">
        <v>992</v>
      </c>
      <c r="S405" s="135"/>
      <c r="T405" s="127"/>
    </row>
    <row r="406" spans="1:20" s="5" customFormat="1" x14ac:dyDescent="0.75">
      <c r="A406" s="124" t="s">
        <v>1308</v>
      </c>
      <c r="B406" s="137" t="s">
        <v>1319</v>
      </c>
      <c r="C406" s="137" t="s">
        <v>702</v>
      </c>
      <c r="D406" s="131" t="s">
        <v>752</v>
      </c>
      <c r="E406" s="127" t="s">
        <v>706</v>
      </c>
      <c r="F406" s="131" t="s">
        <v>721</v>
      </c>
      <c r="G406" s="127" t="s">
        <v>710</v>
      </c>
      <c r="H406" s="73">
        <v>424</v>
      </c>
      <c r="I406" s="127" t="s">
        <v>30</v>
      </c>
      <c r="J406" s="137" t="s">
        <v>1401</v>
      </c>
      <c r="K406" s="137" t="s">
        <v>716</v>
      </c>
      <c r="L406" s="138">
        <v>0</v>
      </c>
      <c r="M406" s="138">
        <v>1</v>
      </c>
      <c r="N406" s="138">
        <v>0.01</v>
      </c>
      <c r="O406" s="137" t="s">
        <v>715</v>
      </c>
      <c r="P406" s="218" t="str">
        <f>INDEX('Policy Characteristics'!J:J,MATCH($C406,'Policy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6" s="137" t="s">
        <v>223</v>
      </c>
      <c r="R406" s="137" t="s">
        <v>992</v>
      </c>
      <c r="S406" s="135"/>
      <c r="T406" s="127"/>
    </row>
    <row r="407" spans="1:20" s="5" customFormat="1" x14ac:dyDescent="0.75">
      <c r="A407" s="124" t="s">
        <v>1308</v>
      </c>
      <c r="B407" s="137" t="s">
        <v>1319</v>
      </c>
      <c r="C407" s="137" t="s">
        <v>702</v>
      </c>
      <c r="D407" s="131" t="s">
        <v>752</v>
      </c>
      <c r="E407" s="127" t="s">
        <v>707</v>
      </c>
      <c r="F407" s="131" t="s">
        <v>721</v>
      </c>
      <c r="G407" s="127" t="s">
        <v>711</v>
      </c>
      <c r="H407" s="73">
        <v>425</v>
      </c>
      <c r="I407" s="127" t="s">
        <v>30</v>
      </c>
      <c r="J407" s="137" t="s">
        <v>1401</v>
      </c>
      <c r="K407" s="137" t="s">
        <v>716</v>
      </c>
      <c r="L407" s="138">
        <v>0</v>
      </c>
      <c r="M407" s="138">
        <v>1</v>
      </c>
      <c r="N407" s="138">
        <v>0.01</v>
      </c>
      <c r="O407" s="137" t="s">
        <v>715</v>
      </c>
      <c r="P407" s="218" t="str">
        <f>INDEX('Policy Characteristics'!J:J,MATCH($C407,'Policy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7" s="137" t="s">
        <v>223</v>
      </c>
      <c r="R407" s="137" t="s">
        <v>992</v>
      </c>
      <c r="S407" s="135"/>
      <c r="T407" s="127"/>
    </row>
    <row r="408" spans="1:20" s="5" customFormat="1" x14ac:dyDescent="0.75">
      <c r="A408" s="124" t="s">
        <v>1308</v>
      </c>
      <c r="B408" s="137" t="s">
        <v>1319</v>
      </c>
      <c r="C408" s="137" t="s">
        <v>702</v>
      </c>
      <c r="D408" s="131" t="s">
        <v>752</v>
      </c>
      <c r="E408" s="127" t="s">
        <v>708</v>
      </c>
      <c r="F408" s="131" t="s">
        <v>721</v>
      </c>
      <c r="G408" s="127" t="s">
        <v>714</v>
      </c>
      <c r="H408" s="73">
        <v>426</v>
      </c>
      <c r="I408" s="127" t="s">
        <v>30</v>
      </c>
      <c r="J408" s="137" t="s">
        <v>1401</v>
      </c>
      <c r="K408" s="137" t="s">
        <v>716</v>
      </c>
      <c r="L408" s="138">
        <v>0</v>
      </c>
      <c r="M408" s="138">
        <v>1</v>
      </c>
      <c r="N408" s="138">
        <v>0.01</v>
      </c>
      <c r="O408" s="137" t="s">
        <v>715</v>
      </c>
      <c r="P408" s="218" t="str">
        <f>INDEX('Policy Characteristics'!J:J,MATCH($C408,'Policy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8" s="137" t="s">
        <v>223</v>
      </c>
      <c r="R408" s="137" t="s">
        <v>992</v>
      </c>
      <c r="S408" s="135"/>
      <c r="T408" s="127"/>
    </row>
    <row r="409" spans="1:20" s="5" customFormat="1" x14ac:dyDescent="0.75">
      <c r="A409" s="124" t="s">
        <v>1308</v>
      </c>
      <c r="B409" s="137" t="s">
        <v>1319</v>
      </c>
      <c r="C409" s="137" t="s">
        <v>702</v>
      </c>
      <c r="D409" s="131" t="s">
        <v>752</v>
      </c>
      <c r="E409" s="127" t="s">
        <v>996</v>
      </c>
      <c r="F409" s="131" t="s">
        <v>721</v>
      </c>
      <c r="G409" s="127" t="s">
        <v>999</v>
      </c>
      <c r="H409" s="73">
        <v>427</v>
      </c>
      <c r="I409" s="127" t="s">
        <v>30</v>
      </c>
      <c r="J409" s="137" t="s">
        <v>1401</v>
      </c>
      <c r="K409" s="137" t="s">
        <v>716</v>
      </c>
      <c r="L409" s="138">
        <v>0</v>
      </c>
      <c r="M409" s="138">
        <v>1</v>
      </c>
      <c r="N409" s="138">
        <v>0.01</v>
      </c>
      <c r="O409" s="137" t="s">
        <v>715</v>
      </c>
      <c r="P409" s="218" t="str">
        <f>INDEX('Policy Characteristics'!J:J,MATCH($C409,'Policy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9" s="137" t="s">
        <v>223</v>
      </c>
      <c r="R409" s="137" t="s">
        <v>992</v>
      </c>
      <c r="S409" s="135"/>
      <c r="T409" s="127"/>
    </row>
    <row r="410" spans="1:20" s="5" customFormat="1" x14ac:dyDescent="0.75">
      <c r="A410" s="124" t="s">
        <v>1308</v>
      </c>
      <c r="B410" s="137" t="s">
        <v>1319</v>
      </c>
      <c r="C410" s="137" t="s">
        <v>702</v>
      </c>
      <c r="D410" s="131" t="s">
        <v>752</v>
      </c>
      <c r="E410" s="127" t="s">
        <v>997</v>
      </c>
      <c r="F410" s="131" t="s">
        <v>721</v>
      </c>
      <c r="G410" s="127" t="s">
        <v>1001</v>
      </c>
      <c r="H410" s="73">
        <v>428</v>
      </c>
      <c r="I410" s="127" t="s">
        <v>30</v>
      </c>
      <c r="J410" s="137" t="s">
        <v>1401</v>
      </c>
      <c r="K410" s="137" t="s">
        <v>716</v>
      </c>
      <c r="L410" s="138">
        <v>0</v>
      </c>
      <c r="M410" s="138">
        <v>1</v>
      </c>
      <c r="N410" s="138">
        <v>0.01</v>
      </c>
      <c r="O410" s="137" t="s">
        <v>715</v>
      </c>
      <c r="P410" s="218" t="str">
        <f>INDEX('Policy Characteristics'!J:J,MATCH($C410,'Policy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0" s="137" t="s">
        <v>223</v>
      </c>
      <c r="R410" s="137" t="s">
        <v>992</v>
      </c>
      <c r="S410" s="135"/>
      <c r="T410" s="127"/>
    </row>
    <row r="411" spans="1:20" s="5" customFormat="1" x14ac:dyDescent="0.75">
      <c r="A411" s="124" t="s">
        <v>1308</v>
      </c>
      <c r="B411" s="137" t="s">
        <v>1319</v>
      </c>
      <c r="C411" s="137" t="s">
        <v>702</v>
      </c>
      <c r="D411" s="131" t="s">
        <v>752</v>
      </c>
      <c r="E411" s="127" t="s">
        <v>998</v>
      </c>
      <c r="F411" s="131" t="s">
        <v>721</v>
      </c>
      <c r="G411" s="127" t="s">
        <v>1002</v>
      </c>
      <c r="H411" s="73">
        <v>464</v>
      </c>
      <c r="I411" s="127" t="s">
        <v>30</v>
      </c>
      <c r="J411" s="137" t="s">
        <v>1401</v>
      </c>
      <c r="K411" s="137" t="s">
        <v>716</v>
      </c>
      <c r="L411" s="138">
        <v>0</v>
      </c>
      <c r="M411" s="138">
        <v>1</v>
      </c>
      <c r="N411" s="138">
        <v>0.01</v>
      </c>
      <c r="O411" s="137" t="s">
        <v>715</v>
      </c>
      <c r="P411" s="218" t="str">
        <f>INDEX('Policy Characteristics'!J:J,MATCH($C411,'Policy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1" s="137" t="s">
        <v>223</v>
      </c>
      <c r="R411" s="137" t="s">
        <v>992</v>
      </c>
      <c r="S411" s="135"/>
      <c r="T411" s="127"/>
    </row>
    <row r="412" spans="1:20" s="5" customFormat="1" x14ac:dyDescent="0.75">
      <c r="A412" s="124" t="s">
        <v>1308</v>
      </c>
      <c r="B412" s="137" t="s">
        <v>1319</v>
      </c>
      <c r="C412" s="137" t="s">
        <v>702</v>
      </c>
      <c r="D412" s="131" t="s">
        <v>752</v>
      </c>
      <c r="E412" s="127" t="s">
        <v>995</v>
      </c>
      <c r="F412" s="131" t="s">
        <v>721</v>
      </c>
      <c r="G412" s="127" t="s">
        <v>1000</v>
      </c>
      <c r="H412" s="73">
        <v>465</v>
      </c>
      <c r="I412" s="127" t="s">
        <v>30</v>
      </c>
      <c r="J412" s="137" t="s">
        <v>1401</v>
      </c>
      <c r="K412" s="137" t="s">
        <v>716</v>
      </c>
      <c r="L412" s="138">
        <v>0</v>
      </c>
      <c r="M412" s="138">
        <v>1</v>
      </c>
      <c r="N412" s="138">
        <v>0.01</v>
      </c>
      <c r="O412" s="137" t="s">
        <v>715</v>
      </c>
      <c r="P412" s="218" t="str">
        <f>INDEX('Policy Characteristics'!J:J,MATCH($C412,'Policy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2" s="137" t="s">
        <v>223</v>
      </c>
      <c r="R412" s="137" t="s">
        <v>992</v>
      </c>
      <c r="S412" s="135"/>
      <c r="T412" s="127"/>
    </row>
    <row r="413" spans="1:20" s="5" customFormat="1" x14ac:dyDescent="0.75">
      <c r="A413" s="124" t="s">
        <v>1308</v>
      </c>
      <c r="B413" s="137" t="s">
        <v>1319</v>
      </c>
      <c r="C413" s="137" t="s">
        <v>702</v>
      </c>
      <c r="D413" s="131" t="s">
        <v>124</v>
      </c>
      <c r="E413" s="127" t="s">
        <v>703</v>
      </c>
      <c r="F413" s="131" t="s">
        <v>751</v>
      </c>
      <c r="G413" s="127" t="s">
        <v>709</v>
      </c>
      <c r="H413" s="73">
        <v>466</v>
      </c>
      <c r="I413" s="127" t="s">
        <v>30</v>
      </c>
      <c r="J413" s="137" t="s">
        <v>1401</v>
      </c>
      <c r="K413" s="137" t="s">
        <v>716</v>
      </c>
      <c r="L413" s="138">
        <v>0</v>
      </c>
      <c r="M413" s="138">
        <v>1</v>
      </c>
      <c r="N413" s="138">
        <v>0.01</v>
      </c>
      <c r="O413" s="137" t="s">
        <v>715</v>
      </c>
      <c r="P413" s="218" t="str">
        <f>INDEX('Policy Characteristics'!J:J,MATCH($C413,'Policy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3" s="137" t="s">
        <v>223</v>
      </c>
      <c r="R413" s="137" t="s">
        <v>992</v>
      </c>
      <c r="S413" s="135"/>
      <c r="T413" s="127"/>
    </row>
    <row r="414" spans="1:20" s="5" customFormat="1" x14ac:dyDescent="0.75">
      <c r="A414" s="124" t="s">
        <v>1308</v>
      </c>
      <c r="B414" s="137" t="s">
        <v>1319</v>
      </c>
      <c r="C414" s="137" t="s">
        <v>702</v>
      </c>
      <c r="D414" s="131" t="s">
        <v>124</v>
      </c>
      <c r="E414" s="127" t="s">
        <v>704</v>
      </c>
      <c r="F414" s="131" t="s">
        <v>751</v>
      </c>
      <c r="G414" s="127" t="s">
        <v>712</v>
      </c>
      <c r="H414" s="73">
        <v>467</v>
      </c>
      <c r="I414" s="127" t="s">
        <v>30</v>
      </c>
      <c r="J414" s="137" t="s">
        <v>1401</v>
      </c>
      <c r="K414" s="137" t="s">
        <v>716</v>
      </c>
      <c r="L414" s="138">
        <v>0</v>
      </c>
      <c r="M414" s="138">
        <v>1</v>
      </c>
      <c r="N414" s="138">
        <v>0.01</v>
      </c>
      <c r="O414" s="137" t="s">
        <v>715</v>
      </c>
      <c r="P414" s="218" t="str">
        <f>INDEX('Policy Characteristics'!J:J,MATCH($C414,'Policy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4" s="137" t="s">
        <v>223</v>
      </c>
      <c r="R414" s="137" t="s">
        <v>992</v>
      </c>
      <c r="S414" s="135"/>
      <c r="T414" s="127"/>
    </row>
    <row r="415" spans="1:20" s="5" customFormat="1" x14ac:dyDescent="0.75">
      <c r="A415" s="124" t="s">
        <v>1308</v>
      </c>
      <c r="B415" s="137" t="s">
        <v>1319</v>
      </c>
      <c r="C415" s="137" t="s">
        <v>702</v>
      </c>
      <c r="D415" s="131" t="s">
        <v>124</v>
      </c>
      <c r="E415" s="127" t="s">
        <v>705</v>
      </c>
      <c r="F415" s="131" t="s">
        <v>751</v>
      </c>
      <c r="G415" s="127" t="s">
        <v>713</v>
      </c>
      <c r="H415" s="73">
        <v>468</v>
      </c>
      <c r="I415" s="127" t="s">
        <v>29</v>
      </c>
      <c r="J415" s="137" t="s">
        <v>1401</v>
      </c>
      <c r="K415" s="137" t="s">
        <v>716</v>
      </c>
      <c r="L415" s="138">
        <v>0</v>
      </c>
      <c r="M415" s="138">
        <v>1</v>
      </c>
      <c r="N415" s="138">
        <v>0.01</v>
      </c>
      <c r="O415" s="137" t="s">
        <v>715</v>
      </c>
      <c r="P415" s="218" t="str">
        <f>INDEX('Policy Characteristics'!J:J,MATCH($C415,'Policy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5" s="137" t="s">
        <v>223</v>
      </c>
      <c r="R415" s="137" t="s">
        <v>992</v>
      </c>
      <c r="S415" s="135"/>
      <c r="T415" s="127"/>
    </row>
    <row r="416" spans="1:20" s="5" customFormat="1" x14ac:dyDescent="0.75">
      <c r="A416" s="124" t="s">
        <v>1308</v>
      </c>
      <c r="B416" s="137" t="s">
        <v>1319</v>
      </c>
      <c r="C416" s="137" t="s">
        <v>702</v>
      </c>
      <c r="D416" s="131" t="s">
        <v>124</v>
      </c>
      <c r="E416" s="127" t="s">
        <v>706</v>
      </c>
      <c r="F416" s="131" t="s">
        <v>751</v>
      </c>
      <c r="G416" s="127" t="s">
        <v>710</v>
      </c>
      <c r="H416" s="73">
        <v>469</v>
      </c>
      <c r="I416" s="127" t="s">
        <v>30</v>
      </c>
      <c r="J416" s="137" t="s">
        <v>1401</v>
      </c>
      <c r="K416" s="137" t="s">
        <v>716</v>
      </c>
      <c r="L416" s="138">
        <v>0</v>
      </c>
      <c r="M416" s="138">
        <v>1</v>
      </c>
      <c r="N416" s="138">
        <v>0.01</v>
      </c>
      <c r="O416" s="137" t="s">
        <v>715</v>
      </c>
      <c r="P416" s="218" t="str">
        <f>INDEX('Policy Characteristics'!J:J,MATCH($C416,'Policy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6" s="137" t="s">
        <v>223</v>
      </c>
      <c r="R416" s="137" t="s">
        <v>992</v>
      </c>
      <c r="S416" s="135"/>
      <c r="T416" s="127"/>
    </row>
    <row r="417" spans="1:20" s="5" customFormat="1" x14ac:dyDescent="0.75">
      <c r="A417" s="124" t="s">
        <v>1308</v>
      </c>
      <c r="B417" s="137" t="s">
        <v>1319</v>
      </c>
      <c r="C417" s="137" t="s">
        <v>702</v>
      </c>
      <c r="D417" s="131" t="s">
        <v>124</v>
      </c>
      <c r="E417" s="127" t="s">
        <v>707</v>
      </c>
      <c r="F417" s="131" t="s">
        <v>751</v>
      </c>
      <c r="G417" s="127" t="s">
        <v>711</v>
      </c>
      <c r="H417" s="73">
        <v>470</v>
      </c>
      <c r="I417" s="127" t="s">
        <v>29</v>
      </c>
      <c r="J417" s="137" t="s">
        <v>1401</v>
      </c>
      <c r="K417" s="137" t="s">
        <v>716</v>
      </c>
      <c r="L417" s="138">
        <v>0</v>
      </c>
      <c r="M417" s="138">
        <v>1</v>
      </c>
      <c r="N417" s="138">
        <v>0.01</v>
      </c>
      <c r="O417" s="137" t="s">
        <v>715</v>
      </c>
      <c r="P417" s="218" t="str">
        <f>INDEX('Policy Characteristics'!J:J,MATCH($C417,'Policy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7" s="137" t="s">
        <v>223</v>
      </c>
      <c r="R417" s="137" t="s">
        <v>992</v>
      </c>
      <c r="S417" s="135"/>
      <c r="T417" s="127"/>
    </row>
    <row r="418" spans="1:20" s="5" customFormat="1" x14ac:dyDescent="0.75">
      <c r="A418" s="124" t="s">
        <v>1308</v>
      </c>
      <c r="B418" s="137" t="s">
        <v>1319</v>
      </c>
      <c r="C418" s="137" t="s">
        <v>702</v>
      </c>
      <c r="D418" s="131" t="s">
        <v>124</v>
      </c>
      <c r="E418" s="127" t="s">
        <v>708</v>
      </c>
      <c r="F418" s="131" t="s">
        <v>751</v>
      </c>
      <c r="G418" s="127" t="s">
        <v>714</v>
      </c>
      <c r="H418" s="73">
        <v>471</v>
      </c>
      <c r="I418" s="127" t="s">
        <v>30</v>
      </c>
      <c r="J418" s="137" t="s">
        <v>1401</v>
      </c>
      <c r="K418" s="137" t="s">
        <v>716</v>
      </c>
      <c r="L418" s="138">
        <v>0</v>
      </c>
      <c r="M418" s="138">
        <v>1</v>
      </c>
      <c r="N418" s="138">
        <v>0.01</v>
      </c>
      <c r="O418" s="137" t="s">
        <v>715</v>
      </c>
      <c r="P418" s="218" t="str">
        <f>INDEX('Policy Characteristics'!J:J,MATCH($C418,'Policy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8" s="137" t="s">
        <v>223</v>
      </c>
      <c r="R418" s="137" t="s">
        <v>992</v>
      </c>
      <c r="S418" s="135"/>
      <c r="T418" s="127"/>
    </row>
    <row r="419" spans="1:20" s="5" customFormat="1" x14ac:dyDescent="0.75">
      <c r="A419" s="124" t="s">
        <v>1308</v>
      </c>
      <c r="B419" s="137" t="s">
        <v>1319</v>
      </c>
      <c r="C419" s="137" t="s">
        <v>702</v>
      </c>
      <c r="D419" s="131" t="s">
        <v>124</v>
      </c>
      <c r="E419" s="127" t="s">
        <v>996</v>
      </c>
      <c r="F419" s="131" t="s">
        <v>751</v>
      </c>
      <c r="G419" s="127" t="s">
        <v>999</v>
      </c>
      <c r="H419" s="73">
        <v>472</v>
      </c>
      <c r="I419" s="127" t="s">
        <v>29</v>
      </c>
      <c r="J419" s="137" t="s">
        <v>1401</v>
      </c>
      <c r="K419" s="137" t="s">
        <v>716</v>
      </c>
      <c r="L419" s="138">
        <v>0</v>
      </c>
      <c r="M419" s="138">
        <v>1</v>
      </c>
      <c r="N419" s="138">
        <v>0.01</v>
      </c>
      <c r="O419" s="137" t="s">
        <v>715</v>
      </c>
      <c r="P419" s="218" t="str">
        <f>INDEX('Policy Characteristics'!J:J,MATCH($C419,'Policy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9" s="137" t="s">
        <v>223</v>
      </c>
      <c r="R419" s="137" t="s">
        <v>992</v>
      </c>
      <c r="S419" s="135"/>
      <c r="T419" s="127"/>
    </row>
    <row r="420" spans="1:20" s="5" customFormat="1" x14ac:dyDescent="0.75">
      <c r="A420" s="124" t="s">
        <v>1308</v>
      </c>
      <c r="B420" s="137" t="s">
        <v>1319</v>
      </c>
      <c r="C420" s="137" t="s">
        <v>702</v>
      </c>
      <c r="D420" s="131" t="s">
        <v>124</v>
      </c>
      <c r="E420" s="127" t="s">
        <v>997</v>
      </c>
      <c r="F420" s="131" t="s">
        <v>751</v>
      </c>
      <c r="G420" s="127" t="s">
        <v>1001</v>
      </c>
      <c r="H420" s="73">
        <v>473</v>
      </c>
      <c r="I420" s="127" t="s">
        <v>29</v>
      </c>
      <c r="J420" s="137" t="s">
        <v>1401</v>
      </c>
      <c r="K420" s="137" t="s">
        <v>716</v>
      </c>
      <c r="L420" s="138">
        <v>0</v>
      </c>
      <c r="M420" s="138">
        <v>1</v>
      </c>
      <c r="N420" s="138">
        <v>0.01</v>
      </c>
      <c r="O420" s="137" t="s">
        <v>715</v>
      </c>
      <c r="P420" s="218" t="str">
        <f>INDEX('Policy Characteristics'!J:J,MATCH($C420,'Policy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0" s="137" t="s">
        <v>223</v>
      </c>
      <c r="R420" s="137" t="s">
        <v>992</v>
      </c>
      <c r="S420" s="135"/>
      <c r="T420" s="127"/>
    </row>
    <row r="421" spans="1:20" s="5" customFormat="1" x14ac:dyDescent="0.75">
      <c r="A421" s="124" t="s">
        <v>1308</v>
      </c>
      <c r="B421" s="137" t="s">
        <v>1319</v>
      </c>
      <c r="C421" s="137" t="s">
        <v>702</v>
      </c>
      <c r="D421" s="131" t="s">
        <v>124</v>
      </c>
      <c r="E421" s="127" t="s">
        <v>998</v>
      </c>
      <c r="F421" s="131" t="s">
        <v>751</v>
      </c>
      <c r="G421" s="127" t="s">
        <v>1002</v>
      </c>
      <c r="H421" s="73">
        <v>474</v>
      </c>
      <c r="I421" s="127" t="s">
        <v>30</v>
      </c>
      <c r="J421" s="137" t="s">
        <v>1401</v>
      </c>
      <c r="K421" s="137" t="s">
        <v>716</v>
      </c>
      <c r="L421" s="138"/>
      <c r="M421" s="138"/>
      <c r="N421" s="138"/>
      <c r="O421" s="137"/>
      <c r="P421" s="218" t="str">
        <f>INDEX('Policy Characteristics'!J:J,MATCH($C421,'Policy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1" s="137"/>
      <c r="R421" s="137"/>
      <c r="S421" s="135"/>
      <c r="T421" s="127"/>
    </row>
    <row r="422" spans="1:20" s="5" customFormat="1" x14ac:dyDescent="0.75">
      <c r="A422" s="124" t="s">
        <v>1308</v>
      </c>
      <c r="B422" s="137" t="s">
        <v>1319</v>
      </c>
      <c r="C422" s="137" t="s">
        <v>702</v>
      </c>
      <c r="D422" s="131" t="s">
        <v>124</v>
      </c>
      <c r="E422" s="127" t="s">
        <v>995</v>
      </c>
      <c r="F422" s="131" t="s">
        <v>751</v>
      </c>
      <c r="G422" s="127" t="s">
        <v>1000</v>
      </c>
      <c r="H422" s="73">
        <v>475</v>
      </c>
      <c r="I422" s="127" t="s">
        <v>30</v>
      </c>
      <c r="J422" s="137" t="s">
        <v>1401</v>
      </c>
      <c r="K422" s="137" t="s">
        <v>716</v>
      </c>
      <c r="L422" s="138">
        <v>0</v>
      </c>
      <c r="M422" s="138">
        <v>1</v>
      </c>
      <c r="N422" s="138">
        <v>0.01</v>
      </c>
      <c r="O422" s="137" t="s">
        <v>715</v>
      </c>
      <c r="P422" s="218" t="str">
        <f>INDEX('Policy Characteristics'!J:J,MATCH($C422,'Policy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2" s="137" t="s">
        <v>223</v>
      </c>
      <c r="R422" s="137" t="s">
        <v>992</v>
      </c>
      <c r="S422" s="135"/>
      <c r="T422" s="127"/>
    </row>
    <row r="423" spans="1:20" s="5" customFormat="1" x14ac:dyDescent="0.75">
      <c r="A423" s="124" t="s">
        <v>1308</v>
      </c>
      <c r="B423" s="137" t="s">
        <v>1319</v>
      </c>
      <c r="C423" s="137" t="s">
        <v>702</v>
      </c>
      <c r="D423" s="131" t="s">
        <v>125</v>
      </c>
      <c r="E423" s="127" t="s">
        <v>703</v>
      </c>
      <c r="F423" s="131" t="s">
        <v>127</v>
      </c>
      <c r="G423" s="127" t="s">
        <v>709</v>
      </c>
      <c r="H423" s="73">
        <v>476</v>
      </c>
      <c r="I423" s="127" t="s">
        <v>30</v>
      </c>
      <c r="J423" s="137" t="s">
        <v>1401</v>
      </c>
      <c r="K423" s="137" t="s">
        <v>716</v>
      </c>
      <c r="L423" s="138">
        <v>0</v>
      </c>
      <c r="M423" s="138">
        <v>1</v>
      </c>
      <c r="N423" s="138">
        <v>0.01</v>
      </c>
      <c r="O423" s="137" t="s">
        <v>715</v>
      </c>
      <c r="P423" s="218" t="str">
        <f>INDEX('Policy Characteristics'!J:J,MATCH($C423,'Policy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3" s="137" t="s">
        <v>223</v>
      </c>
      <c r="R423" s="137" t="s">
        <v>992</v>
      </c>
      <c r="S423" s="135"/>
      <c r="T423" s="127"/>
    </row>
    <row r="424" spans="1:20" s="5" customFormat="1" x14ac:dyDescent="0.75">
      <c r="A424" s="124" t="s">
        <v>1308</v>
      </c>
      <c r="B424" s="137" t="s">
        <v>1319</v>
      </c>
      <c r="C424" s="137" t="s">
        <v>702</v>
      </c>
      <c r="D424" s="131" t="s">
        <v>125</v>
      </c>
      <c r="E424" s="127" t="s">
        <v>704</v>
      </c>
      <c r="F424" s="131" t="s">
        <v>127</v>
      </c>
      <c r="G424" s="127" t="s">
        <v>712</v>
      </c>
      <c r="H424" s="73">
        <v>477</v>
      </c>
      <c r="I424" s="127" t="s">
        <v>30</v>
      </c>
      <c r="J424" s="137" t="s">
        <v>1401</v>
      </c>
      <c r="K424" s="137" t="s">
        <v>716</v>
      </c>
      <c r="L424" s="138">
        <v>0</v>
      </c>
      <c r="M424" s="138">
        <v>1</v>
      </c>
      <c r="N424" s="138">
        <v>0.01</v>
      </c>
      <c r="O424" s="137" t="s">
        <v>715</v>
      </c>
      <c r="P424" s="218" t="str">
        <f>INDEX('Policy Characteristics'!J:J,MATCH($C424,'Policy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4" s="137" t="s">
        <v>223</v>
      </c>
      <c r="R424" s="137" t="s">
        <v>992</v>
      </c>
      <c r="S424" s="135"/>
      <c r="T424" s="127"/>
    </row>
    <row r="425" spans="1:20" s="5" customFormat="1" x14ac:dyDescent="0.75">
      <c r="A425" s="124" t="s">
        <v>1308</v>
      </c>
      <c r="B425" s="137" t="s">
        <v>1319</v>
      </c>
      <c r="C425" s="137" t="s">
        <v>702</v>
      </c>
      <c r="D425" s="131" t="s">
        <v>125</v>
      </c>
      <c r="E425" s="127" t="s">
        <v>705</v>
      </c>
      <c r="F425" s="131" t="s">
        <v>127</v>
      </c>
      <c r="G425" s="127" t="s">
        <v>713</v>
      </c>
      <c r="H425" s="73">
        <v>478</v>
      </c>
      <c r="I425" s="127" t="s">
        <v>30</v>
      </c>
      <c r="J425" s="137" t="s">
        <v>1401</v>
      </c>
      <c r="K425" s="137" t="s">
        <v>716</v>
      </c>
      <c r="L425" s="138">
        <v>0</v>
      </c>
      <c r="M425" s="138">
        <v>1</v>
      </c>
      <c r="N425" s="138">
        <v>0.01</v>
      </c>
      <c r="O425" s="137" t="s">
        <v>715</v>
      </c>
      <c r="P425" s="218" t="str">
        <f>INDEX('Policy Characteristics'!J:J,MATCH($C425,'Policy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5" s="137" t="s">
        <v>223</v>
      </c>
      <c r="R425" s="137" t="s">
        <v>992</v>
      </c>
      <c r="S425" s="135"/>
      <c r="T425" s="127"/>
    </row>
    <row r="426" spans="1:20" s="5" customFormat="1" x14ac:dyDescent="0.75">
      <c r="A426" s="124" t="s">
        <v>1308</v>
      </c>
      <c r="B426" s="137" t="s">
        <v>1319</v>
      </c>
      <c r="C426" s="137" t="s">
        <v>702</v>
      </c>
      <c r="D426" s="131" t="s">
        <v>125</v>
      </c>
      <c r="E426" s="127" t="s">
        <v>706</v>
      </c>
      <c r="F426" s="131" t="s">
        <v>127</v>
      </c>
      <c r="G426" s="127" t="s">
        <v>710</v>
      </c>
      <c r="H426" s="73">
        <v>479</v>
      </c>
      <c r="I426" s="127" t="s">
        <v>30</v>
      </c>
      <c r="J426" s="137" t="s">
        <v>1401</v>
      </c>
      <c r="K426" s="137" t="s">
        <v>716</v>
      </c>
      <c r="L426" s="138">
        <v>0</v>
      </c>
      <c r="M426" s="138">
        <v>1</v>
      </c>
      <c r="N426" s="138">
        <v>0.01</v>
      </c>
      <c r="O426" s="137" t="s">
        <v>715</v>
      </c>
      <c r="P426" s="218" t="str">
        <f>INDEX('Policy Characteristics'!J:J,MATCH($C426,'Policy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6" s="137" t="s">
        <v>223</v>
      </c>
      <c r="R426" s="137" t="s">
        <v>992</v>
      </c>
      <c r="S426" s="135"/>
      <c r="T426" s="127"/>
    </row>
    <row r="427" spans="1:20" s="5" customFormat="1" x14ac:dyDescent="0.75">
      <c r="A427" s="124" t="s">
        <v>1308</v>
      </c>
      <c r="B427" s="137" t="s">
        <v>1319</v>
      </c>
      <c r="C427" s="137" t="s">
        <v>702</v>
      </c>
      <c r="D427" s="131" t="s">
        <v>125</v>
      </c>
      <c r="E427" s="127" t="s">
        <v>707</v>
      </c>
      <c r="F427" s="131" t="s">
        <v>127</v>
      </c>
      <c r="G427" s="127" t="s">
        <v>711</v>
      </c>
      <c r="H427" s="73">
        <v>480</v>
      </c>
      <c r="I427" s="127" t="s">
        <v>30</v>
      </c>
      <c r="J427" s="137" t="s">
        <v>1401</v>
      </c>
      <c r="K427" s="137" t="s">
        <v>716</v>
      </c>
      <c r="L427" s="138">
        <v>0</v>
      </c>
      <c r="M427" s="138">
        <v>1</v>
      </c>
      <c r="N427" s="138">
        <v>0.01</v>
      </c>
      <c r="O427" s="137" t="s">
        <v>715</v>
      </c>
      <c r="P427" s="218" t="str">
        <f>INDEX('Policy Characteristics'!J:J,MATCH($C427,'Policy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7" s="137" t="s">
        <v>223</v>
      </c>
      <c r="R427" s="137" t="s">
        <v>992</v>
      </c>
      <c r="S427" s="135"/>
      <c r="T427" s="127"/>
    </row>
    <row r="428" spans="1:20" s="5" customFormat="1" x14ac:dyDescent="0.75">
      <c r="A428" s="124" t="s">
        <v>1308</v>
      </c>
      <c r="B428" s="137" t="s">
        <v>1319</v>
      </c>
      <c r="C428" s="137" t="s">
        <v>702</v>
      </c>
      <c r="D428" s="131" t="s">
        <v>125</v>
      </c>
      <c r="E428" s="127" t="s">
        <v>708</v>
      </c>
      <c r="F428" s="131" t="s">
        <v>127</v>
      </c>
      <c r="G428" s="127" t="s">
        <v>714</v>
      </c>
      <c r="H428" s="73">
        <v>481</v>
      </c>
      <c r="I428" s="127" t="s">
        <v>30</v>
      </c>
      <c r="J428" s="137" t="s">
        <v>1401</v>
      </c>
      <c r="K428" s="137" t="s">
        <v>716</v>
      </c>
      <c r="L428" s="138">
        <v>0</v>
      </c>
      <c r="M428" s="138">
        <v>1</v>
      </c>
      <c r="N428" s="138">
        <v>0.01</v>
      </c>
      <c r="O428" s="137" t="s">
        <v>715</v>
      </c>
      <c r="P428" s="218" t="str">
        <f>INDEX('Policy Characteristics'!J:J,MATCH($C428,'Policy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8" s="137" t="s">
        <v>223</v>
      </c>
      <c r="R428" s="137" t="s">
        <v>992</v>
      </c>
      <c r="S428" s="135"/>
      <c r="T428" s="127"/>
    </row>
    <row r="429" spans="1:20" s="5" customFormat="1" x14ac:dyDescent="0.75">
      <c r="A429" s="124" t="s">
        <v>1308</v>
      </c>
      <c r="B429" s="137" t="s">
        <v>1319</v>
      </c>
      <c r="C429" s="137" t="s">
        <v>702</v>
      </c>
      <c r="D429" s="131" t="s">
        <v>125</v>
      </c>
      <c r="E429" s="127" t="s">
        <v>996</v>
      </c>
      <c r="F429" s="131" t="s">
        <v>127</v>
      </c>
      <c r="G429" s="127" t="s">
        <v>999</v>
      </c>
      <c r="H429" s="73">
        <v>482</v>
      </c>
      <c r="I429" s="127" t="s">
        <v>30</v>
      </c>
      <c r="J429" s="137" t="s">
        <v>1401</v>
      </c>
      <c r="K429" s="137" t="s">
        <v>716</v>
      </c>
      <c r="L429" s="138">
        <v>0</v>
      </c>
      <c r="M429" s="138">
        <v>1</v>
      </c>
      <c r="N429" s="138">
        <v>0.01</v>
      </c>
      <c r="O429" s="137" t="s">
        <v>715</v>
      </c>
      <c r="P429" s="218" t="str">
        <f>INDEX('Policy Characteristics'!J:J,MATCH($C429,'Policy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9" s="137" t="s">
        <v>223</v>
      </c>
      <c r="R429" s="137" t="s">
        <v>992</v>
      </c>
      <c r="S429" s="135"/>
      <c r="T429" s="127"/>
    </row>
    <row r="430" spans="1:20" s="5" customFormat="1" x14ac:dyDescent="0.75">
      <c r="A430" s="124" t="s">
        <v>1308</v>
      </c>
      <c r="B430" s="137" t="s">
        <v>1319</v>
      </c>
      <c r="C430" s="137" t="s">
        <v>702</v>
      </c>
      <c r="D430" s="131" t="s">
        <v>125</v>
      </c>
      <c r="E430" s="127" t="s">
        <v>997</v>
      </c>
      <c r="F430" s="131" t="s">
        <v>127</v>
      </c>
      <c r="G430" s="127" t="s">
        <v>1001</v>
      </c>
      <c r="H430" s="73">
        <v>483</v>
      </c>
      <c r="I430" s="127" t="s">
        <v>30</v>
      </c>
      <c r="J430" s="137" t="s">
        <v>1401</v>
      </c>
      <c r="K430" s="137" t="s">
        <v>716</v>
      </c>
      <c r="L430" s="138">
        <v>0</v>
      </c>
      <c r="M430" s="138">
        <v>1</v>
      </c>
      <c r="N430" s="138">
        <v>0.01</v>
      </c>
      <c r="O430" s="137" t="s">
        <v>715</v>
      </c>
      <c r="P430" s="218" t="str">
        <f>INDEX('Policy Characteristics'!J:J,MATCH($C430,'Policy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0" s="137" t="s">
        <v>223</v>
      </c>
      <c r="R430" s="137" t="s">
        <v>992</v>
      </c>
      <c r="S430" s="135"/>
      <c r="T430" s="127"/>
    </row>
    <row r="431" spans="1:20" s="5" customFormat="1" x14ac:dyDescent="0.75">
      <c r="A431" s="124" t="s">
        <v>1308</v>
      </c>
      <c r="B431" s="137" t="s">
        <v>1319</v>
      </c>
      <c r="C431" s="137" t="s">
        <v>702</v>
      </c>
      <c r="D431" s="131" t="s">
        <v>125</v>
      </c>
      <c r="E431" s="127" t="s">
        <v>998</v>
      </c>
      <c r="F431" s="131" t="s">
        <v>127</v>
      </c>
      <c r="G431" s="127" t="s">
        <v>1002</v>
      </c>
      <c r="H431" s="73">
        <v>484</v>
      </c>
      <c r="I431" s="127" t="s">
        <v>30</v>
      </c>
      <c r="J431" s="137" t="s">
        <v>1401</v>
      </c>
      <c r="K431" s="137" t="s">
        <v>716</v>
      </c>
      <c r="L431" s="138">
        <v>0</v>
      </c>
      <c r="M431" s="138">
        <v>1</v>
      </c>
      <c r="N431" s="138">
        <v>0.01</v>
      </c>
      <c r="O431" s="137" t="s">
        <v>715</v>
      </c>
      <c r="P431" s="218" t="str">
        <f>INDEX('Policy Characteristics'!J:J,MATCH($C431,'Policy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1" s="137" t="s">
        <v>223</v>
      </c>
      <c r="R431" s="137" t="s">
        <v>992</v>
      </c>
      <c r="S431" s="135"/>
      <c r="T431" s="127"/>
    </row>
    <row r="432" spans="1:20" s="5" customFormat="1" x14ac:dyDescent="0.75">
      <c r="A432" s="124" t="s">
        <v>1308</v>
      </c>
      <c r="B432" s="137" t="s">
        <v>1319</v>
      </c>
      <c r="C432" s="137" t="s">
        <v>702</v>
      </c>
      <c r="D432" s="131" t="s">
        <v>125</v>
      </c>
      <c r="E432" s="127" t="s">
        <v>995</v>
      </c>
      <c r="F432" s="131" t="s">
        <v>127</v>
      </c>
      <c r="G432" s="127" t="s">
        <v>1000</v>
      </c>
      <c r="H432" s="73">
        <v>485</v>
      </c>
      <c r="I432" s="127" t="s">
        <v>30</v>
      </c>
      <c r="J432" s="137" t="s">
        <v>1401</v>
      </c>
      <c r="K432" s="137" t="s">
        <v>716</v>
      </c>
      <c r="L432" s="138">
        <v>0</v>
      </c>
      <c r="M432" s="138">
        <v>1</v>
      </c>
      <c r="N432" s="138">
        <v>0.01</v>
      </c>
      <c r="O432" s="137" t="s">
        <v>715</v>
      </c>
      <c r="P432" s="218" t="str">
        <f>INDEX('Policy Characteristics'!J:J,MATCH($C432,'Policy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2" s="137" t="s">
        <v>223</v>
      </c>
      <c r="R432" s="137" t="s">
        <v>992</v>
      </c>
      <c r="S432" s="135"/>
      <c r="T432" s="127"/>
    </row>
    <row r="433" spans="1:20" s="3" customFormat="1" x14ac:dyDescent="0.75">
      <c r="A433" s="124" t="s">
        <v>1308</v>
      </c>
      <c r="B433" s="137" t="s">
        <v>1319</v>
      </c>
      <c r="C433" s="137" t="s">
        <v>702</v>
      </c>
      <c r="D433" s="131" t="s">
        <v>126</v>
      </c>
      <c r="E433" s="127" t="s">
        <v>703</v>
      </c>
      <c r="F433" s="131" t="s">
        <v>128</v>
      </c>
      <c r="G433" s="127" t="s">
        <v>709</v>
      </c>
      <c r="H433" s="73">
        <v>486</v>
      </c>
      <c r="I433" s="127" t="s">
        <v>30</v>
      </c>
      <c r="J433" s="137" t="s">
        <v>1401</v>
      </c>
      <c r="K433" s="137" t="s">
        <v>716</v>
      </c>
      <c r="L433" s="138">
        <v>0</v>
      </c>
      <c r="M433" s="138">
        <v>1</v>
      </c>
      <c r="N433" s="138">
        <v>0.01</v>
      </c>
      <c r="O433" s="137" t="s">
        <v>715</v>
      </c>
      <c r="P433" s="218" t="str">
        <f>INDEX('Policy Characteristics'!J:J,MATCH($C433,'Policy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3" s="137" t="s">
        <v>223</v>
      </c>
      <c r="R433" s="137" t="s">
        <v>992</v>
      </c>
      <c r="S433" s="135"/>
      <c r="T433" s="127"/>
    </row>
    <row r="434" spans="1:20" s="3" customFormat="1" x14ac:dyDescent="0.75">
      <c r="A434" s="124" t="s">
        <v>1308</v>
      </c>
      <c r="B434" s="137" t="s">
        <v>1319</v>
      </c>
      <c r="C434" s="137" t="s">
        <v>702</v>
      </c>
      <c r="D434" s="131" t="s">
        <v>126</v>
      </c>
      <c r="E434" s="127" t="s">
        <v>704</v>
      </c>
      <c r="F434" s="131" t="s">
        <v>128</v>
      </c>
      <c r="G434" s="127" t="s">
        <v>712</v>
      </c>
      <c r="H434" s="73">
        <v>487</v>
      </c>
      <c r="I434" s="127" t="s">
        <v>30</v>
      </c>
      <c r="J434" s="137" t="s">
        <v>1401</v>
      </c>
      <c r="K434" s="137" t="s">
        <v>716</v>
      </c>
      <c r="L434" s="138">
        <v>0</v>
      </c>
      <c r="M434" s="138">
        <v>1</v>
      </c>
      <c r="N434" s="138">
        <v>0.01</v>
      </c>
      <c r="O434" s="137" t="s">
        <v>715</v>
      </c>
      <c r="P434" s="218" t="str">
        <f>INDEX('Policy Characteristics'!J:J,MATCH($C434,'Policy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4" s="137" t="s">
        <v>223</v>
      </c>
      <c r="R434" s="137" t="s">
        <v>992</v>
      </c>
      <c r="S434" s="135"/>
      <c r="T434" s="127"/>
    </row>
    <row r="435" spans="1:20" s="3" customFormat="1" x14ac:dyDescent="0.75">
      <c r="A435" s="124" t="s">
        <v>1308</v>
      </c>
      <c r="B435" s="137" t="s">
        <v>1319</v>
      </c>
      <c r="C435" s="137" t="s">
        <v>702</v>
      </c>
      <c r="D435" s="131" t="s">
        <v>126</v>
      </c>
      <c r="E435" s="127" t="s">
        <v>705</v>
      </c>
      <c r="F435" s="131" t="s">
        <v>128</v>
      </c>
      <c r="G435" s="127" t="s">
        <v>713</v>
      </c>
      <c r="H435" s="73">
        <v>488</v>
      </c>
      <c r="I435" s="127" t="s">
        <v>29</v>
      </c>
      <c r="J435" s="137" t="s">
        <v>1401</v>
      </c>
      <c r="K435" s="137" t="s">
        <v>716</v>
      </c>
      <c r="L435" s="138">
        <v>0</v>
      </c>
      <c r="M435" s="138">
        <v>1</v>
      </c>
      <c r="N435" s="138">
        <v>0.01</v>
      </c>
      <c r="O435" s="137" t="s">
        <v>715</v>
      </c>
      <c r="P435" s="218" t="str">
        <f>INDEX('Policy Characteristics'!J:J,MATCH($C435,'Policy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5" s="137" t="s">
        <v>223</v>
      </c>
      <c r="R435" s="137" t="s">
        <v>992</v>
      </c>
      <c r="S435" s="135"/>
      <c r="T435" s="127"/>
    </row>
    <row r="436" spans="1:20" s="3" customFormat="1" x14ac:dyDescent="0.75">
      <c r="A436" s="124" t="s">
        <v>1308</v>
      </c>
      <c r="B436" s="137" t="s">
        <v>1319</v>
      </c>
      <c r="C436" s="137" t="s">
        <v>702</v>
      </c>
      <c r="D436" s="131" t="s">
        <v>126</v>
      </c>
      <c r="E436" s="127" t="s">
        <v>706</v>
      </c>
      <c r="F436" s="131" t="s">
        <v>128</v>
      </c>
      <c r="G436" s="127" t="s">
        <v>710</v>
      </c>
      <c r="H436" s="73">
        <v>489</v>
      </c>
      <c r="I436" s="127" t="s">
        <v>30</v>
      </c>
      <c r="J436" s="137" t="s">
        <v>1401</v>
      </c>
      <c r="K436" s="137" t="s">
        <v>716</v>
      </c>
      <c r="L436" s="138">
        <v>0</v>
      </c>
      <c r="M436" s="138">
        <v>1</v>
      </c>
      <c r="N436" s="138">
        <v>0.01</v>
      </c>
      <c r="O436" s="137" t="s">
        <v>715</v>
      </c>
      <c r="P436" s="218" t="str">
        <f>INDEX('Policy Characteristics'!J:J,MATCH($C436,'Policy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6" s="137" t="s">
        <v>223</v>
      </c>
      <c r="R436" s="137" t="s">
        <v>992</v>
      </c>
      <c r="S436" s="135"/>
      <c r="T436" s="127"/>
    </row>
    <row r="437" spans="1:20" s="3" customFormat="1" x14ac:dyDescent="0.75">
      <c r="A437" s="124" t="s">
        <v>1308</v>
      </c>
      <c r="B437" s="137" t="s">
        <v>1319</v>
      </c>
      <c r="C437" s="137" t="s">
        <v>702</v>
      </c>
      <c r="D437" s="131" t="s">
        <v>126</v>
      </c>
      <c r="E437" s="127" t="s">
        <v>707</v>
      </c>
      <c r="F437" s="131" t="s">
        <v>128</v>
      </c>
      <c r="G437" s="127" t="s">
        <v>711</v>
      </c>
      <c r="H437" s="73">
        <v>490</v>
      </c>
      <c r="I437" s="127" t="s">
        <v>29</v>
      </c>
      <c r="J437" s="137" t="s">
        <v>1401</v>
      </c>
      <c r="K437" s="137" t="s">
        <v>716</v>
      </c>
      <c r="L437" s="138">
        <v>0</v>
      </c>
      <c r="M437" s="138">
        <v>1</v>
      </c>
      <c r="N437" s="138">
        <v>0.01</v>
      </c>
      <c r="O437" s="137" t="s">
        <v>715</v>
      </c>
      <c r="P437" s="218" t="str">
        <f>INDEX('Policy Characteristics'!J:J,MATCH($C437,'Policy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7" s="137" t="s">
        <v>223</v>
      </c>
      <c r="R437" s="137" t="s">
        <v>992</v>
      </c>
      <c r="S437" s="135"/>
      <c r="T437" s="127"/>
    </row>
    <row r="438" spans="1:20" s="3" customFormat="1" x14ac:dyDescent="0.75">
      <c r="A438" s="124" t="s">
        <v>1308</v>
      </c>
      <c r="B438" s="137" t="s">
        <v>1319</v>
      </c>
      <c r="C438" s="137" t="s">
        <v>702</v>
      </c>
      <c r="D438" s="131" t="s">
        <v>126</v>
      </c>
      <c r="E438" s="127" t="s">
        <v>708</v>
      </c>
      <c r="F438" s="131" t="s">
        <v>128</v>
      </c>
      <c r="G438" s="127" t="s">
        <v>714</v>
      </c>
      <c r="H438" s="73">
        <v>491</v>
      </c>
      <c r="I438" s="127" t="s">
        <v>30</v>
      </c>
      <c r="J438" s="137" t="s">
        <v>1401</v>
      </c>
      <c r="K438" s="137" t="s">
        <v>716</v>
      </c>
      <c r="L438" s="138">
        <v>0</v>
      </c>
      <c r="M438" s="138">
        <v>1</v>
      </c>
      <c r="N438" s="138">
        <v>0.01</v>
      </c>
      <c r="O438" s="137" t="s">
        <v>715</v>
      </c>
      <c r="P438" s="218" t="str">
        <f>INDEX('Policy Characteristics'!J:J,MATCH($C438,'Policy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8" s="137" t="s">
        <v>223</v>
      </c>
      <c r="R438" s="137" t="s">
        <v>992</v>
      </c>
      <c r="S438" s="135"/>
      <c r="T438" s="127"/>
    </row>
    <row r="439" spans="1:20" s="3" customFormat="1" x14ac:dyDescent="0.75">
      <c r="A439" s="124" t="s">
        <v>1308</v>
      </c>
      <c r="B439" s="137" t="s">
        <v>1319</v>
      </c>
      <c r="C439" s="137" t="s">
        <v>702</v>
      </c>
      <c r="D439" s="131" t="s">
        <v>126</v>
      </c>
      <c r="E439" s="127" t="s">
        <v>996</v>
      </c>
      <c r="F439" s="131" t="s">
        <v>128</v>
      </c>
      <c r="G439" s="127" t="s">
        <v>999</v>
      </c>
      <c r="H439" s="73">
        <v>492</v>
      </c>
      <c r="I439" s="127" t="s">
        <v>29</v>
      </c>
      <c r="J439" s="137" t="s">
        <v>1401</v>
      </c>
      <c r="K439" s="137" t="s">
        <v>716</v>
      </c>
      <c r="L439" s="138">
        <v>0</v>
      </c>
      <c r="M439" s="138">
        <v>1</v>
      </c>
      <c r="N439" s="138">
        <v>0.01</v>
      </c>
      <c r="O439" s="137" t="s">
        <v>715</v>
      </c>
      <c r="P439" s="218" t="str">
        <f>INDEX('Policy Characteristics'!J:J,MATCH($C439,'Policy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9" s="137" t="s">
        <v>223</v>
      </c>
      <c r="R439" s="137" t="s">
        <v>992</v>
      </c>
      <c r="S439" s="135"/>
      <c r="T439" s="127"/>
    </row>
    <row r="440" spans="1:20" s="3" customFormat="1" x14ac:dyDescent="0.75">
      <c r="A440" s="124" t="s">
        <v>1308</v>
      </c>
      <c r="B440" s="137" t="s">
        <v>1319</v>
      </c>
      <c r="C440" s="137" t="s">
        <v>702</v>
      </c>
      <c r="D440" s="131" t="s">
        <v>126</v>
      </c>
      <c r="E440" s="127" t="s">
        <v>997</v>
      </c>
      <c r="F440" s="131" t="s">
        <v>128</v>
      </c>
      <c r="G440" s="127" t="s">
        <v>1001</v>
      </c>
      <c r="H440" s="73">
        <v>493</v>
      </c>
      <c r="I440" s="127" t="s">
        <v>29</v>
      </c>
      <c r="J440" s="137" t="s">
        <v>1401</v>
      </c>
      <c r="K440" s="137" t="s">
        <v>716</v>
      </c>
      <c r="L440" s="138">
        <v>0</v>
      </c>
      <c r="M440" s="138">
        <v>1</v>
      </c>
      <c r="N440" s="138">
        <v>0.01</v>
      </c>
      <c r="O440" s="137" t="s">
        <v>715</v>
      </c>
      <c r="P440" s="218" t="str">
        <f>INDEX('Policy Characteristics'!J:J,MATCH($C440,'Policy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0" s="137" t="s">
        <v>223</v>
      </c>
      <c r="R440" s="137" t="s">
        <v>992</v>
      </c>
      <c r="S440" s="135"/>
      <c r="T440" s="127"/>
    </row>
    <row r="441" spans="1:20" s="3" customFormat="1" x14ac:dyDescent="0.75">
      <c r="A441" s="124" t="s">
        <v>1308</v>
      </c>
      <c r="B441" s="137" t="s">
        <v>1319</v>
      </c>
      <c r="C441" s="137" t="s">
        <v>702</v>
      </c>
      <c r="D441" s="131" t="s">
        <v>126</v>
      </c>
      <c r="E441" s="127" t="s">
        <v>998</v>
      </c>
      <c r="F441" s="131" t="s">
        <v>128</v>
      </c>
      <c r="G441" s="127" t="s">
        <v>1002</v>
      </c>
      <c r="H441" s="73">
        <v>494</v>
      </c>
      <c r="I441" s="127" t="s">
        <v>29</v>
      </c>
      <c r="J441" s="137" t="s">
        <v>1401</v>
      </c>
      <c r="K441" s="137" t="s">
        <v>716</v>
      </c>
      <c r="L441" s="138">
        <v>0</v>
      </c>
      <c r="M441" s="138">
        <v>1</v>
      </c>
      <c r="N441" s="138">
        <v>0.01</v>
      </c>
      <c r="O441" s="137" t="s">
        <v>715</v>
      </c>
      <c r="P441" s="218" t="str">
        <f>INDEX('Policy Characteristics'!J:J,MATCH($C441,'Policy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1" s="137" t="s">
        <v>223</v>
      </c>
      <c r="R441" s="137" t="s">
        <v>992</v>
      </c>
      <c r="S441" s="135"/>
      <c r="T441" s="127"/>
    </row>
    <row r="442" spans="1:20" s="3" customFormat="1" x14ac:dyDescent="0.75">
      <c r="A442" s="124" t="s">
        <v>1308</v>
      </c>
      <c r="B442" s="137" t="s">
        <v>1319</v>
      </c>
      <c r="C442" s="137" t="s">
        <v>702</v>
      </c>
      <c r="D442" s="131" t="s">
        <v>126</v>
      </c>
      <c r="E442" s="127" t="s">
        <v>995</v>
      </c>
      <c r="F442" s="131" t="s">
        <v>128</v>
      </c>
      <c r="G442" s="127" t="s">
        <v>1000</v>
      </c>
      <c r="H442" s="73">
        <v>495</v>
      </c>
      <c r="I442" s="127" t="s">
        <v>30</v>
      </c>
      <c r="J442" s="137" t="s">
        <v>1401</v>
      </c>
      <c r="K442" s="137" t="s">
        <v>716</v>
      </c>
      <c r="L442" s="138">
        <v>0</v>
      </c>
      <c r="M442" s="138">
        <v>1</v>
      </c>
      <c r="N442" s="138">
        <v>0.01</v>
      </c>
      <c r="O442" s="137" t="s">
        <v>715</v>
      </c>
      <c r="P442" s="218" t="str">
        <f>INDEX('Policy Characteristics'!J:J,MATCH($C442,'Policy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2" s="137" t="s">
        <v>223</v>
      </c>
      <c r="R442" s="137" t="s">
        <v>992</v>
      </c>
      <c r="S442" s="135"/>
      <c r="T442" s="127"/>
    </row>
    <row r="443" spans="1:20" s="3" customFormat="1" x14ac:dyDescent="0.75">
      <c r="A443" s="124" t="s">
        <v>1308</v>
      </c>
      <c r="B443" s="150" t="s">
        <v>1320</v>
      </c>
      <c r="C443" s="150" t="s">
        <v>491</v>
      </c>
      <c r="D443" s="127"/>
      <c r="E443" s="127"/>
      <c r="F443" s="127"/>
      <c r="G443" s="127"/>
      <c r="H443" s="154">
        <v>190</v>
      </c>
      <c r="I443" s="127" t="s">
        <v>30</v>
      </c>
      <c r="J443" s="150" t="s">
        <v>1402</v>
      </c>
      <c r="K443" s="61" t="s">
        <v>592</v>
      </c>
      <c r="L443" s="143">
        <v>0</v>
      </c>
      <c r="M443" s="143">
        <v>0.2</v>
      </c>
      <c r="N443" s="143">
        <v>0.01</v>
      </c>
      <c r="O443" s="131" t="s">
        <v>492</v>
      </c>
      <c r="P443" s="218">
        <f>INDEX('Policy Characteristics'!J:J,MATCH($C443,'Policy Characteristics'!$C:$C,0))</f>
        <v>0</v>
      </c>
      <c r="Q443" s="127" t="s">
        <v>493</v>
      </c>
      <c r="R443" s="131" t="s">
        <v>494</v>
      </c>
      <c r="S443" s="144" t="s">
        <v>495</v>
      </c>
      <c r="T443" s="131"/>
    </row>
    <row r="444" spans="1:20" s="3" customFormat="1" x14ac:dyDescent="0.75">
      <c r="A444" s="124" t="s">
        <v>1321</v>
      </c>
      <c r="B444" s="150" t="s">
        <v>1322</v>
      </c>
      <c r="C444" s="150" t="s">
        <v>762</v>
      </c>
      <c r="D444" s="131"/>
      <c r="E444" s="131"/>
      <c r="F444" s="131"/>
      <c r="G444" s="131"/>
      <c r="H444" s="154"/>
      <c r="I444" s="131" t="s">
        <v>30</v>
      </c>
      <c r="J444" s="150" t="s">
        <v>1403</v>
      </c>
      <c r="K444" s="150" t="s">
        <v>764</v>
      </c>
      <c r="L444" s="166"/>
      <c r="M444" s="166"/>
      <c r="N444" s="166"/>
      <c r="O444" s="131"/>
      <c r="P444" s="218">
        <f>INDEX('Policy Characteristics'!J:J,MATCH($C444,'Policy Characteristics'!$C:$C,0))</f>
        <v>0</v>
      </c>
      <c r="Q444" s="131"/>
      <c r="R444" s="131"/>
      <c r="S444" s="144"/>
      <c r="T444" s="131"/>
    </row>
    <row r="445" spans="1:20" s="3" customFormat="1" x14ac:dyDescent="0.75">
      <c r="A445" s="124" t="s">
        <v>1321</v>
      </c>
      <c r="B445" s="150" t="s">
        <v>1323</v>
      </c>
      <c r="C445" s="150" t="s">
        <v>761</v>
      </c>
      <c r="D445" s="131"/>
      <c r="E445" s="131"/>
      <c r="F445" s="131"/>
      <c r="G445" s="131"/>
      <c r="H445" s="154"/>
      <c r="I445" s="131" t="s">
        <v>30</v>
      </c>
      <c r="J445" s="150" t="s">
        <v>1403</v>
      </c>
      <c r="K445" s="150" t="s">
        <v>763</v>
      </c>
      <c r="L445" s="166"/>
      <c r="M445" s="166"/>
      <c r="N445" s="166"/>
      <c r="O445" s="131"/>
      <c r="P445" s="218">
        <f>INDEX('Policy Characteristics'!J:J,MATCH($C445,'Policy Characteristics'!$C:$C,0))</f>
        <v>0</v>
      </c>
      <c r="Q445" s="131"/>
      <c r="R445" s="131"/>
      <c r="S445" s="144"/>
      <c r="T445" s="131"/>
    </row>
    <row r="446" spans="1:20" s="3" customFormat="1" x14ac:dyDescent="0.75">
      <c r="A446" s="124" t="s">
        <v>1321</v>
      </c>
      <c r="B446" s="150" t="s">
        <v>1324</v>
      </c>
      <c r="C446" s="150" t="s">
        <v>1004</v>
      </c>
      <c r="D446" s="131" t="s">
        <v>38</v>
      </c>
      <c r="E446" s="131"/>
      <c r="F446" s="131" t="s">
        <v>81</v>
      </c>
      <c r="G446" s="131"/>
      <c r="H446" s="73"/>
      <c r="I446" s="131" t="s">
        <v>30</v>
      </c>
      <c r="J446" s="150" t="s">
        <v>1404</v>
      </c>
      <c r="K446" s="61" t="s">
        <v>1005</v>
      </c>
      <c r="L446" s="61"/>
      <c r="M446" s="61"/>
      <c r="N446" s="61"/>
      <c r="O446" s="131"/>
      <c r="P446" s="218">
        <f>INDEX('Policy Characteristics'!J:J,MATCH($C446,'Policy Characteristics'!$C:$C,0))</f>
        <v>0</v>
      </c>
      <c r="Q446" s="131"/>
      <c r="R446" s="131"/>
      <c r="S446" s="135"/>
      <c r="T446" s="131"/>
    </row>
    <row r="447" spans="1:20" s="3" customFormat="1" x14ac:dyDescent="0.75">
      <c r="A447" s="124" t="s">
        <v>1321</v>
      </c>
      <c r="B447" s="137" t="s">
        <v>1324</v>
      </c>
      <c r="C447" s="137" t="s">
        <v>1004</v>
      </c>
      <c r="D447" s="131" t="s">
        <v>60</v>
      </c>
      <c r="E447" s="131"/>
      <c r="F447" s="131" t="s">
        <v>87</v>
      </c>
      <c r="G447" s="131"/>
      <c r="H447" s="73"/>
      <c r="I447" s="131" t="s">
        <v>30</v>
      </c>
      <c r="J447" s="150" t="s">
        <v>1404</v>
      </c>
      <c r="K447" s="61" t="s">
        <v>1005</v>
      </c>
      <c r="L447" s="61"/>
      <c r="M447" s="61"/>
      <c r="N447" s="61"/>
      <c r="O447" s="131"/>
      <c r="P447" s="218">
        <f>INDEX('Policy Characteristics'!J:J,MATCH($C447,'Policy Characteristics'!$C:$C,0))</f>
        <v>0</v>
      </c>
      <c r="Q447" s="131"/>
      <c r="R447" s="131"/>
      <c r="S447" s="135"/>
      <c r="T447" s="131"/>
    </row>
    <row r="448" spans="1:20" s="3" customFormat="1" x14ac:dyDescent="0.75">
      <c r="A448" s="124" t="s">
        <v>1321</v>
      </c>
      <c r="B448" s="137" t="s">
        <v>1324</v>
      </c>
      <c r="C448" s="137" t="s">
        <v>1004</v>
      </c>
      <c r="D448" s="131" t="s">
        <v>788</v>
      </c>
      <c r="E448" s="131"/>
      <c r="F448" s="131" t="s">
        <v>792</v>
      </c>
      <c r="G448" s="131"/>
      <c r="H448" s="73"/>
      <c r="I448" s="131" t="s">
        <v>30</v>
      </c>
      <c r="J448" s="150" t="s">
        <v>1404</v>
      </c>
      <c r="K448" s="61" t="s">
        <v>1005</v>
      </c>
      <c r="L448" s="61"/>
      <c r="M448" s="61"/>
      <c r="N448" s="61"/>
      <c r="O448" s="131"/>
      <c r="P448" s="218">
        <f>INDEX('Policy Characteristics'!J:J,MATCH($C448,'Policy Characteristics'!$C:$C,0))</f>
        <v>0</v>
      </c>
      <c r="Q448" s="131"/>
      <c r="R448" s="131"/>
      <c r="S448" s="135"/>
      <c r="T448" s="131"/>
    </row>
    <row r="449" spans="1:20" s="3" customFormat="1" x14ac:dyDescent="0.75">
      <c r="A449" s="124" t="s">
        <v>1321</v>
      </c>
      <c r="B449" s="150" t="s">
        <v>1325</v>
      </c>
      <c r="C449" s="150" t="s">
        <v>345</v>
      </c>
      <c r="D449" s="127" t="s">
        <v>468</v>
      </c>
      <c r="E449" s="127"/>
      <c r="F449" s="127" t="s">
        <v>467</v>
      </c>
      <c r="G449" s="131"/>
      <c r="H449" s="154">
        <v>167</v>
      </c>
      <c r="I449" s="131" t="s">
        <v>30</v>
      </c>
      <c r="J449" s="150" t="s">
        <v>1405</v>
      </c>
      <c r="K449" s="61" t="s">
        <v>583</v>
      </c>
      <c r="L449" s="150">
        <v>0</v>
      </c>
      <c r="M449" s="150">
        <v>1</v>
      </c>
      <c r="N449" s="150">
        <v>1</v>
      </c>
      <c r="O449" s="131" t="s">
        <v>12</v>
      </c>
      <c r="P449" s="218" t="str">
        <f>INDEX('Policy Characteristics'!J:J,MATCH($C449,'Policy Characteristics'!$C:$C,0))</f>
        <v>**Description:** This policy prevents new capacity of the selected type(s) from being built or deployed. // **CCE Category:** Other</v>
      </c>
      <c r="Q449" s="127" t="s">
        <v>346</v>
      </c>
      <c r="R449" s="131" t="s">
        <v>347</v>
      </c>
      <c r="S449" s="144"/>
      <c r="T449" s="131"/>
    </row>
    <row r="450" spans="1:20" s="3" customFormat="1" x14ac:dyDescent="0.75">
      <c r="A450" s="124" t="s">
        <v>1321</v>
      </c>
      <c r="B450" s="137" t="s">
        <v>1325</v>
      </c>
      <c r="C450" s="137" t="s">
        <v>345</v>
      </c>
      <c r="D450" s="131" t="s">
        <v>315</v>
      </c>
      <c r="E450" s="127"/>
      <c r="F450" s="131" t="s">
        <v>316</v>
      </c>
      <c r="G450" s="127"/>
      <c r="H450" s="73">
        <v>168</v>
      </c>
      <c r="I450" s="127" t="s">
        <v>29</v>
      </c>
      <c r="J450" s="137" t="s">
        <v>1405</v>
      </c>
      <c r="K450" s="137" t="s">
        <v>583</v>
      </c>
      <c r="L450" s="137">
        <v>0</v>
      </c>
      <c r="M450" s="137">
        <v>1</v>
      </c>
      <c r="N450" s="137">
        <v>1</v>
      </c>
      <c r="O450" s="129" t="s">
        <v>12</v>
      </c>
      <c r="P450" s="218" t="str">
        <f>INDEX('Policy Characteristics'!J:J,MATCH($C450,'Policy Characteristics'!$C:$C,0))</f>
        <v>**Description:** This policy prevents new capacity of the selected type(s) from being built or deployed. // **CCE Category:** Other</v>
      </c>
      <c r="Q450" s="129" t="s">
        <v>346</v>
      </c>
      <c r="R450" s="129" t="s">
        <v>347</v>
      </c>
      <c r="S450" s="132"/>
      <c r="T450" s="129"/>
    </row>
    <row r="451" spans="1:20" s="3" customFormat="1" x14ac:dyDescent="0.75">
      <c r="A451" s="124" t="s">
        <v>1321</v>
      </c>
      <c r="B451" s="137" t="s">
        <v>1325</v>
      </c>
      <c r="C451" s="137" t="s">
        <v>345</v>
      </c>
      <c r="D451" s="131" t="s">
        <v>62</v>
      </c>
      <c r="E451" s="127"/>
      <c r="F451" s="131" t="s">
        <v>76</v>
      </c>
      <c r="G451" s="127"/>
      <c r="H451" s="154">
        <v>169</v>
      </c>
      <c r="I451" s="127" t="s">
        <v>29</v>
      </c>
      <c r="J451" s="137" t="s">
        <v>1405</v>
      </c>
      <c r="K451" s="137" t="s">
        <v>583</v>
      </c>
      <c r="L451" s="137">
        <v>0</v>
      </c>
      <c r="M451" s="137">
        <v>1</v>
      </c>
      <c r="N451" s="137">
        <v>1</v>
      </c>
      <c r="O451" s="129" t="s">
        <v>12</v>
      </c>
      <c r="P451" s="218" t="str">
        <f>INDEX('Policy Characteristics'!J:J,MATCH($C451,'Policy Characteristics'!$C:$C,0))</f>
        <v>**Description:** This policy prevents new capacity of the selected type(s) from being built or deployed. // **CCE Category:** Other</v>
      </c>
      <c r="Q451" s="129" t="s">
        <v>346</v>
      </c>
      <c r="R451" s="129" t="s">
        <v>347</v>
      </c>
      <c r="S451" s="132"/>
      <c r="T451" s="129"/>
    </row>
    <row r="452" spans="1:20" s="3" customFormat="1" x14ac:dyDescent="0.75">
      <c r="A452" s="124" t="s">
        <v>1321</v>
      </c>
      <c r="B452" s="137" t="s">
        <v>1325</v>
      </c>
      <c r="C452" s="137" t="s">
        <v>345</v>
      </c>
      <c r="D452" s="131" t="s">
        <v>63</v>
      </c>
      <c r="E452" s="127"/>
      <c r="F452" s="131" t="s">
        <v>77</v>
      </c>
      <c r="G452" s="127"/>
      <c r="H452" s="73">
        <v>170</v>
      </c>
      <c r="I452" s="127" t="s">
        <v>30</v>
      </c>
      <c r="J452" s="137" t="s">
        <v>1405</v>
      </c>
      <c r="K452" s="137" t="s">
        <v>583</v>
      </c>
      <c r="L452" s="137">
        <v>0</v>
      </c>
      <c r="M452" s="137">
        <v>1</v>
      </c>
      <c r="N452" s="137">
        <v>1</v>
      </c>
      <c r="O452" s="129" t="s">
        <v>12</v>
      </c>
      <c r="P452" s="218" t="str">
        <f>INDEX('Policy Characteristics'!J:J,MATCH($C452,'Policy Characteristics'!$C:$C,0))</f>
        <v>**Description:** This policy prevents new capacity of the selected type(s) from being built or deployed. // **CCE Category:** Other</v>
      </c>
      <c r="Q452" s="129" t="s">
        <v>346</v>
      </c>
      <c r="R452" s="129" t="s">
        <v>347</v>
      </c>
      <c r="S452" s="132"/>
      <c r="T452" s="129"/>
    </row>
    <row r="453" spans="1:20" s="5" customFormat="1" x14ac:dyDescent="0.75">
      <c r="A453" s="124" t="s">
        <v>1321</v>
      </c>
      <c r="B453" s="137" t="s">
        <v>1325</v>
      </c>
      <c r="C453" s="137" t="s">
        <v>345</v>
      </c>
      <c r="D453" s="131" t="s">
        <v>469</v>
      </c>
      <c r="E453" s="127"/>
      <c r="F453" s="131" t="s">
        <v>473</v>
      </c>
      <c r="G453" s="127"/>
      <c r="H453" s="73"/>
      <c r="I453" s="127" t="s">
        <v>30</v>
      </c>
      <c r="J453" s="137" t="s">
        <v>1405</v>
      </c>
      <c r="K453" s="137" t="s">
        <v>583</v>
      </c>
      <c r="L453" s="61"/>
      <c r="M453" s="61"/>
      <c r="N453" s="61"/>
      <c r="O453" s="127"/>
      <c r="P453" s="218" t="str">
        <f>INDEX('Policy Characteristics'!J:J,MATCH($C453,'Policy Characteristics'!$C:$C,0))</f>
        <v>**Description:** This policy prevents new capacity of the selected type(s) from being built or deployed. // **CCE Category:** Other</v>
      </c>
      <c r="Q453" s="129"/>
      <c r="R453" s="131"/>
      <c r="S453" s="132"/>
      <c r="T453" s="129"/>
    </row>
    <row r="454" spans="1:20" s="5" customFormat="1" x14ac:dyDescent="0.75">
      <c r="A454" s="124" t="s">
        <v>1321</v>
      </c>
      <c r="B454" s="137" t="s">
        <v>1325</v>
      </c>
      <c r="C454" s="137" t="s">
        <v>345</v>
      </c>
      <c r="D454" s="131" t="s">
        <v>64</v>
      </c>
      <c r="E454" s="127"/>
      <c r="F454" s="131" t="s">
        <v>78</v>
      </c>
      <c r="G454" s="127"/>
      <c r="H454" s="73"/>
      <c r="I454" s="127" t="s">
        <v>30</v>
      </c>
      <c r="J454" s="137" t="s">
        <v>1405</v>
      </c>
      <c r="K454" s="137" t="s">
        <v>583</v>
      </c>
      <c r="L454" s="61"/>
      <c r="M454" s="61"/>
      <c r="N454" s="61"/>
      <c r="O454" s="127"/>
      <c r="P454" s="218" t="str">
        <f>INDEX('Policy Characteristics'!J:J,MATCH($C454,'Policy Characteristics'!$C:$C,0))</f>
        <v>**Description:** This policy prevents new capacity of the selected type(s) from being built or deployed. // **CCE Category:** Other</v>
      </c>
      <c r="Q454" s="129"/>
      <c r="R454" s="131"/>
      <c r="S454" s="132"/>
      <c r="T454" s="129"/>
    </row>
    <row r="455" spans="1:20" s="5" customFormat="1" x14ac:dyDescent="0.75">
      <c r="A455" s="124" t="s">
        <v>1321</v>
      </c>
      <c r="B455" s="137" t="s">
        <v>1325</v>
      </c>
      <c r="C455" s="137" t="s">
        <v>345</v>
      </c>
      <c r="D455" s="131" t="s">
        <v>65</v>
      </c>
      <c r="E455" s="127"/>
      <c r="F455" s="131" t="s">
        <v>79</v>
      </c>
      <c r="G455" s="127"/>
      <c r="H455" s="73"/>
      <c r="I455" s="127" t="s">
        <v>30</v>
      </c>
      <c r="J455" s="137" t="s">
        <v>1405</v>
      </c>
      <c r="K455" s="137" t="s">
        <v>583</v>
      </c>
      <c r="L455" s="61"/>
      <c r="M455" s="61"/>
      <c r="N455" s="61"/>
      <c r="O455" s="127"/>
      <c r="P455" s="218" t="str">
        <f>INDEX('Policy Characteristics'!J:J,MATCH($C455,'Policy Characteristics'!$C:$C,0))</f>
        <v>**Description:** This policy prevents new capacity of the selected type(s) from being built or deployed. // **CCE Category:** Other</v>
      </c>
      <c r="Q455" s="129"/>
      <c r="R455" s="131"/>
      <c r="S455" s="132"/>
      <c r="T455" s="129"/>
    </row>
    <row r="456" spans="1:20" s="5" customFormat="1" x14ac:dyDescent="0.75">
      <c r="A456" s="124" t="s">
        <v>1321</v>
      </c>
      <c r="B456" s="137" t="s">
        <v>1325</v>
      </c>
      <c r="C456" s="137" t="s">
        <v>345</v>
      </c>
      <c r="D456" s="131" t="s">
        <v>66</v>
      </c>
      <c r="E456" s="127"/>
      <c r="F456" s="131" t="s">
        <v>80</v>
      </c>
      <c r="G456" s="127"/>
      <c r="H456" s="73"/>
      <c r="I456" s="127" t="s">
        <v>30</v>
      </c>
      <c r="J456" s="137" t="s">
        <v>1405</v>
      </c>
      <c r="K456" s="137" t="s">
        <v>583</v>
      </c>
      <c r="L456" s="61"/>
      <c r="M456" s="61"/>
      <c r="N456" s="61"/>
      <c r="O456" s="127"/>
      <c r="P456" s="218" t="str">
        <f>INDEX('Policy Characteristics'!J:J,MATCH($C456,'Policy Characteristics'!$C:$C,0))</f>
        <v>**Description:** This policy prevents new capacity of the selected type(s) from being built or deployed. // **CCE Category:** Other</v>
      </c>
      <c r="Q456" s="129"/>
      <c r="R456" s="131"/>
      <c r="S456" s="132"/>
      <c r="T456" s="129"/>
    </row>
    <row r="457" spans="1:20" s="5" customFormat="1" x14ac:dyDescent="0.75">
      <c r="A457" s="124" t="s">
        <v>1321</v>
      </c>
      <c r="B457" s="137" t="s">
        <v>1325</v>
      </c>
      <c r="C457" s="137" t="s">
        <v>345</v>
      </c>
      <c r="D457" s="131" t="s">
        <v>317</v>
      </c>
      <c r="E457" s="127"/>
      <c r="F457" s="131" t="s">
        <v>1011</v>
      </c>
      <c r="G457" s="127"/>
      <c r="H457" s="73">
        <v>510</v>
      </c>
      <c r="I457" s="127" t="s">
        <v>29</v>
      </c>
      <c r="J457" s="137" t="s">
        <v>1405</v>
      </c>
      <c r="K457" s="137" t="s">
        <v>583</v>
      </c>
      <c r="L457" s="137">
        <v>0</v>
      </c>
      <c r="M457" s="137">
        <v>1</v>
      </c>
      <c r="N457" s="137">
        <v>1</v>
      </c>
      <c r="O457" s="129" t="s">
        <v>12</v>
      </c>
      <c r="P457" s="218" t="str">
        <f>INDEX('Policy Characteristics'!J:J,MATCH($C457,'Policy Characteristics'!$C:$C,0))</f>
        <v>**Description:** This policy prevents new capacity of the selected type(s) from being built or deployed. // **CCE Category:** Other</v>
      </c>
      <c r="Q457" s="129" t="s">
        <v>346</v>
      </c>
      <c r="R457" s="129" t="s">
        <v>347</v>
      </c>
      <c r="S457" s="132"/>
      <c r="T457" s="129"/>
    </row>
    <row r="458" spans="1:20" s="5" customFormat="1" x14ac:dyDescent="0.75">
      <c r="A458" s="124" t="s">
        <v>1321</v>
      </c>
      <c r="B458" s="137" t="s">
        <v>1325</v>
      </c>
      <c r="C458" s="137" t="s">
        <v>345</v>
      </c>
      <c r="D458" s="131" t="s">
        <v>318</v>
      </c>
      <c r="E458" s="127"/>
      <c r="F458" s="131" t="s">
        <v>320</v>
      </c>
      <c r="G458" s="127"/>
      <c r="H458" s="73"/>
      <c r="I458" s="127" t="s">
        <v>30</v>
      </c>
      <c r="J458" s="137" t="s">
        <v>1405</v>
      </c>
      <c r="K458" s="137" t="s">
        <v>583</v>
      </c>
      <c r="L458" s="61"/>
      <c r="M458" s="61"/>
      <c r="N458" s="61"/>
      <c r="O458" s="127"/>
      <c r="P458" s="218" t="str">
        <f>INDEX('Policy Characteristics'!J:J,MATCH($C458,'Policy Characteristics'!$C:$C,0))</f>
        <v>**Description:** This policy prevents new capacity of the selected type(s) from being built or deployed. // **CCE Category:** Other</v>
      </c>
      <c r="Q458" s="129"/>
      <c r="R458" s="131"/>
      <c r="S458" s="132"/>
      <c r="T458" s="129"/>
    </row>
    <row r="459" spans="1:20" s="5" customFormat="1" x14ac:dyDescent="0.75">
      <c r="A459" s="124" t="s">
        <v>1321</v>
      </c>
      <c r="B459" s="137" t="s">
        <v>1325</v>
      </c>
      <c r="C459" s="137" t="s">
        <v>345</v>
      </c>
      <c r="D459" s="131" t="s">
        <v>465</v>
      </c>
      <c r="E459" s="127"/>
      <c r="F459" s="131" t="s">
        <v>464</v>
      </c>
      <c r="G459" s="127"/>
      <c r="H459" s="73">
        <v>116</v>
      </c>
      <c r="I459" s="127" t="s">
        <v>30</v>
      </c>
      <c r="J459" s="137" t="s">
        <v>1405</v>
      </c>
      <c r="K459" s="137" t="s">
        <v>583</v>
      </c>
      <c r="L459" s="137">
        <v>0</v>
      </c>
      <c r="M459" s="137">
        <v>1</v>
      </c>
      <c r="N459" s="137">
        <v>1</v>
      </c>
      <c r="O459" s="129" t="s">
        <v>12</v>
      </c>
      <c r="P459" s="218" t="str">
        <f>INDEX('Policy Characteristics'!J:J,MATCH($C459,'Policy Characteristics'!$C:$C,0))</f>
        <v>**Description:** This policy prevents new capacity of the selected type(s) from being built or deployed. // **CCE Category:** Other</v>
      </c>
      <c r="Q459" s="129" t="s">
        <v>346</v>
      </c>
      <c r="R459" s="129" t="s">
        <v>347</v>
      </c>
      <c r="S459" s="132"/>
      <c r="T459" s="129"/>
    </row>
    <row r="460" spans="1:20" s="5" customFormat="1" x14ac:dyDescent="0.75">
      <c r="A460" s="124" t="s">
        <v>1321</v>
      </c>
      <c r="B460" s="137" t="s">
        <v>1325</v>
      </c>
      <c r="C460" s="137" t="s">
        <v>345</v>
      </c>
      <c r="D460" s="131" t="s">
        <v>475</v>
      </c>
      <c r="E460" s="127"/>
      <c r="F460" s="131" t="s">
        <v>476</v>
      </c>
      <c r="G460" s="127"/>
      <c r="H460" s="73"/>
      <c r="I460" s="127" t="s">
        <v>30</v>
      </c>
      <c r="J460" s="137" t="s">
        <v>1405</v>
      </c>
      <c r="K460" s="137" t="s">
        <v>583</v>
      </c>
      <c r="L460" s="137"/>
      <c r="M460" s="137"/>
      <c r="N460" s="138"/>
      <c r="O460" s="129"/>
      <c r="P460" s="218" t="str">
        <f>INDEX('Policy Characteristics'!J:J,MATCH($C460,'Policy Characteristics'!$C:$C,0))</f>
        <v>**Description:** This policy prevents new capacity of the selected type(s) from being built or deployed. // **CCE Category:** Other</v>
      </c>
      <c r="Q460" s="129"/>
      <c r="R460" s="131"/>
      <c r="S460" s="132"/>
      <c r="T460" s="129"/>
    </row>
    <row r="461" spans="1:20" s="5" customFormat="1" x14ac:dyDescent="0.75">
      <c r="A461" s="124" t="s">
        <v>1321</v>
      </c>
      <c r="B461" s="137" t="s">
        <v>1325</v>
      </c>
      <c r="C461" s="137" t="s">
        <v>345</v>
      </c>
      <c r="D461" s="131" t="s">
        <v>1008</v>
      </c>
      <c r="E461" s="127"/>
      <c r="F461" s="131" t="s">
        <v>789</v>
      </c>
      <c r="G461" s="127"/>
      <c r="H461" s="73">
        <v>508</v>
      </c>
      <c r="I461" s="127" t="s">
        <v>29</v>
      </c>
      <c r="J461" s="137" t="s">
        <v>1405</v>
      </c>
      <c r="K461" s="137" t="s">
        <v>583</v>
      </c>
      <c r="L461" s="137">
        <v>0</v>
      </c>
      <c r="M461" s="137">
        <v>1</v>
      </c>
      <c r="N461" s="137">
        <v>1</v>
      </c>
      <c r="O461" s="129" t="s">
        <v>12</v>
      </c>
      <c r="P461" s="218" t="str">
        <f>INDEX('Policy Characteristics'!J:J,MATCH($C461,'Policy Characteristics'!$C:$C,0))</f>
        <v>**Description:** This policy prevents new capacity of the selected type(s) from being built or deployed. // **CCE Category:** Other</v>
      </c>
      <c r="Q461" s="129" t="s">
        <v>346</v>
      </c>
      <c r="R461" s="129" t="s">
        <v>347</v>
      </c>
      <c r="S461" s="132"/>
      <c r="T461" s="129"/>
    </row>
    <row r="462" spans="1:20" x14ac:dyDescent="0.75">
      <c r="A462" s="124" t="s">
        <v>1321</v>
      </c>
      <c r="B462" s="137" t="s">
        <v>1325</v>
      </c>
      <c r="C462" s="137" t="s">
        <v>345</v>
      </c>
      <c r="D462" s="131" t="s">
        <v>1009</v>
      </c>
      <c r="E462" s="127"/>
      <c r="F462" s="131" t="s">
        <v>1010</v>
      </c>
      <c r="G462" s="127"/>
      <c r="H462" s="73">
        <v>509</v>
      </c>
      <c r="I462" s="127" t="s">
        <v>29</v>
      </c>
      <c r="J462" s="137" t="s">
        <v>1405</v>
      </c>
      <c r="K462" s="137" t="s">
        <v>583</v>
      </c>
      <c r="L462" s="137">
        <v>0</v>
      </c>
      <c r="M462" s="137">
        <v>1</v>
      </c>
      <c r="N462" s="137">
        <v>1</v>
      </c>
      <c r="O462" s="129" t="s">
        <v>12</v>
      </c>
      <c r="P462" s="218" t="str">
        <f>INDEX('Policy Characteristics'!J:J,MATCH($C462,'Policy Characteristics'!$C:$C,0))</f>
        <v>**Description:** This policy prevents new capacity of the selected type(s) from being built or deployed. // **CCE Category:** Other</v>
      </c>
      <c r="Q462" s="129" t="s">
        <v>346</v>
      </c>
      <c r="R462" s="129" t="s">
        <v>347</v>
      </c>
      <c r="S462" s="132"/>
      <c r="T462" s="129"/>
    </row>
    <row r="463" spans="1:20" x14ac:dyDescent="0.75">
      <c r="A463" s="124" t="s">
        <v>1321</v>
      </c>
      <c r="B463" s="137" t="s">
        <v>1325</v>
      </c>
      <c r="C463" s="137" t="s">
        <v>345</v>
      </c>
      <c r="D463" s="131" t="s">
        <v>1096</v>
      </c>
      <c r="E463" s="127"/>
      <c r="F463" s="131" t="s">
        <v>791</v>
      </c>
      <c r="G463" s="127"/>
      <c r="H463" s="73"/>
      <c r="I463" s="127" t="s">
        <v>30</v>
      </c>
      <c r="J463" s="137" t="s">
        <v>1405</v>
      </c>
      <c r="K463" s="137" t="s">
        <v>583</v>
      </c>
      <c r="L463" s="137"/>
      <c r="M463" s="137"/>
      <c r="N463" s="137"/>
      <c r="O463" s="129"/>
      <c r="P463" s="218" t="str">
        <f>INDEX('Policy Characteristics'!J:J,MATCH($C463,'Policy Characteristics'!$C:$C,0))</f>
        <v>**Description:** This policy prevents new capacity of the selected type(s) from being built or deployed. // **CCE Category:** Other</v>
      </c>
      <c r="Q463" s="129"/>
      <c r="R463" s="129"/>
      <c r="S463" s="132"/>
      <c r="T463" s="129"/>
    </row>
    <row r="464" spans="1:20" x14ac:dyDescent="0.75">
      <c r="A464" s="124" t="s">
        <v>1321</v>
      </c>
      <c r="B464" s="150" t="s">
        <v>1326</v>
      </c>
      <c r="C464" s="150" t="s">
        <v>269</v>
      </c>
      <c r="D464" s="131"/>
      <c r="E464" s="131"/>
      <c r="F464" s="131"/>
      <c r="G464" s="131"/>
      <c r="H464" s="154">
        <v>148</v>
      </c>
      <c r="I464" s="127" t="s">
        <v>30</v>
      </c>
      <c r="J464" s="150" t="s">
        <v>1406</v>
      </c>
      <c r="K464" s="61" t="s">
        <v>582</v>
      </c>
      <c r="L464" s="143">
        <v>-0.5</v>
      </c>
      <c r="M464" s="143">
        <v>1</v>
      </c>
      <c r="N464" s="143">
        <v>0.02</v>
      </c>
      <c r="O464" s="131" t="s">
        <v>270</v>
      </c>
      <c r="P464" s="218">
        <f>INDEX('Policy Characteristics'!J:J,MATCH($C464,'Policy Characteristics'!$C:$C,0))</f>
        <v>0</v>
      </c>
      <c r="Q464" s="127" t="s">
        <v>272</v>
      </c>
      <c r="R464" s="131" t="s">
        <v>274</v>
      </c>
      <c r="S464" s="144" t="s">
        <v>313</v>
      </c>
      <c r="T464" s="131"/>
    </row>
    <row r="465" spans="1:20" x14ac:dyDescent="0.75">
      <c r="A465" s="124" t="s">
        <v>1321</v>
      </c>
      <c r="B465" s="150" t="s">
        <v>1327</v>
      </c>
      <c r="C465" s="150" t="s">
        <v>268</v>
      </c>
      <c r="D465" s="131"/>
      <c r="E465" s="131"/>
      <c r="F465" s="131"/>
      <c r="G465" s="131"/>
      <c r="H465" s="154">
        <v>149</v>
      </c>
      <c r="I465" s="127" t="s">
        <v>30</v>
      </c>
      <c r="J465" s="150" t="s">
        <v>1406</v>
      </c>
      <c r="K465" s="61" t="s">
        <v>581</v>
      </c>
      <c r="L465" s="143">
        <v>-0.5</v>
      </c>
      <c r="M465" s="143">
        <v>1</v>
      </c>
      <c r="N465" s="143">
        <v>0.02</v>
      </c>
      <c r="O465" s="131" t="s">
        <v>271</v>
      </c>
      <c r="P465" s="218">
        <f>INDEX('Policy Characteristics'!J:J,MATCH($C465,'Policy Characteristics'!$C:$C,0))</f>
        <v>0</v>
      </c>
      <c r="Q465" s="127" t="s">
        <v>273</v>
      </c>
      <c r="R465" s="131" t="s">
        <v>274</v>
      </c>
      <c r="S465" s="144" t="s">
        <v>313</v>
      </c>
      <c r="T465" s="131"/>
    </row>
    <row r="466" spans="1:20" x14ac:dyDescent="0.75">
      <c r="A466" s="124" t="s">
        <v>1321</v>
      </c>
      <c r="B466" s="61" t="s">
        <v>1328</v>
      </c>
      <c r="C466" s="61" t="s">
        <v>115</v>
      </c>
      <c r="D466" s="127" t="s">
        <v>468</v>
      </c>
      <c r="E466" s="127"/>
      <c r="F466" s="127" t="s">
        <v>467</v>
      </c>
      <c r="G466" s="127"/>
      <c r="H466" s="73">
        <v>31</v>
      </c>
      <c r="I466" s="127" t="s">
        <v>30</v>
      </c>
      <c r="J466" s="61" t="s">
        <v>1407</v>
      </c>
      <c r="K466" s="61" t="s">
        <v>578</v>
      </c>
      <c r="L466" s="176">
        <v>0</v>
      </c>
      <c r="M466" s="177">
        <v>2000</v>
      </c>
      <c r="N466" s="177">
        <v>25</v>
      </c>
      <c r="O466" s="127" t="s">
        <v>180</v>
      </c>
      <c r="P466" s="218" t="str">
        <f>INDEX('Policy Characteristics'!J:J,MATCH($C466,'Policy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6" s="127" t="s">
        <v>204</v>
      </c>
      <c r="R466" s="131" t="s">
        <v>205</v>
      </c>
      <c r="S466" s="135" t="s">
        <v>138</v>
      </c>
      <c r="T466" s="127" t="s">
        <v>181</v>
      </c>
    </row>
    <row r="467" spans="1:20" x14ac:dyDescent="0.75">
      <c r="A467" s="124" t="s">
        <v>1321</v>
      </c>
      <c r="B467" s="137" t="s">
        <v>1328</v>
      </c>
      <c r="C467" s="137" t="s">
        <v>115</v>
      </c>
      <c r="D467" s="131" t="s">
        <v>315</v>
      </c>
      <c r="E467" s="127"/>
      <c r="F467" s="131" t="s">
        <v>316</v>
      </c>
      <c r="G467" s="127"/>
      <c r="H467" s="73">
        <v>32</v>
      </c>
      <c r="I467" s="127" t="s">
        <v>29</v>
      </c>
      <c r="J467" s="137" t="s">
        <v>1407</v>
      </c>
      <c r="K467" s="137" t="s">
        <v>578</v>
      </c>
      <c r="L467" s="137">
        <v>0</v>
      </c>
      <c r="M467" s="137">
        <v>2000</v>
      </c>
      <c r="N467" s="137">
        <v>25</v>
      </c>
      <c r="O467" s="137" t="s">
        <v>180</v>
      </c>
      <c r="P467" s="218" t="str">
        <f>INDEX('Policy Characteristics'!J:J,MATCH($C467,'Policy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7" s="127" t="s">
        <v>204</v>
      </c>
      <c r="R467" s="131" t="s">
        <v>205</v>
      </c>
      <c r="S467" s="135" t="s">
        <v>144</v>
      </c>
      <c r="T467" s="127"/>
    </row>
    <row r="468" spans="1:20" x14ac:dyDescent="0.75">
      <c r="A468" s="124" t="s">
        <v>1321</v>
      </c>
      <c r="B468" s="137" t="s">
        <v>1328</v>
      </c>
      <c r="C468" s="137" t="s">
        <v>115</v>
      </c>
      <c r="D468" s="131" t="s">
        <v>62</v>
      </c>
      <c r="E468" s="127"/>
      <c r="F468" s="131" t="s">
        <v>76</v>
      </c>
      <c r="G468" s="127"/>
      <c r="H468" s="73"/>
      <c r="I468" s="127" t="s">
        <v>30</v>
      </c>
      <c r="J468" s="137" t="s">
        <v>1407</v>
      </c>
      <c r="K468" s="137" t="s">
        <v>578</v>
      </c>
      <c r="L468" s="61"/>
      <c r="M468" s="61"/>
      <c r="N468" s="61"/>
      <c r="O468" s="61"/>
      <c r="P468" s="218" t="str">
        <f>INDEX('Policy Characteristics'!J:J,MATCH($C468,'Policy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8" s="61"/>
      <c r="R468" s="150"/>
      <c r="S468" s="136"/>
      <c r="T468" s="127"/>
    </row>
    <row r="469" spans="1:20" x14ac:dyDescent="0.75">
      <c r="A469" s="124" t="s">
        <v>1321</v>
      </c>
      <c r="B469" s="137" t="s">
        <v>1328</v>
      </c>
      <c r="C469" s="137" t="s">
        <v>115</v>
      </c>
      <c r="D469" s="131" t="s">
        <v>63</v>
      </c>
      <c r="E469" s="127"/>
      <c r="F469" s="131" t="s">
        <v>77</v>
      </c>
      <c r="G469" s="127"/>
      <c r="H469" s="73" t="s">
        <v>182</v>
      </c>
      <c r="I469" s="127" t="s">
        <v>30</v>
      </c>
      <c r="J469" s="137" t="s">
        <v>1407</v>
      </c>
      <c r="K469" s="137" t="s">
        <v>578</v>
      </c>
      <c r="L469" s="176"/>
      <c r="M469" s="176"/>
      <c r="N469" s="176"/>
      <c r="O469" s="127"/>
      <c r="P469" s="218" t="str">
        <f>INDEX('Policy Characteristics'!J:J,MATCH($C469,'Policy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9" s="127"/>
      <c r="R469" s="131"/>
      <c r="S469" s="135"/>
      <c r="T469" s="127"/>
    </row>
    <row r="470" spans="1:20" s="3" customFormat="1" x14ac:dyDescent="0.75">
      <c r="A470" s="124" t="s">
        <v>1321</v>
      </c>
      <c r="B470" s="137" t="s">
        <v>1328</v>
      </c>
      <c r="C470" s="137" t="s">
        <v>115</v>
      </c>
      <c r="D470" s="131" t="s">
        <v>469</v>
      </c>
      <c r="E470" s="127"/>
      <c r="F470" s="131" t="s">
        <v>473</v>
      </c>
      <c r="G470" s="127"/>
      <c r="H470" s="73" t="s">
        <v>182</v>
      </c>
      <c r="I470" s="127" t="s">
        <v>30</v>
      </c>
      <c r="J470" s="137" t="s">
        <v>1407</v>
      </c>
      <c r="K470" s="137" t="s">
        <v>578</v>
      </c>
      <c r="L470" s="176"/>
      <c r="M470" s="176"/>
      <c r="N470" s="176"/>
      <c r="O470" s="127"/>
      <c r="P470" s="218" t="str">
        <f>INDEX('Policy Characteristics'!J:J,MATCH($C470,'Policy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0" s="127"/>
      <c r="R470" s="131"/>
      <c r="S470" s="135"/>
      <c r="T470" s="127"/>
    </row>
    <row r="471" spans="1:20" x14ac:dyDescent="0.75">
      <c r="A471" s="124" t="s">
        <v>1321</v>
      </c>
      <c r="B471" s="137" t="s">
        <v>1328</v>
      </c>
      <c r="C471" s="137" t="s">
        <v>115</v>
      </c>
      <c r="D471" s="131" t="s">
        <v>64</v>
      </c>
      <c r="E471" s="127"/>
      <c r="F471" s="131" t="s">
        <v>78</v>
      </c>
      <c r="G471" s="127"/>
      <c r="H471" s="73" t="s">
        <v>182</v>
      </c>
      <c r="I471" s="127" t="s">
        <v>30</v>
      </c>
      <c r="J471" s="137" t="s">
        <v>1407</v>
      </c>
      <c r="K471" s="137" t="s">
        <v>578</v>
      </c>
      <c r="L471" s="176"/>
      <c r="M471" s="176"/>
      <c r="N471" s="176"/>
      <c r="O471" s="127"/>
      <c r="P471" s="218" t="str">
        <f>INDEX('Policy Characteristics'!J:J,MATCH($C471,'Policy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1" s="127"/>
      <c r="R471" s="131"/>
      <c r="S471" s="135"/>
      <c r="T471" s="127"/>
    </row>
    <row r="472" spans="1:20" x14ac:dyDescent="0.75">
      <c r="A472" s="124" t="s">
        <v>1321</v>
      </c>
      <c r="B472" s="137" t="s">
        <v>1328</v>
      </c>
      <c r="C472" s="137" t="s">
        <v>115</v>
      </c>
      <c r="D472" s="131" t="s">
        <v>65</v>
      </c>
      <c r="E472" s="127"/>
      <c r="F472" s="131" t="s">
        <v>79</v>
      </c>
      <c r="G472" s="127"/>
      <c r="H472" s="73" t="s">
        <v>182</v>
      </c>
      <c r="I472" s="127" t="s">
        <v>30</v>
      </c>
      <c r="J472" s="137" t="s">
        <v>1407</v>
      </c>
      <c r="K472" s="137" t="s">
        <v>578</v>
      </c>
      <c r="L472" s="176"/>
      <c r="M472" s="176"/>
      <c r="N472" s="176"/>
      <c r="O472" s="127"/>
      <c r="P472" s="218" t="str">
        <f>INDEX('Policy Characteristics'!J:J,MATCH($C472,'Policy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2" s="127"/>
      <c r="R472" s="131"/>
      <c r="S472" s="135"/>
      <c r="T472" s="127"/>
    </row>
    <row r="473" spans="1:20" x14ac:dyDescent="0.75">
      <c r="A473" s="124" t="s">
        <v>1321</v>
      </c>
      <c r="B473" s="137" t="s">
        <v>1328</v>
      </c>
      <c r="C473" s="137" t="s">
        <v>115</v>
      </c>
      <c r="D473" s="131" t="s">
        <v>66</v>
      </c>
      <c r="E473" s="127"/>
      <c r="F473" s="131" t="s">
        <v>80</v>
      </c>
      <c r="G473" s="127"/>
      <c r="H473" s="73" t="s">
        <v>182</v>
      </c>
      <c r="I473" s="127" t="s">
        <v>30</v>
      </c>
      <c r="J473" s="137" t="s">
        <v>1407</v>
      </c>
      <c r="K473" s="137" t="s">
        <v>578</v>
      </c>
      <c r="L473" s="176"/>
      <c r="M473" s="176"/>
      <c r="N473" s="176"/>
      <c r="O473" s="127"/>
      <c r="P473" s="218" t="str">
        <f>INDEX('Policy Characteristics'!J:J,MATCH($C473,'Policy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3" s="127"/>
      <c r="R473" s="131"/>
      <c r="S473" s="135"/>
      <c r="T473" s="127"/>
    </row>
    <row r="474" spans="1:20" x14ac:dyDescent="0.75">
      <c r="A474" s="124" t="s">
        <v>1321</v>
      </c>
      <c r="B474" s="137" t="s">
        <v>1328</v>
      </c>
      <c r="C474" s="137" t="s">
        <v>115</v>
      </c>
      <c r="D474" s="131" t="s">
        <v>740</v>
      </c>
      <c r="E474" s="127"/>
      <c r="F474" s="131" t="s">
        <v>1012</v>
      </c>
      <c r="G474" s="127"/>
      <c r="H474" s="73">
        <v>511</v>
      </c>
      <c r="I474" s="127" t="s">
        <v>29</v>
      </c>
      <c r="J474" s="137" t="s">
        <v>1407</v>
      </c>
      <c r="K474" s="137" t="s">
        <v>578</v>
      </c>
      <c r="L474" s="137">
        <v>0</v>
      </c>
      <c r="M474" s="137">
        <v>2000</v>
      </c>
      <c r="N474" s="137">
        <v>25</v>
      </c>
      <c r="O474" s="137" t="s">
        <v>180</v>
      </c>
      <c r="P474" s="218" t="str">
        <f>INDEX('Policy Characteristics'!J:J,MATCH($C474,'Policy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4" s="127" t="s">
        <v>204</v>
      </c>
      <c r="R474" s="131" t="s">
        <v>205</v>
      </c>
      <c r="S474" s="135" t="s">
        <v>144</v>
      </c>
      <c r="T474" s="127"/>
    </row>
    <row r="475" spans="1:20" x14ac:dyDescent="0.75">
      <c r="A475" s="124" t="s">
        <v>1321</v>
      </c>
      <c r="B475" s="137" t="s">
        <v>1328</v>
      </c>
      <c r="C475" s="137" t="s">
        <v>115</v>
      </c>
      <c r="D475" s="131" t="s">
        <v>317</v>
      </c>
      <c r="E475" s="127"/>
      <c r="F475" s="131" t="s">
        <v>1011</v>
      </c>
      <c r="G475" s="127"/>
      <c r="H475" s="73">
        <v>514</v>
      </c>
      <c r="I475" s="127" t="s">
        <v>29</v>
      </c>
      <c r="J475" s="137" t="s">
        <v>1407</v>
      </c>
      <c r="K475" s="137" t="s">
        <v>578</v>
      </c>
      <c r="L475" s="137">
        <v>0</v>
      </c>
      <c r="M475" s="137">
        <v>2000</v>
      </c>
      <c r="N475" s="137">
        <v>25</v>
      </c>
      <c r="O475" s="137" t="s">
        <v>180</v>
      </c>
      <c r="P475" s="218" t="str">
        <f>INDEX('Policy Characteristics'!J:J,MATCH($C475,'Policy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5" s="127" t="s">
        <v>204</v>
      </c>
      <c r="R475" s="131" t="s">
        <v>205</v>
      </c>
      <c r="S475" s="135" t="s">
        <v>144</v>
      </c>
      <c r="T475" s="127"/>
    </row>
    <row r="476" spans="1:20" x14ac:dyDescent="0.75">
      <c r="A476" s="124" t="s">
        <v>1321</v>
      </c>
      <c r="B476" s="137" t="s">
        <v>1328</v>
      </c>
      <c r="C476" s="137" t="s">
        <v>115</v>
      </c>
      <c r="D476" s="131" t="s">
        <v>318</v>
      </c>
      <c r="E476" s="127"/>
      <c r="F476" s="131" t="s">
        <v>320</v>
      </c>
      <c r="G476" s="127"/>
      <c r="H476" s="73"/>
      <c r="I476" s="127" t="s">
        <v>30</v>
      </c>
      <c r="J476" s="137" t="s">
        <v>1407</v>
      </c>
      <c r="K476" s="137" t="s">
        <v>578</v>
      </c>
      <c r="L476" s="176"/>
      <c r="M476" s="176"/>
      <c r="N476" s="176"/>
      <c r="O476" s="127"/>
      <c r="P476" s="218" t="str">
        <f>INDEX('Policy Characteristics'!J:J,MATCH($C476,'Policy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6" s="127"/>
      <c r="R476" s="131"/>
      <c r="S476" s="135"/>
      <c r="T476" s="127"/>
    </row>
    <row r="477" spans="1:20" x14ac:dyDescent="0.75">
      <c r="A477" s="124" t="s">
        <v>1321</v>
      </c>
      <c r="B477" s="137" t="s">
        <v>1328</v>
      </c>
      <c r="C477" s="137" t="s">
        <v>115</v>
      </c>
      <c r="D477" s="131" t="s">
        <v>465</v>
      </c>
      <c r="E477" s="127"/>
      <c r="F477" s="131" t="s">
        <v>464</v>
      </c>
      <c r="G477" s="127"/>
      <c r="H477" s="73"/>
      <c r="I477" s="127" t="s">
        <v>30</v>
      </c>
      <c r="J477" s="137" t="s">
        <v>1407</v>
      </c>
      <c r="K477" s="137" t="s">
        <v>578</v>
      </c>
      <c r="L477" s="138"/>
      <c r="M477" s="138"/>
      <c r="N477" s="138"/>
      <c r="O477" s="129"/>
      <c r="P477" s="218" t="str">
        <f>INDEX('Policy Characteristics'!J:J,MATCH($C477,'Policy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7" s="127"/>
      <c r="R477" s="131"/>
      <c r="S477" s="135"/>
      <c r="T477" s="127"/>
    </row>
    <row r="478" spans="1:20" x14ac:dyDescent="0.75">
      <c r="A478" s="124" t="s">
        <v>1321</v>
      </c>
      <c r="B478" s="137" t="s">
        <v>1328</v>
      </c>
      <c r="C478" s="137" t="s">
        <v>115</v>
      </c>
      <c r="D478" s="131" t="s">
        <v>475</v>
      </c>
      <c r="E478" s="127"/>
      <c r="F478" s="131" t="s">
        <v>476</v>
      </c>
      <c r="G478" s="127"/>
      <c r="H478" s="73"/>
      <c r="I478" s="127" t="s">
        <v>30</v>
      </c>
      <c r="J478" s="137" t="s">
        <v>1407</v>
      </c>
      <c r="K478" s="137" t="s">
        <v>578</v>
      </c>
      <c r="L478" s="138"/>
      <c r="M478" s="138"/>
      <c r="N478" s="138"/>
      <c r="O478" s="129"/>
      <c r="P478" s="218" t="str">
        <f>INDEX('Policy Characteristics'!J:J,MATCH($C478,'Policy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8" s="127"/>
      <c r="R478" s="131"/>
      <c r="S478" s="135"/>
      <c r="T478" s="127"/>
    </row>
    <row r="479" spans="1:20" x14ac:dyDescent="0.75">
      <c r="A479" s="124" t="s">
        <v>1321</v>
      </c>
      <c r="B479" s="137" t="s">
        <v>1328</v>
      </c>
      <c r="C479" s="137" t="s">
        <v>115</v>
      </c>
      <c r="D479" s="131" t="s">
        <v>1008</v>
      </c>
      <c r="E479" s="127"/>
      <c r="F479" s="131" t="s">
        <v>789</v>
      </c>
      <c r="G479" s="127"/>
      <c r="H479" s="73">
        <v>512</v>
      </c>
      <c r="I479" s="127" t="s">
        <v>29</v>
      </c>
      <c r="J479" s="137" t="s">
        <v>1407</v>
      </c>
      <c r="K479" s="137" t="s">
        <v>578</v>
      </c>
      <c r="L479" s="137">
        <v>0</v>
      </c>
      <c r="M479" s="137">
        <v>2000</v>
      </c>
      <c r="N479" s="137">
        <v>25</v>
      </c>
      <c r="O479" s="137" t="s">
        <v>180</v>
      </c>
      <c r="P479" s="218" t="str">
        <f>INDEX('Policy Characteristics'!J:J,MATCH($C479,'Policy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9" s="127" t="s">
        <v>204</v>
      </c>
      <c r="R479" s="131" t="s">
        <v>205</v>
      </c>
      <c r="S479" s="135" t="s">
        <v>144</v>
      </c>
      <c r="T479" s="127"/>
    </row>
    <row r="480" spans="1:20" x14ac:dyDescent="0.75">
      <c r="A480" s="124" t="s">
        <v>1321</v>
      </c>
      <c r="B480" s="137" t="s">
        <v>1328</v>
      </c>
      <c r="C480" s="137" t="s">
        <v>115</v>
      </c>
      <c r="D480" s="131" t="s">
        <v>1009</v>
      </c>
      <c r="E480" s="127"/>
      <c r="F480" s="131" t="s">
        <v>1010</v>
      </c>
      <c r="G480" s="127"/>
      <c r="H480" s="73">
        <v>513</v>
      </c>
      <c r="I480" s="127" t="s">
        <v>29</v>
      </c>
      <c r="J480" s="137" t="s">
        <v>1407</v>
      </c>
      <c r="K480" s="137" t="s">
        <v>578</v>
      </c>
      <c r="L480" s="137">
        <v>0</v>
      </c>
      <c r="M480" s="137">
        <v>2000</v>
      </c>
      <c r="N480" s="137">
        <v>25</v>
      </c>
      <c r="O480" s="137" t="s">
        <v>180</v>
      </c>
      <c r="P480" s="218" t="str">
        <f>INDEX('Policy Characteristics'!J:J,MATCH($C480,'Policy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0" s="127" t="s">
        <v>204</v>
      </c>
      <c r="R480" s="131" t="s">
        <v>205</v>
      </c>
      <c r="S480" s="135" t="s">
        <v>144</v>
      </c>
      <c r="T480" s="127"/>
    </row>
    <row r="481" spans="1:20" x14ac:dyDescent="0.75">
      <c r="A481" s="124" t="s">
        <v>1321</v>
      </c>
      <c r="B481" s="137" t="s">
        <v>1328</v>
      </c>
      <c r="C481" s="137" t="s">
        <v>115</v>
      </c>
      <c r="D481" s="131" t="s">
        <v>1096</v>
      </c>
      <c r="E481" s="127"/>
      <c r="F481" s="131" t="s">
        <v>791</v>
      </c>
      <c r="G481" s="127"/>
      <c r="H481" s="73"/>
      <c r="I481" s="127" t="s">
        <v>30</v>
      </c>
      <c r="J481" s="137" t="s">
        <v>1407</v>
      </c>
      <c r="K481" s="137" t="s">
        <v>578</v>
      </c>
      <c r="L481" s="138"/>
      <c r="M481" s="137"/>
      <c r="N481" s="137"/>
      <c r="O481" s="129"/>
      <c r="P481" s="218" t="str">
        <f>INDEX('Policy Characteristics'!J:J,MATCH($C481,'Policy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1" s="127"/>
      <c r="R481" s="131"/>
      <c r="S481" s="135"/>
      <c r="T481" s="127"/>
    </row>
    <row r="482" spans="1:20" x14ac:dyDescent="0.75">
      <c r="A482" s="124" t="s">
        <v>1321</v>
      </c>
      <c r="B482" s="61" t="s">
        <v>1329</v>
      </c>
      <c r="C482" s="61" t="s">
        <v>116</v>
      </c>
      <c r="D482" s="127" t="s">
        <v>468</v>
      </c>
      <c r="E482" s="127"/>
      <c r="F482" s="127" t="s">
        <v>467</v>
      </c>
      <c r="G482" s="127"/>
      <c r="H482" s="73" t="s">
        <v>182</v>
      </c>
      <c r="I482" s="127" t="s">
        <v>30</v>
      </c>
      <c r="J482" s="61" t="s">
        <v>1408</v>
      </c>
      <c r="K482" s="88"/>
      <c r="L482" s="61"/>
      <c r="M482" s="61"/>
      <c r="N482" s="61"/>
      <c r="O482" s="127"/>
      <c r="P482" s="218" t="str">
        <f>INDEX('Policy Characteristics'!J:J,MATCH($C482,'Policy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2" s="129"/>
      <c r="R482" s="131"/>
      <c r="S482" s="132"/>
      <c r="T482" s="129"/>
    </row>
    <row r="483" spans="1:20" x14ac:dyDescent="0.75">
      <c r="A483" s="124" t="s">
        <v>1321</v>
      </c>
      <c r="B483" s="137" t="s">
        <v>1329</v>
      </c>
      <c r="C483" s="137" t="s">
        <v>116</v>
      </c>
      <c r="D483" s="131" t="s">
        <v>315</v>
      </c>
      <c r="E483" s="127"/>
      <c r="F483" s="131" t="s">
        <v>316</v>
      </c>
      <c r="G483" s="127"/>
      <c r="H483" s="73"/>
      <c r="I483" s="127" t="s">
        <v>30</v>
      </c>
      <c r="J483" s="137" t="s">
        <v>1408</v>
      </c>
      <c r="K483" s="88"/>
      <c r="L483" s="61"/>
      <c r="M483" s="61"/>
      <c r="N483" s="61"/>
      <c r="O483" s="127"/>
      <c r="P483" s="218" t="str">
        <f>INDEX('Policy Characteristics'!J:J,MATCH($C483,'Policy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3" s="129"/>
      <c r="R483" s="131"/>
      <c r="S483" s="132"/>
      <c r="T483" s="129"/>
    </row>
    <row r="484" spans="1:20" x14ac:dyDescent="0.75">
      <c r="A484" s="124" t="s">
        <v>1321</v>
      </c>
      <c r="B484" s="137" t="s">
        <v>1329</v>
      </c>
      <c r="C484" s="137" t="s">
        <v>116</v>
      </c>
      <c r="D484" s="131" t="s">
        <v>62</v>
      </c>
      <c r="E484" s="127"/>
      <c r="F484" s="131" t="s">
        <v>76</v>
      </c>
      <c r="G484" s="127"/>
      <c r="H484" s="73"/>
      <c r="I484" s="127" t="s">
        <v>30</v>
      </c>
      <c r="J484" s="137" t="s">
        <v>1408</v>
      </c>
      <c r="K484" s="88"/>
      <c r="L484" s="61"/>
      <c r="M484" s="61"/>
      <c r="N484" s="61"/>
      <c r="O484" s="127"/>
      <c r="P484" s="218" t="str">
        <f>INDEX('Policy Characteristics'!J:J,MATCH($C484,'Policy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4" s="129"/>
      <c r="R484" s="131"/>
      <c r="S484" s="132"/>
      <c r="T484" s="129"/>
    </row>
    <row r="485" spans="1:20" x14ac:dyDescent="0.75">
      <c r="A485" s="124" t="s">
        <v>1321</v>
      </c>
      <c r="B485" s="137" t="s">
        <v>1329</v>
      </c>
      <c r="C485" s="137" t="s">
        <v>116</v>
      </c>
      <c r="D485" s="131" t="s">
        <v>63</v>
      </c>
      <c r="E485" s="127"/>
      <c r="F485" s="131" t="s">
        <v>77</v>
      </c>
      <c r="G485" s="127"/>
      <c r="H485" s="73"/>
      <c r="I485" s="127" t="s">
        <v>30</v>
      </c>
      <c r="J485" s="137" t="s">
        <v>1408</v>
      </c>
      <c r="K485" s="88"/>
      <c r="L485" s="61"/>
      <c r="M485" s="61"/>
      <c r="N485" s="61"/>
      <c r="O485" s="127"/>
      <c r="P485" s="218" t="str">
        <f>INDEX('Policy Characteristics'!J:J,MATCH($C485,'Policy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5" s="129"/>
      <c r="R485" s="131"/>
      <c r="S485" s="132"/>
      <c r="T485" s="129"/>
    </row>
    <row r="486" spans="1:20" x14ac:dyDescent="0.75">
      <c r="A486" s="124" t="s">
        <v>1321</v>
      </c>
      <c r="B486" s="137" t="s">
        <v>1329</v>
      </c>
      <c r="C486" s="137" t="s">
        <v>116</v>
      </c>
      <c r="D486" s="131" t="s">
        <v>66</v>
      </c>
      <c r="E486" s="127"/>
      <c r="F486" s="131" t="s">
        <v>80</v>
      </c>
      <c r="G486" s="127"/>
      <c r="H486" s="73"/>
      <c r="I486" s="127" t="s">
        <v>30</v>
      </c>
      <c r="J486" s="137" t="s">
        <v>1408</v>
      </c>
      <c r="K486" s="88"/>
      <c r="L486" s="61"/>
      <c r="M486" s="61"/>
      <c r="N486" s="61"/>
      <c r="O486" s="127"/>
      <c r="P486" s="218" t="str">
        <f>INDEX('Policy Characteristics'!J:J,MATCH($C486,'Policy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6" s="129"/>
      <c r="R486" s="131"/>
      <c r="S486" s="132"/>
      <c r="T486" s="129"/>
    </row>
    <row r="487" spans="1:20" x14ac:dyDescent="0.75">
      <c r="A487" s="124" t="s">
        <v>1321</v>
      </c>
      <c r="B487" s="137" t="s">
        <v>1329</v>
      </c>
      <c r="C487" s="137" t="s">
        <v>116</v>
      </c>
      <c r="D487" s="131" t="s">
        <v>740</v>
      </c>
      <c r="E487" s="127"/>
      <c r="F487" s="131" t="s">
        <v>454</v>
      </c>
      <c r="G487" s="127"/>
      <c r="H487" s="73"/>
      <c r="I487" s="127" t="s">
        <v>30</v>
      </c>
      <c r="J487" s="137" t="s">
        <v>1408</v>
      </c>
      <c r="K487" s="88"/>
      <c r="L487" s="61"/>
      <c r="M487" s="61"/>
      <c r="N487" s="61"/>
      <c r="O487" s="127"/>
      <c r="P487" s="218" t="str">
        <f>INDEX('Policy Characteristics'!J:J,MATCH($C487,'Policy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7" s="129"/>
      <c r="R487" s="131"/>
      <c r="S487" s="132"/>
      <c r="T487" s="129"/>
    </row>
    <row r="488" spans="1:20" x14ac:dyDescent="0.75">
      <c r="A488" s="124" t="s">
        <v>1321</v>
      </c>
      <c r="B488" s="137" t="s">
        <v>1329</v>
      </c>
      <c r="C488" s="137" t="s">
        <v>116</v>
      </c>
      <c r="D488" s="131" t="s">
        <v>317</v>
      </c>
      <c r="E488" s="127"/>
      <c r="F488" s="131" t="s">
        <v>319</v>
      </c>
      <c r="G488" s="127"/>
      <c r="H488" s="73"/>
      <c r="I488" s="127" t="s">
        <v>30</v>
      </c>
      <c r="J488" s="137" t="s">
        <v>1408</v>
      </c>
      <c r="K488" s="88"/>
      <c r="L488" s="61"/>
      <c r="M488" s="61"/>
      <c r="N488" s="61"/>
      <c r="O488" s="127"/>
      <c r="P488" s="218" t="str">
        <f>INDEX('Policy Characteristics'!J:J,MATCH($C488,'Policy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8" s="129"/>
      <c r="R488" s="131"/>
      <c r="S488" s="132"/>
      <c r="T488" s="129"/>
    </row>
    <row r="489" spans="1:20" x14ac:dyDescent="0.75">
      <c r="A489" s="124" t="s">
        <v>1321</v>
      </c>
      <c r="B489" s="137" t="s">
        <v>1329</v>
      </c>
      <c r="C489" s="137" t="s">
        <v>116</v>
      </c>
      <c r="D489" s="131" t="s">
        <v>318</v>
      </c>
      <c r="E489" s="127"/>
      <c r="F489" s="131" t="s">
        <v>320</v>
      </c>
      <c r="G489" s="127"/>
      <c r="H489" s="73"/>
      <c r="I489" s="127" t="s">
        <v>30</v>
      </c>
      <c r="J489" s="137" t="s">
        <v>1408</v>
      </c>
      <c r="K489" s="88"/>
      <c r="L489" s="61"/>
      <c r="M489" s="61"/>
      <c r="N489" s="61"/>
      <c r="O489" s="127"/>
      <c r="P489" s="218" t="str">
        <f>INDEX('Policy Characteristics'!J:J,MATCH($C489,'Policy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9" s="129"/>
      <c r="R489" s="131"/>
      <c r="S489" s="132"/>
      <c r="T489" s="129"/>
    </row>
    <row r="490" spans="1:20" x14ac:dyDescent="0.75">
      <c r="A490" s="124" t="s">
        <v>1321</v>
      </c>
      <c r="B490" s="137" t="s">
        <v>1329</v>
      </c>
      <c r="C490" s="137" t="s">
        <v>116</v>
      </c>
      <c r="D490" s="131" t="s">
        <v>465</v>
      </c>
      <c r="E490" s="127"/>
      <c r="F490" s="131" t="s">
        <v>464</v>
      </c>
      <c r="G490" s="127"/>
      <c r="H490" s="73"/>
      <c r="I490" s="127" t="s">
        <v>30</v>
      </c>
      <c r="J490" s="137" t="s">
        <v>1408</v>
      </c>
      <c r="K490" s="88"/>
      <c r="L490" s="61"/>
      <c r="M490" s="61"/>
      <c r="N490" s="61"/>
      <c r="O490" s="127"/>
      <c r="P490" s="218" t="str">
        <f>INDEX('Policy Characteristics'!J:J,MATCH($C490,'Policy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0" s="129"/>
      <c r="R490" s="131"/>
      <c r="S490" s="132"/>
      <c r="T490" s="129"/>
    </row>
    <row r="491" spans="1:20" x14ac:dyDescent="0.75">
      <c r="A491" s="124" t="s">
        <v>1321</v>
      </c>
      <c r="B491" s="137" t="s">
        <v>1329</v>
      </c>
      <c r="C491" s="137" t="s">
        <v>116</v>
      </c>
      <c r="D491" s="131" t="s">
        <v>475</v>
      </c>
      <c r="E491" s="127"/>
      <c r="F491" s="131" t="s">
        <v>476</v>
      </c>
      <c r="G491" s="127"/>
      <c r="H491" s="73"/>
      <c r="I491" s="127" t="s">
        <v>30</v>
      </c>
      <c r="J491" s="137" t="s">
        <v>1408</v>
      </c>
      <c r="K491" s="88"/>
      <c r="L491" s="61"/>
      <c r="M491" s="61"/>
      <c r="N491" s="61"/>
      <c r="O491" s="127"/>
      <c r="P491" s="218" t="str">
        <f>INDEX('Policy Characteristics'!J:J,MATCH($C491,'Policy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1" s="129"/>
      <c r="R491" s="131"/>
      <c r="S491" s="132"/>
      <c r="T491" s="129"/>
    </row>
    <row r="492" spans="1:20" x14ac:dyDescent="0.75">
      <c r="A492" s="124" t="s">
        <v>1321</v>
      </c>
      <c r="B492" s="137" t="s">
        <v>1329</v>
      </c>
      <c r="C492" s="137" t="s">
        <v>116</v>
      </c>
      <c r="D492" s="131" t="s">
        <v>1008</v>
      </c>
      <c r="E492" s="127"/>
      <c r="F492" s="131" t="s">
        <v>789</v>
      </c>
      <c r="G492" s="127"/>
      <c r="H492" s="73"/>
      <c r="I492" s="127" t="s">
        <v>30</v>
      </c>
      <c r="J492" s="137" t="s">
        <v>1408</v>
      </c>
      <c r="K492" s="88"/>
      <c r="L492" s="61"/>
      <c r="M492" s="61"/>
      <c r="N492" s="61"/>
      <c r="O492" s="127"/>
      <c r="P492" s="218" t="str">
        <f>INDEX('Policy Characteristics'!J:J,MATCH($C492,'Policy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2" s="129"/>
      <c r="R492" s="131"/>
      <c r="S492" s="132"/>
      <c r="T492" s="129"/>
    </row>
    <row r="493" spans="1:20" x14ac:dyDescent="0.75">
      <c r="A493" s="124" t="s">
        <v>1321</v>
      </c>
      <c r="B493" s="137" t="s">
        <v>1329</v>
      </c>
      <c r="C493" s="137" t="s">
        <v>116</v>
      </c>
      <c r="D493" s="131" t="s">
        <v>1009</v>
      </c>
      <c r="E493" s="127"/>
      <c r="F493" s="131" t="s">
        <v>1010</v>
      </c>
      <c r="G493" s="127"/>
      <c r="H493" s="73"/>
      <c r="I493" s="127" t="s">
        <v>30</v>
      </c>
      <c r="J493" s="137" t="s">
        <v>1408</v>
      </c>
      <c r="K493" s="88"/>
      <c r="L493" s="61"/>
      <c r="M493" s="61"/>
      <c r="N493" s="61"/>
      <c r="O493" s="127"/>
      <c r="P493" s="218" t="str">
        <f>INDEX('Policy Characteristics'!J:J,MATCH($C493,'Policy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3" s="129"/>
      <c r="R493" s="131"/>
      <c r="S493" s="132"/>
      <c r="T493" s="129"/>
    </row>
    <row r="494" spans="1:20" x14ac:dyDescent="0.75">
      <c r="A494" s="124" t="s">
        <v>1321</v>
      </c>
      <c r="B494" s="137" t="s">
        <v>1329</v>
      </c>
      <c r="C494" s="137" t="s">
        <v>116</v>
      </c>
      <c r="D494" s="131" t="s">
        <v>1096</v>
      </c>
      <c r="E494" s="127"/>
      <c r="F494" s="131" t="s">
        <v>791</v>
      </c>
      <c r="G494" s="127"/>
      <c r="H494" s="73"/>
      <c r="I494" s="127" t="s">
        <v>30</v>
      </c>
      <c r="J494" s="137" t="s">
        <v>1408</v>
      </c>
      <c r="K494" s="88"/>
      <c r="L494" s="61"/>
      <c r="M494" s="61"/>
      <c r="N494" s="61"/>
      <c r="O494" s="127"/>
      <c r="P494" s="218" t="str">
        <f>INDEX('Policy Characteristics'!J:J,MATCH($C494,'Policy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4" s="129"/>
      <c r="R494" s="131"/>
      <c r="S494" s="132"/>
      <c r="T494" s="129"/>
    </row>
    <row r="495" spans="1:20" x14ac:dyDescent="0.75">
      <c r="A495" s="124" t="s">
        <v>1321</v>
      </c>
      <c r="B495" s="150" t="s">
        <v>1330</v>
      </c>
      <c r="C495" s="150" t="s">
        <v>254</v>
      </c>
      <c r="D495" s="131" t="s">
        <v>468</v>
      </c>
      <c r="E495" s="131" t="s">
        <v>255</v>
      </c>
      <c r="F495" s="127"/>
      <c r="G495" s="131"/>
      <c r="H495" s="154"/>
      <c r="I495" s="131" t="s">
        <v>30</v>
      </c>
      <c r="J495" s="150" t="s">
        <v>1409</v>
      </c>
      <c r="K495" s="61" t="s">
        <v>574</v>
      </c>
      <c r="L495" s="143"/>
      <c r="M495" s="143"/>
      <c r="N495" s="143"/>
      <c r="O495" s="131"/>
      <c r="P495" s="218" t="str">
        <f>INDEX('Policy Characteristics'!J:J,MATCH($C495,'Policy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5" s="131"/>
      <c r="R495" s="131"/>
      <c r="S495" s="144"/>
      <c r="T495" s="131"/>
    </row>
    <row r="496" spans="1:20" x14ac:dyDescent="0.75">
      <c r="A496" s="124" t="s">
        <v>1321</v>
      </c>
      <c r="B496" s="155" t="s">
        <v>1330</v>
      </c>
      <c r="C496" s="155" t="s">
        <v>254</v>
      </c>
      <c r="D496" s="131" t="s">
        <v>468</v>
      </c>
      <c r="E496" s="131" t="s">
        <v>256</v>
      </c>
      <c r="F496" s="127"/>
      <c r="G496" s="131"/>
      <c r="H496" s="154"/>
      <c r="I496" s="131" t="s">
        <v>30</v>
      </c>
      <c r="J496" s="155" t="s">
        <v>1409</v>
      </c>
      <c r="K496" s="155" t="s">
        <v>574</v>
      </c>
      <c r="L496" s="143"/>
      <c r="M496" s="143"/>
      <c r="N496" s="143"/>
      <c r="O496" s="131"/>
      <c r="P496" s="218" t="str">
        <f>INDEX('Policy Characteristics'!J:J,MATCH($C496,'Policy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6" s="131"/>
      <c r="R496" s="131"/>
      <c r="S496" s="144"/>
      <c r="T496" s="131"/>
    </row>
    <row r="497" spans="1:20" x14ac:dyDescent="0.75">
      <c r="A497" s="124" t="s">
        <v>1321</v>
      </c>
      <c r="B497" s="155" t="s">
        <v>1330</v>
      </c>
      <c r="C497" s="155" t="s">
        <v>254</v>
      </c>
      <c r="D497" s="131" t="s">
        <v>468</v>
      </c>
      <c r="E497" s="131" t="s">
        <v>257</v>
      </c>
      <c r="F497" s="127"/>
      <c r="G497" s="131"/>
      <c r="H497" s="154"/>
      <c r="I497" s="131" t="s">
        <v>30</v>
      </c>
      <c r="J497" s="155" t="s">
        <v>1409</v>
      </c>
      <c r="K497" s="155" t="s">
        <v>574</v>
      </c>
      <c r="L497" s="150"/>
      <c r="M497" s="150"/>
      <c r="N497" s="150"/>
      <c r="O497" s="131"/>
      <c r="P497" s="218" t="str">
        <f>INDEX('Policy Characteristics'!J:J,MATCH($C497,'Policy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7" s="131"/>
      <c r="R497" s="131"/>
      <c r="S497" s="144"/>
      <c r="T497" s="131"/>
    </row>
    <row r="498" spans="1:20" x14ac:dyDescent="0.75">
      <c r="A498" s="124" t="s">
        <v>1321</v>
      </c>
      <c r="B498" s="155" t="s">
        <v>1330</v>
      </c>
      <c r="C498" s="155" t="s">
        <v>254</v>
      </c>
      <c r="D498" s="131" t="s">
        <v>315</v>
      </c>
      <c r="E498" s="131" t="s">
        <v>255</v>
      </c>
      <c r="F498" s="131" t="s">
        <v>310</v>
      </c>
      <c r="G498" s="131" t="s">
        <v>316</v>
      </c>
      <c r="H498" s="154">
        <v>141</v>
      </c>
      <c r="I498" s="131" t="s">
        <v>30</v>
      </c>
      <c r="J498" s="155" t="s">
        <v>1409</v>
      </c>
      <c r="K498" s="155" t="s">
        <v>574</v>
      </c>
      <c r="L498" s="143">
        <v>0</v>
      </c>
      <c r="M498" s="143">
        <v>0.6</v>
      </c>
      <c r="N498" s="143">
        <v>0.01</v>
      </c>
      <c r="O498" s="131" t="s">
        <v>258</v>
      </c>
      <c r="P498" s="218" t="str">
        <f>INDEX('Policy Characteristics'!J:J,MATCH($C498,'Policy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8" s="131" t="s">
        <v>515</v>
      </c>
      <c r="R498" s="131" t="s">
        <v>259</v>
      </c>
      <c r="S498" s="144" t="s">
        <v>321</v>
      </c>
      <c r="T498" s="131"/>
    </row>
    <row r="499" spans="1:20" x14ac:dyDescent="0.75">
      <c r="A499" s="124" t="s">
        <v>1321</v>
      </c>
      <c r="B499" s="155" t="s">
        <v>1330</v>
      </c>
      <c r="C499" s="155" t="s">
        <v>254</v>
      </c>
      <c r="D499" s="131" t="s">
        <v>315</v>
      </c>
      <c r="E499" s="131" t="s">
        <v>256</v>
      </c>
      <c r="F499" s="131"/>
      <c r="G499" s="131"/>
      <c r="H499" s="154"/>
      <c r="I499" s="131" t="s">
        <v>30</v>
      </c>
      <c r="J499" s="155" t="s">
        <v>1409</v>
      </c>
      <c r="K499" s="155" t="s">
        <v>574</v>
      </c>
      <c r="L499" s="143"/>
      <c r="M499" s="143"/>
      <c r="N499" s="143"/>
      <c r="O499" s="131"/>
      <c r="P499" s="218" t="str">
        <f>INDEX('Policy Characteristics'!J:J,MATCH($C499,'Policy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9" s="131"/>
      <c r="R499" s="131"/>
      <c r="S499" s="144"/>
      <c r="T499" s="131"/>
    </row>
    <row r="500" spans="1:20" x14ac:dyDescent="0.75">
      <c r="A500" s="124" t="s">
        <v>1321</v>
      </c>
      <c r="B500" s="155" t="s">
        <v>1330</v>
      </c>
      <c r="C500" s="155" t="s">
        <v>254</v>
      </c>
      <c r="D500" s="131" t="s">
        <v>315</v>
      </c>
      <c r="E500" s="131" t="s">
        <v>257</v>
      </c>
      <c r="F500" s="131"/>
      <c r="G500" s="131"/>
      <c r="H500" s="154"/>
      <c r="I500" s="131" t="s">
        <v>30</v>
      </c>
      <c r="J500" s="155" t="s">
        <v>1409</v>
      </c>
      <c r="K500" s="155" t="s">
        <v>574</v>
      </c>
      <c r="L500" s="150"/>
      <c r="M500" s="150"/>
      <c r="N500" s="150"/>
      <c r="O500" s="131"/>
      <c r="P500" s="218" t="str">
        <f>INDEX('Policy Characteristics'!J:J,MATCH($C500,'Policy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0" s="131"/>
      <c r="R500" s="131"/>
      <c r="S500" s="144"/>
      <c r="T500" s="131"/>
    </row>
    <row r="501" spans="1:20" x14ac:dyDescent="0.75">
      <c r="A501" s="124" t="s">
        <v>1321</v>
      </c>
      <c r="B501" s="155" t="s">
        <v>1330</v>
      </c>
      <c r="C501" s="155" t="s">
        <v>254</v>
      </c>
      <c r="D501" s="131" t="s">
        <v>62</v>
      </c>
      <c r="E501" s="131" t="s">
        <v>255</v>
      </c>
      <c r="F501" s="131"/>
      <c r="G501" s="131"/>
      <c r="H501" s="154"/>
      <c r="I501" s="131" t="s">
        <v>30</v>
      </c>
      <c r="J501" s="155" t="s">
        <v>1409</v>
      </c>
      <c r="K501" s="155" t="s">
        <v>574</v>
      </c>
      <c r="L501" s="150"/>
      <c r="M501" s="150"/>
      <c r="N501" s="150"/>
      <c r="O501" s="131"/>
      <c r="P501" s="218" t="str">
        <f>INDEX('Policy Characteristics'!J:J,MATCH($C501,'Policy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1" s="131"/>
      <c r="R501" s="131"/>
      <c r="S501" s="144"/>
      <c r="T501" s="131"/>
    </row>
    <row r="502" spans="1:20" x14ac:dyDescent="0.75">
      <c r="A502" s="124" t="s">
        <v>1321</v>
      </c>
      <c r="B502" s="155" t="s">
        <v>1330</v>
      </c>
      <c r="C502" s="155" t="s">
        <v>254</v>
      </c>
      <c r="D502" s="131" t="s">
        <v>62</v>
      </c>
      <c r="E502" s="131" t="s">
        <v>256</v>
      </c>
      <c r="F502" s="131"/>
      <c r="G502" s="131"/>
      <c r="H502" s="154"/>
      <c r="I502" s="131" t="s">
        <v>30</v>
      </c>
      <c r="J502" s="155" t="s">
        <v>1409</v>
      </c>
      <c r="K502" s="155" t="s">
        <v>574</v>
      </c>
      <c r="L502" s="150"/>
      <c r="M502" s="150"/>
      <c r="N502" s="150"/>
      <c r="O502" s="131"/>
      <c r="P502" s="218" t="str">
        <f>INDEX('Policy Characteristics'!J:J,MATCH($C502,'Policy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2" s="131"/>
      <c r="R502" s="131"/>
      <c r="S502" s="144"/>
      <c r="T502" s="131"/>
    </row>
    <row r="503" spans="1:20" x14ac:dyDescent="0.75">
      <c r="A503" s="124" t="s">
        <v>1321</v>
      </c>
      <c r="B503" s="155" t="s">
        <v>1330</v>
      </c>
      <c r="C503" s="155" t="s">
        <v>254</v>
      </c>
      <c r="D503" s="131" t="s">
        <v>62</v>
      </c>
      <c r="E503" s="131" t="s">
        <v>257</v>
      </c>
      <c r="F503" s="131"/>
      <c r="G503" s="131"/>
      <c r="H503" s="154"/>
      <c r="I503" s="131" t="s">
        <v>30</v>
      </c>
      <c r="J503" s="155" t="s">
        <v>1409</v>
      </c>
      <c r="K503" s="155" t="s">
        <v>574</v>
      </c>
      <c r="L503" s="150"/>
      <c r="M503" s="150"/>
      <c r="N503" s="150"/>
      <c r="O503" s="131"/>
      <c r="P503" s="218" t="str">
        <f>INDEX('Policy Characteristics'!J:J,MATCH($C503,'Policy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3" s="131"/>
      <c r="R503" s="131"/>
      <c r="S503" s="144"/>
      <c r="T503" s="131"/>
    </row>
    <row r="504" spans="1:20" x14ac:dyDescent="0.75">
      <c r="A504" s="124" t="s">
        <v>1321</v>
      </c>
      <c r="B504" s="155" t="s">
        <v>1330</v>
      </c>
      <c r="C504" s="155" t="s">
        <v>254</v>
      </c>
      <c r="D504" s="131" t="s">
        <v>63</v>
      </c>
      <c r="E504" s="131" t="s">
        <v>255</v>
      </c>
      <c r="F504" s="131"/>
      <c r="G504" s="131"/>
      <c r="H504" s="154"/>
      <c r="I504" s="131" t="s">
        <v>30</v>
      </c>
      <c r="J504" s="155" t="s">
        <v>1409</v>
      </c>
      <c r="K504" s="155" t="s">
        <v>574</v>
      </c>
      <c r="L504" s="150"/>
      <c r="M504" s="150"/>
      <c r="N504" s="150"/>
      <c r="O504" s="131"/>
      <c r="P504" s="218" t="str">
        <f>INDEX('Policy Characteristics'!J:J,MATCH($C504,'Policy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4" s="131"/>
      <c r="R504" s="131"/>
      <c r="S504" s="144"/>
      <c r="T504" s="131"/>
    </row>
    <row r="505" spans="1:20" x14ac:dyDescent="0.75">
      <c r="A505" s="124" t="s">
        <v>1321</v>
      </c>
      <c r="B505" s="155" t="s">
        <v>1330</v>
      </c>
      <c r="C505" s="155" t="s">
        <v>254</v>
      </c>
      <c r="D505" s="131" t="s">
        <v>63</v>
      </c>
      <c r="E505" s="131" t="s">
        <v>256</v>
      </c>
      <c r="F505" s="131"/>
      <c r="G505" s="131"/>
      <c r="H505" s="154"/>
      <c r="I505" s="131" t="s">
        <v>30</v>
      </c>
      <c r="J505" s="155" t="s">
        <v>1409</v>
      </c>
      <c r="K505" s="155" t="s">
        <v>574</v>
      </c>
      <c r="L505" s="150"/>
      <c r="M505" s="150"/>
      <c r="N505" s="150"/>
      <c r="O505" s="131"/>
      <c r="P505" s="218" t="str">
        <f>INDEX('Policy Characteristics'!J:J,MATCH($C505,'Policy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5" s="131"/>
      <c r="R505" s="131"/>
      <c r="S505" s="144"/>
      <c r="T505" s="131"/>
    </row>
    <row r="506" spans="1:20" x14ac:dyDescent="0.75">
      <c r="A506" s="124" t="s">
        <v>1321</v>
      </c>
      <c r="B506" s="155" t="s">
        <v>1330</v>
      </c>
      <c r="C506" s="155" t="s">
        <v>254</v>
      </c>
      <c r="D506" s="131" t="s">
        <v>63</v>
      </c>
      <c r="E506" s="131" t="s">
        <v>257</v>
      </c>
      <c r="F506" s="131"/>
      <c r="G506" s="131"/>
      <c r="H506" s="154"/>
      <c r="I506" s="131" t="s">
        <v>30</v>
      </c>
      <c r="J506" s="155" t="s">
        <v>1409</v>
      </c>
      <c r="K506" s="155" t="s">
        <v>574</v>
      </c>
      <c r="L506" s="150"/>
      <c r="M506" s="150"/>
      <c r="N506" s="150"/>
      <c r="O506" s="131"/>
      <c r="P506" s="218" t="str">
        <f>INDEX('Policy Characteristics'!J:J,MATCH($C506,'Policy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6" s="131"/>
      <c r="R506" s="131"/>
      <c r="S506" s="144"/>
      <c r="T506" s="131"/>
    </row>
    <row r="507" spans="1:20" x14ac:dyDescent="0.75">
      <c r="A507" s="124" t="s">
        <v>1321</v>
      </c>
      <c r="B507" s="155" t="s">
        <v>1330</v>
      </c>
      <c r="C507" s="155" t="s">
        <v>254</v>
      </c>
      <c r="D507" s="131" t="s">
        <v>469</v>
      </c>
      <c r="E507" s="131" t="s">
        <v>255</v>
      </c>
      <c r="F507" s="131"/>
      <c r="G507" s="131"/>
      <c r="H507" s="154"/>
      <c r="I507" s="131" t="s">
        <v>30</v>
      </c>
      <c r="J507" s="155" t="s">
        <v>1409</v>
      </c>
      <c r="K507" s="155" t="s">
        <v>574</v>
      </c>
      <c r="L507" s="150"/>
      <c r="M507" s="150"/>
      <c r="N507" s="150"/>
      <c r="O507" s="131"/>
      <c r="P507" s="218" t="str">
        <f>INDEX('Policy Characteristics'!J:J,MATCH($C507,'Policy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7" s="131"/>
      <c r="R507" s="131"/>
      <c r="S507" s="144"/>
      <c r="T507" s="131"/>
    </row>
    <row r="508" spans="1:20" x14ac:dyDescent="0.75">
      <c r="A508" s="124" t="s">
        <v>1321</v>
      </c>
      <c r="B508" s="155" t="s">
        <v>1330</v>
      </c>
      <c r="C508" s="155" t="s">
        <v>254</v>
      </c>
      <c r="D508" s="131" t="s">
        <v>469</v>
      </c>
      <c r="E508" s="131" t="s">
        <v>256</v>
      </c>
      <c r="F508" s="131"/>
      <c r="G508" s="131"/>
      <c r="H508" s="154"/>
      <c r="I508" s="131" t="s">
        <v>30</v>
      </c>
      <c r="J508" s="155" t="s">
        <v>1409</v>
      </c>
      <c r="K508" s="155" t="s">
        <v>574</v>
      </c>
      <c r="L508" s="150"/>
      <c r="M508" s="150"/>
      <c r="N508" s="150"/>
      <c r="O508" s="131"/>
      <c r="P508" s="218" t="str">
        <f>INDEX('Policy Characteristics'!J:J,MATCH($C508,'Policy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8" s="131"/>
      <c r="R508" s="131"/>
      <c r="S508" s="144"/>
      <c r="T508" s="131"/>
    </row>
    <row r="509" spans="1:20" x14ac:dyDescent="0.75">
      <c r="A509" s="124" t="s">
        <v>1321</v>
      </c>
      <c r="B509" s="155" t="s">
        <v>1330</v>
      </c>
      <c r="C509" s="155" t="s">
        <v>254</v>
      </c>
      <c r="D509" s="131" t="s">
        <v>469</v>
      </c>
      <c r="E509" s="131" t="s">
        <v>257</v>
      </c>
      <c r="F509" s="131" t="s">
        <v>322</v>
      </c>
      <c r="G509" s="131" t="s">
        <v>473</v>
      </c>
      <c r="H509" s="154">
        <v>143</v>
      </c>
      <c r="I509" s="131" t="s">
        <v>29</v>
      </c>
      <c r="J509" s="155" t="s">
        <v>1409</v>
      </c>
      <c r="K509" s="155" t="s">
        <v>574</v>
      </c>
      <c r="L509" s="143">
        <v>0</v>
      </c>
      <c r="M509" s="143">
        <v>0.25</v>
      </c>
      <c r="N509" s="143">
        <v>0.01</v>
      </c>
      <c r="O509" s="131" t="s">
        <v>258</v>
      </c>
      <c r="P509" s="218" t="str">
        <f>INDEX('Policy Characteristics'!J:J,MATCH($C509,'Policy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9" s="131" t="s">
        <v>515</v>
      </c>
      <c r="R509" s="131" t="s">
        <v>259</v>
      </c>
      <c r="S509" s="144" t="s">
        <v>324</v>
      </c>
      <c r="T509" s="131"/>
    </row>
    <row r="510" spans="1:20" x14ac:dyDescent="0.75">
      <c r="A510" s="124" t="s">
        <v>1321</v>
      </c>
      <c r="B510" s="155" t="s">
        <v>1330</v>
      </c>
      <c r="C510" s="155" t="s">
        <v>254</v>
      </c>
      <c r="D510" s="131" t="s">
        <v>64</v>
      </c>
      <c r="E510" s="131" t="s">
        <v>255</v>
      </c>
      <c r="F510" s="131"/>
      <c r="G510" s="131"/>
      <c r="H510" s="154"/>
      <c r="I510" s="131" t="s">
        <v>30</v>
      </c>
      <c r="J510" s="155" t="s">
        <v>1409</v>
      </c>
      <c r="K510" s="155" t="s">
        <v>574</v>
      </c>
      <c r="L510" s="150"/>
      <c r="M510" s="150"/>
      <c r="N510" s="150"/>
      <c r="O510" s="131"/>
      <c r="P510" s="218" t="str">
        <f>INDEX('Policy Characteristics'!J:J,MATCH($C510,'Policy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0" s="131"/>
      <c r="R510" s="131"/>
      <c r="S510" s="144"/>
      <c r="T510" s="131"/>
    </row>
    <row r="511" spans="1:20" x14ac:dyDescent="0.75">
      <c r="A511" s="124" t="s">
        <v>1321</v>
      </c>
      <c r="B511" s="155" t="s">
        <v>1330</v>
      </c>
      <c r="C511" s="155" t="s">
        <v>254</v>
      </c>
      <c r="D511" s="131" t="s">
        <v>64</v>
      </c>
      <c r="E511" s="131" t="s">
        <v>256</v>
      </c>
      <c r="F511" s="131"/>
      <c r="G511" s="131"/>
      <c r="H511" s="154"/>
      <c r="I511" s="131" t="s">
        <v>30</v>
      </c>
      <c r="J511" s="155" t="s">
        <v>1409</v>
      </c>
      <c r="K511" s="155" t="s">
        <v>574</v>
      </c>
      <c r="L511" s="150"/>
      <c r="M511" s="150"/>
      <c r="N511" s="150"/>
      <c r="O511" s="131"/>
      <c r="P511" s="218" t="str">
        <f>INDEX('Policy Characteristics'!J:J,MATCH($C511,'Policy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1" s="131"/>
      <c r="R511" s="131"/>
      <c r="S511" s="144"/>
      <c r="T511" s="131"/>
    </row>
    <row r="512" spans="1:20" x14ac:dyDescent="0.75">
      <c r="A512" s="124" t="s">
        <v>1321</v>
      </c>
      <c r="B512" s="155" t="s">
        <v>1330</v>
      </c>
      <c r="C512" s="155" t="s">
        <v>254</v>
      </c>
      <c r="D512" s="131" t="s">
        <v>64</v>
      </c>
      <c r="E512" s="131" t="s">
        <v>257</v>
      </c>
      <c r="F512" s="131" t="s">
        <v>322</v>
      </c>
      <c r="G512" s="131" t="s">
        <v>78</v>
      </c>
      <c r="H512" s="154">
        <v>144</v>
      </c>
      <c r="I512" s="131" t="s">
        <v>29</v>
      </c>
      <c r="J512" s="155" t="s">
        <v>1409</v>
      </c>
      <c r="K512" s="155" t="s">
        <v>574</v>
      </c>
      <c r="L512" s="143">
        <v>0</v>
      </c>
      <c r="M512" s="143">
        <v>0.3</v>
      </c>
      <c r="N512" s="143">
        <v>0.01</v>
      </c>
      <c r="O512" s="131" t="s">
        <v>258</v>
      </c>
      <c r="P512" s="218" t="str">
        <f>INDEX('Policy Characteristics'!J:J,MATCH($C512,'Policy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2" s="131" t="s">
        <v>515</v>
      </c>
      <c r="R512" s="131" t="s">
        <v>259</v>
      </c>
      <c r="S512" s="144" t="s">
        <v>323</v>
      </c>
      <c r="T512" s="131"/>
    </row>
    <row r="513" spans="1:20" x14ac:dyDescent="0.75">
      <c r="A513" s="124" t="s">
        <v>1321</v>
      </c>
      <c r="B513" s="155" t="s">
        <v>1330</v>
      </c>
      <c r="C513" s="155" t="s">
        <v>254</v>
      </c>
      <c r="D513" s="131" t="s">
        <v>65</v>
      </c>
      <c r="E513" s="131" t="s">
        <v>255</v>
      </c>
      <c r="F513" s="131"/>
      <c r="G513" s="131"/>
      <c r="H513" s="154"/>
      <c r="I513" s="131" t="s">
        <v>30</v>
      </c>
      <c r="J513" s="155" t="s">
        <v>1409</v>
      </c>
      <c r="K513" s="155" t="s">
        <v>574</v>
      </c>
      <c r="L513" s="150"/>
      <c r="M513" s="150"/>
      <c r="N513" s="150"/>
      <c r="O513" s="131"/>
      <c r="P513" s="218" t="str">
        <f>INDEX('Policy Characteristics'!J:J,MATCH($C513,'Policy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3" s="131"/>
      <c r="R513" s="131"/>
      <c r="S513" s="144"/>
      <c r="T513" s="131"/>
    </row>
    <row r="514" spans="1:20" x14ac:dyDescent="0.75">
      <c r="A514" s="124" t="s">
        <v>1321</v>
      </c>
      <c r="B514" s="155" t="s">
        <v>1330</v>
      </c>
      <c r="C514" s="155" t="s">
        <v>254</v>
      </c>
      <c r="D514" s="131" t="s">
        <v>65</v>
      </c>
      <c r="E514" s="131" t="s">
        <v>256</v>
      </c>
      <c r="F514" s="131"/>
      <c r="G514" s="131"/>
      <c r="H514" s="154"/>
      <c r="I514" s="131" t="s">
        <v>30</v>
      </c>
      <c r="J514" s="155" t="s">
        <v>1409</v>
      </c>
      <c r="K514" s="155" t="s">
        <v>574</v>
      </c>
      <c r="L514" s="150"/>
      <c r="M514" s="150"/>
      <c r="N514" s="150"/>
      <c r="O514" s="131"/>
      <c r="P514" s="218" t="str">
        <f>INDEX('Policy Characteristics'!J:J,MATCH($C514,'Policy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4" s="131"/>
      <c r="R514" s="131"/>
      <c r="S514" s="144"/>
      <c r="T514" s="131"/>
    </row>
    <row r="515" spans="1:20" x14ac:dyDescent="0.75">
      <c r="A515" s="124" t="s">
        <v>1321</v>
      </c>
      <c r="B515" s="155" t="s">
        <v>1330</v>
      </c>
      <c r="C515" s="155" t="s">
        <v>254</v>
      </c>
      <c r="D515" s="131" t="s">
        <v>65</v>
      </c>
      <c r="E515" s="131" t="s">
        <v>257</v>
      </c>
      <c r="F515" s="131"/>
      <c r="G515" s="131"/>
      <c r="H515" s="154"/>
      <c r="I515" s="131" t="s">
        <v>30</v>
      </c>
      <c r="J515" s="155" t="s">
        <v>1409</v>
      </c>
      <c r="K515" s="155" t="s">
        <v>574</v>
      </c>
      <c r="L515" s="150"/>
      <c r="M515" s="150"/>
      <c r="N515" s="150"/>
      <c r="O515" s="131"/>
      <c r="P515" s="218" t="str">
        <f>INDEX('Policy Characteristics'!J:J,MATCH($C515,'Policy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5" s="131"/>
      <c r="R515" s="131"/>
      <c r="S515" s="144"/>
      <c r="T515" s="131"/>
    </row>
    <row r="516" spans="1:20" x14ac:dyDescent="0.75">
      <c r="A516" s="124" t="s">
        <v>1321</v>
      </c>
      <c r="B516" s="155" t="s">
        <v>1330</v>
      </c>
      <c r="C516" s="155" t="s">
        <v>254</v>
      </c>
      <c r="D516" s="131" t="s">
        <v>66</v>
      </c>
      <c r="E516" s="131" t="s">
        <v>255</v>
      </c>
      <c r="F516" s="131"/>
      <c r="G516" s="131"/>
      <c r="H516" s="154"/>
      <c r="I516" s="131" t="s">
        <v>30</v>
      </c>
      <c r="J516" s="155" t="s">
        <v>1409</v>
      </c>
      <c r="K516" s="155" t="s">
        <v>574</v>
      </c>
      <c r="L516" s="150"/>
      <c r="M516" s="150"/>
      <c r="N516" s="150"/>
      <c r="O516" s="131"/>
      <c r="P516" s="218" t="str">
        <f>INDEX('Policy Characteristics'!J:J,MATCH($C516,'Policy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6" s="131"/>
      <c r="R516" s="131"/>
      <c r="S516" s="144"/>
      <c r="T516" s="131"/>
    </row>
    <row r="517" spans="1:20" x14ac:dyDescent="0.75">
      <c r="A517" s="124" t="s">
        <v>1321</v>
      </c>
      <c r="B517" s="155" t="s">
        <v>1330</v>
      </c>
      <c r="C517" s="155" t="s">
        <v>254</v>
      </c>
      <c r="D517" s="131" t="s">
        <v>66</v>
      </c>
      <c r="E517" s="131" t="s">
        <v>256</v>
      </c>
      <c r="F517" s="131"/>
      <c r="G517" s="131"/>
      <c r="H517" s="154"/>
      <c r="I517" s="131" t="s">
        <v>30</v>
      </c>
      <c r="J517" s="155" t="s">
        <v>1409</v>
      </c>
      <c r="K517" s="155" t="s">
        <v>574</v>
      </c>
      <c r="L517" s="150"/>
      <c r="M517" s="150"/>
      <c r="N517" s="150"/>
      <c r="O517" s="131"/>
      <c r="P517" s="218" t="str">
        <f>INDEX('Policy Characteristics'!J:J,MATCH($C517,'Policy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7" s="131"/>
      <c r="R517" s="131"/>
      <c r="S517" s="144"/>
      <c r="T517" s="131"/>
    </row>
    <row r="518" spans="1:20" x14ac:dyDescent="0.75">
      <c r="A518" s="124" t="s">
        <v>1321</v>
      </c>
      <c r="B518" s="155" t="s">
        <v>1330</v>
      </c>
      <c r="C518" s="155" t="s">
        <v>254</v>
      </c>
      <c r="D518" s="131" t="s">
        <v>66</v>
      </c>
      <c r="E518" s="131" t="s">
        <v>257</v>
      </c>
      <c r="F518" s="131"/>
      <c r="G518" s="131"/>
      <c r="H518" s="154"/>
      <c r="I518" s="131" t="s">
        <v>30</v>
      </c>
      <c r="J518" s="155" t="s">
        <v>1409</v>
      </c>
      <c r="K518" s="155" t="s">
        <v>574</v>
      </c>
      <c r="L518" s="150"/>
      <c r="M518" s="150"/>
      <c r="N518" s="150"/>
      <c r="O518" s="131"/>
      <c r="P518" s="218" t="str">
        <f>INDEX('Policy Characteristics'!J:J,MATCH($C518,'Policy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8" s="131"/>
      <c r="R518" s="131"/>
      <c r="S518" s="144"/>
      <c r="T518" s="131"/>
    </row>
    <row r="519" spans="1:20" x14ac:dyDescent="0.75">
      <c r="A519" s="124" t="s">
        <v>1321</v>
      </c>
      <c r="B519" s="155" t="s">
        <v>1330</v>
      </c>
      <c r="C519" s="155" t="s">
        <v>254</v>
      </c>
      <c r="D519" s="131" t="s">
        <v>317</v>
      </c>
      <c r="E519" s="131" t="s">
        <v>255</v>
      </c>
      <c r="F519" s="131"/>
      <c r="G519" s="131"/>
      <c r="H519" s="154"/>
      <c r="I519" s="131" t="s">
        <v>30</v>
      </c>
      <c r="J519" s="155" t="s">
        <v>1409</v>
      </c>
      <c r="K519" s="155" t="s">
        <v>574</v>
      </c>
      <c r="L519" s="150"/>
      <c r="M519" s="150"/>
      <c r="N519" s="150"/>
      <c r="O519" s="131"/>
      <c r="P519" s="218" t="str">
        <f>INDEX('Policy Characteristics'!J:J,MATCH($C519,'Policy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9" s="131"/>
      <c r="R519" s="131"/>
      <c r="S519" s="144"/>
      <c r="T519" s="131"/>
    </row>
    <row r="520" spans="1:20" x14ac:dyDescent="0.75">
      <c r="A520" s="124" t="s">
        <v>1321</v>
      </c>
      <c r="B520" s="155" t="s">
        <v>1330</v>
      </c>
      <c r="C520" s="155" t="s">
        <v>254</v>
      </c>
      <c r="D520" s="131" t="s">
        <v>317</v>
      </c>
      <c r="E520" s="131" t="s">
        <v>256</v>
      </c>
      <c r="F520" s="131"/>
      <c r="G520" s="131"/>
      <c r="H520" s="154"/>
      <c r="I520" s="131" t="s">
        <v>30</v>
      </c>
      <c r="J520" s="155" t="s">
        <v>1409</v>
      </c>
      <c r="K520" s="155" t="s">
        <v>574</v>
      </c>
      <c r="L520" s="150"/>
      <c r="M520" s="150"/>
      <c r="N520" s="150"/>
      <c r="O520" s="131"/>
      <c r="P520" s="218" t="str">
        <f>INDEX('Policy Characteristics'!J:J,MATCH($C520,'Policy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0" s="131"/>
      <c r="R520" s="131"/>
      <c r="S520" s="144"/>
      <c r="T520" s="131"/>
    </row>
    <row r="521" spans="1:20" x14ac:dyDescent="0.75">
      <c r="A521" s="124" t="s">
        <v>1321</v>
      </c>
      <c r="B521" s="155" t="s">
        <v>1330</v>
      </c>
      <c r="C521" s="155" t="s">
        <v>254</v>
      </c>
      <c r="D521" s="131" t="s">
        <v>317</v>
      </c>
      <c r="E521" s="131" t="s">
        <v>257</v>
      </c>
      <c r="F521" s="131"/>
      <c r="G521" s="131"/>
      <c r="H521" s="154"/>
      <c r="I521" s="131" t="s">
        <v>30</v>
      </c>
      <c r="J521" s="155" t="s">
        <v>1409</v>
      </c>
      <c r="K521" s="155" t="s">
        <v>574</v>
      </c>
      <c r="L521" s="150"/>
      <c r="M521" s="150"/>
      <c r="N521" s="150"/>
      <c r="O521" s="131"/>
      <c r="P521" s="218" t="str">
        <f>INDEX('Policy Characteristics'!J:J,MATCH($C521,'Policy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1" s="131"/>
      <c r="R521" s="131"/>
      <c r="S521" s="144"/>
      <c r="T521" s="131"/>
    </row>
    <row r="522" spans="1:20" x14ac:dyDescent="0.75">
      <c r="A522" s="124" t="s">
        <v>1321</v>
      </c>
      <c r="B522" s="155" t="s">
        <v>1330</v>
      </c>
      <c r="C522" s="155" t="s">
        <v>254</v>
      </c>
      <c r="D522" s="131" t="s">
        <v>318</v>
      </c>
      <c r="E522" s="131" t="s">
        <v>255</v>
      </c>
      <c r="F522" s="131"/>
      <c r="G522" s="131"/>
      <c r="H522" s="154"/>
      <c r="I522" s="131" t="s">
        <v>30</v>
      </c>
      <c r="J522" s="155" t="s">
        <v>1409</v>
      </c>
      <c r="K522" s="155" t="s">
        <v>574</v>
      </c>
      <c r="L522" s="150"/>
      <c r="M522" s="150"/>
      <c r="N522" s="150"/>
      <c r="O522" s="131"/>
      <c r="P522" s="218" t="str">
        <f>INDEX('Policy Characteristics'!J:J,MATCH($C522,'Policy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2" s="131"/>
      <c r="R522" s="131"/>
      <c r="S522" s="144"/>
      <c r="T522" s="131"/>
    </row>
    <row r="523" spans="1:20" x14ac:dyDescent="0.75">
      <c r="A523" s="124" t="s">
        <v>1321</v>
      </c>
      <c r="B523" s="155" t="s">
        <v>1330</v>
      </c>
      <c r="C523" s="155" t="s">
        <v>254</v>
      </c>
      <c r="D523" s="131" t="s">
        <v>318</v>
      </c>
      <c r="E523" s="131" t="s">
        <v>256</v>
      </c>
      <c r="F523" s="131"/>
      <c r="G523" s="131"/>
      <c r="H523" s="154"/>
      <c r="I523" s="131" t="s">
        <v>30</v>
      </c>
      <c r="J523" s="155" t="s">
        <v>1409</v>
      </c>
      <c r="K523" s="155" t="s">
        <v>574</v>
      </c>
      <c r="L523" s="150"/>
      <c r="M523" s="150"/>
      <c r="N523" s="150"/>
      <c r="O523" s="131"/>
      <c r="P523" s="218" t="str">
        <f>INDEX('Policy Characteristics'!J:J,MATCH($C523,'Policy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3" s="131"/>
      <c r="R523" s="131"/>
      <c r="S523" s="144"/>
      <c r="T523" s="131"/>
    </row>
    <row r="524" spans="1:20" x14ac:dyDescent="0.75">
      <c r="A524" s="124" t="s">
        <v>1321</v>
      </c>
      <c r="B524" s="155" t="s">
        <v>1330</v>
      </c>
      <c r="C524" s="155" t="s">
        <v>254</v>
      </c>
      <c r="D524" s="131" t="s">
        <v>318</v>
      </c>
      <c r="E524" s="131" t="s">
        <v>257</v>
      </c>
      <c r="F524" s="131"/>
      <c r="G524" s="131"/>
      <c r="H524" s="154"/>
      <c r="I524" s="131" t="s">
        <v>30</v>
      </c>
      <c r="J524" s="155" t="s">
        <v>1409</v>
      </c>
      <c r="K524" s="155" t="s">
        <v>574</v>
      </c>
      <c r="L524" s="150"/>
      <c r="M524" s="150"/>
      <c r="N524" s="150"/>
      <c r="O524" s="131"/>
      <c r="P524" s="218" t="str">
        <f>INDEX('Policy Characteristics'!J:J,MATCH($C524,'Policy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4" s="131"/>
      <c r="R524" s="131"/>
      <c r="S524" s="144"/>
      <c r="T524" s="131"/>
    </row>
    <row r="525" spans="1:20" x14ac:dyDescent="0.75">
      <c r="A525" s="124" t="s">
        <v>1321</v>
      </c>
      <c r="B525" s="155" t="s">
        <v>1330</v>
      </c>
      <c r="C525" s="155" t="s">
        <v>254</v>
      </c>
      <c r="D525" s="131" t="s">
        <v>465</v>
      </c>
      <c r="E525" s="131" t="s">
        <v>255</v>
      </c>
      <c r="F525" s="131"/>
      <c r="G525" s="131"/>
      <c r="H525" s="154"/>
      <c r="I525" s="131" t="s">
        <v>30</v>
      </c>
      <c r="J525" s="155" t="s">
        <v>1409</v>
      </c>
      <c r="K525" s="155" t="s">
        <v>574</v>
      </c>
      <c r="L525" s="138"/>
      <c r="M525" s="138"/>
      <c r="N525" s="138"/>
      <c r="O525" s="129"/>
      <c r="P525" s="218" t="str">
        <f>INDEX('Policy Characteristics'!J:J,MATCH($C525,'Policy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5" s="131"/>
      <c r="R525" s="131"/>
      <c r="S525" s="144"/>
      <c r="T525" s="131"/>
    </row>
    <row r="526" spans="1:20" s="2" customFormat="1" x14ac:dyDescent="0.75">
      <c r="A526" s="124" t="s">
        <v>1321</v>
      </c>
      <c r="B526" s="155" t="s">
        <v>1330</v>
      </c>
      <c r="C526" s="155" t="s">
        <v>254</v>
      </c>
      <c r="D526" s="131" t="s">
        <v>465</v>
      </c>
      <c r="E526" s="131" t="s">
        <v>256</v>
      </c>
      <c r="F526" s="131"/>
      <c r="G526" s="131"/>
      <c r="H526" s="154"/>
      <c r="I526" s="131" t="s">
        <v>30</v>
      </c>
      <c r="J526" s="155" t="s">
        <v>1409</v>
      </c>
      <c r="K526" s="155" t="s">
        <v>574</v>
      </c>
      <c r="L526" s="138"/>
      <c r="M526" s="138"/>
      <c r="N526" s="138"/>
      <c r="O526" s="129"/>
      <c r="P526" s="218" t="str">
        <f>INDEX('Policy Characteristics'!J:J,MATCH($C526,'Policy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6" s="131"/>
      <c r="R526" s="131"/>
      <c r="S526" s="144"/>
      <c r="T526" s="131"/>
    </row>
    <row r="527" spans="1:20" x14ac:dyDescent="0.75">
      <c r="A527" s="124" t="s">
        <v>1321</v>
      </c>
      <c r="B527" s="155" t="s">
        <v>1330</v>
      </c>
      <c r="C527" s="155" t="s">
        <v>254</v>
      </c>
      <c r="D527" s="131" t="s">
        <v>465</v>
      </c>
      <c r="E527" s="131" t="s">
        <v>257</v>
      </c>
      <c r="F527" s="131"/>
      <c r="G527" s="131"/>
      <c r="H527" s="154"/>
      <c r="I527" s="131" t="s">
        <v>30</v>
      </c>
      <c r="J527" s="155" t="s">
        <v>1409</v>
      </c>
      <c r="K527" s="155" t="s">
        <v>574</v>
      </c>
      <c r="L527" s="138"/>
      <c r="M527" s="138"/>
      <c r="N527" s="138"/>
      <c r="O527" s="129"/>
      <c r="P527" s="218" t="str">
        <f>INDEX('Policy Characteristics'!J:J,MATCH($C527,'Policy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7" s="131"/>
      <c r="R527" s="131"/>
      <c r="S527" s="144"/>
      <c r="T527" s="131"/>
    </row>
    <row r="528" spans="1:20" x14ac:dyDescent="0.75">
      <c r="A528" s="124" t="s">
        <v>1321</v>
      </c>
      <c r="B528" s="155" t="s">
        <v>1330</v>
      </c>
      <c r="C528" s="155" t="s">
        <v>254</v>
      </c>
      <c r="D528" s="131" t="s">
        <v>475</v>
      </c>
      <c r="E528" s="131" t="s">
        <v>255</v>
      </c>
      <c r="F528" s="131"/>
      <c r="G528" s="131"/>
      <c r="H528" s="154"/>
      <c r="I528" s="131" t="s">
        <v>30</v>
      </c>
      <c r="J528" s="155" t="s">
        <v>1409</v>
      </c>
      <c r="K528" s="155" t="s">
        <v>574</v>
      </c>
      <c r="L528" s="138"/>
      <c r="M528" s="138"/>
      <c r="N528" s="138"/>
      <c r="O528" s="129"/>
      <c r="P528" s="218" t="str">
        <f>INDEX('Policy Characteristics'!J:J,MATCH($C528,'Policy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8" s="131"/>
      <c r="R528" s="131"/>
      <c r="S528" s="144"/>
      <c r="T528" s="131"/>
    </row>
    <row r="529" spans="1:20" x14ac:dyDescent="0.75">
      <c r="A529" s="124" t="s">
        <v>1321</v>
      </c>
      <c r="B529" s="155" t="s">
        <v>1330</v>
      </c>
      <c r="C529" s="155" t="s">
        <v>254</v>
      </c>
      <c r="D529" s="131" t="s">
        <v>475</v>
      </c>
      <c r="E529" s="131" t="s">
        <v>256</v>
      </c>
      <c r="F529" s="131"/>
      <c r="G529" s="131"/>
      <c r="H529" s="154"/>
      <c r="I529" s="131" t="s">
        <v>30</v>
      </c>
      <c r="J529" s="155" t="s">
        <v>1409</v>
      </c>
      <c r="K529" s="155" t="s">
        <v>574</v>
      </c>
      <c r="L529" s="138"/>
      <c r="M529" s="138"/>
      <c r="N529" s="138"/>
      <c r="O529" s="129"/>
      <c r="P529" s="218" t="str">
        <f>INDEX('Policy Characteristics'!J:J,MATCH($C529,'Policy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9" s="131"/>
      <c r="R529" s="131"/>
      <c r="S529" s="144"/>
      <c r="T529" s="131"/>
    </row>
    <row r="530" spans="1:20" x14ac:dyDescent="0.75">
      <c r="A530" s="124" t="s">
        <v>1321</v>
      </c>
      <c r="B530" s="155" t="s">
        <v>1330</v>
      </c>
      <c r="C530" s="155" t="s">
        <v>254</v>
      </c>
      <c r="D530" s="131" t="s">
        <v>475</v>
      </c>
      <c r="E530" s="131" t="s">
        <v>257</v>
      </c>
      <c r="F530" s="131"/>
      <c r="G530" s="131"/>
      <c r="H530" s="154"/>
      <c r="I530" s="131" t="s">
        <v>30</v>
      </c>
      <c r="J530" s="155" t="s">
        <v>1409</v>
      </c>
      <c r="K530" s="155" t="s">
        <v>574</v>
      </c>
      <c r="L530" s="138"/>
      <c r="M530" s="138"/>
      <c r="N530" s="138"/>
      <c r="O530" s="129"/>
      <c r="P530" s="218" t="str">
        <f>INDEX('Policy Characteristics'!J:J,MATCH($C530,'Policy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0" s="131"/>
      <c r="R530" s="131"/>
      <c r="S530" s="144"/>
      <c r="T530" s="131"/>
    </row>
    <row r="531" spans="1:20" x14ac:dyDescent="0.75">
      <c r="A531" s="124" t="s">
        <v>1321</v>
      </c>
      <c r="B531" s="155" t="s">
        <v>1330</v>
      </c>
      <c r="C531" s="155" t="s">
        <v>254</v>
      </c>
      <c r="D531" s="131" t="s">
        <v>1008</v>
      </c>
      <c r="E531" s="131" t="s">
        <v>255</v>
      </c>
      <c r="F531" s="131"/>
      <c r="G531" s="131"/>
      <c r="H531" s="154"/>
      <c r="I531" s="131" t="s">
        <v>30</v>
      </c>
      <c r="J531" s="155" t="s">
        <v>1409</v>
      </c>
      <c r="K531" s="155" t="s">
        <v>574</v>
      </c>
      <c r="L531" s="138"/>
      <c r="M531" s="138"/>
      <c r="N531" s="138"/>
      <c r="O531" s="129"/>
      <c r="P531" s="218" t="str">
        <f>INDEX('Policy Characteristics'!J:J,MATCH($C531,'Policy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1" s="131"/>
      <c r="R531" s="131"/>
      <c r="S531" s="144"/>
      <c r="T531" s="131"/>
    </row>
    <row r="532" spans="1:20" x14ac:dyDescent="0.75">
      <c r="A532" s="124" t="s">
        <v>1321</v>
      </c>
      <c r="B532" s="155" t="s">
        <v>1330</v>
      </c>
      <c r="C532" s="155" t="s">
        <v>254</v>
      </c>
      <c r="D532" s="131" t="s">
        <v>1008</v>
      </c>
      <c r="E532" s="131" t="s">
        <v>256</v>
      </c>
      <c r="F532" s="131"/>
      <c r="G532" s="131"/>
      <c r="H532" s="154"/>
      <c r="I532" s="131" t="s">
        <v>30</v>
      </c>
      <c r="J532" s="155" t="s">
        <v>1409</v>
      </c>
      <c r="K532" s="155" t="s">
        <v>574</v>
      </c>
      <c r="L532" s="138"/>
      <c r="M532" s="138"/>
      <c r="N532" s="138"/>
      <c r="O532" s="129"/>
      <c r="P532" s="218" t="str">
        <f>INDEX('Policy Characteristics'!J:J,MATCH($C532,'Policy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2" s="131"/>
      <c r="R532" s="131"/>
      <c r="S532" s="144"/>
      <c r="T532" s="131"/>
    </row>
    <row r="533" spans="1:20" x14ac:dyDescent="0.75">
      <c r="A533" s="124" t="s">
        <v>1321</v>
      </c>
      <c r="B533" s="155" t="s">
        <v>1330</v>
      </c>
      <c r="C533" s="155" t="s">
        <v>254</v>
      </c>
      <c r="D533" s="131" t="s">
        <v>1008</v>
      </c>
      <c r="E533" s="131" t="s">
        <v>257</v>
      </c>
      <c r="F533" s="131"/>
      <c r="G533" s="131"/>
      <c r="H533" s="154"/>
      <c r="I533" s="131" t="s">
        <v>30</v>
      </c>
      <c r="J533" s="155" t="s">
        <v>1409</v>
      </c>
      <c r="K533" s="155" t="s">
        <v>574</v>
      </c>
      <c r="L533" s="138"/>
      <c r="M533" s="138"/>
      <c r="N533" s="138"/>
      <c r="O533" s="129"/>
      <c r="P533" s="218" t="str">
        <f>INDEX('Policy Characteristics'!J:J,MATCH($C533,'Policy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3" s="131"/>
      <c r="R533" s="131"/>
      <c r="S533" s="144"/>
      <c r="T533" s="131"/>
    </row>
    <row r="534" spans="1:20" x14ac:dyDescent="0.75">
      <c r="A534" s="124" t="s">
        <v>1321</v>
      </c>
      <c r="B534" s="155" t="s">
        <v>1330</v>
      </c>
      <c r="C534" s="155" t="s">
        <v>254</v>
      </c>
      <c r="D534" s="131" t="s">
        <v>1009</v>
      </c>
      <c r="E534" s="131" t="s">
        <v>255</v>
      </c>
      <c r="F534" s="131"/>
      <c r="G534" s="131"/>
      <c r="H534" s="154"/>
      <c r="I534" s="131" t="s">
        <v>30</v>
      </c>
      <c r="J534" s="155" t="s">
        <v>1409</v>
      </c>
      <c r="K534" s="155" t="s">
        <v>574</v>
      </c>
      <c r="L534" s="138"/>
      <c r="M534" s="138"/>
      <c r="N534" s="138"/>
      <c r="O534" s="129"/>
      <c r="P534" s="218" t="str">
        <f>INDEX('Policy Characteristics'!J:J,MATCH($C534,'Policy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4" s="131"/>
      <c r="R534" s="131"/>
      <c r="S534" s="144"/>
      <c r="T534" s="131"/>
    </row>
    <row r="535" spans="1:20" x14ac:dyDescent="0.75">
      <c r="A535" s="124" t="s">
        <v>1321</v>
      </c>
      <c r="B535" s="155" t="s">
        <v>1330</v>
      </c>
      <c r="C535" s="155" t="s">
        <v>254</v>
      </c>
      <c r="D535" s="131" t="s">
        <v>1009</v>
      </c>
      <c r="E535" s="131" t="s">
        <v>256</v>
      </c>
      <c r="F535" s="131"/>
      <c r="G535" s="131"/>
      <c r="H535" s="154"/>
      <c r="I535" s="131" t="s">
        <v>30</v>
      </c>
      <c r="J535" s="155" t="s">
        <v>1409</v>
      </c>
      <c r="K535" s="155" t="s">
        <v>574</v>
      </c>
      <c r="L535" s="138"/>
      <c r="M535" s="138"/>
      <c r="N535" s="138"/>
      <c r="O535" s="129"/>
      <c r="P535" s="218" t="str">
        <f>INDEX('Policy Characteristics'!J:J,MATCH($C535,'Policy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5" s="131"/>
      <c r="R535" s="131"/>
      <c r="S535" s="144"/>
      <c r="T535" s="131"/>
    </row>
    <row r="536" spans="1:20" x14ac:dyDescent="0.75">
      <c r="A536" s="124" t="s">
        <v>1321</v>
      </c>
      <c r="B536" s="155" t="s">
        <v>1330</v>
      </c>
      <c r="C536" s="155" t="s">
        <v>254</v>
      </c>
      <c r="D536" s="131" t="s">
        <v>1009</v>
      </c>
      <c r="E536" s="131" t="s">
        <v>257</v>
      </c>
      <c r="F536" s="131"/>
      <c r="G536" s="131"/>
      <c r="H536" s="154"/>
      <c r="I536" s="131" t="s">
        <v>30</v>
      </c>
      <c r="J536" s="155" t="s">
        <v>1409</v>
      </c>
      <c r="K536" s="155" t="s">
        <v>574</v>
      </c>
      <c r="L536" s="138"/>
      <c r="M536" s="138"/>
      <c r="N536" s="138"/>
      <c r="O536" s="129"/>
      <c r="P536" s="218" t="str">
        <f>INDEX('Policy Characteristics'!J:J,MATCH($C536,'Policy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6" s="131"/>
      <c r="R536" s="131"/>
      <c r="S536" s="144"/>
      <c r="T536" s="131"/>
    </row>
    <row r="537" spans="1:20" x14ac:dyDescent="0.75">
      <c r="A537" s="124" t="s">
        <v>1321</v>
      </c>
      <c r="B537" s="155" t="s">
        <v>1330</v>
      </c>
      <c r="C537" s="155" t="s">
        <v>254</v>
      </c>
      <c r="D537" s="131" t="s">
        <v>1096</v>
      </c>
      <c r="E537" s="131" t="s">
        <v>255</v>
      </c>
      <c r="F537" s="131"/>
      <c r="G537" s="131"/>
      <c r="H537" s="154"/>
      <c r="I537" s="131" t="s">
        <v>30</v>
      </c>
      <c r="J537" s="155" t="s">
        <v>1409</v>
      </c>
      <c r="K537" s="155" t="s">
        <v>574</v>
      </c>
      <c r="L537" s="138"/>
      <c r="M537" s="138"/>
      <c r="N537" s="138"/>
      <c r="O537" s="129"/>
      <c r="P537" s="218" t="str">
        <f>INDEX('Policy Characteristics'!J:J,MATCH($C537,'Policy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7" s="131"/>
      <c r="R537" s="131"/>
      <c r="S537" s="144"/>
      <c r="T537" s="131"/>
    </row>
    <row r="538" spans="1:20" x14ac:dyDescent="0.75">
      <c r="A538" s="124" t="s">
        <v>1321</v>
      </c>
      <c r="B538" s="155" t="s">
        <v>1330</v>
      </c>
      <c r="C538" s="155" t="s">
        <v>254</v>
      </c>
      <c r="D538" s="131" t="s">
        <v>1096</v>
      </c>
      <c r="E538" s="131" t="s">
        <v>256</v>
      </c>
      <c r="F538" s="131"/>
      <c r="G538" s="131"/>
      <c r="H538" s="154"/>
      <c r="I538" s="131" t="s">
        <v>30</v>
      </c>
      <c r="J538" s="155" t="s">
        <v>1409</v>
      </c>
      <c r="K538" s="155" t="s">
        <v>574</v>
      </c>
      <c r="L538" s="138"/>
      <c r="M538" s="138"/>
      <c r="N538" s="138"/>
      <c r="O538" s="129"/>
      <c r="P538" s="218" t="str">
        <f>INDEX('Policy Characteristics'!J:J,MATCH($C538,'Policy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8" s="131"/>
      <c r="R538" s="131"/>
      <c r="S538" s="144"/>
      <c r="T538" s="131"/>
    </row>
    <row r="539" spans="1:20" x14ac:dyDescent="0.75">
      <c r="A539" s="124" t="s">
        <v>1321</v>
      </c>
      <c r="B539" s="155" t="s">
        <v>1330</v>
      </c>
      <c r="C539" s="155" t="s">
        <v>254</v>
      </c>
      <c r="D539" s="131" t="s">
        <v>1096</v>
      </c>
      <c r="E539" s="131" t="s">
        <v>257</v>
      </c>
      <c r="F539" s="131"/>
      <c r="G539" s="131"/>
      <c r="H539" s="154"/>
      <c r="I539" s="131" t="s">
        <v>30</v>
      </c>
      <c r="J539" s="155" t="s">
        <v>1409</v>
      </c>
      <c r="K539" s="155" t="s">
        <v>574</v>
      </c>
      <c r="L539" s="138"/>
      <c r="M539" s="138"/>
      <c r="N539" s="138"/>
      <c r="O539" s="129"/>
      <c r="P539" s="218" t="str">
        <f>INDEX('Policy Characteristics'!J:J,MATCH($C539,'Policy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9" s="131"/>
      <c r="R539" s="131"/>
      <c r="S539" s="144"/>
      <c r="T539" s="131"/>
    </row>
    <row r="540" spans="1:20" x14ac:dyDescent="0.75">
      <c r="A540" s="124" t="s">
        <v>1321</v>
      </c>
      <c r="B540" s="155" t="s">
        <v>1330</v>
      </c>
      <c r="C540" s="155" t="s">
        <v>254</v>
      </c>
      <c r="D540" s="131" t="s">
        <v>475</v>
      </c>
      <c r="E540" s="131" t="s">
        <v>257</v>
      </c>
      <c r="F540" s="131" t="s">
        <v>322</v>
      </c>
      <c r="G540" s="131" t="s">
        <v>476</v>
      </c>
      <c r="H540" s="154">
        <v>182</v>
      </c>
      <c r="I540" s="131" t="s">
        <v>30</v>
      </c>
      <c r="J540" s="155" t="s">
        <v>1409</v>
      </c>
      <c r="K540" s="137" t="s">
        <v>574</v>
      </c>
      <c r="L540" s="143">
        <v>0</v>
      </c>
      <c r="M540" s="143">
        <v>0.25</v>
      </c>
      <c r="N540" s="143">
        <v>0.01</v>
      </c>
      <c r="O540" s="131" t="s">
        <v>258</v>
      </c>
      <c r="P540" s="218" t="str">
        <f>INDEX('Policy Characteristics'!J:J,MATCH($C540,'Policy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40" s="131" t="s">
        <v>515</v>
      </c>
      <c r="R540" s="131" t="s">
        <v>259</v>
      </c>
      <c r="S540" s="144" t="s">
        <v>324</v>
      </c>
      <c r="T540" s="131"/>
    </row>
    <row r="541" spans="1:20" x14ac:dyDescent="0.75">
      <c r="A541" s="4"/>
      <c r="B541" s="4"/>
      <c r="C541" s="4"/>
      <c r="H541" s="4"/>
      <c r="J541" s="4"/>
      <c r="M541" s="4"/>
      <c r="N541" s="4"/>
      <c r="R541" s="4"/>
      <c r="T541" s="4"/>
    </row>
    <row r="542" spans="1:20" x14ac:dyDescent="0.75">
      <c r="A542" s="4"/>
      <c r="B542" s="4"/>
      <c r="C542" s="4"/>
      <c r="H542" s="4"/>
      <c r="J542" s="4"/>
      <c r="M542" s="4"/>
      <c r="N542" s="4"/>
      <c r="R542" s="4"/>
      <c r="T542" s="4"/>
    </row>
    <row r="543" spans="1:20" x14ac:dyDescent="0.75">
      <c r="A543" s="4"/>
      <c r="B543" s="4"/>
      <c r="C543" s="4"/>
      <c r="H543" s="4"/>
      <c r="J543" s="4"/>
      <c r="M543" s="4"/>
      <c r="N543" s="4"/>
      <c r="R543" s="4"/>
      <c r="T543" s="4"/>
    </row>
    <row r="544" spans="1:20" x14ac:dyDescent="0.75">
      <c r="A544" s="4"/>
      <c r="B544" s="4"/>
      <c r="C544" s="4"/>
      <c r="H544" s="4"/>
      <c r="J544" s="4"/>
      <c r="M544" s="4"/>
      <c r="N544" s="4"/>
      <c r="R544" s="4"/>
      <c r="T544" s="4"/>
    </row>
    <row r="545" spans="9:19" s="4" customFormat="1" x14ac:dyDescent="0.75">
      <c r="S545" s="6"/>
    </row>
    <row r="546" spans="9:19" s="4" customFormat="1" x14ac:dyDescent="0.75">
      <c r="S546" s="6"/>
    </row>
    <row r="547" spans="9:19" s="4" customFormat="1" x14ac:dyDescent="0.75">
      <c r="I547" s="50"/>
      <c r="S547" s="6"/>
    </row>
    <row r="548" spans="9:19" s="4" customFormat="1" x14ac:dyDescent="0.75">
      <c r="S548" s="6"/>
    </row>
    <row r="549" spans="9:19" s="4" customFormat="1" x14ac:dyDescent="0.75">
      <c r="S549" s="6"/>
    </row>
    <row r="550" spans="9:19" s="4" customFormat="1" x14ac:dyDescent="0.75">
      <c r="S550" s="6"/>
    </row>
    <row r="551" spans="9:19" s="4" customFormat="1" x14ac:dyDescent="0.75">
      <c r="S551" s="6"/>
    </row>
    <row r="552" spans="9:19" s="4" customFormat="1" x14ac:dyDescent="0.75">
      <c r="S552" s="6"/>
    </row>
    <row r="553" spans="9:19" s="4" customFormat="1" x14ac:dyDescent="0.75">
      <c r="S553" s="6"/>
    </row>
    <row r="554" spans="9:19" s="4" customFormat="1" x14ac:dyDescent="0.75">
      <c r="S554" s="6"/>
    </row>
    <row r="555" spans="9:19" s="4" customFormat="1" x14ac:dyDescent="0.75">
      <c r="S555" s="6"/>
    </row>
    <row r="556" spans="9:19" s="4" customFormat="1" x14ac:dyDescent="0.75">
      <c r="S556" s="6"/>
    </row>
    <row r="557" spans="9:19" s="4" customFormat="1" x14ac:dyDescent="0.75">
      <c r="S557" s="6"/>
    </row>
    <row r="558" spans="9:19" s="4" customFormat="1" x14ac:dyDescent="0.75">
      <c r="S558" s="6"/>
    </row>
    <row r="559" spans="9:19" s="4" customFormat="1" x14ac:dyDescent="0.75">
      <c r="S559" s="6"/>
    </row>
    <row r="560" spans="9:19" s="4" customFormat="1" x14ac:dyDescent="0.75">
      <c r="S560" s="6"/>
    </row>
  </sheetData>
  <sortState xmlns:xlrd2="http://schemas.microsoft.com/office/spreadsheetml/2017/richdata2" ref="A119:I139">
    <sortCondition ref="B119:B139"/>
  </sortState>
  <conditionalFormatting sqref="I541:I546 I548:I1048576">
    <cfRule type="containsText" dxfId="40" priority="121" operator="containsText" text="No">
      <formula>NOT(ISERROR(SEARCH("No",I541)))</formula>
    </cfRule>
  </conditionalFormatting>
  <conditionalFormatting sqref="I76:I88 I487:I488 I522 I527:I540 I90:I99 I12:I19 I24 I33:I36 I43:I46 I53:I59 I38:I39 I48:I49 I63:I64 I113:I176 I492:I520 I373:I485 I178:I302 I1:I9">
    <cfRule type="containsText" dxfId="39" priority="40" operator="containsText" text="No">
      <formula>NOT(ISERROR(SEARCH("No",I1)))</formula>
    </cfRule>
  </conditionalFormatting>
  <conditionalFormatting sqref="I523:I526">
    <cfRule type="containsText" dxfId="38" priority="39" operator="containsText" text="No">
      <formula>NOT(ISERROR(SEARCH("No",I523)))</formula>
    </cfRule>
  </conditionalFormatting>
  <conditionalFormatting sqref="I66 I74 I22 I32 I42 I52">
    <cfRule type="containsText" dxfId="37" priority="38" operator="containsText" text="No">
      <formula>NOT(ISERROR(SEARCH("No",I22)))</formula>
    </cfRule>
  </conditionalFormatting>
  <conditionalFormatting sqref="I75">
    <cfRule type="containsText" dxfId="36" priority="37" operator="containsText" text="No">
      <formula>NOT(ISERROR(SEARCH("No",I75)))</formula>
    </cfRule>
  </conditionalFormatting>
  <conditionalFormatting sqref="I65">
    <cfRule type="containsText" dxfId="35" priority="36" operator="containsText" text="No">
      <formula>NOT(ISERROR(SEARCH("No",I65)))</formula>
    </cfRule>
  </conditionalFormatting>
  <conditionalFormatting sqref="I67:I73">
    <cfRule type="containsText" dxfId="34" priority="35" operator="containsText" text="No">
      <formula>NOT(ISERROR(SEARCH("No",I67)))</formula>
    </cfRule>
  </conditionalFormatting>
  <conditionalFormatting sqref="I89">
    <cfRule type="containsText" dxfId="33" priority="34" operator="containsText" text="No">
      <formula>NOT(ISERROR(SEARCH("No",I89)))</formula>
    </cfRule>
  </conditionalFormatting>
  <conditionalFormatting sqref="I100">
    <cfRule type="containsText" dxfId="32" priority="33" operator="containsText" text="No">
      <formula>NOT(ISERROR(SEARCH("No",I100)))</formula>
    </cfRule>
  </conditionalFormatting>
  <conditionalFormatting sqref="I486">
    <cfRule type="containsText" dxfId="31" priority="32" operator="containsText" text="No">
      <formula>NOT(ISERROR(SEARCH("No",I486)))</formula>
    </cfRule>
  </conditionalFormatting>
  <conditionalFormatting sqref="I521">
    <cfRule type="containsText" dxfId="30" priority="31" operator="containsText" text="No">
      <formula>NOT(ISERROR(SEARCH("No",I521)))</formula>
    </cfRule>
  </conditionalFormatting>
  <conditionalFormatting sqref="I60:I62">
    <cfRule type="containsText" dxfId="29" priority="30" operator="containsText" text="No">
      <formula>NOT(ISERROR(SEARCH("No",I60)))</formula>
    </cfRule>
  </conditionalFormatting>
  <conditionalFormatting sqref="I50:I51">
    <cfRule type="containsText" dxfId="28" priority="29" operator="containsText" text="No">
      <formula>NOT(ISERROR(SEARCH("No",I50)))</formula>
    </cfRule>
  </conditionalFormatting>
  <conditionalFormatting sqref="I40:I41">
    <cfRule type="containsText" dxfId="27" priority="28" operator="containsText" text="No">
      <formula>NOT(ISERROR(SEARCH("No",I40)))</formula>
    </cfRule>
  </conditionalFormatting>
  <conditionalFormatting sqref="I30:I31">
    <cfRule type="containsText" dxfId="26" priority="27" operator="containsText" text="No">
      <formula>NOT(ISERROR(SEARCH("No",I30)))</formula>
    </cfRule>
  </conditionalFormatting>
  <conditionalFormatting sqref="I20:I21">
    <cfRule type="containsText" dxfId="25" priority="26" operator="containsText" text="No">
      <formula>NOT(ISERROR(SEARCH("No",I20)))</formula>
    </cfRule>
  </conditionalFormatting>
  <conditionalFormatting sqref="I10:I11">
    <cfRule type="containsText" dxfId="24" priority="25" operator="containsText" text="No">
      <formula>NOT(ISERROR(SEARCH("No",I10)))</formula>
    </cfRule>
  </conditionalFormatting>
  <conditionalFormatting sqref="I23">
    <cfRule type="containsText" dxfId="23" priority="24" operator="containsText" text="No">
      <formula>NOT(ISERROR(SEARCH("No",I23)))</formula>
    </cfRule>
  </conditionalFormatting>
  <conditionalFormatting sqref="I25:I29">
    <cfRule type="containsText" dxfId="22" priority="23" operator="containsText" text="No">
      <formula>NOT(ISERROR(SEARCH("No",I25)))</formula>
    </cfRule>
  </conditionalFormatting>
  <conditionalFormatting sqref="I37">
    <cfRule type="containsText" dxfId="21" priority="22" operator="containsText" text="No">
      <formula>NOT(ISERROR(SEARCH("No",I37)))</formula>
    </cfRule>
  </conditionalFormatting>
  <conditionalFormatting sqref="I47">
    <cfRule type="containsText" dxfId="20" priority="21" operator="containsText" text="No">
      <formula>NOT(ISERROR(SEARCH("No",I47)))</formula>
    </cfRule>
  </conditionalFormatting>
  <conditionalFormatting sqref="I101:I105 I107:I108 I110">
    <cfRule type="containsText" dxfId="19" priority="20" operator="containsText" text="No">
      <formula>NOT(ISERROR(SEARCH("No",I101)))</formula>
    </cfRule>
  </conditionalFormatting>
  <conditionalFormatting sqref="I111:I112">
    <cfRule type="containsText" dxfId="18" priority="19" operator="containsText" text="No">
      <formula>NOT(ISERROR(SEARCH("No",I111)))</formula>
    </cfRule>
  </conditionalFormatting>
  <conditionalFormatting sqref="I303:I304 I306:I309 I312">
    <cfRule type="containsText" dxfId="17" priority="18" operator="containsText" text="No">
      <formula>NOT(ISERROR(SEARCH("No",I303)))</formula>
    </cfRule>
  </conditionalFormatting>
  <conditionalFormatting sqref="I313:I316 I318:I320 I322">
    <cfRule type="containsText" dxfId="16" priority="17" operator="containsText" text="No">
      <formula>NOT(ISERROR(SEARCH("No",I313)))</formula>
    </cfRule>
  </conditionalFormatting>
  <conditionalFormatting sqref="I323:I326 I328 I332">
    <cfRule type="containsText" dxfId="15" priority="16" operator="containsText" text="No">
      <formula>NOT(ISERROR(SEARCH("No",I323)))</formula>
    </cfRule>
  </conditionalFormatting>
  <conditionalFormatting sqref="I333:I342">
    <cfRule type="containsText" dxfId="14" priority="15" operator="containsText" text="No">
      <formula>NOT(ISERROR(SEARCH("No",I333)))</formula>
    </cfRule>
  </conditionalFormatting>
  <conditionalFormatting sqref="I343:I352">
    <cfRule type="containsText" dxfId="13" priority="14" operator="containsText" text="No">
      <formula>NOT(ISERROR(SEARCH("No",I343)))</formula>
    </cfRule>
  </conditionalFormatting>
  <conditionalFormatting sqref="I353:I362">
    <cfRule type="containsText" dxfId="12" priority="13" operator="containsText" text="No">
      <formula>NOT(ISERROR(SEARCH("No",I353)))</formula>
    </cfRule>
  </conditionalFormatting>
  <conditionalFormatting sqref="I363:I372">
    <cfRule type="containsText" dxfId="11" priority="12" operator="containsText" text="No">
      <formula>NOT(ISERROR(SEARCH("No",I363)))</formula>
    </cfRule>
  </conditionalFormatting>
  <conditionalFormatting sqref="I177">
    <cfRule type="containsText" dxfId="10" priority="11" operator="containsText" text="No">
      <formula>NOT(ISERROR(SEARCH("No",I177)))</formula>
    </cfRule>
  </conditionalFormatting>
  <conditionalFormatting sqref="I489:I491">
    <cfRule type="containsText" dxfId="9" priority="10" operator="containsText" text="No">
      <formula>NOT(ISERROR(SEARCH("No",I489)))</formula>
    </cfRule>
  </conditionalFormatting>
  <conditionalFormatting sqref="I305">
    <cfRule type="containsText" dxfId="8" priority="9" operator="containsText" text="No">
      <formula>NOT(ISERROR(SEARCH("No",I305)))</formula>
    </cfRule>
  </conditionalFormatting>
  <conditionalFormatting sqref="I310">
    <cfRule type="containsText" dxfId="7" priority="8" operator="containsText" text="No">
      <formula>NOT(ISERROR(SEARCH("No",I310)))</formula>
    </cfRule>
  </conditionalFormatting>
  <conditionalFormatting sqref="I311">
    <cfRule type="containsText" dxfId="6" priority="7" operator="containsText" text="No">
      <formula>NOT(ISERROR(SEARCH("No",I311)))</formula>
    </cfRule>
  </conditionalFormatting>
  <conditionalFormatting sqref="I317">
    <cfRule type="containsText" dxfId="5" priority="6" operator="containsText" text="No">
      <formula>NOT(ISERROR(SEARCH("No",I317)))</formula>
    </cfRule>
  </conditionalFormatting>
  <conditionalFormatting sqref="I321">
    <cfRule type="containsText" dxfId="4" priority="5" operator="containsText" text="No">
      <formula>NOT(ISERROR(SEARCH("No",I321)))</formula>
    </cfRule>
  </conditionalFormatting>
  <conditionalFormatting sqref="I327">
    <cfRule type="containsText" dxfId="3" priority="4" operator="containsText" text="No">
      <formula>NOT(ISERROR(SEARCH("No",I327)))</formula>
    </cfRule>
  </conditionalFormatting>
  <conditionalFormatting sqref="I329:I331">
    <cfRule type="containsText" dxfId="2" priority="3" operator="containsText" text="No">
      <formula>NOT(ISERROR(SEARCH("No",I329)))</formula>
    </cfRule>
  </conditionalFormatting>
  <conditionalFormatting sqref="I106">
    <cfRule type="containsText" dxfId="1" priority="2" operator="containsText" text="No">
      <formula>NOT(ISERROR(SEARCH("No",I106)))</formula>
    </cfRule>
  </conditionalFormatting>
  <conditionalFormatting sqref="I109">
    <cfRule type="containsText" dxfId="0" priority="1" operator="containsText" text="No">
      <formula>NOT(ISERROR(SEARCH("No",I109)))</formula>
    </cfRule>
  </conditionalFormatting>
  <hyperlinks>
    <hyperlink ref="T302" r:id="rId1" display="https://www.fas.org/sgp/crs/misc/R40562.pdf, p.3, paragraph 1" xr:uid="{675C7FF0-8E4B-4D88-885C-5CB84569FEB6}"/>
    <hyperlink ref="S288" r:id="rId2" xr:uid="{14C839E7-6E0A-4B7C-B21D-F5DF529B549E}"/>
  </hyperlinks>
  <pageMargins left="0.7" right="0.7" top="0.75" bottom="0.75" header="0.3" footer="0.3"/>
  <pageSetup orientation="portrait" horizontalDpi="1200" verticalDpi="12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topLeftCell="F1" zoomScaleNormal="100" workbookViewId="0">
      <pane ySplit="1" topLeftCell="A2" activePane="bottomLeft" state="frozen"/>
      <selection pane="bottomLeft" activeCell="N2" sqref="N2"/>
    </sheetView>
  </sheetViews>
  <sheetFormatPr defaultColWidth="9.1328125" defaultRowHeight="14.75" x14ac:dyDescent="0.75"/>
  <cols>
    <col min="1" max="1" width="37.26953125" style="52" customWidth="1"/>
    <col min="2" max="2" width="27.54296875" style="52" customWidth="1"/>
    <col min="3" max="3" width="18.7265625" style="52" customWidth="1"/>
    <col min="4" max="4" width="16.40625" style="52" customWidth="1"/>
    <col min="5" max="5" width="30.1328125" style="52" customWidth="1"/>
    <col min="6" max="6" width="95" style="52" customWidth="1"/>
    <col min="7" max="7" width="37.40625" style="52" customWidth="1"/>
    <col min="8" max="8" width="34.26953125" style="52" customWidth="1"/>
    <col min="9" max="16384" width="9.1328125" style="52"/>
  </cols>
  <sheetData>
    <row r="1" spans="1:18" s="60" customFormat="1" ht="44.25" x14ac:dyDescent="0.75">
      <c r="A1" s="57" t="s">
        <v>598</v>
      </c>
      <c r="B1" s="58" t="s">
        <v>599</v>
      </c>
      <c r="C1" s="58" t="s">
        <v>46</v>
      </c>
      <c r="D1" s="58" t="s">
        <v>48</v>
      </c>
      <c r="E1" s="58" t="s">
        <v>460</v>
      </c>
      <c r="F1" s="58" t="s">
        <v>47</v>
      </c>
      <c r="G1" s="58" t="s">
        <v>618</v>
      </c>
      <c r="H1" s="59" t="s">
        <v>309</v>
      </c>
      <c r="I1" s="1" t="s">
        <v>1331</v>
      </c>
      <c r="J1" s="1" t="s">
        <v>1332</v>
      </c>
      <c r="K1" s="1" t="s">
        <v>1333</v>
      </c>
      <c r="L1" s="1" t="s">
        <v>1334</v>
      </c>
      <c r="M1" s="1" t="s">
        <v>1335</v>
      </c>
      <c r="N1" s="1" t="s">
        <v>1336</v>
      </c>
      <c r="O1" s="1" t="s">
        <v>1337</v>
      </c>
      <c r="P1" s="1" t="s">
        <v>1338</v>
      </c>
      <c r="Q1" s="1" t="s">
        <v>1339</v>
      </c>
      <c r="R1" s="1" t="s">
        <v>1340</v>
      </c>
    </row>
    <row r="2" spans="1:18" x14ac:dyDescent="0.75">
      <c r="A2" s="64" t="s">
        <v>622</v>
      </c>
      <c r="B2" s="62" t="s">
        <v>623</v>
      </c>
      <c r="C2" s="62" t="s">
        <v>49</v>
      </c>
      <c r="D2" s="62" t="s">
        <v>50</v>
      </c>
      <c r="E2" s="62" t="s">
        <v>367</v>
      </c>
      <c r="F2" s="62" t="s">
        <v>169</v>
      </c>
      <c r="I2" s="52" t="str">
        <f>Targets!A2</f>
        <v>KSA INDC Contribution</v>
      </c>
      <c r="J2" s="52">
        <f>Targets!B2</f>
        <v>2030</v>
      </c>
      <c r="K2" s="52">
        <f>Targets!C2</f>
        <v>745</v>
      </c>
      <c r="L2" s="52">
        <f>Targets!D2</f>
        <v>745</v>
      </c>
      <c r="M2" s="52" t="str">
        <f>Targets!E2</f>
        <v>The Kingdom of Saudi Arabia submitted its Intended Nationally Determined Contributions (INDCs) to the UNFCCC in Nov 2015.  The submission outlined plans to achieve avoidance of up to 130 million tons of CO2e annually by 2030 relative to a dynamic baseline.</v>
      </c>
    </row>
    <row r="3" spans="1:18" x14ac:dyDescent="0.75">
      <c r="A3" s="64" t="s">
        <v>622</v>
      </c>
      <c r="B3" s="62" t="s">
        <v>624</v>
      </c>
      <c r="C3" s="63" t="s">
        <v>49</v>
      </c>
      <c r="D3" s="63" t="s">
        <v>50</v>
      </c>
      <c r="E3" s="63" t="s">
        <v>367</v>
      </c>
      <c r="F3" s="62" t="s">
        <v>597</v>
      </c>
      <c r="H3" s="62"/>
    </row>
    <row r="4" spans="1:18" ht="73.75" x14ac:dyDescent="0.75">
      <c r="A4" s="104" t="s">
        <v>622</v>
      </c>
      <c r="B4" s="96" t="s">
        <v>625</v>
      </c>
      <c r="C4" s="97" t="s">
        <v>51</v>
      </c>
      <c r="D4" s="97" t="s">
        <v>50</v>
      </c>
      <c r="E4" s="96" t="s">
        <v>367</v>
      </c>
      <c r="F4" s="97" t="s">
        <v>814</v>
      </c>
      <c r="G4" s="97" t="s">
        <v>1194</v>
      </c>
      <c r="H4" s="97" t="s">
        <v>871</v>
      </c>
    </row>
    <row r="5" spans="1:18" ht="29.5" x14ac:dyDescent="0.75">
      <c r="A5" s="64" t="s">
        <v>622</v>
      </c>
      <c r="B5" s="63" t="s">
        <v>626</v>
      </c>
      <c r="C5" s="62" t="s">
        <v>51</v>
      </c>
      <c r="D5" s="62" t="s">
        <v>50</v>
      </c>
      <c r="E5" s="63" t="s">
        <v>367</v>
      </c>
      <c r="F5" s="62" t="s">
        <v>815</v>
      </c>
      <c r="G5" s="62" t="s">
        <v>670</v>
      </c>
      <c r="H5" s="62" t="s">
        <v>671</v>
      </c>
    </row>
    <row r="6" spans="1:18" ht="29.5" x14ac:dyDescent="0.75">
      <c r="A6" s="64" t="s">
        <v>622</v>
      </c>
      <c r="B6" s="63" t="s">
        <v>627</v>
      </c>
      <c r="C6" s="62" t="s">
        <v>51</v>
      </c>
      <c r="D6" s="62" t="s">
        <v>52</v>
      </c>
      <c r="E6" s="63" t="s">
        <v>367</v>
      </c>
      <c r="F6" s="62" t="s">
        <v>921</v>
      </c>
      <c r="G6" s="52" t="s">
        <v>922</v>
      </c>
      <c r="H6" s="62" t="s">
        <v>923</v>
      </c>
    </row>
    <row r="7" spans="1:18" x14ac:dyDescent="0.75">
      <c r="A7" s="64" t="s">
        <v>622</v>
      </c>
      <c r="B7" s="63" t="s">
        <v>127</v>
      </c>
      <c r="C7" s="62" t="s">
        <v>49</v>
      </c>
      <c r="D7" s="62" t="s">
        <v>50</v>
      </c>
      <c r="E7" s="62" t="s">
        <v>367</v>
      </c>
      <c r="F7" s="62" t="s">
        <v>744</v>
      </c>
      <c r="H7" s="62"/>
    </row>
    <row r="8" spans="1:18" x14ac:dyDescent="0.75">
      <c r="A8" s="64" t="s">
        <v>622</v>
      </c>
      <c r="B8" s="63" t="s">
        <v>742</v>
      </c>
      <c r="C8" s="62" t="s">
        <v>49</v>
      </c>
      <c r="D8" s="62" t="s">
        <v>50</v>
      </c>
      <c r="E8" s="62" t="s">
        <v>367</v>
      </c>
      <c r="F8" s="62" t="s">
        <v>745</v>
      </c>
      <c r="H8" s="62"/>
    </row>
    <row r="9" spans="1:18" x14ac:dyDescent="0.75">
      <c r="A9" s="64" t="s">
        <v>622</v>
      </c>
      <c r="B9" s="63" t="s">
        <v>81</v>
      </c>
      <c r="C9" s="62" t="s">
        <v>49</v>
      </c>
      <c r="D9" s="62" t="s">
        <v>50</v>
      </c>
      <c r="E9" s="62" t="s">
        <v>367</v>
      </c>
      <c r="F9" s="62" t="s">
        <v>746</v>
      </c>
      <c r="H9" s="62"/>
    </row>
    <row r="10" spans="1:18" x14ac:dyDescent="0.75">
      <c r="A10" s="64" t="s">
        <v>622</v>
      </c>
      <c r="B10" s="63" t="s">
        <v>7</v>
      </c>
      <c r="C10" s="62" t="s">
        <v>49</v>
      </c>
      <c r="D10" s="62" t="s">
        <v>50</v>
      </c>
      <c r="E10" s="62" t="s">
        <v>367</v>
      </c>
      <c r="F10" s="62" t="s">
        <v>767</v>
      </c>
      <c r="H10" s="62"/>
    </row>
    <row r="11" spans="1:18" x14ac:dyDescent="0.75">
      <c r="A11" s="64" t="s">
        <v>622</v>
      </c>
      <c r="B11" s="63" t="s">
        <v>743</v>
      </c>
      <c r="C11" s="62" t="s">
        <v>49</v>
      </c>
      <c r="D11" s="62" t="s">
        <v>50</v>
      </c>
      <c r="E11" s="62" t="s">
        <v>367</v>
      </c>
      <c r="F11" s="62" t="s">
        <v>747</v>
      </c>
      <c r="H11" s="62"/>
    </row>
    <row r="12" spans="1:18" x14ac:dyDescent="0.75">
      <c r="A12" s="64" t="s">
        <v>622</v>
      </c>
      <c r="B12" s="63" t="s">
        <v>4</v>
      </c>
      <c r="C12" s="62" t="s">
        <v>49</v>
      </c>
      <c r="D12" s="62" t="s">
        <v>50</v>
      </c>
      <c r="E12" s="62" t="s">
        <v>367</v>
      </c>
      <c r="F12" s="62" t="s">
        <v>748</v>
      </c>
      <c r="H12" s="62"/>
    </row>
    <row r="13" spans="1:18" x14ac:dyDescent="0.75">
      <c r="A13" s="64" t="s">
        <v>622</v>
      </c>
      <c r="B13" s="96" t="s">
        <v>1099</v>
      </c>
      <c r="C13" s="62" t="s">
        <v>49</v>
      </c>
      <c r="D13" s="62" t="s">
        <v>50</v>
      </c>
      <c r="E13" s="62" t="s">
        <v>367</v>
      </c>
      <c r="F13" s="62" t="s">
        <v>749</v>
      </c>
      <c r="H13" s="62"/>
    </row>
    <row r="14" spans="1:18" ht="15.5" thickBot="1" x14ac:dyDescent="0.9">
      <c r="A14" s="107" t="s">
        <v>622</v>
      </c>
      <c r="B14" s="108" t="s">
        <v>792</v>
      </c>
      <c r="C14" s="109" t="s">
        <v>49</v>
      </c>
      <c r="D14" s="109" t="s">
        <v>50</v>
      </c>
      <c r="E14" s="109" t="s">
        <v>367</v>
      </c>
      <c r="F14" s="109" t="s">
        <v>813</v>
      </c>
      <c r="G14" s="110"/>
      <c r="H14" s="109"/>
    </row>
    <row r="15" spans="1:18" x14ac:dyDescent="0.75">
      <c r="A15" s="63" t="s">
        <v>628</v>
      </c>
      <c r="B15" s="63" t="s">
        <v>505</v>
      </c>
      <c r="C15" s="62" t="s">
        <v>49</v>
      </c>
      <c r="D15" s="62" t="s">
        <v>50</v>
      </c>
      <c r="E15" s="62" t="s">
        <v>367</v>
      </c>
      <c r="F15" s="62" t="s">
        <v>617</v>
      </c>
      <c r="H15" s="62"/>
    </row>
    <row r="16" spans="1:18" x14ac:dyDescent="0.75">
      <c r="A16" s="63" t="s">
        <v>628</v>
      </c>
      <c r="B16" s="64" t="s">
        <v>513</v>
      </c>
      <c r="C16" s="62" t="s">
        <v>49</v>
      </c>
      <c r="D16" s="62" t="s">
        <v>50</v>
      </c>
      <c r="E16" s="62" t="s">
        <v>367</v>
      </c>
      <c r="F16" s="62" t="s">
        <v>608</v>
      </c>
      <c r="H16" s="62"/>
    </row>
    <row r="17" spans="1:8" x14ac:dyDescent="0.75">
      <c r="A17" s="63" t="s">
        <v>628</v>
      </c>
      <c r="B17" s="64" t="s">
        <v>514</v>
      </c>
      <c r="C17" s="62" t="s">
        <v>49</v>
      </c>
      <c r="D17" s="62" t="s">
        <v>50</v>
      </c>
      <c r="E17" s="62" t="s">
        <v>367</v>
      </c>
      <c r="F17" s="62" t="s">
        <v>607</v>
      </c>
      <c r="H17" s="62"/>
    </row>
    <row r="18" spans="1:8" x14ac:dyDescent="0.75">
      <c r="A18" s="63" t="s">
        <v>628</v>
      </c>
      <c r="B18" s="64" t="s">
        <v>604</v>
      </c>
      <c r="C18" s="62" t="s">
        <v>49</v>
      </c>
      <c r="D18" s="62" t="s">
        <v>50</v>
      </c>
      <c r="E18" s="62" t="s">
        <v>367</v>
      </c>
      <c r="F18" s="62" t="s">
        <v>606</v>
      </c>
      <c r="H18" s="62"/>
    </row>
    <row r="19" spans="1:8" x14ac:dyDescent="0.75">
      <c r="A19" s="63" t="s">
        <v>628</v>
      </c>
      <c r="B19" s="64" t="s">
        <v>603</v>
      </c>
      <c r="C19" s="62" t="s">
        <v>49</v>
      </c>
      <c r="D19" s="62" t="s">
        <v>50</v>
      </c>
      <c r="E19" s="62" t="s">
        <v>605</v>
      </c>
      <c r="F19" s="62" t="s">
        <v>612</v>
      </c>
      <c r="H19" s="62"/>
    </row>
    <row r="20" spans="1:8" x14ac:dyDescent="0.75">
      <c r="A20" s="63" t="s">
        <v>628</v>
      </c>
      <c r="B20" s="64" t="s">
        <v>508</v>
      </c>
      <c r="C20" s="62" t="s">
        <v>49</v>
      </c>
      <c r="D20" s="62" t="s">
        <v>50</v>
      </c>
      <c r="E20" s="62" t="s">
        <v>605</v>
      </c>
      <c r="F20" s="62" t="s">
        <v>613</v>
      </c>
      <c r="H20" s="62"/>
    </row>
    <row r="21" spans="1:8" x14ac:dyDescent="0.75">
      <c r="A21" s="63" t="s">
        <v>628</v>
      </c>
      <c r="B21" s="64" t="s">
        <v>511</v>
      </c>
      <c r="C21" s="62" t="s">
        <v>49</v>
      </c>
      <c r="D21" s="62" t="s">
        <v>50</v>
      </c>
      <c r="E21" s="62" t="s">
        <v>605</v>
      </c>
      <c r="F21" s="62" t="s">
        <v>610</v>
      </c>
      <c r="H21" s="62"/>
    </row>
    <row r="22" spans="1:8" x14ac:dyDescent="0.75">
      <c r="A22" s="63" t="s">
        <v>628</v>
      </c>
      <c r="B22" s="64" t="s">
        <v>512</v>
      </c>
      <c r="C22" s="62" t="s">
        <v>49</v>
      </c>
      <c r="D22" s="62" t="s">
        <v>50</v>
      </c>
      <c r="E22" s="62" t="s">
        <v>605</v>
      </c>
      <c r="F22" s="62" t="s">
        <v>609</v>
      </c>
      <c r="H22" s="62"/>
    </row>
    <row r="23" spans="1:8" x14ac:dyDescent="0.75">
      <c r="A23" s="63" t="s">
        <v>628</v>
      </c>
      <c r="B23" s="64" t="s">
        <v>507</v>
      </c>
      <c r="C23" s="62" t="s">
        <v>49</v>
      </c>
      <c r="D23" s="62" t="s">
        <v>50</v>
      </c>
      <c r="E23" s="62" t="s">
        <v>367</v>
      </c>
      <c r="F23" s="62" t="s">
        <v>614</v>
      </c>
      <c r="H23" s="62"/>
    </row>
    <row r="24" spans="1:8" x14ac:dyDescent="0.75">
      <c r="A24" s="63" t="s">
        <v>628</v>
      </c>
      <c r="B24" s="64" t="s">
        <v>506</v>
      </c>
      <c r="C24" s="62" t="s">
        <v>49</v>
      </c>
      <c r="D24" s="62" t="s">
        <v>50</v>
      </c>
      <c r="E24" s="62" t="s">
        <v>605</v>
      </c>
      <c r="F24" s="62" t="s">
        <v>616</v>
      </c>
      <c r="H24" s="62"/>
    </row>
    <row r="25" spans="1:8" x14ac:dyDescent="0.75">
      <c r="A25" s="63" t="s">
        <v>628</v>
      </c>
      <c r="B25" s="64" t="s">
        <v>510</v>
      </c>
      <c r="C25" s="62" t="s">
        <v>49</v>
      </c>
      <c r="D25" s="62" t="s">
        <v>50</v>
      </c>
      <c r="E25" s="62" t="s">
        <v>367</v>
      </c>
      <c r="F25" s="62" t="s">
        <v>611</v>
      </c>
      <c r="H25" s="62"/>
    </row>
    <row r="26" spans="1:8" ht="15.5" thickBot="1" x14ac:dyDescent="0.9">
      <c r="A26" s="111" t="s">
        <v>628</v>
      </c>
      <c r="B26" s="107" t="s">
        <v>503</v>
      </c>
      <c r="C26" s="109" t="s">
        <v>49</v>
      </c>
      <c r="D26" s="109" t="s">
        <v>50</v>
      </c>
      <c r="E26" s="109" t="s">
        <v>367</v>
      </c>
      <c r="F26" s="109" t="s">
        <v>615</v>
      </c>
      <c r="G26" s="110"/>
      <c r="H26" s="109"/>
    </row>
    <row r="27" spans="1:8" ht="59" x14ac:dyDescent="0.75">
      <c r="A27" s="96" t="s">
        <v>629</v>
      </c>
      <c r="B27" s="96" t="s">
        <v>625</v>
      </c>
      <c r="C27" s="97" t="s">
        <v>51</v>
      </c>
      <c r="D27" s="97" t="s">
        <v>52</v>
      </c>
      <c r="E27" s="97" t="s">
        <v>367</v>
      </c>
      <c r="F27" s="97" t="s">
        <v>1150</v>
      </c>
      <c r="G27" s="102" t="s">
        <v>1151</v>
      </c>
      <c r="H27" s="97" t="s">
        <v>1152</v>
      </c>
    </row>
    <row r="28" spans="1:8" ht="73.75" x14ac:dyDescent="0.75">
      <c r="A28" s="63" t="s">
        <v>629</v>
      </c>
      <c r="B28" s="63" t="s">
        <v>816</v>
      </c>
      <c r="C28" s="62" t="s">
        <v>51</v>
      </c>
      <c r="D28" s="62" t="s">
        <v>52</v>
      </c>
      <c r="E28" s="62" t="s">
        <v>367</v>
      </c>
      <c r="F28" s="62" t="s">
        <v>686</v>
      </c>
      <c r="G28" s="102" t="s">
        <v>1100</v>
      </c>
      <c r="H28" s="62" t="s">
        <v>687</v>
      </c>
    </row>
    <row r="29" spans="1:8" ht="30.25" thickBot="1" x14ac:dyDescent="0.9">
      <c r="A29" s="111" t="s">
        <v>629</v>
      </c>
      <c r="B29" s="111" t="s">
        <v>630</v>
      </c>
      <c r="C29" s="109" t="s">
        <v>51</v>
      </c>
      <c r="D29" s="109" t="s">
        <v>52</v>
      </c>
      <c r="E29" s="109" t="s">
        <v>367</v>
      </c>
      <c r="F29" s="112" t="s">
        <v>1153</v>
      </c>
      <c r="G29" s="112" t="s">
        <v>1154</v>
      </c>
      <c r="H29" s="115" t="s">
        <v>1155</v>
      </c>
    </row>
    <row r="30" spans="1:8" x14ac:dyDescent="0.75">
      <c r="A30" s="63" t="s">
        <v>1103</v>
      </c>
      <c r="B30" s="63" t="s">
        <v>888</v>
      </c>
      <c r="C30" s="62" t="s">
        <v>49</v>
      </c>
      <c r="D30" s="62" t="s">
        <v>456</v>
      </c>
      <c r="E30" s="52" t="s">
        <v>367</v>
      </c>
      <c r="F30" s="52" t="s">
        <v>169</v>
      </c>
      <c r="H30" s="62"/>
    </row>
    <row r="31" spans="1:8" x14ac:dyDescent="0.75">
      <c r="A31" s="63" t="s">
        <v>1103</v>
      </c>
      <c r="B31" s="63" t="s">
        <v>127</v>
      </c>
      <c r="C31" s="62" t="s">
        <v>49</v>
      </c>
      <c r="D31" s="62" t="s">
        <v>456</v>
      </c>
      <c r="E31" s="52" t="s">
        <v>367</v>
      </c>
      <c r="F31" s="62" t="s">
        <v>744</v>
      </c>
      <c r="H31" s="62"/>
    </row>
    <row r="32" spans="1:8" x14ac:dyDescent="0.75">
      <c r="A32" s="63" t="s">
        <v>1103</v>
      </c>
      <c r="B32" s="63" t="s">
        <v>742</v>
      </c>
      <c r="C32" s="62" t="s">
        <v>49</v>
      </c>
      <c r="D32" s="62" t="s">
        <v>456</v>
      </c>
      <c r="E32" s="52" t="s">
        <v>367</v>
      </c>
      <c r="F32" s="62" t="s">
        <v>745</v>
      </c>
      <c r="H32" s="62"/>
    </row>
    <row r="33" spans="1:8" x14ac:dyDescent="0.75">
      <c r="A33" s="63" t="s">
        <v>1103</v>
      </c>
      <c r="B33" s="96" t="s">
        <v>792</v>
      </c>
      <c r="C33" s="62" t="s">
        <v>49</v>
      </c>
      <c r="D33" s="62" t="s">
        <v>456</v>
      </c>
      <c r="E33" s="52" t="s">
        <v>367</v>
      </c>
      <c r="F33" s="62" t="s">
        <v>813</v>
      </c>
      <c r="H33" s="62"/>
    </row>
    <row r="34" spans="1:8" x14ac:dyDescent="0.75">
      <c r="A34" s="63" t="s">
        <v>1103</v>
      </c>
      <c r="B34" s="63" t="s">
        <v>81</v>
      </c>
      <c r="C34" s="62" t="s">
        <v>49</v>
      </c>
      <c r="D34" s="62" t="s">
        <v>456</v>
      </c>
      <c r="E34" s="52" t="s">
        <v>367</v>
      </c>
      <c r="F34" s="62" t="s">
        <v>746</v>
      </c>
      <c r="H34" s="62"/>
    </row>
    <row r="35" spans="1:8" x14ac:dyDescent="0.75">
      <c r="A35" s="63" t="s">
        <v>1103</v>
      </c>
      <c r="B35" s="63" t="s">
        <v>7</v>
      </c>
      <c r="C35" s="62" t="s">
        <v>49</v>
      </c>
      <c r="D35" s="62" t="s">
        <v>456</v>
      </c>
      <c r="E35" s="52" t="s">
        <v>367</v>
      </c>
      <c r="F35" s="62" t="s">
        <v>767</v>
      </c>
      <c r="H35" s="62"/>
    </row>
    <row r="36" spans="1:8" ht="15.5" thickBot="1" x14ac:dyDescent="0.9">
      <c r="A36" s="111" t="s">
        <v>1103</v>
      </c>
      <c r="B36" s="111" t="s">
        <v>4</v>
      </c>
      <c r="C36" s="109" t="s">
        <v>49</v>
      </c>
      <c r="D36" s="109" t="s">
        <v>456</v>
      </c>
      <c r="E36" s="110" t="s">
        <v>367</v>
      </c>
      <c r="F36" s="109" t="s">
        <v>748</v>
      </c>
      <c r="G36" s="110"/>
      <c r="H36" s="109"/>
    </row>
    <row r="37" spans="1:8" ht="44.25" x14ac:dyDescent="0.75">
      <c r="A37" s="63" t="s">
        <v>371</v>
      </c>
      <c r="B37" s="63" t="s">
        <v>726</v>
      </c>
      <c r="C37" s="62" t="s">
        <v>51</v>
      </c>
      <c r="D37" s="62" t="s">
        <v>457</v>
      </c>
      <c r="E37" s="102" t="s">
        <v>1057</v>
      </c>
      <c r="F37" s="52" t="s">
        <v>728</v>
      </c>
      <c r="H37" s="62"/>
    </row>
    <row r="38" spans="1:8" ht="44.25" x14ac:dyDescent="0.75">
      <c r="A38" s="63" t="s">
        <v>371</v>
      </c>
      <c r="B38" s="63" t="s">
        <v>727</v>
      </c>
      <c r="C38" s="62" t="s">
        <v>51</v>
      </c>
      <c r="D38" s="62" t="s">
        <v>457</v>
      </c>
      <c r="E38" s="102" t="s">
        <v>1057</v>
      </c>
      <c r="F38" s="52" t="s">
        <v>728</v>
      </c>
      <c r="H38" s="62"/>
    </row>
    <row r="39" spans="1:8" ht="44.25" x14ac:dyDescent="0.75">
      <c r="A39" s="63" t="s">
        <v>371</v>
      </c>
      <c r="B39" s="63" t="s">
        <v>690</v>
      </c>
      <c r="C39" s="62" t="s">
        <v>51</v>
      </c>
      <c r="D39" s="62" t="s">
        <v>457</v>
      </c>
      <c r="E39" s="102" t="s">
        <v>1057</v>
      </c>
      <c r="F39" s="52" t="s">
        <v>724</v>
      </c>
      <c r="H39" s="62"/>
    </row>
    <row r="40" spans="1:8" ht="45" thickBot="1" x14ac:dyDescent="0.9">
      <c r="A40" s="111" t="s">
        <v>371</v>
      </c>
      <c r="B40" s="111" t="s">
        <v>691</v>
      </c>
      <c r="C40" s="109" t="s">
        <v>51</v>
      </c>
      <c r="D40" s="109" t="s">
        <v>457</v>
      </c>
      <c r="E40" s="112" t="s">
        <v>1057</v>
      </c>
      <c r="F40" s="110" t="s">
        <v>724</v>
      </c>
      <c r="G40" s="110"/>
      <c r="H40" s="109"/>
    </row>
    <row r="41" spans="1:8" ht="44.25" x14ac:dyDescent="0.75">
      <c r="A41" s="63" t="s">
        <v>631</v>
      </c>
      <c r="B41" s="63" t="s">
        <v>729</v>
      </c>
      <c r="C41" s="62" t="s">
        <v>51</v>
      </c>
      <c r="D41" s="62" t="s">
        <v>50</v>
      </c>
      <c r="E41" s="102" t="s">
        <v>1058</v>
      </c>
      <c r="F41" s="52" t="s">
        <v>730</v>
      </c>
      <c r="G41" s="52" t="s">
        <v>1156</v>
      </c>
      <c r="H41" s="62" t="s">
        <v>700</v>
      </c>
    </row>
    <row r="42" spans="1:8" x14ac:dyDescent="0.75">
      <c r="A42" s="63" t="s">
        <v>631</v>
      </c>
      <c r="B42" s="106" t="s">
        <v>1080</v>
      </c>
      <c r="C42" s="62" t="s">
        <v>49</v>
      </c>
      <c r="D42" s="62" t="s">
        <v>50</v>
      </c>
      <c r="E42" s="102" t="s">
        <v>1058</v>
      </c>
      <c r="F42" s="52" t="s">
        <v>1081</v>
      </c>
      <c r="H42" s="62"/>
    </row>
    <row r="43" spans="1:8" ht="29.5" x14ac:dyDescent="0.75">
      <c r="A43" s="63" t="s">
        <v>631</v>
      </c>
      <c r="B43" s="63" t="s">
        <v>692</v>
      </c>
      <c r="C43" s="62" t="s">
        <v>51</v>
      </c>
      <c r="D43" s="62" t="s">
        <v>50</v>
      </c>
      <c r="E43" s="102" t="s">
        <v>1058</v>
      </c>
      <c r="F43" s="52" t="s">
        <v>731</v>
      </c>
      <c r="G43" s="52" t="s">
        <v>1144</v>
      </c>
      <c r="H43" s="62" t="s">
        <v>701</v>
      </c>
    </row>
    <row r="44" spans="1:8" ht="15.5" thickBot="1" x14ac:dyDescent="0.9">
      <c r="A44" s="111" t="s">
        <v>631</v>
      </c>
      <c r="B44" s="113" t="s">
        <v>1080</v>
      </c>
      <c r="C44" s="109" t="s">
        <v>49</v>
      </c>
      <c r="D44" s="109" t="s">
        <v>50</v>
      </c>
      <c r="E44" s="112" t="s">
        <v>1058</v>
      </c>
      <c r="F44" s="110" t="s">
        <v>1082</v>
      </c>
      <c r="G44" s="110"/>
      <c r="H44" s="109"/>
    </row>
    <row r="45" spans="1:8" ht="88.5" x14ac:dyDescent="0.75">
      <c r="A45" s="63" t="s">
        <v>1079</v>
      </c>
      <c r="B45" s="63" t="s">
        <v>954</v>
      </c>
      <c r="C45" s="62" t="s">
        <v>51</v>
      </c>
      <c r="D45" s="62" t="s">
        <v>50</v>
      </c>
      <c r="E45" s="102" t="s">
        <v>1058</v>
      </c>
      <c r="F45" s="4" t="s">
        <v>955</v>
      </c>
      <c r="G45" s="4" t="s">
        <v>956</v>
      </c>
      <c r="H45" s="4" t="s">
        <v>947</v>
      </c>
    </row>
    <row r="46" spans="1:8" ht="44.25" x14ac:dyDescent="0.75">
      <c r="A46" s="63" t="s">
        <v>1079</v>
      </c>
      <c r="B46" s="63" t="s">
        <v>958</v>
      </c>
      <c r="C46" s="62" t="s">
        <v>51</v>
      </c>
      <c r="D46" s="62" t="s">
        <v>50</v>
      </c>
      <c r="E46" s="102" t="s">
        <v>1058</v>
      </c>
      <c r="F46" s="4" t="s">
        <v>966</v>
      </c>
      <c r="G46" s="4" t="s">
        <v>967</v>
      </c>
      <c r="H46" s="4" t="s">
        <v>968</v>
      </c>
    </row>
    <row r="47" spans="1:8" ht="59" x14ac:dyDescent="0.75">
      <c r="A47" s="63" t="s">
        <v>1079</v>
      </c>
      <c r="B47" s="63" t="s">
        <v>959</v>
      </c>
      <c r="C47" s="62" t="s">
        <v>51</v>
      </c>
      <c r="D47" s="62" t="s">
        <v>50</v>
      </c>
      <c r="E47" s="102" t="s">
        <v>1058</v>
      </c>
      <c r="F47" s="4" t="s">
        <v>977</v>
      </c>
      <c r="G47" s="4" t="s">
        <v>975</v>
      </c>
      <c r="H47" s="4" t="s">
        <v>976</v>
      </c>
    </row>
    <row r="48" spans="1:8" ht="44.25" x14ac:dyDescent="0.75">
      <c r="A48" s="63" t="s">
        <v>1079</v>
      </c>
      <c r="B48" s="63" t="s">
        <v>960</v>
      </c>
      <c r="C48" s="62" t="s">
        <v>51</v>
      </c>
      <c r="D48" s="62" t="s">
        <v>50</v>
      </c>
      <c r="E48" s="102" t="s">
        <v>1058</v>
      </c>
      <c r="F48" s="4" t="s">
        <v>971</v>
      </c>
      <c r="G48" s="4" t="s">
        <v>967</v>
      </c>
      <c r="H48" s="4" t="s">
        <v>969</v>
      </c>
    </row>
    <row r="49" spans="1:8" ht="44.25" x14ac:dyDescent="0.75">
      <c r="A49" s="63" t="s">
        <v>1079</v>
      </c>
      <c r="B49" s="63" t="s">
        <v>961</v>
      </c>
      <c r="C49" s="62" t="s">
        <v>51</v>
      </c>
      <c r="D49" s="62" t="s">
        <v>50</v>
      </c>
      <c r="E49" s="102" t="s">
        <v>1058</v>
      </c>
      <c r="F49" s="4" t="s">
        <v>972</v>
      </c>
      <c r="G49" s="4" t="s">
        <v>967</v>
      </c>
      <c r="H49" s="4" t="s">
        <v>970</v>
      </c>
    </row>
    <row r="50" spans="1:8" ht="59" x14ac:dyDescent="0.75">
      <c r="A50" s="63" t="s">
        <v>1079</v>
      </c>
      <c r="B50" s="63" t="s">
        <v>962</v>
      </c>
      <c r="C50" s="62" t="s">
        <v>51</v>
      </c>
      <c r="D50" s="62" t="s">
        <v>50</v>
      </c>
      <c r="E50" s="102" t="s">
        <v>1058</v>
      </c>
      <c r="F50" s="4" t="s">
        <v>978</v>
      </c>
      <c r="G50" s="4" t="s">
        <v>975</v>
      </c>
      <c r="H50" s="4" t="s">
        <v>976</v>
      </c>
    </row>
    <row r="51" spans="1:8" ht="73.75" x14ac:dyDescent="0.75">
      <c r="A51" s="63" t="s">
        <v>1079</v>
      </c>
      <c r="B51" s="96" t="s">
        <v>1059</v>
      </c>
      <c r="C51" s="62" t="s">
        <v>51</v>
      </c>
      <c r="D51" s="62" t="s">
        <v>50</v>
      </c>
      <c r="E51" s="102" t="s">
        <v>1058</v>
      </c>
      <c r="F51" s="4" t="s">
        <v>979</v>
      </c>
      <c r="G51" s="4" t="s">
        <v>975</v>
      </c>
      <c r="H51" s="4" t="s">
        <v>976</v>
      </c>
    </row>
    <row r="52" spans="1:8" ht="59.75" thickBot="1" x14ac:dyDescent="0.9">
      <c r="A52" s="111" t="s">
        <v>1079</v>
      </c>
      <c r="B52" s="111" t="s">
        <v>982</v>
      </c>
      <c r="C52" s="109" t="s">
        <v>51</v>
      </c>
      <c r="D52" s="109" t="s">
        <v>50</v>
      </c>
      <c r="E52" s="112" t="s">
        <v>1058</v>
      </c>
      <c r="F52" s="114" t="s">
        <v>981</v>
      </c>
      <c r="G52" s="114" t="s">
        <v>975</v>
      </c>
      <c r="H52" s="114" t="s">
        <v>980</v>
      </c>
    </row>
    <row r="53" spans="1:8" ht="29.5" x14ac:dyDescent="0.75">
      <c r="A53" s="63" t="s">
        <v>632</v>
      </c>
      <c r="B53" s="63" t="s">
        <v>633</v>
      </c>
      <c r="C53" s="62" t="s">
        <v>49</v>
      </c>
      <c r="D53" s="62" t="s">
        <v>50</v>
      </c>
      <c r="E53" s="62" t="s">
        <v>368</v>
      </c>
      <c r="F53" s="62" t="s">
        <v>260</v>
      </c>
      <c r="H53" s="62"/>
    </row>
    <row r="54" spans="1:8" ht="30.25" thickBot="1" x14ac:dyDescent="0.9">
      <c r="A54" s="111" t="s">
        <v>632</v>
      </c>
      <c r="B54" s="111" t="s">
        <v>634</v>
      </c>
      <c r="C54" s="109" t="s">
        <v>49</v>
      </c>
      <c r="D54" s="109" t="s">
        <v>50</v>
      </c>
      <c r="E54" s="112" t="s">
        <v>1058</v>
      </c>
      <c r="F54" s="109" t="s">
        <v>53</v>
      </c>
      <c r="G54" s="110"/>
      <c r="H54" s="109"/>
    </row>
    <row r="55" spans="1:8" ht="103.25" x14ac:dyDescent="0.75">
      <c r="A55" s="63" t="s">
        <v>783</v>
      </c>
      <c r="B55" s="63" t="s">
        <v>635</v>
      </c>
      <c r="C55" s="62" t="s">
        <v>51</v>
      </c>
      <c r="D55" s="62" t="s">
        <v>52</v>
      </c>
      <c r="E55" s="62" t="s">
        <v>369</v>
      </c>
      <c r="F55" s="97" t="s">
        <v>1202</v>
      </c>
      <c r="G55" s="102" t="s">
        <v>1203</v>
      </c>
      <c r="H55" s="97" t="s">
        <v>1204</v>
      </c>
    </row>
    <row r="56" spans="1:8" ht="118" x14ac:dyDescent="0.75">
      <c r="A56" s="63" t="s">
        <v>783</v>
      </c>
      <c r="B56" s="63" t="s">
        <v>636</v>
      </c>
      <c r="C56" s="62" t="s">
        <v>51</v>
      </c>
      <c r="D56" s="62" t="s">
        <v>50</v>
      </c>
      <c r="E56" s="62" t="s">
        <v>369</v>
      </c>
      <c r="F56" s="97" t="s">
        <v>1205</v>
      </c>
      <c r="G56" s="102" t="s">
        <v>1203</v>
      </c>
      <c r="H56" s="97" t="s">
        <v>1204</v>
      </c>
    </row>
    <row r="57" spans="1:8" ht="103.25" x14ac:dyDescent="0.75">
      <c r="A57" s="63" t="s">
        <v>783</v>
      </c>
      <c r="B57" s="63" t="s">
        <v>637</v>
      </c>
      <c r="C57" s="62" t="s">
        <v>51</v>
      </c>
      <c r="D57" s="62" t="s">
        <v>52</v>
      </c>
      <c r="E57" s="62" t="s">
        <v>370</v>
      </c>
      <c r="F57" s="97" t="s">
        <v>1206</v>
      </c>
      <c r="G57" s="102" t="s">
        <v>1203</v>
      </c>
      <c r="H57" s="97" t="s">
        <v>1204</v>
      </c>
    </row>
    <row r="58" spans="1:8" ht="118" x14ac:dyDescent="0.75">
      <c r="A58" s="63" t="s">
        <v>783</v>
      </c>
      <c r="B58" s="63" t="s">
        <v>638</v>
      </c>
      <c r="C58" s="62" t="s">
        <v>51</v>
      </c>
      <c r="D58" s="62" t="s">
        <v>50</v>
      </c>
      <c r="E58" s="62" t="s">
        <v>370</v>
      </c>
      <c r="F58" s="97" t="s">
        <v>1207</v>
      </c>
      <c r="G58" s="102" t="s">
        <v>1203</v>
      </c>
      <c r="H58" s="97" t="s">
        <v>1204</v>
      </c>
    </row>
    <row r="59" spans="1:8" ht="45" thickBot="1" x14ac:dyDescent="0.9">
      <c r="A59" s="111" t="s">
        <v>783</v>
      </c>
      <c r="B59" s="111" t="s">
        <v>784</v>
      </c>
      <c r="C59" s="109" t="s">
        <v>51</v>
      </c>
      <c r="D59" s="109" t="s">
        <v>52</v>
      </c>
      <c r="E59" s="109" t="s">
        <v>369</v>
      </c>
      <c r="F59" s="109" t="s">
        <v>817</v>
      </c>
      <c r="G59" s="115" t="s">
        <v>1101</v>
      </c>
      <c r="H59" s="109" t="s">
        <v>818</v>
      </c>
    </row>
    <row r="60" spans="1:8" ht="88.5" x14ac:dyDescent="0.75">
      <c r="A60" s="63" t="s">
        <v>776</v>
      </c>
      <c r="B60" s="63" t="s">
        <v>639</v>
      </c>
      <c r="C60" s="62" t="s">
        <v>51</v>
      </c>
      <c r="D60" s="62" t="s">
        <v>659</v>
      </c>
      <c r="E60" s="97" t="s">
        <v>1060</v>
      </c>
      <c r="F60" s="97" t="s">
        <v>1208</v>
      </c>
      <c r="G60" s="102" t="s">
        <v>1209</v>
      </c>
      <c r="H60" s="97" t="s">
        <v>1210</v>
      </c>
    </row>
    <row r="61" spans="1:8" ht="29.5" x14ac:dyDescent="0.75">
      <c r="A61" s="63" t="s">
        <v>776</v>
      </c>
      <c r="B61" s="63" t="s">
        <v>640</v>
      </c>
      <c r="C61" s="62" t="s">
        <v>51</v>
      </c>
      <c r="D61" s="62" t="s">
        <v>50</v>
      </c>
      <c r="E61" s="62" t="s">
        <v>369</v>
      </c>
      <c r="F61" s="62" t="s">
        <v>660</v>
      </c>
      <c r="G61" s="52" t="s">
        <v>662</v>
      </c>
      <c r="H61" s="62" t="s">
        <v>661</v>
      </c>
    </row>
    <row r="62" spans="1:8" ht="88.5" x14ac:dyDescent="0.75">
      <c r="A62" s="4" t="s">
        <v>776</v>
      </c>
      <c r="B62" s="63" t="s">
        <v>777</v>
      </c>
      <c r="C62" s="62" t="s">
        <v>51</v>
      </c>
      <c r="D62" s="62" t="s">
        <v>52</v>
      </c>
      <c r="E62" s="62" t="s">
        <v>779</v>
      </c>
      <c r="F62" s="97" t="s">
        <v>1211</v>
      </c>
      <c r="G62" s="102" t="s">
        <v>1212</v>
      </c>
      <c r="H62" s="97" t="s">
        <v>1213</v>
      </c>
    </row>
    <row r="63" spans="1:8" ht="89.25" thickBot="1" x14ac:dyDescent="0.9">
      <c r="A63" s="114" t="s">
        <v>776</v>
      </c>
      <c r="B63" s="111" t="s">
        <v>778</v>
      </c>
      <c r="C63" s="109" t="s">
        <v>51</v>
      </c>
      <c r="D63" s="109" t="s">
        <v>52</v>
      </c>
      <c r="E63" s="109" t="s">
        <v>779</v>
      </c>
      <c r="F63" s="115" t="s">
        <v>1214</v>
      </c>
      <c r="G63" s="112" t="s">
        <v>1212</v>
      </c>
      <c r="H63" s="115" t="s">
        <v>1213</v>
      </c>
    </row>
    <row r="64" spans="1:8" ht="44.25" x14ac:dyDescent="0.75">
      <c r="A64" s="63" t="s">
        <v>641</v>
      </c>
      <c r="B64" s="63" t="s">
        <v>642</v>
      </c>
      <c r="C64" s="62" t="s">
        <v>51</v>
      </c>
      <c r="D64" s="62" t="s">
        <v>52</v>
      </c>
      <c r="E64" s="97" t="s">
        <v>1061</v>
      </c>
      <c r="F64" s="62" t="s">
        <v>663</v>
      </c>
      <c r="G64" s="102" t="s">
        <v>1063</v>
      </c>
      <c r="H64" s="62" t="s">
        <v>881</v>
      </c>
    </row>
    <row r="65" spans="1:8" ht="30.25" thickBot="1" x14ac:dyDescent="0.9">
      <c r="A65" s="111" t="s">
        <v>641</v>
      </c>
      <c r="B65" s="111" t="s">
        <v>643</v>
      </c>
      <c r="C65" s="109" t="s">
        <v>51</v>
      </c>
      <c r="D65" s="109" t="s">
        <v>52</v>
      </c>
      <c r="E65" s="115" t="s">
        <v>1062</v>
      </c>
      <c r="F65" s="115" t="s">
        <v>1045</v>
      </c>
      <c r="G65" s="112" t="s">
        <v>1046</v>
      </c>
      <c r="H65" s="115" t="s">
        <v>1047</v>
      </c>
    </row>
    <row r="66" spans="1:8" ht="44.25" x14ac:dyDescent="0.75">
      <c r="A66" s="63" t="s">
        <v>1083</v>
      </c>
      <c r="B66" s="63" t="s">
        <v>1084</v>
      </c>
      <c r="C66" s="62" t="s">
        <v>51</v>
      </c>
      <c r="D66" s="62" t="s">
        <v>52</v>
      </c>
      <c r="E66" s="62" t="s">
        <v>502</v>
      </c>
      <c r="F66" s="97" t="s">
        <v>1195</v>
      </c>
      <c r="G66" s="97" t="s">
        <v>1196</v>
      </c>
      <c r="H66" s="97" t="s">
        <v>1197</v>
      </c>
    </row>
    <row r="67" spans="1:8" ht="44.25" x14ac:dyDescent="0.75">
      <c r="A67" s="63" t="s">
        <v>1083</v>
      </c>
      <c r="B67" s="63" t="s">
        <v>1085</v>
      </c>
      <c r="C67" s="62" t="s">
        <v>51</v>
      </c>
      <c r="D67" s="62" t="s">
        <v>52</v>
      </c>
      <c r="E67" s="62" t="s">
        <v>665</v>
      </c>
      <c r="F67" s="97" t="s">
        <v>1117</v>
      </c>
      <c r="G67" s="97" t="s">
        <v>1118</v>
      </c>
      <c r="H67" s="97" t="s">
        <v>1119</v>
      </c>
    </row>
    <row r="68" spans="1:8" ht="44.25" x14ac:dyDescent="0.75">
      <c r="A68" s="63" t="s">
        <v>1083</v>
      </c>
      <c r="B68" s="63" t="s">
        <v>1086</v>
      </c>
      <c r="C68" s="62" t="s">
        <v>51</v>
      </c>
      <c r="D68" s="62" t="s">
        <v>52</v>
      </c>
      <c r="E68" s="62" t="s">
        <v>665</v>
      </c>
      <c r="F68" s="97" t="s">
        <v>1120</v>
      </c>
      <c r="G68" s="97" t="s">
        <v>1115</v>
      </c>
      <c r="H68" s="97" t="s">
        <v>1116</v>
      </c>
    </row>
    <row r="69" spans="1:8" ht="44.25" x14ac:dyDescent="0.75">
      <c r="A69" s="63" t="s">
        <v>1083</v>
      </c>
      <c r="B69" s="63" t="s">
        <v>1087</v>
      </c>
      <c r="C69" s="62" t="s">
        <v>51</v>
      </c>
      <c r="D69" s="62" t="s">
        <v>52</v>
      </c>
      <c r="E69" s="62" t="s">
        <v>665</v>
      </c>
      <c r="F69" s="97" t="s">
        <v>1121</v>
      </c>
      <c r="G69" s="97" t="s">
        <v>1122</v>
      </c>
      <c r="H69" s="97" t="s">
        <v>1123</v>
      </c>
    </row>
    <row r="70" spans="1:8" ht="29.5" x14ac:dyDescent="0.75">
      <c r="A70" s="63" t="s">
        <v>1083</v>
      </c>
      <c r="B70" s="63" t="s">
        <v>1088</v>
      </c>
      <c r="C70" s="62" t="s">
        <v>51</v>
      </c>
      <c r="D70" s="62" t="s">
        <v>52</v>
      </c>
      <c r="E70" s="62" t="s">
        <v>665</v>
      </c>
      <c r="F70" s="62" t="s">
        <v>819</v>
      </c>
      <c r="G70" s="62" t="s">
        <v>820</v>
      </c>
      <c r="H70" s="62" t="s">
        <v>918</v>
      </c>
    </row>
    <row r="71" spans="1:8" ht="44.25" x14ac:dyDescent="0.75">
      <c r="A71" s="63" t="s">
        <v>1083</v>
      </c>
      <c r="B71" s="63" t="s">
        <v>1089</v>
      </c>
      <c r="C71" s="62" t="s">
        <v>51</v>
      </c>
      <c r="D71" s="62" t="s">
        <v>52</v>
      </c>
      <c r="E71" s="62" t="s">
        <v>664</v>
      </c>
      <c r="F71" s="97" t="s">
        <v>1198</v>
      </c>
      <c r="G71" s="97" t="s">
        <v>1196</v>
      </c>
      <c r="H71" s="97" t="s">
        <v>1197</v>
      </c>
    </row>
    <row r="72" spans="1:8" ht="29.5" x14ac:dyDescent="0.75">
      <c r="A72" s="63" t="s">
        <v>1083</v>
      </c>
      <c r="B72" s="63" t="s">
        <v>1090</v>
      </c>
      <c r="C72" s="62" t="s">
        <v>51</v>
      </c>
      <c r="D72" s="62" t="s">
        <v>52</v>
      </c>
      <c r="E72" s="62" t="s">
        <v>689</v>
      </c>
      <c r="F72" s="97" t="s">
        <v>1124</v>
      </c>
      <c r="G72" s="97" t="s">
        <v>1118</v>
      </c>
      <c r="H72" s="97" t="s">
        <v>1119</v>
      </c>
    </row>
    <row r="73" spans="1:8" ht="29.5" x14ac:dyDescent="0.75">
      <c r="A73" s="63" t="s">
        <v>1083</v>
      </c>
      <c r="B73" s="63" t="s">
        <v>1091</v>
      </c>
      <c r="C73" s="62" t="s">
        <v>51</v>
      </c>
      <c r="D73" s="62" t="s">
        <v>52</v>
      </c>
      <c r="E73" s="62" t="s">
        <v>664</v>
      </c>
      <c r="F73" s="97" t="s">
        <v>1125</v>
      </c>
      <c r="G73" s="97" t="s">
        <v>1115</v>
      </c>
      <c r="H73" s="97" t="s">
        <v>1116</v>
      </c>
    </row>
    <row r="74" spans="1:8" ht="44.25" x14ac:dyDescent="0.75">
      <c r="A74" s="63" t="s">
        <v>1083</v>
      </c>
      <c r="B74" s="63" t="s">
        <v>1092</v>
      </c>
      <c r="C74" s="62" t="s">
        <v>51</v>
      </c>
      <c r="D74" s="62" t="s">
        <v>52</v>
      </c>
      <c r="E74" s="62" t="s">
        <v>664</v>
      </c>
      <c r="F74" s="97" t="s">
        <v>1126</v>
      </c>
      <c r="G74" s="97" t="s">
        <v>1122</v>
      </c>
      <c r="H74" s="97" t="s">
        <v>1123</v>
      </c>
    </row>
    <row r="75" spans="1:8" ht="30.25" thickBot="1" x14ac:dyDescent="0.9">
      <c r="A75" s="111" t="s">
        <v>1083</v>
      </c>
      <c r="B75" s="111" t="s">
        <v>1093</v>
      </c>
      <c r="C75" s="109" t="s">
        <v>51</v>
      </c>
      <c r="D75" s="109" t="s">
        <v>52</v>
      </c>
      <c r="E75" s="109" t="s">
        <v>664</v>
      </c>
      <c r="F75" s="109" t="s">
        <v>919</v>
      </c>
      <c r="G75" s="109" t="s">
        <v>820</v>
      </c>
      <c r="H75" s="109" t="s">
        <v>918</v>
      </c>
    </row>
    <row r="76" spans="1:8" ht="103.25" x14ac:dyDescent="0.75">
      <c r="A76" s="96" t="s">
        <v>658</v>
      </c>
      <c r="B76" s="96" t="s">
        <v>646</v>
      </c>
      <c r="C76" s="97" t="s">
        <v>51</v>
      </c>
      <c r="D76" s="97" t="s">
        <v>52</v>
      </c>
      <c r="E76" s="97" t="s">
        <v>367</v>
      </c>
      <c r="F76" s="97" t="s">
        <v>1048</v>
      </c>
      <c r="G76" s="97" t="s">
        <v>1157</v>
      </c>
      <c r="H76" s="97" t="s">
        <v>1049</v>
      </c>
    </row>
    <row r="77" spans="1:8" ht="88.5" x14ac:dyDescent="0.75">
      <c r="A77" s="63" t="s">
        <v>658</v>
      </c>
      <c r="B77" s="63" t="s">
        <v>647</v>
      </c>
      <c r="C77" s="62" t="s">
        <v>51</v>
      </c>
      <c r="D77" s="62" t="s">
        <v>52</v>
      </c>
      <c r="E77" s="62" t="s">
        <v>479</v>
      </c>
      <c r="F77" s="62" t="s">
        <v>1199</v>
      </c>
      <c r="G77" s="62" t="s">
        <v>926</v>
      </c>
      <c r="H77" s="62" t="s">
        <v>927</v>
      </c>
    </row>
    <row r="78" spans="1:8" ht="89.25" thickBot="1" x14ac:dyDescent="0.9">
      <c r="A78" s="108" t="s">
        <v>658</v>
      </c>
      <c r="B78" s="108" t="s">
        <v>699</v>
      </c>
      <c r="C78" s="115" t="s">
        <v>51</v>
      </c>
      <c r="D78" s="115" t="s">
        <v>52</v>
      </c>
      <c r="E78" s="115" t="s">
        <v>479</v>
      </c>
      <c r="F78" s="115" t="s">
        <v>1050</v>
      </c>
      <c r="G78" s="115" t="s">
        <v>1157</v>
      </c>
      <c r="H78" s="115" t="s">
        <v>1049</v>
      </c>
    </row>
    <row r="79" spans="1:8" ht="44.25" x14ac:dyDescent="0.75">
      <c r="A79" s="65" t="s">
        <v>1102</v>
      </c>
      <c r="B79" s="63" t="s">
        <v>1105</v>
      </c>
      <c r="C79" s="62" t="s">
        <v>51</v>
      </c>
      <c r="D79" s="62" t="s">
        <v>52</v>
      </c>
      <c r="E79" s="62" t="s">
        <v>479</v>
      </c>
      <c r="F79" s="97" t="s">
        <v>1051</v>
      </c>
      <c r="G79" s="102" t="s">
        <v>1109</v>
      </c>
      <c r="H79" s="97" t="s">
        <v>1052</v>
      </c>
    </row>
    <row r="80" spans="1:8" ht="59" x14ac:dyDescent="0.75">
      <c r="A80" s="65" t="s">
        <v>1102</v>
      </c>
      <c r="B80" s="63" t="s">
        <v>1106</v>
      </c>
      <c r="C80" s="62" t="s">
        <v>51</v>
      </c>
      <c r="D80" s="62" t="s">
        <v>52</v>
      </c>
      <c r="E80" s="62" t="s">
        <v>479</v>
      </c>
      <c r="F80" s="97" t="s">
        <v>1110</v>
      </c>
      <c r="G80" s="102" t="s">
        <v>1111</v>
      </c>
      <c r="H80" s="97" t="s">
        <v>1112</v>
      </c>
    </row>
    <row r="81" spans="1:8" ht="59" x14ac:dyDescent="0.75">
      <c r="A81" s="65" t="s">
        <v>1102</v>
      </c>
      <c r="B81" s="63" t="s">
        <v>1107</v>
      </c>
      <c r="C81" s="62" t="s">
        <v>51</v>
      </c>
      <c r="D81" s="62" t="s">
        <v>52</v>
      </c>
      <c r="E81" s="62" t="s">
        <v>479</v>
      </c>
      <c r="F81" s="97" t="s">
        <v>1113</v>
      </c>
      <c r="G81" s="102" t="s">
        <v>1109</v>
      </c>
      <c r="H81" s="97" t="s">
        <v>1052</v>
      </c>
    </row>
    <row r="82" spans="1:8" ht="74.5" thickBot="1" x14ac:dyDescent="0.9">
      <c r="A82" s="116" t="s">
        <v>1102</v>
      </c>
      <c r="B82" s="111" t="s">
        <v>1108</v>
      </c>
      <c r="C82" s="109" t="s">
        <v>51</v>
      </c>
      <c r="D82" s="109" t="s">
        <v>52</v>
      </c>
      <c r="E82" s="109" t="s">
        <v>479</v>
      </c>
      <c r="F82" s="115" t="s">
        <v>1114</v>
      </c>
      <c r="G82" s="112" t="s">
        <v>1111</v>
      </c>
      <c r="H82" s="115" t="s">
        <v>1112</v>
      </c>
    </row>
    <row r="83" spans="1:8" ht="59" x14ac:dyDescent="0.75">
      <c r="A83" s="103" t="s">
        <v>694</v>
      </c>
      <c r="B83" s="96" t="s">
        <v>695</v>
      </c>
      <c r="C83" s="97" t="s">
        <v>51</v>
      </c>
      <c r="D83" s="97" t="s">
        <v>52</v>
      </c>
      <c r="E83" s="97" t="s">
        <v>367</v>
      </c>
      <c r="F83" s="97" t="s">
        <v>1053</v>
      </c>
      <c r="G83" s="102" t="s">
        <v>1054</v>
      </c>
      <c r="H83" s="97" t="s">
        <v>1052</v>
      </c>
    </row>
    <row r="84" spans="1:8" ht="44.25" x14ac:dyDescent="0.75">
      <c r="A84" s="65" t="s">
        <v>694</v>
      </c>
      <c r="B84" s="63" t="s">
        <v>696</v>
      </c>
      <c r="C84" s="62" t="s">
        <v>51</v>
      </c>
      <c r="D84" s="62" t="s">
        <v>52</v>
      </c>
      <c r="E84" s="62" t="s">
        <v>367</v>
      </c>
      <c r="F84" s="62" t="s">
        <v>924</v>
      </c>
      <c r="G84" s="52" t="s">
        <v>922</v>
      </c>
      <c r="H84" s="62" t="s">
        <v>923</v>
      </c>
    </row>
    <row r="85" spans="1:8" ht="59" x14ac:dyDescent="0.75">
      <c r="A85" s="103" t="s">
        <v>694</v>
      </c>
      <c r="B85" s="96" t="s">
        <v>697</v>
      </c>
      <c r="C85" s="97" t="s">
        <v>51</v>
      </c>
      <c r="D85" s="97" t="s">
        <v>52</v>
      </c>
      <c r="E85" s="97" t="s">
        <v>367</v>
      </c>
      <c r="F85" s="97" t="s">
        <v>1055</v>
      </c>
      <c r="G85" s="102" t="s">
        <v>1054</v>
      </c>
      <c r="H85" s="97" t="s">
        <v>1056</v>
      </c>
    </row>
    <row r="86" spans="1:8" ht="30.25" thickBot="1" x14ac:dyDescent="0.9">
      <c r="A86" s="116" t="s">
        <v>694</v>
      </c>
      <c r="B86" s="111" t="s">
        <v>698</v>
      </c>
      <c r="C86" s="109" t="s">
        <v>51</v>
      </c>
      <c r="D86" s="109" t="s">
        <v>52</v>
      </c>
      <c r="E86" s="109" t="s">
        <v>367</v>
      </c>
      <c r="F86" s="109" t="s">
        <v>925</v>
      </c>
      <c r="G86" s="110" t="s">
        <v>922</v>
      </c>
      <c r="H86" s="109" t="s">
        <v>923</v>
      </c>
    </row>
    <row r="87" spans="1:8" ht="44.25" x14ac:dyDescent="0.75">
      <c r="A87" s="65" t="s">
        <v>648</v>
      </c>
      <c r="B87" s="63" t="s">
        <v>649</v>
      </c>
      <c r="C87" s="62" t="s">
        <v>51</v>
      </c>
      <c r="D87" s="62" t="s">
        <v>52</v>
      </c>
      <c r="E87" s="62" t="s">
        <v>479</v>
      </c>
      <c r="F87" s="62" t="s">
        <v>666</v>
      </c>
      <c r="G87" s="52" t="s">
        <v>667</v>
      </c>
      <c r="H87" s="62" t="s">
        <v>911</v>
      </c>
    </row>
    <row r="88" spans="1:8" ht="29.5" x14ac:dyDescent="0.75">
      <c r="A88" s="65" t="s">
        <v>648</v>
      </c>
      <c r="B88" s="63" t="s">
        <v>650</v>
      </c>
      <c r="C88" s="62" t="s">
        <v>51</v>
      </c>
      <c r="D88" s="62" t="s">
        <v>52</v>
      </c>
      <c r="E88" s="62" t="s">
        <v>479</v>
      </c>
      <c r="F88" s="62" t="s">
        <v>678</v>
      </c>
      <c r="G88" s="52" t="s">
        <v>668</v>
      </c>
      <c r="H88" s="62" t="s">
        <v>669</v>
      </c>
    </row>
    <row r="89" spans="1:8" ht="30.25" thickBot="1" x14ac:dyDescent="0.9">
      <c r="A89" s="116" t="s">
        <v>648</v>
      </c>
      <c r="B89" s="111" t="s">
        <v>651</v>
      </c>
      <c r="C89" s="109" t="s">
        <v>51</v>
      </c>
      <c r="D89" s="109" t="s">
        <v>52</v>
      </c>
      <c r="E89" s="109" t="s">
        <v>479</v>
      </c>
      <c r="F89" s="115" t="s">
        <v>1159</v>
      </c>
      <c r="G89" s="112" t="s">
        <v>1160</v>
      </c>
      <c r="H89" s="115" t="s">
        <v>1161</v>
      </c>
    </row>
    <row r="90" spans="1:8" ht="59" x14ac:dyDescent="0.75">
      <c r="A90" s="63" t="s">
        <v>732</v>
      </c>
      <c r="B90" s="63" t="s">
        <v>733</v>
      </c>
      <c r="C90" s="62" t="s">
        <v>51</v>
      </c>
      <c r="D90" s="62" t="s">
        <v>52</v>
      </c>
      <c r="E90" s="62" t="s">
        <v>479</v>
      </c>
      <c r="F90" s="97" t="s">
        <v>1162</v>
      </c>
      <c r="G90" s="97" t="s">
        <v>1163</v>
      </c>
      <c r="H90" s="97" t="s">
        <v>1164</v>
      </c>
    </row>
    <row r="91" spans="1:8" ht="44.25" x14ac:dyDescent="0.75">
      <c r="A91" s="63" t="s">
        <v>732</v>
      </c>
      <c r="B91" s="63" t="s">
        <v>734</v>
      </c>
      <c r="C91" s="62" t="s">
        <v>51</v>
      </c>
      <c r="D91" s="62" t="s">
        <v>52</v>
      </c>
      <c r="E91" s="62" t="s">
        <v>479</v>
      </c>
      <c r="F91" s="62" t="s">
        <v>1191</v>
      </c>
      <c r="G91" s="97" t="s">
        <v>1192</v>
      </c>
      <c r="H91" s="62" t="s">
        <v>1193</v>
      </c>
    </row>
    <row r="92" spans="1:8" x14ac:dyDescent="0.75">
      <c r="A92" s="63" t="s">
        <v>732</v>
      </c>
      <c r="B92" s="63" t="s">
        <v>735</v>
      </c>
      <c r="C92" s="62" t="s">
        <v>49</v>
      </c>
      <c r="D92" s="62" t="s">
        <v>50</v>
      </c>
      <c r="E92" s="62" t="s">
        <v>369</v>
      </c>
      <c r="F92" s="62" t="s">
        <v>602</v>
      </c>
      <c r="H92" s="62"/>
    </row>
    <row r="93" spans="1:8" x14ac:dyDescent="0.75">
      <c r="A93" s="63" t="s">
        <v>732</v>
      </c>
      <c r="B93" s="63" t="s">
        <v>736</v>
      </c>
      <c r="C93" s="62" t="s">
        <v>49</v>
      </c>
      <c r="D93" s="62" t="s">
        <v>50</v>
      </c>
      <c r="E93" s="61" t="s">
        <v>672</v>
      </c>
      <c r="F93" s="62" t="s">
        <v>601</v>
      </c>
      <c r="H93" s="62"/>
    </row>
    <row r="94" spans="1:8" x14ac:dyDescent="0.75">
      <c r="A94" s="96" t="s">
        <v>732</v>
      </c>
      <c r="B94" s="96" t="s">
        <v>1064</v>
      </c>
      <c r="C94" s="97" t="s">
        <v>49</v>
      </c>
      <c r="D94" s="97" t="s">
        <v>50</v>
      </c>
      <c r="E94" s="105" t="s">
        <v>600</v>
      </c>
      <c r="F94" s="105" t="s">
        <v>1094</v>
      </c>
      <c r="G94" s="102"/>
      <c r="H94" s="97"/>
    </row>
    <row r="95" spans="1:8" ht="29.5" x14ac:dyDescent="0.75">
      <c r="A95" s="96" t="s">
        <v>732</v>
      </c>
      <c r="B95" s="96" t="s">
        <v>1065</v>
      </c>
      <c r="C95" s="97" t="s">
        <v>49</v>
      </c>
      <c r="D95" s="97" t="s">
        <v>50</v>
      </c>
      <c r="E95" s="105" t="s">
        <v>600</v>
      </c>
      <c r="F95" s="105" t="s">
        <v>1095</v>
      </c>
      <c r="G95" s="102"/>
      <c r="H95" s="97"/>
    </row>
    <row r="96" spans="1:8" ht="15.5" thickBot="1" x14ac:dyDescent="0.9">
      <c r="A96" s="111" t="s">
        <v>732</v>
      </c>
      <c r="B96" s="111" t="s">
        <v>936</v>
      </c>
      <c r="C96" s="109" t="s">
        <v>49</v>
      </c>
      <c r="D96" s="109" t="s">
        <v>50</v>
      </c>
      <c r="E96" s="117" t="s">
        <v>605</v>
      </c>
      <c r="F96" s="109" t="s">
        <v>937</v>
      </c>
      <c r="G96" s="110"/>
      <c r="H96" s="109"/>
    </row>
    <row r="97" spans="1:8" x14ac:dyDescent="0.75">
      <c r="A97" s="63" t="s">
        <v>1137</v>
      </c>
      <c r="B97" s="63" t="s">
        <v>943</v>
      </c>
      <c r="C97" s="62" t="s">
        <v>51</v>
      </c>
      <c r="D97" s="62" t="s">
        <v>52</v>
      </c>
      <c r="E97" s="67" t="s">
        <v>739</v>
      </c>
      <c r="F97" s="97" t="s">
        <v>1165</v>
      </c>
      <c r="G97" s="102" t="s">
        <v>1166</v>
      </c>
      <c r="H97" s="97" t="s">
        <v>1167</v>
      </c>
    </row>
    <row r="98" spans="1:8" ht="29.5" x14ac:dyDescent="0.75">
      <c r="A98" s="63" t="s">
        <v>1137</v>
      </c>
      <c r="B98" s="63" t="s">
        <v>737</v>
      </c>
      <c r="C98" s="62" t="s">
        <v>51</v>
      </c>
      <c r="D98" s="62" t="s">
        <v>50</v>
      </c>
      <c r="E98" s="67" t="s">
        <v>739</v>
      </c>
      <c r="F98" s="97" t="s">
        <v>1168</v>
      </c>
      <c r="G98" s="102" t="s">
        <v>1166</v>
      </c>
      <c r="H98" s="97" t="s">
        <v>1167</v>
      </c>
    </row>
    <row r="99" spans="1:8" x14ac:dyDescent="0.75">
      <c r="A99" s="63" t="s">
        <v>1137</v>
      </c>
      <c r="B99" s="63" t="s">
        <v>944</v>
      </c>
      <c r="C99" s="62" t="s">
        <v>51</v>
      </c>
      <c r="D99" s="62" t="s">
        <v>52</v>
      </c>
      <c r="E99" s="102" t="s">
        <v>1058</v>
      </c>
      <c r="F99" s="97" t="s">
        <v>1169</v>
      </c>
      <c r="G99" s="102" t="s">
        <v>1166</v>
      </c>
      <c r="H99" s="97" t="s">
        <v>1167</v>
      </c>
    </row>
    <row r="100" spans="1:8" ht="29.5" x14ac:dyDescent="0.75">
      <c r="A100" s="63" t="s">
        <v>1137</v>
      </c>
      <c r="B100" s="63" t="s">
        <v>941</v>
      </c>
      <c r="C100" s="62" t="s">
        <v>51</v>
      </c>
      <c r="D100" s="62" t="s">
        <v>50</v>
      </c>
      <c r="E100" s="102" t="s">
        <v>1058</v>
      </c>
      <c r="F100" s="97" t="s">
        <v>1170</v>
      </c>
      <c r="G100" s="102" t="s">
        <v>1166</v>
      </c>
      <c r="H100" s="97" t="s">
        <v>1167</v>
      </c>
    </row>
    <row r="101" spans="1:8" x14ac:dyDescent="0.75">
      <c r="A101" s="63" t="s">
        <v>1137</v>
      </c>
      <c r="B101" s="63" t="s">
        <v>945</v>
      </c>
      <c r="C101" s="62" t="s">
        <v>51</v>
      </c>
      <c r="D101" s="62" t="s">
        <v>52</v>
      </c>
      <c r="E101" s="67" t="s">
        <v>739</v>
      </c>
      <c r="F101" s="97" t="s">
        <v>1171</v>
      </c>
      <c r="G101" s="102" t="s">
        <v>938</v>
      </c>
      <c r="H101" s="119" t="s">
        <v>835</v>
      </c>
    </row>
    <row r="102" spans="1:8" x14ac:dyDescent="0.75">
      <c r="A102" s="63" t="s">
        <v>1137</v>
      </c>
      <c r="B102" s="63" t="s">
        <v>738</v>
      </c>
      <c r="C102" s="62" t="s">
        <v>51</v>
      </c>
      <c r="D102" s="62" t="s">
        <v>50</v>
      </c>
      <c r="E102" s="67" t="s">
        <v>739</v>
      </c>
      <c r="F102" s="97" t="s">
        <v>1172</v>
      </c>
      <c r="G102" s="102" t="s">
        <v>938</v>
      </c>
      <c r="H102" s="119" t="s">
        <v>835</v>
      </c>
    </row>
    <row r="103" spans="1:8" x14ac:dyDescent="0.75">
      <c r="A103" s="63" t="s">
        <v>1137</v>
      </c>
      <c r="B103" s="63" t="s">
        <v>946</v>
      </c>
      <c r="C103" s="62" t="s">
        <v>51</v>
      </c>
      <c r="D103" s="62" t="s">
        <v>52</v>
      </c>
      <c r="E103" s="102" t="s">
        <v>1058</v>
      </c>
      <c r="F103" s="97" t="s">
        <v>1173</v>
      </c>
      <c r="G103" s="102" t="s">
        <v>938</v>
      </c>
      <c r="H103" s="119" t="s">
        <v>835</v>
      </c>
    </row>
    <row r="104" spans="1:8" ht="29.5" x14ac:dyDescent="0.75">
      <c r="A104" s="63" t="s">
        <v>1137</v>
      </c>
      <c r="B104" s="63" t="s">
        <v>942</v>
      </c>
      <c r="C104" s="62" t="s">
        <v>51</v>
      </c>
      <c r="D104" s="62" t="s">
        <v>50</v>
      </c>
      <c r="E104" s="102" t="s">
        <v>1058</v>
      </c>
      <c r="F104" s="97" t="s">
        <v>1174</v>
      </c>
      <c r="G104" s="102" t="s">
        <v>938</v>
      </c>
      <c r="H104" s="119" t="s">
        <v>835</v>
      </c>
    </row>
    <row r="105" spans="1:8" ht="44.25" x14ac:dyDescent="0.75">
      <c r="A105" s="63" t="s">
        <v>1137</v>
      </c>
      <c r="B105" s="63" t="s">
        <v>1138</v>
      </c>
      <c r="C105" s="62" t="s">
        <v>51</v>
      </c>
      <c r="D105" s="62" t="s">
        <v>52</v>
      </c>
      <c r="E105" s="62" t="s">
        <v>479</v>
      </c>
      <c r="F105" s="97" t="s">
        <v>1139</v>
      </c>
      <c r="G105" s="102" t="s">
        <v>1140</v>
      </c>
      <c r="H105" s="97" t="s">
        <v>1141</v>
      </c>
    </row>
    <row r="106" spans="1:8" s="118" customFormat="1" ht="59.75" thickBot="1" x14ac:dyDescent="0.9">
      <c r="A106" s="111" t="s">
        <v>1137</v>
      </c>
      <c r="B106" s="111" t="s">
        <v>1142</v>
      </c>
      <c r="C106" s="109" t="s">
        <v>51</v>
      </c>
      <c r="D106" s="109" t="s">
        <v>50</v>
      </c>
      <c r="E106" s="109" t="s">
        <v>479</v>
      </c>
      <c r="F106" s="115" t="s">
        <v>1143</v>
      </c>
      <c r="G106" s="112" t="s">
        <v>1140</v>
      </c>
      <c r="H106" s="115" t="s">
        <v>1141</v>
      </c>
    </row>
    <row r="107" spans="1:8" ht="59" x14ac:dyDescent="0.75">
      <c r="A107" s="65" t="s">
        <v>652</v>
      </c>
      <c r="B107" s="63" t="s">
        <v>81</v>
      </c>
      <c r="C107" s="62" t="s">
        <v>51</v>
      </c>
      <c r="D107" s="62" t="s">
        <v>659</v>
      </c>
      <c r="E107" s="97" t="s">
        <v>1060</v>
      </c>
      <c r="F107" s="62" t="s">
        <v>948</v>
      </c>
      <c r="G107" s="52" t="s">
        <v>949</v>
      </c>
      <c r="H107" s="62" t="s">
        <v>950</v>
      </c>
    </row>
    <row r="108" spans="1:8" ht="29.5" x14ac:dyDescent="0.75">
      <c r="A108" s="103" t="s">
        <v>652</v>
      </c>
      <c r="B108" s="96" t="s">
        <v>789</v>
      </c>
      <c r="C108" s="62" t="s">
        <v>51</v>
      </c>
      <c r="D108" s="62" t="s">
        <v>659</v>
      </c>
      <c r="E108" s="97" t="s">
        <v>1066</v>
      </c>
      <c r="F108" s="97" t="s">
        <v>1069</v>
      </c>
      <c r="G108" s="102" t="s">
        <v>1067</v>
      </c>
      <c r="H108" s="97" t="s">
        <v>1068</v>
      </c>
    </row>
    <row r="109" spans="1:8" ht="44.25" x14ac:dyDescent="0.75">
      <c r="A109" s="65" t="s">
        <v>652</v>
      </c>
      <c r="B109" s="63" t="s">
        <v>75</v>
      </c>
      <c r="C109" s="62" t="s">
        <v>51</v>
      </c>
      <c r="D109" s="62" t="s">
        <v>659</v>
      </c>
      <c r="E109" s="97" t="s">
        <v>1070</v>
      </c>
      <c r="F109" s="97" t="s">
        <v>1175</v>
      </c>
      <c r="G109" s="102" t="s">
        <v>1176</v>
      </c>
      <c r="H109" s="97" t="s">
        <v>1177</v>
      </c>
    </row>
    <row r="110" spans="1:8" x14ac:dyDescent="0.75">
      <c r="A110" s="65" t="s">
        <v>652</v>
      </c>
      <c r="B110" s="63" t="s">
        <v>83</v>
      </c>
      <c r="C110" s="62" t="s">
        <v>51</v>
      </c>
      <c r="D110" s="62" t="s">
        <v>659</v>
      </c>
      <c r="E110" s="97" t="s">
        <v>1071</v>
      </c>
      <c r="F110" s="62" t="s">
        <v>674</v>
      </c>
      <c r="G110" s="52" t="s">
        <v>358</v>
      </c>
      <c r="H110" s="51">
        <v>969696</v>
      </c>
    </row>
    <row r="111" spans="1:8" ht="59" x14ac:dyDescent="0.75">
      <c r="A111" s="65" t="s">
        <v>652</v>
      </c>
      <c r="B111" s="63" t="s">
        <v>84</v>
      </c>
      <c r="C111" s="62" t="s">
        <v>51</v>
      </c>
      <c r="D111" s="62" t="s">
        <v>659</v>
      </c>
      <c r="E111" s="97" t="s">
        <v>1071</v>
      </c>
      <c r="F111" s="97" t="s">
        <v>1200</v>
      </c>
      <c r="G111" s="102" t="s">
        <v>952</v>
      </c>
      <c r="H111" s="97" t="s">
        <v>953</v>
      </c>
    </row>
    <row r="112" spans="1:8" ht="44.25" x14ac:dyDescent="0.75">
      <c r="A112" s="65" t="s">
        <v>652</v>
      </c>
      <c r="B112" s="63" t="s">
        <v>914</v>
      </c>
      <c r="C112" s="62" t="s">
        <v>51</v>
      </c>
      <c r="D112" s="62" t="s">
        <v>659</v>
      </c>
      <c r="E112" s="97" t="s">
        <v>1066</v>
      </c>
      <c r="F112" s="97" t="s">
        <v>1178</v>
      </c>
      <c r="G112" s="102" t="s">
        <v>1179</v>
      </c>
      <c r="H112" s="97" t="s">
        <v>1180</v>
      </c>
    </row>
    <row r="113" spans="1:8" ht="44.25" x14ac:dyDescent="0.75">
      <c r="A113" s="65" t="s">
        <v>652</v>
      </c>
      <c r="B113" s="63" t="s">
        <v>951</v>
      </c>
      <c r="C113" s="62" t="s">
        <v>51</v>
      </c>
      <c r="D113" s="62" t="s">
        <v>659</v>
      </c>
      <c r="E113" s="97" t="s">
        <v>1066</v>
      </c>
      <c r="F113" s="97" t="s">
        <v>1181</v>
      </c>
      <c r="G113" s="102" t="s">
        <v>1182</v>
      </c>
      <c r="H113" s="97" t="s">
        <v>1183</v>
      </c>
    </row>
    <row r="114" spans="1:8" ht="30.25" thickBot="1" x14ac:dyDescent="0.9">
      <c r="A114" s="116" t="s">
        <v>652</v>
      </c>
      <c r="B114" s="111" t="s">
        <v>792</v>
      </c>
      <c r="C114" s="109" t="s">
        <v>51</v>
      </c>
      <c r="D114" s="109" t="s">
        <v>659</v>
      </c>
      <c r="E114" s="115" t="s">
        <v>1075</v>
      </c>
      <c r="F114" s="109" t="s">
        <v>1184</v>
      </c>
      <c r="G114" s="110" t="s">
        <v>1185</v>
      </c>
      <c r="H114" s="109" t="s">
        <v>1186</v>
      </c>
    </row>
    <row r="115" spans="1:8" x14ac:dyDescent="0.75">
      <c r="A115" s="65" t="s">
        <v>653</v>
      </c>
      <c r="B115" s="63" t="s">
        <v>654</v>
      </c>
      <c r="C115" s="62" t="s">
        <v>49</v>
      </c>
      <c r="D115" s="62" t="s">
        <v>50</v>
      </c>
      <c r="E115" s="97" t="s">
        <v>1072</v>
      </c>
      <c r="F115" s="62" t="s">
        <v>675</v>
      </c>
      <c r="H115" s="62"/>
    </row>
    <row r="116" spans="1:8" ht="29.5" x14ac:dyDescent="0.75">
      <c r="A116" s="65" t="s">
        <v>653</v>
      </c>
      <c r="B116" s="63" t="s">
        <v>655</v>
      </c>
      <c r="C116" s="97" t="s">
        <v>49</v>
      </c>
      <c r="D116" s="62" t="s">
        <v>50</v>
      </c>
      <c r="E116" s="97" t="s">
        <v>1073</v>
      </c>
      <c r="F116" s="97" t="s">
        <v>1077</v>
      </c>
      <c r="G116" s="102"/>
      <c r="H116" s="97"/>
    </row>
    <row r="117" spans="1:8" x14ac:dyDescent="0.75">
      <c r="A117" s="65" t="s">
        <v>653</v>
      </c>
      <c r="B117" s="63" t="s">
        <v>656</v>
      </c>
      <c r="C117" s="62" t="s">
        <v>49</v>
      </c>
      <c r="D117" s="62" t="s">
        <v>50</v>
      </c>
      <c r="E117" s="97" t="s">
        <v>1074</v>
      </c>
      <c r="F117" s="62" t="s">
        <v>676</v>
      </c>
      <c r="H117" s="62"/>
    </row>
    <row r="118" spans="1:8" x14ac:dyDescent="0.75">
      <c r="A118" s="65" t="s">
        <v>653</v>
      </c>
      <c r="B118" s="63" t="s">
        <v>657</v>
      </c>
      <c r="C118" s="62" t="s">
        <v>49</v>
      </c>
      <c r="D118" s="62" t="s">
        <v>50</v>
      </c>
      <c r="E118" s="97" t="s">
        <v>1074</v>
      </c>
      <c r="F118" s="62" t="s">
        <v>677</v>
      </c>
      <c r="H118" s="62"/>
    </row>
    <row r="119" spans="1:8" ht="30.25" thickBot="1" x14ac:dyDescent="0.9">
      <c r="A119" s="116" t="s">
        <v>653</v>
      </c>
      <c r="B119" s="111" t="s">
        <v>803</v>
      </c>
      <c r="C119" s="109" t="s">
        <v>49</v>
      </c>
      <c r="D119" s="109" t="s">
        <v>50</v>
      </c>
      <c r="E119" s="115" t="s">
        <v>1076</v>
      </c>
      <c r="F119" s="109" t="s">
        <v>804</v>
      </c>
      <c r="G119" s="110"/>
      <c r="H119" s="109"/>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8"/>
  <sheetViews>
    <sheetView workbookViewId="0">
      <selection activeCell="B16" sqref="B16"/>
    </sheetView>
  </sheetViews>
  <sheetFormatPr defaultRowHeight="14.75" x14ac:dyDescent="0.75"/>
  <cols>
    <col min="1" max="1" width="13.26953125" customWidth="1"/>
    <col min="2" max="2" width="9.1328125" style="73"/>
    <col min="4" max="4" width="46" customWidth="1"/>
    <col min="5" max="5" width="9.1328125" customWidth="1"/>
  </cols>
  <sheetData>
    <row r="1" spans="1:4" x14ac:dyDescent="0.75">
      <c r="A1" s="55" t="s">
        <v>858</v>
      </c>
      <c r="B1" s="71"/>
      <c r="C1" s="54"/>
      <c r="D1" s="54"/>
    </row>
    <row r="2" spans="1:4" x14ac:dyDescent="0.75">
      <c r="A2" s="70" t="s">
        <v>822</v>
      </c>
      <c r="B2" s="72" t="s">
        <v>823</v>
      </c>
      <c r="C2" s="70" t="s">
        <v>824</v>
      </c>
      <c r="D2" s="70" t="s">
        <v>825</v>
      </c>
    </row>
    <row r="3" spans="1:4" x14ac:dyDescent="0.75">
      <c r="A3" s="61" t="s">
        <v>832</v>
      </c>
      <c r="B3" s="73" t="s">
        <v>843</v>
      </c>
      <c r="C3" s="79"/>
      <c r="D3" t="s">
        <v>454</v>
      </c>
    </row>
    <row r="4" spans="1:4" x14ac:dyDescent="0.75">
      <c r="A4" s="61" t="s">
        <v>840</v>
      </c>
      <c r="B4" s="74" t="s">
        <v>841</v>
      </c>
      <c r="C4" s="78"/>
      <c r="D4" t="s">
        <v>80</v>
      </c>
    </row>
    <row r="5" spans="1:4" x14ac:dyDescent="0.75">
      <c r="A5" t="s">
        <v>869</v>
      </c>
      <c r="B5" s="73" t="s">
        <v>863</v>
      </c>
      <c r="C5" s="89"/>
      <c r="D5" t="s">
        <v>79</v>
      </c>
    </row>
    <row r="6" spans="1:4" x14ac:dyDescent="0.75">
      <c r="A6" s="61" t="s">
        <v>847</v>
      </c>
      <c r="B6" s="73" t="s">
        <v>864</v>
      </c>
      <c r="C6" s="83"/>
      <c r="D6" t="s">
        <v>859</v>
      </c>
    </row>
    <row r="7" spans="1:4" x14ac:dyDescent="0.75">
      <c r="A7" s="61" t="s">
        <v>870</v>
      </c>
      <c r="B7" s="73" t="s">
        <v>673</v>
      </c>
      <c r="C7" s="88"/>
      <c r="D7" t="s">
        <v>860</v>
      </c>
    </row>
    <row r="8" spans="1:4" x14ac:dyDescent="0.75">
      <c r="A8" t="s">
        <v>868</v>
      </c>
      <c r="B8" s="73" t="s">
        <v>865</v>
      </c>
      <c r="C8" s="91"/>
      <c r="D8" t="s">
        <v>473</v>
      </c>
    </row>
    <row r="9" spans="1:4" x14ac:dyDescent="0.75">
      <c r="A9" s="61" t="s">
        <v>848</v>
      </c>
      <c r="B9" s="73" t="s">
        <v>844</v>
      </c>
      <c r="C9" s="82"/>
      <c r="D9" t="s">
        <v>476</v>
      </c>
    </row>
    <row r="10" spans="1:4" x14ac:dyDescent="0.75">
      <c r="A10" s="61" t="s">
        <v>821</v>
      </c>
      <c r="B10" s="75" t="s">
        <v>828</v>
      </c>
      <c r="C10" s="69"/>
      <c r="D10" t="s">
        <v>77</v>
      </c>
    </row>
    <row r="11" spans="1:4" x14ac:dyDescent="0.75">
      <c r="A11" s="61" t="s">
        <v>849</v>
      </c>
      <c r="B11" s="73" t="s">
        <v>845</v>
      </c>
      <c r="C11" s="84"/>
      <c r="D11" t="s">
        <v>76</v>
      </c>
    </row>
    <row r="12" spans="1:4" x14ac:dyDescent="0.75">
      <c r="A12" s="61" t="s">
        <v>831</v>
      </c>
      <c r="B12" s="74" t="s">
        <v>836</v>
      </c>
      <c r="C12" s="80"/>
      <c r="D12" t="s">
        <v>861</v>
      </c>
    </row>
    <row r="13" spans="1:4" x14ac:dyDescent="0.75">
      <c r="A13" t="s">
        <v>872</v>
      </c>
      <c r="B13" s="73" t="s">
        <v>866</v>
      </c>
      <c r="C13" s="90"/>
      <c r="D13" t="s">
        <v>791</v>
      </c>
    </row>
    <row r="14" spans="1:4" x14ac:dyDescent="0.75">
      <c r="A14" s="61" t="s">
        <v>834</v>
      </c>
      <c r="B14" s="74" t="s">
        <v>835</v>
      </c>
      <c r="C14" s="68"/>
      <c r="D14" t="s">
        <v>319</v>
      </c>
    </row>
    <row r="15" spans="1:4" s="61" customFormat="1" x14ac:dyDescent="0.75">
      <c r="A15" s="61" t="s">
        <v>915</v>
      </c>
      <c r="B15" s="74" t="s">
        <v>917</v>
      </c>
      <c r="C15" s="94"/>
      <c r="D15" s="61" t="s">
        <v>914</v>
      </c>
    </row>
    <row r="16" spans="1:4" s="61" customFormat="1" x14ac:dyDescent="0.75">
      <c r="A16" s="61" t="s">
        <v>916</v>
      </c>
      <c r="B16" s="74">
        <v>740000</v>
      </c>
      <c r="C16" s="95"/>
      <c r="D16" s="61" t="s">
        <v>789</v>
      </c>
    </row>
    <row r="17" spans="1:4" x14ac:dyDescent="0.75">
      <c r="A17" s="61" t="s">
        <v>850</v>
      </c>
      <c r="B17" s="73" t="s">
        <v>846</v>
      </c>
      <c r="C17" s="85"/>
      <c r="D17" t="s">
        <v>320</v>
      </c>
    </row>
    <row r="18" spans="1:4" x14ac:dyDescent="0.75">
      <c r="A18" s="61" t="s">
        <v>833</v>
      </c>
      <c r="B18" s="74" t="s">
        <v>838</v>
      </c>
      <c r="C18" s="77"/>
      <c r="D18" t="s">
        <v>316</v>
      </c>
    </row>
    <row r="19" spans="1:4" x14ac:dyDescent="0.75">
      <c r="A19" s="67" t="s">
        <v>857</v>
      </c>
      <c r="B19" s="86" t="s">
        <v>856</v>
      </c>
      <c r="C19" s="87"/>
      <c r="D19" t="s">
        <v>464</v>
      </c>
    </row>
    <row r="20" spans="1:4" x14ac:dyDescent="0.75">
      <c r="A20" s="61" t="s">
        <v>827</v>
      </c>
      <c r="B20" s="74" t="s">
        <v>837</v>
      </c>
      <c r="C20" s="76"/>
      <c r="D20" t="s">
        <v>467</v>
      </c>
    </row>
    <row r="21" spans="1:4" x14ac:dyDescent="0.75">
      <c r="A21" t="s">
        <v>873</v>
      </c>
      <c r="B21" s="73" t="s">
        <v>867</v>
      </c>
      <c r="C21" s="92"/>
      <c r="D21" t="s">
        <v>862</v>
      </c>
    </row>
    <row r="23" spans="1:4" s="61" customFormat="1" x14ac:dyDescent="0.75">
      <c r="A23" s="55" t="s">
        <v>842</v>
      </c>
      <c r="B23" s="71"/>
      <c r="C23" s="54"/>
      <c r="D23" s="54"/>
    </row>
    <row r="24" spans="1:4" s="70" customFormat="1" x14ac:dyDescent="0.75">
      <c r="A24" s="70" t="s">
        <v>822</v>
      </c>
      <c r="B24" s="72" t="s">
        <v>823</v>
      </c>
      <c r="C24" s="70" t="s">
        <v>824</v>
      </c>
      <c r="D24" s="70" t="s">
        <v>908</v>
      </c>
    </row>
    <row r="25" spans="1:4" x14ac:dyDescent="0.75">
      <c r="A25" t="s">
        <v>848</v>
      </c>
      <c r="B25" s="73" t="s">
        <v>844</v>
      </c>
      <c r="C25" s="82"/>
      <c r="D25" t="s">
        <v>910</v>
      </c>
    </row>
    <row r="26" spans="1:4" s="61" customFormat="1" x14ac:dyDescent="0.75">
      <c r="A26" s="61" t="s">
        <v>821</v>
      </c>
      <c r="B26" s="75" t="s">
        <v>828</v>
      </c>
      <c r="C26" s="69"/>
      <c r="D26" s="61" t="s">
        <v>909</v>
      </c>
    </row>
    <row r="27" spans="1:4" x14ac:dyDescent="0.75">
      <c r="A27" t="s">
        <v>833</v>
      </c>
      <c r="B27" s="73" t="s">
        <v>838</v>
      </c>
      <c r="C27" s="77"/>
      <c r="D27" t="s">
        <v>4</v>
      </c>
    </row>
    <row r="28" spans="1:4" x14ac:dyDescent="0.75">
      <c r="A28" t="s">
        <v>847</v>
      </c>
      <c r="B28" s="73" t="s">
        <v>864</v>
      </c>
      <c r="C28" s="83"/>
      <c r="D28" t="s">
        <v>81</v>
      </c>
    </row>
    <row r="29" spans="1:4" x14ac:dyDescent="0.75">
      <c r="A29" t="s">
        <v>827</v>
      </c>
      <c r="B29" s="73">
        <v>969696</v>
      </c>
      <c r="C29" s="76"/>
      <c r="D29" t="s">
        <v>7</v>
      </c>
    </row>
    <row r="30" spans="1:4" x14ac:dyDescent="0.75">
      <c r="A30" t="s">
        <v>840</v>
      </c>
      <c r="B30" s="73" t="s">
        <v>841</v>
      </c>
      <c r="C30" s="78"/>
      <c r="D30" t="s">
        <v>743</v>
      </c>
    </row>
    <row r="31" spans="1:4" x14ac:dyDescent="0.75">
      <c r="A31" t="s">
        <v>849</v>
      </c>
      <c r="B31" s="73" t="s">
        <v>845</v>
      </c>
      <c r="C31" s="84"/>
      <c r="D31" t="s">
        <v>127</v>
      </c>
    </row>
    <row r="32" spans="1:4" s="61" customFormat="1" x14ac:dyDescent="0.75">
      <c r="A32" s="61" t="s">
        <v>850</v>
      </c>
      <c r="B32" s="73" t="s">
        <v>846</v>
      </c>
      <c r="C32" s="85"/>
      <c r="D32" s="61" t="s">
        <v>751</v>
      </c>
    </row>
    <row r="33" spans="1:4" x14ac:dyDescent="0.75">
      <c r="A33" t="s">
        <v>832</v>
      </c>
      <c r="B33" s="73" t="s">
        <v>843</v>
      </c>
      <c r="C33" s="81"/>
      <c r="D33" t="s">
        <v>802</v>
      </c>
    </row>
    <row r="35" spans="1:4" s="61" customFormat="1" x14ac:dyDescent="0.75">
      <c r="A35" s="55" t="s">
        <v>851</v>
      </c>
      <c r="B35" s="71"/>
      <c r="C35" s="54"/>
      <c r="D35" s="54"/>
    </row>
    <row r="36" spans="1:4" s="61" customFormat="1" x14ac:dyDescent="0.75">
      <c r="A36" s="70" t="s">
        <v>822</v>
      </c>
      <c r="B36" s="72" t="s">
        <v>823</v>
      </c>
      <c r="C36" s="70" t="s">
        <v>824</v>
      </c>
      <c r="D36" s="70" t="s">
        <v>825</v>
      </c>
    </row>
    <row r="37" spans="1:4" s="61" customFormat="1" x14ac:dyDescent="0.75">
      <c r="A37" s="61" t="s">
        <v>833</v>
      </c>
      <c r="B37" s="74" t="s">
        <v>838</v>
      </c>
      <c r="C37" s="77"/>
      <c r="D37" s="61" t="s">
        <v>852</v>
      </c>
    </row>
    <row r="38" spans="1:4" s="61" customFormat="1" x14ac:dyDescent="0.75">
      <c r="A38" s="61" t="s">
        <v>827</v>
      </c>
      <c r="B38" s="73">
        <v>969696</v>
      </c>
      <c r="C38" s="76"/>
      <c r="D38" s="61" t="s">
        <v>853</v>
      </c>
    </row>
    <row r="39" spans="1:4" s="61" customFormat="1" x14ac:dyDescent="0.75">
      <c r="A39" s="61" t="s">
        <v>840</v>
      </c>
      <c r="B39" s="73" t="s">
        <v>841</v>
      </c>
      <c r="C39" s="78"/>
      <c r="D39" s="61" t="s">
        <v>854</v>
      </c>
    </row>
    <row r="40" spans="1:4" s="67" customFormat="1" x14ac:dyDescent="0.75">
      <c r="B40" s="86"/>
    </row>
    <row r="41" spans="1:4" s="67" customFormat="1" x14ac:dyDescent="0.75">
      <c r="A41" s="55" t="s">
        <v>855</v>
      </c>
      <c r="B41" s="71"/>
      <c r="C41" s="54"/>
      <c r="D41" s="54"/>
    </row>
    <row r="42" spans="1:4" s="67" customFormat="1" x14ac:dyDescent="0.75">
      <c r="A42" s="70" t="s">
        <v>822</v>
      </c>
      <c r="B42" s="72" t="s">
        <v>823</v>
      </c>
      <c r="C42" s="70" t="s">
        <v>824</v>
      </c>
      <c r="D42" s="70" t="s">
        <v>825</v>
      </c>
    </row>
    <row r="43" spans="1:4" s="67" customFormat="1" x14ac:dyDescent="0.75">
      <c r="A43" s="61" t="s">
        <v>840</v>
      </c>
      <c r="B43" s="73" t="s">
        <v>841</v>
      </c>
      <c r="C43" s="78"/>
      <c r="D43" s="67" t="s">
        <v>514</v>
      </c>
    </row>
    <row r="44" spans="1:4" s="67" customFormat="1" x14ac:dyDescent="0.75">
      <c r="A44" s="61" t="s">
        <v>834</v>
      </c>
      <c r="B44" s="74" t="s">
        <v>835</v>
      </c>
      <c r="C44" s="68"/>
      <c r="D44" s="67" t="s">
        <v>504</v>
      </c>
    </row>
    <row r="45" spans="1:4" s="67" customFormat="1" x14ac:dyDescent="0.75">
      <c r="A45" s="61" t="s">
        <v>833</v>
      </c>
      <c r="B45" s="74" t="s">
        <v>838</v>
      </c>
      <c r="C45" s="77"/>
      <c r="D45" s="67" t="s">
        <v>513</v>
      </c>
    </row>
    <row r="46" spans="1:4" s="67" customFormat="1" x14ac:dyDescent="0.75">
      <c r="A46" s="61" t="s">
        <v>827</v>
      </c>
      <c r="B46" s="74" t="s">
        <v>837</v>
      </c>
      <c r="C46" s="76"/>
      <c r="D46" s="67" t="s">
        <v>505</v>
      </c>
    </row>
    <row r="47" spans="1:4" s="67" customFormat="1" x14ac:dyDescent="0.75">
      <c r="B47" s="93"/>
    </row>
    <row r="48" spans="1:4" s="67" customFormat="1" x14ac:dyDescent="0.75">
      <c r="A48" s="55" t="s">
        <v>963</v>
      </c>
      <c r="B48" s="71"/>
      <c r="C48" s="54"/>
      <c r="D48" s="54"/>
    </row>
    <row r="49" spans="1:4" s="67" customFormat="1" x14ac:dyDescent="0.75">
      <c r="A49" s="70" t="s">
        <v>822</v>
      </c>
      <c r="B49" s="72" t="s">
        <v>823</v>
      </c>
      <c r="C49" s="70" t="s">
        <v>824</v>
      </c>
      <c r="D49" s="70" t="s">
        <v>825</v>
      </c>
    </row>
    <row r="50" spans="1:4" s="67" customFormat="1" x14ac:dyDescent="0.75">
      <c r="A50" s="61" t="s">
        <v>833</v>
      </c>
      <c r="B50" s="74" t="s">
        <v>838</v>
      </c>
      <c r="C50" s="77"/>
      <c r="D50" s="67" t="s">
        <v>884</v>
      </c>
    </row>
    <row r="51" spans="1:4" s="67" customFormat="1" x14ac:dyDescent="0.75">
      <c r="A51" s="61" t="s">
        <v>848</v>
      </c>
      <c r="B51" s="73" t="s">
        <v>844</v>
      </c>
      <c r="C51" s="82"/>
      <c r="D51" s="67" t="s">
        <v>885</v>
      </c>
    </row>
    <row r="52" spans="1:4" s="67" customFormat="1" x14ac:dyDescent="0.75">
      <c r="A52" s="61" t="s">
        <v>847</v>
      </c>
      <c r="B52" s="73" t="s">
        <v>864</v>
      </c>
      <c r="C52" s="83"/>
      <c r="D52" s="67" t="s">
        <v>886</v>
      </c>
    </row>
    <row r="53" spans="1:4" s="67" customFormat="1" x14ac:dyDescent="0.75">
      <c r="A53" s="61" t="s">
        <v>840</v>
      </c>
      <c r="B53" s="74" t="s">
        <v>841</v>
      </c>
      <c r="C53" s="78"/>
      <c r="D53" s="67" t="s">
        <v>887</v>
      </c>
    </row>
    <row r="54" spans="1:4" s="67" customFormat="1" x14ac:dyDescent="0.75">
      <c r="A54" s="61" t="s">
        <v>834</v>
      </c>
      <c r="B54" s="74" t="s">
        <v>835</v>
      </c>
      <c r="C54" s="68"/>
      <c r="D54" s="67" t="s">
        <v>888</v>
      </c>
    </row>
    <row r="55" spans="1:4" s="61" customFormat="1" x14ac:dyDescent="0.75">
      <c r="B55" s="73"/>
    </row>
    <row r="56" spans="1:4" s="61" customFormat="1" x14ac:dyDescent="0.75">
      <c r="A56" s="55" t="s">
        <v>890</v>
      </c>
      <c r="B56" s="71"/>
      <c r="C56" s="54"/>
      <c r="D56" s="54"/>
    </row>
    <row r="57" spans="1:4" s="61" customFormat="1" x14ac:dyDescent="0.75">
      <c r="A57" s="70" t="s">
        <v>822</v>
      </c>
      <c r="B57" s="72" t="s">
        <v>823</v>
      </c>
      <c r="C57" s="70" t="s">
        <v>824</v>
      </c>
      <c r="D57" s="70" t="s">
        <v>825</v>
      </c>
    </row>
    <row r="58" spans="1:4" s="61" customFormat="1" x14ac:dyDescent="0.75">
      <c r="A58" s="61" t="s">
        <v>834</v>
      </c>
      <c r="B58" s="74" t="s">
        <v>835</v>
      </c>
      <c r="C58" s="68"/>
      <c r="D58" s="61" t="s">
        <v>891</v>
      </c>
    </row>
    <row r="59" spans="1:4" s="61" customFormat="1" x14ac:dyDescent="0.75">
      <c r="A59" s="61" t="s">
        <v>848</v>
      </c>
      <c r="B59" s="73" t="s">
        <v>844</v>
      </c>
      <c r="C59" s="82"/>
      <c r="D59" s="61" t="s">
        <v>892</v>
      </c>
    </row>
    <row r="60" spans="1:4" s="61" customFormat="1" x14ac:dyDescent="0.75">
      <c r="A60" s="61" t="s">
        <v>850</v>
      </c>
      <c r="B60" s="73" t="s">
        <v>846</v>
      </c>
      <c r="C60" s="85"/>
      <c r="D60" s="61" t="s">
        <v>957</v>
      </c>
    </row>
    <row r="61" spans="1:4" s="61" customFormat="1" x14ac:dyDescent="0.75">
      <c r="A61" s="61" t="s">
        <v>849</v>
      </c>
      <c r="B61" s="73" t="s">
        <v>845</v>
      </c>
      <c r="C61" s="84"/>
      <c r="D61" s="61" t="s">
        <v>893</v>
      </c>
    </row>
    <row r="62" spans="1:4" s="61" customFormat="1" x14ac:dyDescent="0.75">
      <c r="A62" s="61" t="s">
        <v>847</v>
      </c>
      <c r="B62" s="73" t="s">
        <v>864</v>
      </c>
      <c r="C62" s="83"/>
      <c r="D62" s="61" t="s">
        <v>894</v>
      </c>
    </row>
    <row r="63" spans="1:4" s="61" customFormat="1" x14ac:dyDescent="0.75">
      <c r="A63" s="61" t="s">
        <v>827</v>
      </c>
      <c r="B63" s="74" t="s">
        <v>837</v>
      </c>
      <c r="C63" s="76"/>
      <c r="D63" s="61" t="s">
        <v>895</v>
      </c>
    </row>
    <row r="64" spans="1:4" s="61" customFormat="1" x14ac:dyDescent="0.75">
      <c r="A64" s="61" t="s">
        <v>833</v>
      </c>
      <c r="B64" s="74" t="s">
        <v>838</v>
      </c>
      <c r="C64" s="77"/>
      <c r="D64" s="61" t="s">
        <v>896</v>
      </c>
    </row>
    <row r="65" spans="1:4" s="61" customFormat="1" x14ac:dyDescent="0.75">
      <c r="A65" s="61" t="s">
        <v>840</v>
      </c>
      <c r="B65" s="74" t="s">
        <v>841</v>
      </c>
      <c r="C65" s="78"/>
      <c r="D65" s="61" t="s">
        <v>897</v>
      </c>
    </row>
    <row r="66" spans="1:4" s="61" customFormat="1" x14ac:dyDescent="0.75">
      <c r="A66" s="61" t="s">
        <v>832</v>
      </c>
      <c r="B66" s="73" t="s">
        <v>843</v>
      </c>
      <c r="C66" s="81"/>
      <c r="D66" s="61" t="s">
        <v>898</v>
      </c>
    </row>
    <row r="67" spans="1:4" s="61" customFormat="1" x14ac:dyDescent="0.75">
      <c r="B67" s="73"/>
      <c r="C67" s="67"/>
    </row>
    <row r="68" spans="1:4" s="61" customFormat="1" x14ac:dyDescent="0.75">
      <c r="A68" s="55" t="s">
        <v>889</v>
      </c>
      <c r="B68" s="71"/>
      <c r="C68" s="54"/>
      <c r="D68" s="54"/>
    </row>
    <row r="69" spans="1:4" s="61" customFormat="1" x14ac:dyDescent="0.75">
      <c r="A69" s="70" t="s">
        <v>822</v>
      </c>
      <c r="B69" s="72" t="s">
        <v>823</v>
      </c>
      <c r="C69" s="70" t="s">
        <v>824</v>
      </c>
      <c r="D69" s="70" t="s">
        <v>825</v>
      </c>
    </row>
    <row r="70" spans="1:4" s="61" customFormat="1" x14ac:dyDescent="0.75">
      <c r="A70" s="61" t="s">
        <v>840</v>
      </c>
      <c r="B70" s="74" t="s">
        <v>841</v>
      </c>
      <c r="C70" s="78"/>
      <c r="D70" s="61" t="s">
        <v>973</v>
      </c>
    </row>
    <row r="71" spans="1:4" s="61" customFormat="1" x14ac:dyDescent="0.75">
      <c r="A71" s="61" t="s">
        <v>847</v>
      </c>
      <c r="B71" s="73" t="s">
        <v>864</v>
      </c>
      <c r="C71" s="83"/>
      <c r="D71" s="67" t="s">
        <v>974</v>
      </c>
    </row>
    <row r="72" spans="1:4" s="61" customFormat="1" x14ac:dyDescent="0.75">
      <c r="A72" s="61" t="s">
        <v>833</v>
      </c>
      <c r="B72" s="74" t="s">
        <v>838</v>
      </c>
      <c r="C72" s="77"/>
      <c r="D72" s="61" t="s">
        <v>964</v>
      </c>
    </row>
    <row r="73" spans="1:4" s="61" customFormat="1" x14ac:dyDescent="0.75">
      <c r="A73" s="61" t="s">
        <v>848</v>
      </c>
      <c r="B73" s="73" t="s">
        <v>844</v>
      </c>
      <c r="C73" s="82"/>
      <c r="D73" s="61" t="s">
        <v>965</v>
      </c>
    </row>
    <row r="74" spans="1:4" s="61" customFormat="1" x14ac:dyDescent="0.75">
      <c r="A74" s="61" t="s">
        <v>834</v>
      </c>
      <c r="B74" s="74" t="s">
        <v>835</v>
      </c>
      <c r="C74" s="68"/>
      <c r="D74" s="67" t="s">
        <v>888</v>
      </c>
    </row>
    <row r="75" spans="1:4" s="61" customFormat="1" x14ac:dyDescent="0.75">
      <c r="B75" s="73"/>
      <c r="C75" s="67"/>
    </row>
    <row r="76" spans="1:4" x14ac:dyDescent="0.75">
      <c r="A76" s="55" t="s">
        <v>826</v>
      </c>
      <c r="B76" s="71"/>
      <c r="C76" s="54"/>
      <c r="D76" s="54"/>
    </row>
    <row r="77" spans="1:4" x14ac:dyDescent="0.75">
      <c r="A77" s="70" t="s">
        <v>822</v>
      </c>
      <c r="B77" s="72" t="s">
        <v>823</v>
      </c>
      <c r="C77" s="70" t="s">
        <v>824</v>
      </c>
      <c r="D77" s="70" t="s">
        <v>825</v>
      </c>
    </row>
    <row r="78" spans="1:4" x14ac:dyDescent="0.75">
      <c r="A78" s="61" t="s">
        <v>847</v>
      </c>
      <c r="B78" s="73" t="s">
        <v>864</v>
      </c>
      <c r="C78" s="83"/>
      <c r="D78" t="s">
        <v>517</v>
      </c>
    </row>
    <row r="79" spans="1:4" x14ac:dyDescent="0.75">
      <c r="A79" t="s">
        <v>827</v>
      </c>
      <c r="B79" s="74" t="s">
        <v>837</v>
      </c>
      <c r="C79" s="76"/>
      <c r="D79" t="s">
        <v>519</v>
      </c>
    </row>
    <row r="80" spans="1:4" x14ac:dyDescent="0.75">
      <c r="A80" t="s">
        <v>833</v>
      </c>
      <c r="B80" s="74" t="s">
        <v>838</v>
      </c>
      <c r="C80" s="77"/>
      <c r="D80" t="s">
        <v>518</v>
      </c>
    </row>
    <row r="81" spans="1:5" x14ac:dyDescent="0.75">
      <c r="A81" t="s">
        <v>832</v>
      </c>
      <c r="B81" s="73" t="s">
        <v>843</v>
      </c>
      <c r="C81" s="79"/>
      <c r="D81" t="s">
        <v>829</v>
      </c>
      <c r="E81" s="74"/>
    </row>
    <row r="82" spans="1:5" x14ac:dyDescent="0.75">
      <c r="A82" s="61" t="s">
        <v>848</v>
      </c>
      <c r="B82" s="73" t="s">
        <v>844</v>
      </c>
      <c r="C82" s="82"/>
      <c r="D82" t="s">
        <v>830</v>
      </c>
    </row>
    <row r="83" spans="1:5" x14ac:dyDescent="0.75">
      <c r="A83" t="s">
        <v>834</v>
      </c>
      <c r="B83" s="74" t="s">
        <v>835</v>
      </c>
      <c r="C83" s="68"/>
      <c r="D83" t="s">
        <v>520</v>
      </c>
    </row>
    <row r="84" spans="1:5" x14ac:dyDescent="0.75">
      <c r="A84" t="s">
        <v>840</v>
      </c>
      <c r="B84" s="74" t="s">
        <v>841</v>
      </c>
      <c r="C84" s="78"/>
      <c r="D84" t="s">
        <v>839</v>
      </c>
    </row>
    <row r="86" spans="1:5" x14ac:dyDescent="0.75">
      <c r="A86" s="55" t="s">
        <v>874</v>
      </c>
      <c r="B86" s="71"/>
      <c r="C86" s="54"/>
      <c r="D86" s="54"/>
    </row>
    <row r="87" spans="1:5" x14ac:dyDescent="0.75">
      <c r="A87" s="70" t="s">
        <v>822</v>
      </c>
      <c r="B87" s="72" t="s">
        <v>823</v>
      </c>
      <c r="C87" s="70" t="s">
        <v>824</v>
      </c>
      <c r="D87" s="70" t="s">
        <v>825</v>
      </c>
    </row>
    <row r="88" spans="1:5" x14ac:dyDescent="0.75">
      <c r="A88" s="61" t="s">
        <v>833</v>
      </c>
      <c r="B88" s="74" t="s">
        <v>838</v>
      </c>
      <c r="C88" s="77"/>
      <c r="D88" t="s">
        <v>133</v>
      </c>
    </row>
    <row r="89" spans="1:5" x14ac:dyDescent="0.75">
      <c r="A89" s="61" t="s">
        <v>821</v>
      </c>
      <c r="B89" s="75" t="s">
        <v>828</v>
      </c>
      <c r="C89" s="69"/>
      <c r="D89" t="s">
        <v>876</v>
      </c>
    </row>
    <row r="90" spans="1:5" x14ac:dyDescent="0.75">
      <c r="A90" s="61" t="s">
        <v>873</v>
      </c>
      <c r="B90" s="73" t="s">
        <v>867</v>
      </c>
      <c r="C90" s="92"/>
      <c r="D90" t="s">
        <v>882</v>
      </c>
    </row>
    <row r="91" spans="1:5" x14ac:dyDescent="0.75">
      <c r="A91" s="61" t="s">
        <v>840</v>
      </c>
      <c r="B91" s="74" t="s">
        <v>841</v>
      </c>
      <c r="C91" s="78"/>
      <c r="D91" t="s">
        <v>877</v>
      </c>
    </row>
    <row r="92" spans="1:5" x14ac:dyDescent="0.75">
      <c r="A92" s="61" t="s">
        <v>849</v>
      </c>
      <c r="B92" s="73" t="s">
        <v>845</v>
      </c>
      <c r="C92" s="84"/>
      <c r="D92" t="s">
        <v>878</v>
      </c>
    </row>
    <row r="93" spans="1:5" x14ac:dyDescent="0.75">
      <c r="A93" s="61" t="s">
        <v>848</v>
      </c>
      <c r="B93" s="73" t="s">
        <v>844</v>
      </c>
      <c r="C93" s="82"/>
      <c r="D93" t="s">
        <v>879</v>
      </c>
    </row>
    <row r="94" spans="1:5" x14ac:dyDescent="0.75">
      <c r="A94" s="61" t="s">
        <v>868</v>
      </c>
      <c r="B94" s="73" t="s">
        <v>865</v>
      </c>
      <c r="C94" s="91"/>
      <c r="D94" t="s">
        <v>880</v>
      </c>
    </row>
    <row r="95" spans="1:5" x14ac:dyDescent="0.75">
      <c r="A95" s="61" t="s">
        <v>834</v>
      </c>
      <c r="B95" s="74" t="s">
        <v>835</v>
      </c>
      <c r="C95" s="68"/>
      <c r="D95" t="s">
        <v>883</v>
      </c>
    </row>
    <row r="96" spans="1:5" x14ac:dyDescent="0.75">
      <c r="A96" s="61" t="s">
        <v>847</v>
      </c>
      <c r="B96" s="73" t="s">
        <v>864</v>
      </c>
      <c r="C96" s="83"/>
      <c r="D96" t="s">
        <v>644</v>
      </c>
    </row>
    <row r="97" spans="1:8" x14ac:dyDescent="0.75">
      <c r="A97" s="61" t="s">
        <v>850</v>
      </c>
      <c r="B97" s="73" t="s">
        <v>846</v>
      </c>
      <c r="C97" s="85"/>
      <c r="D97" t="s">
        <v>645</v>
      </c>
    </row>
    <row r="98" spans="1:8" x14ac:dyDescent="0.75">
      <c r="A98" s="61" t="s">
        <v>827</v>
      </c>
      <c r="B98" s="74" t="s">
        <v>837</v>
      </c>
      <c r="C98" s="76"/>
      <c r="D98" t="s">
        <v>875</v>
      </c>
    </row>
    <row r="100" spans="1:8" x14ac:dyDescent="0.75">
      <c r="A100" s="55" t="s">
        <v>899</v>
      </c>
      <c r="B100" s="71"/>
      <c r="C100" s="54"/>
      <c r="D100" s="54"/>
    </row>
    <row r="101" spans="1:8" x14ac:dyDescent="0.75">
      <c r="A101" s="70" t="s">
        <v>822</v>
      </c>
      <c r="B101" s="72" t="s">
        <v>823</v>
      </c>
      <c r="C101" s="70" t="s">
        <v>824</v>
      </c>
      <c r="D101" s="70" t="s">
        <v>825</v>
      </c>
      <c r="F101" s="67"/>
      <c r="G101" s="67"/>
      <c r="H101" s="67"/>
    </row>
    <row r="102" spans="1:8" x14ac:dyDescent="0.75">
      <c r="A102" s="61" t="s">
        <v>840</v>
      </c>
      <c r="B102" s="74" t="s">
        <v>841</v>
      </c>
      <c r="C102" s="78"/>
      <c r="D102" t="s">
        <v>900</v>
      </c>
      <c r="F102" s="67"/>
      <c r="G102" s="93"/>
      <c r="H102" s="67"/>
    </row>
    <row r="103" spans="1:8" x14ac:dyDescent="0.75">
      <c r="A103" s="61" t="s">
        <v>827</v>
      </c>
      <c r="B103" s="74" t="s">
        <v>837</v>
      </c>
      <c r="C103" s="76"/>
      <c r="D103" t="s">
        <v>1158</v>
      </c>
      <c r="F103" s="67"/>
      <c r="G103" s="93"/>
      <c r="H103" s="67"/>
    </row>
    <row r="104" spans="1:8" x14ac:dyDescent="0.75">
      <c r="A104" s="61" t="s">
        <v>847</v>
      </c>
      <c r="B104" s="73" t="s">
        <v>864</v>
      </c>
      <c r="C104" s="83"/>
      <c r="D104" t="s">
        <v>901</v>
      </c>
      <c r="F104" s="67"/>
      <c r="G104" s="86"/>
      <c r="H104" s="67"/>
    </row>
    <row r="105" spans="1:8" x14ac:dyDescent="0.75">
      <c r="A105" s="61" t="s">
        <v>848</v>
      </c>
      <c r="B105" s="73" t="s">
        <v>844</v>
      </c>
      <c r="C105" s="82"/>
      <c r="D105" t="s">
        <v>902</v>
      </c>
      <c r="F105" s="67"/>
      <c r="G105" s="86"/>
      <c r="H105" s="67"/>
    </row>
    <row r="106" spans="1:8" x14ac:dyDescent="0.75">
      <c r="A106" s="61" t="s">
        <v>833</v>
      </c>
      <c r="B106" s="74" t="s">
        <v>838</v>
      </c>
      <c r="C106" s="77"/>
      <c r="D106" t="s">
        <v>903</v>
      </c>
      <c r="F106" s="67"/>
      <c r="G106" s="93"/>
      <c r="H106" s="67"/>
    </row>
    <row r="107" spans="1:8" x14ac:dyDescent="0.75">
      <c r="A107" s="61" t="s">
        <v>834</v>
      </c>
      <c r="B107" s="74" t="s">
        <v>835</v>
      </c>
      <c r="C107" s="68"/>
      <c r="D107" t="s">
        <v>128</v>
      </c>
      <c r="F107" s="67"/>
      <c r="G107" s="93"/>
      <c r="H107" s="67"/>
    </row>
    <row r="108" spans="1:8" x14ac:dyDescent="0.75">
      <c r="F108" s="67"/>
      <c r="G108" s="67"/>
      <c r="H108" s="67"/>
    </row>
    <row r="109" spans="1:8" x14ac:dyDescent="0.75">
      <c r="A109" s="55" t="s">
        <v>904</v>
      </c>
      <c r="B109" s="71"/>
      <c r="C109" s="54"/>
      <c r="D109" s="54"/>
      <c r="F109" s="67"/>
      <c r="G109" s="67"/>
      <c r="H109" s="67"/>
    </row>
    <row r="110" spans="1:8" x14ac:dyDescent="0.75">
      <c r="A110" s="70" t="s">
        <v>822</v>
      </c>
      <c r="B110" s="72" t="s">
        <v>823</v>
      </c>
      <c r="C110" s="70" t="s">
        <v>824</v>
      </c>
      <c r="D110" s="70" t="s">
        <v>825</v>
      </c>
    </row>
    <row r="111" spans="1:8" x14ac:dyDescent="0.75">
      <c r="A111" s="61" t="s">
        <v>834</v>
      </c>
      <c r="B111" s="74" t="s">
        <v>835</v>
      </c>
      <c r="C111" s="68"/>
      <c r="D111" t="s">
        <v>113</v>
      </c>
    </row>
    <row r="112" spans="1:8" x14ac:dyDescent="0.75">
      <c r="A112" s="61" t="s">
        <v>840</v>
      </c>
      <c r="B112" s="74" t="s">
        <v>841</v>
      </c>
      <c r="C112" s="78"/>
      <c r="D112" t="s">
        <v>112</v>
      </c>
    </row>
    <row r="113" spans="1:4" x14ac:dyDescent="0.75">
      <c r="A113" s="61" t="s">
        <v>847</v>
      </c>
      <c r="B113" s="73" t="s">
        <v>864</v>
      </c>
      <c r="C113" s="83"/>
      <c r="D113" t="s">
        <v>111</v>
      </c>
    </row>
    <row r="114" spans="1:4" x14ac:dyDescent="0.75">
      <c r="A114" s="61" t="s">
        <v>848</v>
      </c>
      <c r="B114" s="73" t="s">
        <v>844</v>
      </c>
      <c r="C114" s="82"/>
      <c r="D114" t="s">
        <v>109</v>
      </c>
    </row>
    <row r="115" spans="1:4" x14ac:dyDescent="0.75">
      <c r="A115" s="61" t="s">
        <v>833</v>
      </c>
      <c r="B115" s="74" t="s">
        <v>838</v>
      </c>
      <c r="C115" s="77"/>
      <c r="D115" t="s">
        <v>108</v>
      </c>
    </row>
    <row r="117" spans="1:4" x14ac:dyDescent="0.75">
      <c r="A117" s="55" t="s">
        <v>905</v>
      </c>
      <c r="B117" s="71"/>
      <c r="C117" s="54"/>
      <c r="D117" s="54"/>
    </row>
    <row r="118" spans="1:4" x14ac:dyDescent="0.75">
      <c r="A118" s="70" t="s">
        <v>822</v>
      </c>
      <c r="B118" s="72" t="s">
        <v>823</v>
      </c>
      <c r="C118" s="70" t="s">
        <v>824</v>
      </c>
      <c r="D118" s="70" t="s">
        <v>825</v>
      </c>
    </row>
    <row r="119" spans="1:4" x14ac:dyDescent="0.75">
      <c r="A119" s="61" t="s">
        <v>821</v>
      </c>
      <c r="B119" s="75" t="s">
        <v>828</v>
      </c>
      <c r="C119" s="69"/>
      <c r="D119" t="s">
        <v>157</v>
      </c>
    </row>
    <row r="120" spans="1:4" x14ac:dyDescent="0.75">
      <c r="A120" s="61" t="s">
        <v>840</v>
      </c>
      <c r="B120" s="74" t="s">
        <v>841</v>
      </c>
      <c r="C120" s="78"/>
      <c r="D120" t="s">
        <v>278</v>
      </c>
    </row>
    <row r="121" spans="1:4" x14ac:dyDescent="0.75">
      <c r="A121" s="61" t="s">
        <v>827</v>
      </c>
      <c r="B121" s="74" t="s">
        <v>837</v>
      </c>
      <c r="C121" s="76"/>
      <c r="D121" t="s">
        <v>279</v>
      </c>
    </row>
    <row r="123" spans="1:4" s="61" customFormat="1" x14ac:dyDescent="0.75">
      <c r="A123" s="55" t="s">
        <v>929</v>
      </c>
      <c r="B123" s="71"/>
      <c r="C123" s="54"/>
      <c r="D123" s="54"/>
    </row>
    <row r="124" spans="1:4" s="61" customFormat="1" x14ac:dyDescent="0.75">
      <c r="A124" s="70" t="s">
        <v>822</v>
      </c>
      <c r="B124" s="72" t="s">
        <v>823</v>
      </c>
      <c r="C124" s="70" t="s">
        <v>824</v>
      </c>
      <c r="D124" s="70" t="s">
        <v>825</v>
      </c>
    </row>
    <row r="125" spans="1:4" s="61" customFormat="1" x14ac:dyDescent="0.75">
      <c r="A125" s="61" t="s">
        <v>832</v>
      </c>
      <c r="B125" s="73" t="s">
        <v>843</v>
      </c>
      <c r="C125" s="79"/>
      <c r="D125" s="61" t="s">
        <v>792</v>
      </c>
    </row>
    <row r="126" spans="1:4" s="61" customFormat="1" x14ac:dyDescent="0.75">
      <c r="A126" s="61" t="s">
        <v>847</v>
      </c>
      <c r="B126" s="73" t="s">
        <v>864</v>
      </c>
      <c r="C126" s="83"/>
      <c r="D126" s="61" t="s">
        <v>81</v>
      </c>
    </row>
    <row r="127" spans="1:4" s="61" customFormat="1" x14ac:dyDescent="0.75">
      <c r="A127" s="61" t="s">
        <v>833</v>
      </c>
      <c r="B127" s="74" t="s">
        <v>838</v>
      </c>
      <c r="C127" s="77"/>
      <c r="D127" s="61" t="s">
        <v>75</v>
      </c>
    </row>
    <row r="128" spans="1:4" s="61" customFormat="1" x14ac:dyDescent="0.75">
      <c r="A128" s="61" t="s">
        <v>868</v>
      </c>
      <c r="B128" s="73" t="s">
        <v>865</v>
      </c>
      <c r="C128" s="91"/>
      <c r="D128" s="61" t="s">
        <v>930</v>
      </c>
    </row>
    <row r="129" spans="1:4" s="61" customFormat="1" x14ac:dyDescent="0.75">
      <c r="A129" s="61" t="s">
        <v>848</v>
      </c>
      <c r="B129" s="73" t="s">
        <v>844</v>
      </c>
      <c r="C129" s="82"/>
      <c r="D129" s="61" t="s">
        <v>931</v>
      </c>
    </row>
    <row r="130" spans="1:4" s="61" customFormat="1" x14ac:dyDescent="0.75">
      <c r="A130" s="61" t="s">
        <v>840</v>
      </c>
      <c r="B130" s="74" t="s">
        <v>841</v>
      </c>
      <c r="C130" s="78"/>
      <c r="D130" s="61" t="s">
        <v>86</v>
      </c>
    </row>
    <row r="131" spans="1:4" s="61" customFormat="1" x14ac:dyDescent="0.75">
      <c r="A131" s="61" t="s">
        <v>849</v>
      </c>
      <c r="B131" s="73" t="s">
        <v>845</v>
      </c>
      <c r="C131" s="84"/>
      <c r="D131" s="61" t="s">
        <v>85</v>
      </c>
    </row>
    <row r="132" spans="1:4" s="61" customFormat="1" x14ac:dyDescent="0.75">
      <c r="A132" s="61" t="s">
        <v>834</v>
      </c>
      <c r="B132" s="74" t="s">
        <v>835</v>
      </c>
      <c r="C132" s="68"/>
      <c r="D132" s="61" t="s">
        <v>84</v>
      </c>
    </row>
    <row r="133" spans="1:4" s="61" customFormat="1" x14ac:dyDescent="0.75">
      <c r="A133" s="61" t="s">
        <v>827</v>
      </c>
      <c r="B133" s="74" t="s">
        <v>837</v>
      </c>
      <c r="C133" s="76"/>
      <c r="D133" s="61" t="s">
        <v>83</v>
      </c>
    </row>
    <row r="134" spans="1:4" s="61" customFormat="1" x14ac:dyDescent="0.75">
      <c r="B134" s="73"/>
    </row>
    <row r="135" spans="1:4" s="61" customFormat="1" x14ac:dyDescent="0.75">
      <c r="A135" s="55" t="s">
        <v>934</v>
      </c>
      <c r="B135" s="71"/>
      <c r="C135" s="54"/>
      <c r="D135" s="54"/>
    </row>
    <row r="136" spans="1:4" s="61" customFormat="1" x14ac:dyDescent="0.75">
      <c r="A136" s="70" t="s">
        <v>822</v>
      </c>
      <c r="B136" s="72" t="s">
        <v>823</v>
      </c>
      <c r="C136" s="70" t="s">
        <v>824</v>
      </c>
      <c r="D136" s="70" t="s">
        <v>825</v>
      </c>
    </row>
    <row r="137" spans="1:4" s="61" customFormat="1" x14ac:dyDescent="0.75">
      <c r="A137" s="61" t="s">
        <v>832</v>
      </c>
      <c r="B137" s="73" t="s">
        <v>843</v>
      </c>
      <c r="C137" s="79"/>
      <c r="D137" s="61" t="s">
        <v>792</v>
      </c>
    </row>
    <row r="138" spans="1:4" s="61" customFormat="1" x14ac:dyDescent="0.75">
      <c r="A138" s="61" t="s">
        <v>850</v>
      </c>
      <c r="B138" s="73" t="s">
        <v>846</v>
      </c>
      <c r="C138" s="85"/>
      <c r="D138" s="61" t="s">
        <v>907</v>
      </c>
    </row>
    <row r="139" spans="1:4" s="61" customFormat="1" x14ac:dyDescent="0.75">
      <c r="A139" s="61" t="s">
        <v>840</v>
      </c>
      <c r="B139" s="74" t="s">
        <v>841</v>
      </c>
      <c r="C139" s="78"/>
      <c r="D139" s="61" t="s">
        <v>80</v>
      </c>
    </row>
    <row r="140" spans="1:4" s="61" customFormat="1" x14ac:dyDescent="0.75">
      <c r="A140" s="61" t="s">
        <v>847</v>
      </c>
      <c r="B140" s="73" t="s">
        <v>864</v>
      </c>
      <c r="C140" s="83"/>
      <c r="D140" s="61" t="s">
        <v>81</v>
      </c>
    </row>
    <row r="141" spans="1:4" s="61" customFormat="1" x14ac:dyDescent="0.75">
      <c r="A141" s="61" t="s">
        <v>833</v>
      </c>
      <c r="B141" s="74" t="s">
        <v>838</v>
      </c>
      <c r="C141" s="77"/>
      <c r="D141" s="61" t="s">
        <v>75</v>
      </c>
    </row>
    <row r="142" spans="1:4" s="61" customFormat="1" x14ac:dyDescent="0.75">
      <c r="A142" s="61" t="s">
        <v>848</v>
      </c>
      <c r="B142" s="73" t="s">
        <v>844</v>
      </c>
      <c r="C142" s="82"/>
      <c r="D142" s="61" t="s">
        <v>932</v>
      </c>
    </row>
    <row r="143" spans="1:4" s="61" customFormat="1" x14ac:dyDescent="0.75">
      <c r="A143" s="61" t="s">
        <v>827</v>
      </c>
      <c r="B143" s="74" t="s">
        <v>837</v>
      </c>
      <c r="C143" s="76"/>
      <c r="D143" s="61" t="s">
        <v>467</v>
      </c>
    </row>
    <row r="144" spans="1:4" s="61" customFormat="1" x14ac:dyDescent="0.75">
      <c r="A144" s="61" t="s">
        <v>915</v>
      </c>
      <c r="B144" s="74" t="s">
        <v>917</v>
      </c>
      <c r="C144" s="94"/>
      <c r="D144" s="61" t="s">
        <v>914</v>
      </c>
    </row>
    <row r="145" spans="1:4" s="61" customFormat="1" x14ac:dyDescent="0.75">
      <c r="A145" s="61" t="s">
        <v>834</v>
      </c>
      <c r="B145" s="74" t="s">
        <v>835</v>
      </c>
      <c r="C145" s="68"/>
      <c r="D145" s="61" t="s">
        <v>933</v>
      </c>
    </row>
    <row r="146" spans="1:4" s="61" customFormat="1" x14ac:dyDescent="0.75">
      <c r="B146" s="73"/>
    </row>
    <row r="147" spans="1:4" s="61" customFormat="1" x14ac:dyDescent="0.75">
      <c r="A147" s="55" t="s">
        <v>935</v>
      </c>
      <c r="B147" s="71"/>
      <c r="C147" s="54"/>
      <c r="D147" s="54"/>
    </row>
    <row r="148" spans="1:4" s="61" customFormat="1" x14ac:dyDescent="0.75">
      <c r="A148" s="70" t="s">
        <v>822</v>
      </c>
      <c r="B148" s="72" t="s">
        <v>823</v>
      </c>
      <c r="C148" s="70" t="s">
        <v>824</v>
      </c>
      <c r="D148" s="70" t="s">
        <v>825</v>
      </c>
    </row>
    <row r="149" spans="1:4" s="61" customFormat="1" x14ac:dyDescent="0.75">
      <c r="A149" s="61" t="s">
        <v>832</v>
      </c>
      <c r="B149" s="73" t="s">
        <v>843</v>
      </c>
      <c r="C149" s="79"/>
      <c r="D149" s="61" t="s">
        <v>792</v>
      </c>
    </row>
    <row r="150" spans="1:4" s="61" customFormat="1" x14ac:dyDescent="0.75">
      <c r="A150" s="61" t="s">
        <v>827</v>
      </c>
      <c r="B150" s="74" t="s">
        <v>837</v>
      </c>
      <c r="C150" s="76"/>
      <c r="D150" s="61" t="s">
        <v>467</v>
      </c>
    </row>
    <row r="151" spans="1:4" s="61" customFormat="1" x14ac:dyDescent="0.75">
      <c r="A151" s="61" t="s">
        <v>850</v>
      </c>
      <c r="B151" s="73" t="s">
        <v>846</v>
      </c>
      <c r="C151" s="85"/>
      <c r="D151" s="61" t="s">
        <v>907</v>
      </c>
    </row>
    <row r="152" spans="1:4" s="61" customFormat="1" x14ac:dyDescent="0.75">
      <c r="A152" s="61" t="s">
        <v>840</v>
      </c>
      <c r="B152" s="74" t="s">
        <v>841</v>
      </c>
      <c r="C152" s="78"/>
      <c r="D152" s="61" t="s">
        <v>80</v>
      </c>
    </row>
    <row r="153" spans="1:4" s="61" customFormat="1" x14ac:dyDescent="0.75">
      <c r="A153" s="61" t="s">
        <v>868</v>
      </c>
      <c r="B153" s="73" t="s">
        <v>865</v>
      </c>
      <c r="C153" s="91"/>
      <c r="D153" s="61" t="s">
        <v>928</v>
      </c>
    </row>
    <row r="154" spans="1:4" s="61" customFormat="1" x14ac:dyDescent="0.75">
      <c r="A154" s="61" t="s">
        <v>915</v>
      </c>
      <c r="B154" s="74" t="s">
        <v>917</v>
      </c>
      <c r="C154" s="94"/>
      <c r="D154" s="61" t="s">
        <v>914</v>
      </c>
    </row>
    <row r="155" spans="1:4" s="61" customFormat="1" x14ac:dyDescent="0.75">
      <c r="A155" s="61" t="s">
        <v>834</v>
      </c>
      <c r="B155" s="74" t="s">
        <v>835</v>
      </c>
      <c r="C155" s="68"/>
      <c r="D155" s="61" t="s">
        <v>933</v>
      </c>
    </row>
    <row r="156" spans="1:4" s="61" customFormat="1" x14ac:dyDescent="0.75">
      <c r="A156" s="61" t="s">
        <v>848</v>
      </c>
      <c r="B156" s="73" t="s">
        <v>844</v>
      </c>
      <c r="C156" s="82"/>
      <c r="D156" s="61" t="s">
        <v>932</v>
      </c>
    </row>
    <row r="157" spans="1:4" s="61" customFormat="1" x14ac:dyDescent="0.75">
      <c r="A157" s="61" t="s">
        <v>833</v>
      </c>
      <c r="B157" s="74" t="s">
        <v>838</v>
      </c>
      <c r="C157" s="77"/>
      <c r="D157" s="61" t="s">
        <v>75</v>
      </c>
    </row>
    <row r="158" spans="1:4" s="61" customFormat="1" x14ac:dyDescent="0.75">
      <c r="A158" s="61" t="s">
        <v>847</v>
      </c>
      <c r="B158" s="73" t="s">
        <v>864</v>
      </c>
      <c r="C158" s="83"/>
      <c r="D158" s="61" t="s">
        <v>81</v>
      </c>
    </row>
    <row r="159" spans="1:4" s="61" customFormat="1" x14ac:dyDescent="0.75">
      <c r="B159" s="73"/>
    </row>
    <row r="160" spans="1:4" x14ac:dyDescent="0.75">
      <c r="A160" s="55" t="s">
        <v>920</v>
      </c>
      <c r="B160" s="71"/>
      <c r="C160" s="54"/>
      <c r="D160" s="54"/>
    </row>
    <row r="161" spans="1:5" x14ac:dyDescent="0.75">
      <c r="A161" s="70" t="s">
        <v>822</v>
      </c>
      <c r="B161" s="72" t="s">
        <v>823</v>
      </c>
      <c r="C161" s="70" t="s">
        <v>824</v>
      </c>
      <c r="D161" s="70" t="s">
        <v>825</v>
      </c>
    </row>
    <row r="162" spans="1:5" x14ac:dyDescent="0.75">
      <c r="A162" s="61" t="s">
        <v>832</v>
      </c>
      <c r="B162" s="73" t="s">
        <v>843</v>
      </c>
      <c r="C162" s="79"/>
      <c r="D162" s="61" t="s">
        <v>454</v>
      </c>
    </row>
    <row r="163" spans="1:5" x14ac:dyDescent="0.75">
      <c r="A163" s="61" t="s">
        <v>873</v>
      </c>
      <c r="B163" s="73" t="s">
        <v>867</v>
      </c>
      <c r="C163" s="92"/>
      <c r="D163" t="s">
        <v>906</v>
      </c>
    </row>
    <row r="164" spans="1:5" s="61" customFormat="1" x14ac:dyDescent="0.75">
      <c r="A164" s="61" t="s">
        <v>872</v>
      </c>
      <c r="B164" s="73" t="s">
        <v>866</v>
      </c>
      <c r="C164" s="90"/>
      <c r="D164" s="61" t="s">
        <v>791</v>
      </c>
    </row>
    <row r="165" spans="1:5" x14ac:dyDescent="0.75">
      <c r="A165" s="61" t="s">
        <v>840</v>
      </c>
      <c r="B165" s="74" t="s">
        <v>841</v>
      </c>
      <c r="C165" s="78"/>
      <c r="D165" t="s">
        <v>80</v>
      </c>
    </row>
    <row r="166" spans="1:5" x14ac:dyDescent="0.75">
      <c r="A166" s="61" t="s">
        <v>847</v>
      </c>
      <c r="B166" s="73" t="s">
        <v>864</v>
      </c>
      <c r="C166" s="83"/>
      <c r="D166" t="s">
        <v>912</v>
      </c>
      <c r="E166" s="61"/>
    </row>
    <row r="167" spans="1:5" x14ac:dyDescent="0.75">
      <c r="A167" s="61" t="s">
        <v>868</v>
      </c>
      <c r="B167" s="73" t="s">
        <v>865</v>
      </c>
      <c r="C167" s="91"/>
      <c r="D167" t="s">
        <v>913</v>
      </c>
      <c r="E167" s="61"/>
    </row>
    <row r="168" spans="1:5" x14ac:dyDescent="0.75">
      <c r="A168" s="61" t="s">
        <v>821</v>
      </c>
      <c r="B168" s="75" t="s">
        <v>828</v>
      </c>
      <c r="C168" s="69"/>
      <c r="D168" t="s">
        <v>77</v>
      </c>
      <c r="E168" s="61"/>
    </row>
    <row r="169" spans="1:5" x14ac:dyDescent="0.75">
      <c r="A169" s="61" t="s">
        <v>849</v>
      </c>
      <c r="B169" s="73" t="s">
        <v>845</v>
      </c>
      <c r="C169" s="84"/>
      <c r="D169" t="s">
        <v>76</v>
      </c>
    </row>
    <row r="170" spans="1:5" x14ac:dyDescent="0.75">
      <c r="A170" s="61" t="s">
        <v>834</v>
      </c>
      <c r="B170" s="74" t="s">
        <v>835</v>
      </c>
      <c r="C170" s="68"/>
      <c r="D170" t="s">
        <v>938</v>
      </c>
    </row>
    <row r="171" spans="1:5" x14ac:dyDescent="0.75">
      <c r="A171" s="61" t="s">
        <v>833</v>
      </c>
      <c r="B171" s="74" t="s">
        <v>838</v>
      </c>
      <c r="C171" s="77"/>
      <c r="D171" t="s">
        <v>75</v>
      </c>
    </row>
    <row r="172" spans="1:5" x14ac:dyDescent="0.75">
      <c r="A172" s="67" t="s">
        <v>857</v>
      </c>
      <c r="B172" s="86" t="s">
        <v>856</v>
      </c>
      <c r="C172" s="87"/>
      <c r="D172" t="s">
        <v>464</v>
      </c>
    </row>
    <row r="173" spans="1:5" x14ac:dyDescent="0.75">
      <c r="A173" s="61" t="s">
        <v>827</v>
      </c>
      <c r="B173" s="74" t="s">
        <v>837</v>
      </c>
      <c r="C173" s="76"/>
      <c r="D173" t="s">
        <v>467</v>
      </c>
    </row>
    <row r="174" spans="1:5" s="61" customFormat="1" x14ac:dyDescent="0.75">
      <c r="A174" s="61" t="s">
        <v>916</v>
      </c>
      <c r="B174" s="74">
        <v>740000</v>
      </c>
      <c r="C174" s="95"/>
      <c r="D174" s="61" t="s">
        <v>789</v>
      </c>
    </row>
    <row r="175" spans="1:5" s="61" customFormat="1" x14ac:dyDescent="0.75"/>
    <row r="176" spans="1:5" x14ac:dyDescent="0.75">
      <c r="A176" s="55" t="s">
        <v>1148</v>
      </c>
      <c r="B176" s="71"/>
      <c r="C176" s="54"/>
      <c r="D176" s="54"/>
    </row>
    <row r="177" spans="1:4" x14ac:dyDescent="0.75">
      <c r="A177" s="70" t="s">
        <v>822</v>
      </c>
      <c r="B177" s="72" t="s">
        <v>823</v>
      </c>
      <c r="C177" s="70" t="s">
        <v>824</v>
      </c>
      <c r="D177" s="70" t="s">
        <v>825</v>
      </c>
    </row>
    <row r="178" spans="1:4" x14ac:dyDescent="0.75">
      <c r="A178" s="61" t="s">
        <v>832</v>
      </c>
      <c r="B178" s="73" t="s">
        <v>843</v>
      </c>
      <c r="C178" s="79"/>
      <c r="D178" s="61" t="s">
        <v>792</v>
      </c>
    </row>
    <row r="179" spans="1:4" x14ac:dyDescent="0.75">
      <c r="A179" s="61" t="s">
        <v>847</v>
      </c>
      <c r="B179" s="73" t="s">
        <v>864</v>
      </c>
      <c r="C179" s="83"/>
      <c r="D179" s="61" t="s">
        <v>81</v>
      </c>
    </row>
    <row r="180" spans="1:4" s="61" customFormat="1" x14ac:dyDescent="0.75">
      <c r="A180" s="61" t="s">
        <v>850</v>
      </c>
      <c r="B180" s="73" t="s">
        <v>846</v>
      </c>
      <c r="C180" s="85"/>
      <c r="D180" s="61" t="s">
        <v>907</v>
      </c>
    </row>
    <row r="181" spans="1:4" x14ac:dyDescent="0.75">
      <c r="A181" s="61" t="s">
        <v>872</v>
      </c>
      <c r="B181" s="73" t="s">
        <v>866</v>
      </c>
      <c r="C181" s="90"/>
      <c r="D181" s="61" t="s">
        <v>791</v>
      </c>
    </row>
    <row r="182" spans="1:4" x14ac:dyDescent="0.75">
      <c r="A182" s="61" t="s">
        <v>873</v>
      </c>
      <c r="B182" s="73" t="s">
        <v>867</v>
      </c>
      <c r="C182" s="92"/>
      <c r="D182" s="61" t="s">
        <v>906</v>
      </c>
    </row>
    <row r="183" spans="1:4" x14ac:dyDescent="0.75">
      <c r="A183" s="61" t="s">
        <v>840</v>
      </c>
      <c r="B183" s="74" t="s">
        <v>841</v>
      </c>
      <c r="C183" s="78"/>
      <c r="D183" s="61" t="s">
        <v>80</v>
      </c>
    </row>
    <row r="184" spans="1:4" x14ac:dyDescent="0.75">
      <c r="A184" s="61" t="s">
        <v>849</v>
      </c>
      <c r="B184" s="73" t="s">
        <v>845</v>
      </c>
      <c r="C184" s="84"/>
      <c r="D184" s="61" t="s">
        <v>940</v>
      </c>
    </row>
    <row r="185" spans="1:4" x14ac:dyDescent="0.75">
      <c r="A185" s="61" t="s">
        <v>827</v>
      </c>
      <c r="B185" s="74" t="s">
        <v>837</v>
      </c>
      <c r="C185" s="76"/>
      <c r="D185" s="61" t="s">
        <v>939</v>
      </c>
    </row>
    <row r="186" spans="1:4" x14ac:dyDescent="0.75">
      <c r="A186" s="61" t="s">
        <v>833</v>
      </c>
      <c r="B186" s="74" t="s">
        <v>838</v>
      </c>
      <c r="C186" s="77"/>
      <c r="D186" s="61" t="s">
        <v>75</v>
      </c>
    </row>
    <row r="187" spans="1:4" x14ac:dyDescent="0.75">
      <c r="A187" s="61" t="s">
        <v>834</v>
      </c>
      <c r="B187" s="74" t="s">
        <v>835</v>
      </c>
      <c r="C187" s="68"/>
      <c r="D187" s="61" t="s">
        <v>938</v>
      </c>
    </row>
    <row r="188" spans="1:4" x14ac:dyDescent="0.75">
      <c r="A188" s="61" t="s">
        <v>916</v>
      </c>
      <c r="B188" s="74">
        <v>740000</v>
      </c>
      <c r="C188" s="95"/>
      <c r="D188" s="61" t="s">
        <v>789</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B3" sqref="B3"/>
    </sheetView>
  </sheetViews>
  <sheetFormatPr defaultColWidth="8.86328125" defaultRowHeight="14.75" x14ac:dyDescent="0.75"/>
  <cols>
    <col min="1" max="1" width="36" style="9" customWidth="1"/>
    <col min="2" max="2" width="34.1328125" style="9" customWidth="1"/>
    <col min="3" max="16384" width="8.86328125" style="9"/>
  </cols>
  <sheetData>
    <row r="1" spans="1:2" x14ac:dyDescent="0.75">
      <c r="A1" s="49" t="s">
        <v>57</v>
      </c>
      <c r="B1" s="49" t="s">
        <v>58</v>
      </c>
    </row>
    <row r="2" spans="1:2" x14ac:dyDescent="0.75">
      <c r="A2" s="9" t="s">
        <v>129</v>
      </c>
      <c r="B2" s="9" t="s">
        <v>1215</v>
      </c>
    </row>
    <row r="3" spans="1:2" x14ac:dyDescent="0.75">
      <c r="A3" s="9" t="s">
        <v>1020</v>
      </c>
      <c r="B3" s="9" t="s">
        <v>1021</v>
      </c>
    </row>
    <row r="4" spans="1:2" x14ac:dyDescent="0.75">
      <c r="A4" s="9" t="s">
        <v>1022</v>
      </c>
      <c r="B4" s="9" t="s">
        <v>1023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defaultColWidth="8.86328125" defaultRowHeight="14.75" x14ac:dyDescent="0.75"/>
  <cols>
    <col min="1" max="1" width="49.26953125" style="4" customWidth="1"/>
    <col min="2" max="2" width="10.40625" style="4" customWidth="1"/>
    <col min="3" max="3" width="12.86328125" style="4" customWidth="1"/>
    <col min="4" max="4" width="13.7265625" style="4" customWidth="1"/>
    <col min="5" max="5" width="73.40625" style="4" customWidth="1"/>
    <col min="6" max="16384" width="8.86328125" style="9"/>
  </cols>
  <sheetData>
    <row r="1" spans="1:5" s="4" customFormat="1" ht="44.25" x14ac:dyDescent="0.75">
      <c r="A1" s="1" t="s">
        <v>348</v>
      </c>
      <c r="B1" s="8" t="s">
        <v>349</v>
      </c>
      <c r="C1" s="8" t="s">
        <v>351</v>
      </c>
      <c r="D1" s="8" t="s">
        <v>352</v>
      </c>
      <c r="E1" s="1" t="s">
        <v>350</v>
      </c>
    </row>
    <row r="2" spans="1:5" ht="59" x14ac:dyDescent="0.75">
      <c r="A2" s="4" t="s">
        <v>1024</v>
      </c>
      <c r="B2" s="4">
        <v>2030</v>
      </c>
      <c r="C2" s="4">
        <f>ROUND($A$9-130,0)</f>
        <v>745</v>
      </c>
      <c r="D2" s="4">
        <f>ROUND($A$9-130,0)</f>
        <v>745</v>
      </c>
      <c r="E2" s="4" t="s">
        <v>1025</v>
      </c>
    </row>
    <row r="8" spans="1:5" ht="15.5" thickBot="1" x14ac:dyDescent="0.9">
      <c r="A8" s="53" t="s">
        <v>1026</v>
      </c>
    </row>
    <row r="9" spans="1:5" ht="15.5" thickBot="1" x14ac:dyDescent="0.9">
      <c r="A9" s="98">
        <v>874.61900000000003</v>
      </c>
    </row>
    <row r="11" spans="1:5" x14ac:dyDescent="0.75">
      <c r="A11" s="49" t="s">
        <v>1027</v>
      </c>
    </row>
    <row r="12" spans="1:5" x14ac:dyDescent="0.75">
      <c r="A12" s="9" t="s">
        <v>1028</v>
      </c>
    </row>
    <row r="13" spans="1:5" x14ac:dyDescent="0.75">
      <c r="A13" s="73">
        <v>2016</v>
      </c>
    </row>
    <row r="14" spans="1:5" x14ac:dyDescent="0.75">
      <c r="A14" s="9" t="s">
        <v>1029</v>
      </c>
    </row>
    <row r="15" spans="1:5" x14ac:dyDescent="0.75">
      <c r="A15" s="48" t="s">
        <v>1030</v>
      </c>
    </row>
    <row r="16" spans="1:5" x14ac:dyDescent="0.75">
      <c r="A16" s="4" t="s">
        <v>1031</v>
      </c>
    </row>
  </sheetData>
  <hyperlinks>
    <hyperlink ref="A15" r:id="rId1" xr:uid="{00000000-0004-0000-05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9" customWidth="1"/>
    <col min="2" max="2" width="12.7265625" style="9" bestFit="1" customWidth="1"/>
    <col min="3" max="3" width="17.40625" style="9" customWidth="1"/>
    <col min="4" max="4" width="22" style="9" customWidth="1"/>
    <col min="5" max="5" width="19.40625" style="9" customWidth="1"/>
    <col min="6" max="6" width="14.40625" style="9" customWidth="1"/>
    <col min="7" max="7" width="26.1328125" style="9" customWidth="1"/>
    <col min="8" max="8" width="26.7265625" style="9" bestFit="1" customWidth="1"/>
    <col min="9" max="9" width="17.86328125" style="9" bestFit="1" customWidth="1"/>
    <col min="10" max="10" width="33.40625" style="9" customWidth="1"/>
    <col min="11" max="16" width="9.1328125" style="9"/>
    <col min="17" max="17" width="25.86328125" style="9" customWidth="1"/>
    <col min="18" max="18" width="12.40625" style="9" customWidth="1"/>
    <col min="19" max="19" width="19.86328125" style="9" customWidth="1"/>
    <col min="20" max="21" width="12.40625" style="9" customWidth="1"/>
    <col min="22" max="23" width="16.26953125" style="9" customWidth="1"/>
    <col min="24" max="24" width="10.86328125" style="9" bestFit="1" customWidth="1"/>
    <col min="25" max="16384" width="9.1328125" style="9"/>
  </cols>
  <sheetData>
    <row r="1" spans="1:5" x14ac:dyDescent="0.75">
      <c r="A1" s="181" t="s">
        <v>8</v>
      </c>
      <c r="B1" s="181"/>
      <c r="C1" s="181"/>
      <c r="D1" s="181"/>
      <c r="E1" s="181"/>
    </row>
    <row r="2" spans="1:5" x14ac:dyDescent="0.75">
      <c r="A2" s="182" t="s">
        <v>146</v>
      </c>
      <c r="B2" s="182"/>
      <c r="C2" s="182"/>
      <c r="D2" s="182"/>
      <c r="E2" s="182"/>
    </row>
    <row r="19" spans="1:5" x14ac:dyDescent="0.75">
      <c r="A19" s="9" t="s">
        <v>147</v>
      </c>
    </row>
    <row r="20" spans="1:5" x14ac:dyDescent="0.75">
      <c r="A20" s="9">
        <v>155400</v>
      </c>
      <c r="B20" s="9" t="s">
        <v>148</v>
      </c>
    </row>
    <row r="21" spans="1:5" x14ac:dyDescent="0.75">
      <c r="A21" s="182" t="s">
        <v>149</v>
      </c>
      <c r="B21" s="182"/>
      <c r="C21" s="182"/>
      <c r="D21" s="182"/>
      <c r="E21" s="182"/>
    </row>
    <row r="38" spans="1:5" x14ac:dyDescent="0.75">
      <c r="A38" s="9" t="s">
        <v>147</v>
      </c>
    </row>
    <row r="39" spans="1:5" x14ac:dyDescent="0.75">
      <c r="A39" s="9">
        <v>100800</v>
      </c>
      <c r="B39" s="9" t="s">
        <v>148</v>
      </c>
    </row>
    <row r="40" spans="1:5" x14ac:dyDescent="0.75">
      <c r="A40" s="182" t="s">
        <v>150</v>
      </c>
      <c r="B40" s="182"/>
      <c r="C40" s="182"/>
      <c r="D40" s="182"/>
      <c r="E40" s="182"/>
    </row>
    <row r="57" spans="1:5" ht="15.5" thickBot="1" x14ac:dyDescent="0.9">
      <c r="A57" s="9" t="s">
        <v>147</v>
      </c>
    </row>
    <row r="58" spans="1:5" ht="15.5" thickBot="1" x14ac:dyDescent="0.9">
      <c r="A58" s="10">
        <v>194000</v>
      </c>
      <c r="B58" s="9" t="s">
        <v>151</v>
      </c>
    </row>
    <row r="60" spans="1:5" x14ac:dyDescent="0.75">
      <c r="A60" s="181" t="s">
        <v>152</v>
      </c>
      <c r="B60" s="181"/>
      <c r="C60" s="181"/>
      <c r="D60" s="181"/>
      <c r="E60" s="181"/>
    </row>
    <row r="85" spans="1:39" s="11" customFormat="1" x14ac:dyDescent="0.75">
      <c r="A85" s="9" t="s">
        <v>373</v>
      </c>
      <c r="B85" s="9">
        <v>55.1</v>
      </c>
      <c r="C85" s="9" t="s">
        <v>374</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1" customFormat="1" x14ac:dyDescent="0.75">
      <c r="A86" s="9" t="s">
        <v>375</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5" thickBot="1" x14ac:dyDescent="0.9"/>
    <row r="88" spans="1:39" ht="15.5" thickBot="1" x14ac:dyDescent="0.9">
      <c r="A88" s="12" t="s">
        <v>376</v>
      </c>
      <c r="B88" s="13">
        <f>(B86-B85)/B85</f>
        <v>1.0254083484573502</v>
      </c>
    </row>
    <row r="89" spans="1:39" x14ac:dyDescent="0.75">
      <c r="A89" s="181" t="s">
        <v>153</v>
      </c>
      <c r="B89" s="181"/>
      <c r="C89" s="181"/>
      <c r="D89" s="181"/>
      <c r="E89" s="181"/>
    </row>
    <row r="90" spans="1:39" x14ac:dyDescent="0.75">
      <c r="A90" s="9">
        <v>6.6290250000000004</v>
      </c>
      <c r="B90" s="9" t="s">
        <v>380</v>
      </c>
      <c r="E90" s="9" t="s">
        <v>385</v>
      </c>
    </row>
    <row r="91" spans="1:39" x14ac:dyDescent="0.75">
      <c r="A91" s="9">
        <f>1/A90</f>
        <v>0.15085174667466181</v>
      </c>
      <c r="B91" s="9" t="s">
        <v>381</v>
      </c>
      <c r="E91" s="9" t="s">
        <v>158</v>
      </c>
    </row>
    <row r="92" spans="1:39" x14ac:dyDescent="0.75">
      <c r="A92" s="14">
        <v>0.5</v>
      </c>
      <c r="B92" s="9" t="s">
        <v>382</v>
      </c>
      <c r="E92" s="9" t="s">
        <v>386</v>
      </c>
    </row>
    <row r="93" spans="1:39" x14ac:dyDescent="0.75">
      <c r="A93" s="9">
        <f>A92*A91</f>
        <v>7.5425873337330904E-2</v>
      </c>
      <c r="B93" s="9" t="s">
        <v>383</v>
      </c>
      <c r="E93" s="9" t="s">
        <v>158</v>
      </c>
    </row>
    <row r="94" spans="1:39" x14ac:dyDescent="0.75">
      <c r="A94" s="9">
        <f>1/A93</f>
        <v>13.258050000000001</v>
      </c>
      <c r="B94" s="9" t="s">
        <v>384</v>
      </c>
      <c r="E94" s="9" t="s">
        <v>158</v>
      </c>
      <c r="L94" s="14"/>
    </row>
    <row r="95" spans="1:39" ht="15.5" thickBot="1" x14ac:dyDescent="0.9">
      <c r="A95" s="9">
        <v>8.0274920000000005</v>
      </c>
      <c r="B95" s="9" t="s">
        <v>378</v>
      </c>
      <c r="E95" s="9" t="s">
        <v>387</v>
      </c>
      <c r="L95" s="14"/>
    </row>
    <row r="96" spans="1:39" ht="15.5" thickBot="1" x14ac:dyDescent="0.9">
      <c r="A96" s="15">
        <f>(A94-A95)/A95</f>
        <v>0.65158059329115492</v>
      </c>
      <c r="B96" s="9" t="s">
        <v>379</v>
      </c>
      <c r="C96" s="16"/>
      <c r="E96" s="9" t="s">
        <v>158</v>
      </c>
    </row>
    <row r="98" spans="1:5" x14ac:dyDescent="0.75">
      <c r="A98" s="181" t="s">
        <v>154</v>
      </c>
      <c r="B98" s="181"/>
      <c r="C98" s="181"/>
      <c r="D98" s="181"/>
      <c r="E98" s="181"/>
    </row>
    <row r="99" spans="1:5" x14ac:dyDescent="0.75">
      <c r="A99" s="16">
        <v>0.3</v>
      </c>
      <c r="B99" s="14" t="s">
        <v>390</v>
      </c>
    </row>
    <row r="100" spans="1:5" x14ac:dyDescent="0.75">
      <c r="A100" s="9">
        <v>63.5</v>
      </c>
      <c r="B100" s="9" t="s">
        <v>391</v>
      </c>
    </row>
    <row r="101" spans="1:5" x14ac:dyDescent="0.75">
      <c r="A101" s="9">
        <f>1/A100</f>
        <v>1.5748031496062992E-2</v>
      </c>
      <c r="B101" s="9" t="s">
        <v>389</v>
      </c>
    </row>
    <row r="102" spans="1:5" x14ac:dyDescent="0.75">
      <c r="A102" s="17">
        <f>A101*(1-A99)</f>
        <v>1.1023622047244094E-2</v>
      </c>
      <c r="B102" s="9" t="s">
        <v>392</v>
      </c>
    </row>
    <row r="103" spans="1:5" x14ac:dyDescent="0.75">
      <c r="A103" s="17">
        <f>1/A102</f>
        <v>90.714285714285722</v>
      </c>
      <c r="B103" s="9" t="s">
        <v>396</v>
      </c>
    </row>
    <row r="104" spans="1:5" x14ac:dyDescent="0.75">
      <c r="A104" s="16">
        <v>0.35</v>
      </c>
      <c r="B104" s="9" t="s">
        <v>393</v>
      </c>
    </row>
    <row r="105" spans="1:5" x14ac:dyDescent="0.75">
      <c r="A105" s="9">
        <f>A102*(1-A104)</f>
        <v>7.1653543307086615E-3</v>
      </c>
      <c r="B105" s="9" t="s">
        <v>394</v>
      </c>
    </row>
    <row r="106" spans="1:5" ht="15.5" thickBot="1" x14ac:dyDescent="0.9">
      <c r="A106" s="9">
        <f>1/A105</f>
        <v>139.56043956043956</v>
      </c>
      <c r="B106" s="9" t="s">
        <v>395</v>
      </c>
    </row>
    <row r="107" spans="1:5" ht="15.5" thickBot="1" x14ac:dyDescent="0.9">
      <c r="A107" s="18">
        <f>(A106-A103)/A103</f>
        <v>0.53846153846153832</v>
      </c>
      <c r="B107" s="9" t="s">
        <v>397</v>
      </c>
    </row>
    <row r="108" spans="1:5" x14ac:dyDescent="0.75">
      <c r="A108" s="19"/>
    </row>
    <row r="109" spans="1:5" x14ac:dyDescent="0.75">
      <c r="A109" s="181" t="s">
        <v>156</v>
      </c>
      <c r="B109" s="181"/>
      <c r="C109" s="181"/>
      <c r="D109" s="181"/>
      <c r="E109" s="181"/>
    </row>
    <row r="110" spans="1:5" ht="15.5" thickBot="1" x14ac:dyDescent="0.9"/>
    <row r="111" spans="1:5" ht="15.5" thickBot="1" x14ac:dyDescent="0.9">
      <c r="A111" s="18">
        <f>A122</f>
        <v>0.20481927710843381</v>
      </c>
      <c r="B111" s="9" t="s">
        <v>399</v>
      </c>
    </row>
    <row r="113" spans="1:14" x14ac:dyDescent="0.75">
      <c r="A113" s="181" t="s">
        <v>155</v>
      </c>
      <c r="B113" s="181"/>
      <c r="C113" s="181"/>
      <c r="D113" s="181"/>
      <c r="E113" s="181"/>
    </row>
    <row r="114" spans="1:14" x14ac:dyDescent="0.75">
      <c r="A114" s="16">
        <v>0.2</v>
      </c>
      <c r="B114" s="14" t="s">
        <v>390</v>
      </c>
    </row>
    <row r="115" spans="1:14" x14ac:dyDescent="0.75">
      <c r="A115" s="9">
        <v>1.95</v>
      </c>
      <c r="B115" s="9" t="s">
        <v>398</v>
      </c>
    </row>
    <row r="116" spans="1:14" x14ac:dyDescent="0.75">
      <c r="A116" s="9">
        <f>1/A115</f>
        <v>0.51282051282051289</v>
      </c>
      <c r="B116" s="9" t="s">
        <v>389</v>
      </c>
    </row>
    <row r="117" spans="1:14" x14ac:dyDescent="0.75">
      <c r="A117" s="17">
        <f>A116*(1-A114)</f>
        <v>0.41025641025641035</v>
      </c>
      <c r="B117" s="9" t="s">
        <v>392</v>
      </c>
    </row>
    <row r="118" spans="1:14" x14ac:dyDescent="0.75">
      <c r="A118" s="17">
        <f>1/A117</f>
        <v>2.4374999999999996</v>
      </c>
      <c r="B118" s="9" t="s">
        <v>396</v>
      </c>
    </row>
    <row r="119" spans="1:14" x14ac:dyDescent="0.75">
      <c r="A119" s="16">
        <v>0.17</v>
      </c>
      <c r="B119" s="9" t="s">
        <v>393</v>
      </c>
    </row>
    <row r="120" spans="1:14" x14ac:dyDescent="0.75">
      <c r="A120" s="9">
        <f>A117*(1-A119)</f>
        <v>0.34051282051282056</v>
      </c>
      <c r="B120" s="9" t="s">
        <v>394</v>
      </c>
    </row>
    <row r="121" spans="1:14" ht="15.5" thickBot="1" x14ac:dyDescent="0.9">
      <c r="A121" s="9">
        <f>1/A120</f>
        <v>2.9367469879518069</v>
      </c>
      <c r="B121" s="9" t="s">
        <v>395</v>
      </c>
    </row>
    <row r="122" spans="1:14" ht="15.5" thickBot="1" x14ac:dyDescent="0.9">
      <c r="A122" s="18">
        <f>(A121-A118)/A118</f>
        <v>0.20481927710843381</v>
      </c>
      <c r="B122" s="9" t="s">
        <v>397</v>
      </c>
    </row>
    <row r="124" spans="1:14" x14ac:dyDescent="0.75">
      <c r="A124" s="181" t="s">
        <v>400</v>
      </c>
      <c r="B124" s="181"/>
      <c r="C124" s="181"/>
      <c r="D124" s="181"/>
      <c r="E124" s="181"/>
      <c r="L124" s="20"/>
    </row>
    <row r="125" spans="1:14" x14ac:dyDescent="0.75">
      <c r="A125" s="21">
        <v>4.4824543659231753E-4</v>
      </c>
      <c r="B125" s="9" t="s">
        <v>402</v>
      </c>
      <c r="M125" s="14"/>
      <c r="N125" s="14"/>
    </row>
    <row r="126" spans="1:14" x14ac:dyDescent="0.75">
      <c r="A126" s="9">
        <v>1.27</v>
      </c>
      <c r="B126" s="22" t="s">
        <v>407</v>
      </c>
      <c r="F126" s="23"/>
      <c r="L126" s="4"/>
      <c r="M126" s="21"/>
      <c r="N126" s="21"/>
    </row>
    <row r="127" spans="1:14" x14ac:dyDescent="0.75">
      <c r="A127" s="9">
        <f>(1/CONVERT(A125/A126,"mi","km")*0.00105505585)</f>
        <v>1.857438352962903</v>
      </c>
      <c r="B127" s="22" t="s">
        <v>403</v>
      </c>
      <c r="L127" s="24"/>
      <c r="M127" s="21"/>
      <c r="N127" s="21"/>
    </row>
    <row r="128" spans="1:14" x14ac:dyDescent="0.75">
      <c r="A128" s="9">
        <f>1/A127</f>
        <v>0.53837587578874124</v>
      </c>
      <c r="B128" s="22" t="s">
        <v>404</v>
      </c>
      <c r="F128" s="23"/>
      <c r="M128" s="16"/>
      <c r="N128" s="14"/>
    </row>
    <row r="129" spans="1:14" x14ac:dyDescent="0.75">
      <c r="A129" s="9">
        <v>1.07</v>
      </c>
      <c r="B129" s="9" t="s">
        <v>401</v>
      </c>
      <c r="F129" s="23"/>
      <c r="M129" s="16"/>
      <c r="N129" s="14"/>
    </row>
    <row r="130" spans="1:14" ht="15.5" thickBot="1" x14ac:dyDescent="0.9">
      <c r="A130" s="9">
        <f>1/A129</f>
        <v>0.93457943925233644</v>
      </c>
      <c r="B130" s="9" t="s">
        <v>405</v>
      </c>
      <c r="F130" s="23"/>
      <c r="M130" s="14"/>
      <c r="N130" s="14"/>
    </row>
    <row r="131" spans="1:14" ht="15.5" thickBot="1" x14ac:dyDescent="0.9">
      <c r="A131" s="18">
        <f>(A130-A128)/A128</f>
        <v>0.73592369435785332</v>
      </c>
      <c r="B131" s="9" t="s">
        <v>397</v>
      </c>
      <c r="F131" s="23"/>
    </row>
    <row r="132" spans="1:14" x14ac:dyDescent="0.75">
      <c r="J132" s="25"/>
    </row>
    <row r="133" spans="1:14" x14ac:dyDescent="0.75">
      <c r="A133" s="20"/>
      <c r="B133" s="14"/>
      <c r="C133" s="14"/>
    </row>
    <row r="134" spans="1:14" x14ac:dyDescent="0.75">
      <c r="A134" s="181" t="s">
        <v>88</v>
      </c>
      <c r="B134" s="181"/>
      <c r="C134" s="181"/>
      <c r="D134" s="181"/>
      <c r="E134" s="181"/>
    </row>
    <row r="135" spans="1:14" x14ac:dyDescent="0.75">
      <c r="A135" s="26" t="s">
        <v>419</v>
      </c>
      <c r="B135" s="27"/>
      <c r="C135" s="27"/>
      <c r="D135" s="27"/>
      <c r="E135" s="27"/>
      <c r="F135" s="27"/>
      <c r="G135" s="27"/>
    </row>
    <row r="136" spans="1:14" x14ac:dyDescent="0.75">
      <c r="A136" s="28"/>
      <c r="B136" s="178" t="s">
        <v>420</v>
      </c>
      <c r="C136" s="179"/>
      <c r="D136" s="179"/>
      <c r="E136" s="180"/>
      <c r="F136" s="27"/>
      <c r="G136" s="27"/>
    </row>
    <row r="137" spans="1:14" x14ac:dyDescent="0.75">
      <c r="A137" s="29"/>
      <c r="B137" s="178" t="s">
        <v>421</v>
      </c>
      <c r="C137" s="180"/>
      <c r="D137" s="178" t="s">
        <v>422</v>
      </c>
      <c r="E137" s="180"/>
      <c r="F137" s="27"/>
      <c r="G137" s="27"/>
    </row>
    <row r="138" spans="1:14" x14ac:dyDescent="0.75">
      <c r="A138" s="30" t="s">
        <v>423</v>
      </c>
      <c r="B138" s="31" t="s">
        <v>424</v>
      </c>
      <c r="C138" s="31" t="s">
        <v>425</v>
      </c>
      <c r="D138" s="31" t="s">
        <v>424</v>
      </c>
      <c r="E138" s="31" t="s">
        <v>425</v>
      </c>
      <c r="F138" s="27"/>
      <c r="G138" s="32" t="s">
        <v>426</v>
      </c>
    </row>
    <row r="139" spans="1:14" x14ac:dyDescent="0.75">
      <c r="A139" s="33" t="s">
        <v>427</v>
      </c>
      <c r="B139" s="34">
        <v>95</v>
      </c>
      <c r="C139" s="35">
        <v>95</v>
      </c>
      <c r="D139" s="34">
        <v>50</v>
      </c>
      <c r="E139" s="35">
        <v>50</v>
      </c>
      <c r="F139" s="32" t="s">
        <v>112</v>
      </c>
      <c r="G139" s="27">
        <f>(C139-E139)/C139</f>
        <v>0.47368421052631576</v>
      </c>
    </row>
    <row r="140" spans="1:14" x14ac:dyDescent="0.75">
      <c r="A140" s="36" t="s">
        <v>428</v>
      </c>
      <c r="B140" s="37">
        <v>100</v>
      </c>
      <c r="C140" s="38">
        <v>100</v>
      </c>
      <c r="D140" s="37">
        <v>70</v>
      </c>
      <c r="E140" s="38">
        <v>70</v>
      </c>
      <c r="F140" s="32" t="s">
        <v>112</v>
      </c>
      <c r="G140" s="27">
        <f t="shared" ref="G140:G156" si="0">(C140-E140)/C140</f>
        <v>0.3</v>
      </c>
    </row>
    <row r="141" spans="1:14" x14ac:dyDescent="0.75">
      <c r="A141" s="36" t="s">
        <v>429</v>
      </c>
      <c r="B141" s="37">
        <v>95</v>
      </c>
      <c r="C141" s="38">
        <v>95</v>
      </c>
      <c r="D141" s="37">
        <v>50</v>
      </c>
      <c r="E141" s="38">
        <v>50</v>
      </c>
      <c r="F141" s="32" t="s">
        <v>112</v>
      </c>
      <c r="G141" s="27">
        <f t="shared" si="0"/>
        <v>0.47368421052631576</v>
      </c>
    </row>
    <row r="142" spans="1:14" x14ac:dyDescent="0.75">
      <c r="A142" s="36" t="s">
        <v>430</v>
      </c>
      <c r="B142" s="37">
        <v>105</v>
      </c>
      <c r="C142" s="38">
        <v>105</v>
      </c>
      <c r="D142" s="37">
        <v>110</v>
      </c>
      <c r="E142" s="38">
        <v>110</v>
      </c>
      <c r="F142" s="39" t="s">
        <v>446</v>
      </c>
      <c r="G142" s="27">
        <f t="shared" si="0"/>
        <v>-4.7619047619047616E-2</v>
      </c>
    </row>
    <row r="143" spans="1:14" x14ac:dyDescent="0.75">
      <c r="A143" s="36" t="s">
        <v>431</v>
      </c>
      <c r="B143" s="37">
        <v>80</v>
      </c>
      <c r="C143" s="38">
        <v>80</v>
      </c>
      <c r="D143" s="37">
        <v>35</v>
      </c>
      <c r="E143" s="38">
        <v>35</v>
      </c>
      <c r="F143" s="32" t="s">
        <v>112</v>
      </c>
      <c r="G143" s="27">
        <f t="shared" si="0"/>
        <v>0.5625</v>
      </c>
    </row>
    <row r="144" spans="1:14" x14ac:dyDescent="0.75">
      <c r="A144" s="36" t="s">
        <v>432</v>
      </c>
      <c r="B144" s="37">
        <v>70</v>
      </c>
      <c r="C144" s="38">
        <v>70</v>
      </c>
      <c r="D144" s="37">
        <v>50</v>
      </c>
      <c r="E144" s="38">
        <v>50</v>
      </c>
      <c r="F144" s="32" t="s">
        <v>112</v>
      </c>
      <c r="G144" s="27">
        <f t="shared" si="0"/>
        <v>0.2857142857142857</v>
      </c>
    </row>
    <row r="145" spans="1:9" x14ac:dyDescent="0.75">
      <c r="A145" s="36" t="s">
        <v>433</v>
      </c>
      <c r="B145" s="37">
        <v>90</v>
      </c>
      <c r="C145" s="38">
        <v>90</v>
      </c>
      <c r="D145" s="37">
        <v>80</v>
      </c>
      <c r="E145" s="38">
        <v>80</v>
      </c>
      <c r="F145" s="32" t="s">
        <v>434</v>
      </c>
      <c r="G145" s="27">
        <f t="shared" si="0"/>
        <v>0.1111111111111111</v>
      </c>
    </row>
    <row r="146" spans="1:9" x14ac:dyDescent="0.75">
      <c r="A146" s="36" t="s">
        <v>435</v>
      </c>
      <c r="B146" s="37">
        <v>100</v>
      </c>
      <c r="C146" s="38">
        <v>100</v>
      </c>
      <c r="D146" s="37">
        <v>90</v>
      </c>
      <c r="E146" s="38">
        <v>90</v>
      </c>
      <c r="F146" s="32" t="s">
        <v>112</v>
      </c>
      <c r="G146" s="27">
        <f t="shared" si="0"/>
        <v>0.1</v>
      </c>
    </row>
    <row r="147" spans="1:9" x14ac:dyDescent="0.75">
      <c r="A147" s="36" t="s">
        <v>436</v>
      </c>
      <c r="B147" s="37">
        <v>80</v>
      </c>
      <c r="C147" s="38">
        <v>80</v>
      </c>
      <c r="D147" s="37">
        <v>40</v>
      </c>
      <c r="E147" s="38">
        <v>40</v>
      </c>
      <c r="F147" s="32" t="s">
        <v>112</v>
      </c>
      <c r="G147" s="27">
        <f t="shared" si="0"/>
        <v>0.5</v>
      </c>
    </row>
    <row r="148" spans="1:9" x14ac:dyDescent="0.75">
      <c r="A148" s="36" t="s">
        <v>437</v>
      </c>
      <c r="B148" s="37">
        <v>80</v>
      </c>
      <c r="C148" s="38">
        <v>80</v>
      </c>
      <c r="D148" s="37">
        <v>50</v>
      </c>
      <c r="E148" s="38">
        <v>50</v>
      </c>
      <c r="F148" s="32" t="s">
        <v>112</v>
      </c>
      <c r="G148" s="27">
        <f t="shared" si="0"/>
        <v>0.375</v>
      </c>
    </row>
    <row r="149" spans="1:9" x14ac:dyDescent="0.75">
      <c r="A149" s="36" t="s">
        <v>438</v>
      </c>
      <c r="B149" s="37">
        <v>90</v>
      </c>
      <c r="C149" s="38">
        <v>90</v>
      </c>
      <c r="D149" s="37">
        <v>80</v>
      </c>
      <c r="E149" s="38">
        <v>80</v>
      </c>
      <c r="F149" s="32" t="s">
        <v>434</v>
      </c>
      <c r="G149" s="27">
        <f t="shared" si="0"/>
        <v>0.1111111111111111</v>
      </c>
    </row>
    <row r="150" spans="1:9" x14ac:dyDescent="0.75">
      <c r="A150" s="36" t="s">
        <v>439</v>
      </c>
      <c r="B150" s="37">
        <v>95</v>
      </c>
      <c r="C150" s="38">
        <v>95</v>
      </c>
      <c r="D150" s="37">
        <v>90</v>
      </c>
      <c r="E150" s="38">
        <v>90</v>
      </c>
      <c r="F150" s="39" t="s">
        <v>446</v>
      </c>
      <c r="G150" s="27">
        <f t="shared" si="0"/>
        <v>5.2631578947368418E-2</v>
      </c>
    </row>
    <row r="151" spans="1:9" x14ac:dyDescent="0.75">
      <c r="A151" s="36" t="s">
        <v>440</v>
      </c>
      <c r="B151" s="37">
        <v>95</v>
      </c>
      <c r="C151" s="38">
        <v>95</v>
      </c>
      <c r="D151" s="37">
        <v>90</v>
      </c>
      <c r="E151" s="38">
        <v>90</v>
      </c>
      <c r="F151" s="39" t="s">
        <v>446</v>
      </c>
      <c r="G151" s="27">
        <f t="shared" si="0"/>
        <v>5.2631578947368418E-2</v>
      </c>
    </row>
    <row r="152" spans="1:9" x14ac:dyDescent="0.75">
      <c r="A152" s="36" t="s">
        <v>441</v>
      </c>
      <c r="B152" s="37">
        <v>80</v>
      </c>
      <c r="C152" s="38">
        <v>50</v>
      </c>
      <c r="D152" s="37">
        <v>30</v>
      </c>
      <c r="E152" s="38">
        <v>30</v>
      </c>
      <c r="F152" s="32" t="s">
        <v>111</v>
      </c>
      <c r="G152" s="27">
        <f t="shared" si="0"/>
        <v>0.4</v>
      </c>
    </row>
    <row r="153" spans="1:9" x14ac:dyDescent="0.75">
      <c r="A153" s="36" t="s">
        <v>442</v>
      </c>
      <c r="B153" s="37">
        <v>90</v>
      </c>
      <c r="C153" s="38">
        <v>90</v>
      </c>
      <c r="D153" s="37">
        <v>70</v>
      </c>
      <c r="E153" s="38">
        <v>70</v>
      </c>
      <c r="F153" s="32" t="s">
        <v>108</v>
      </c>
      <c r="G153" s="27">
        <f t="shared" si="0"/>
        <v>0.22222222222222221</v>
      </c>
    </row>
    <row r="154" spans="1:9" x14ac:dyDescent="0.75">
      <c r="A154" s="36" t="s">
        <v>443</v>
      </c>
      <c r="B154" s="37">
        <v>95</v>
      </c>
      <c r="C154" s="38">
        <v>90</v>
      </c>
      <c r="D154" s="37">
        <v>80</v>
      </c>
      <c r="E154" s="38">
        <v>80</v>
      </c>
      <c r="F154" s="39" t="s">
        <v>446</v>
      </c>
      <c r="G154" s="27">
        <f t="shared" si="0"/>
        <v>0.1111111111111111</v>
      </c>
      <c r="I154" s="40"/>
    </row>
    <row r="155" spans="1:9" x14ac:dyDescent="0.75">
      <c r="A155" s="36" t="s">
        <v>444</v>
      </c>
      <c r="B155" s="37">
        <v>80</v>
      </c>
      <c r="C155" s="38">
        <v>65</v>
      </c>
      <c r="D155" s="37">
        <v>60</v>
      </c>
      <c r="E155" s="38">
        <v>30</v>
      </c>
      <c r="F155" s="32" t="s">
        <v>109</v>
      </c>
      <c r="G155" s="27">
        <f t="shared" si="0"/>
        <v>0.53846153846153844</v>
      </c>
    </row>
    <row r="156" spans="1:9" x14ac:dyDescent="0.75">
      <c r="A156" s="41" t="s">
        <v>445</v>
      </c>
      <c r="B156" s="42">
        <v>90</v>
      </c>
      <c r="C156" s="43">
        <v>90</v>
      </c>
      <c r="D156" s="42">
        <v>70</v>
      </c>
      <c r="E156" s="43">
        <v>70</v>
      </c>
      <c r="F156" s="32" t="s">
        <v>109</v>
      </c>
      <c r="G156" s="27">
        <f t="shared" si="0"/>
        <v>0.22222222222222221</v>
      </c>
    </row>
    <row r="157" spans="1:9" x14ac:dyDescent="0.75">
      <c r="A157" s="27"/>
      <c r="B157" s="27"/>
      <c r="C157" s="27"/>
      <c r="D157" s="27"/>
      <c r="E157" s="27"/>
      <c r="F157" s="27"/>
      <c r="G157" s="27"/>
    </row>
    <row r="158" spans="1:9" x14ac:dyDescent="0.75">
      <c r="A158" s="27"/>
      <c r="B158" s="27"/>
      <c r="C158" s="27"/>
      <c r="D158" s="27"/>
      <c r="E158" s="27"/>
      <c r="F158" s="27"/>
      <c r="G158" s="27"/>
    </row>
    <row r="159" spans="1:9" x14ac:dyDescent="0.75">
      <c r="A159" s="27" t="s">
        <v>112</v>
      </c>
      <c r="B159" s="27">
        <f>AVERAGEIF(F139:F156,A159,G139:G156)</f>
        <v>0.38382283834586467</v>
      </c>
      <c r="C159" s="27"/>
      <c r="D159" s="27"/>
      <c r="E159" s="27"/>
      <c r="F159" s="27"/>
      <c r="G159" s="27"/>
    </row>
    <row r="160" spans="1:9" x14ac:dyDescent="0.75">
      <c r="A160" s="27" t="s">
        <v>434</v>
      </c>
      <c r="B160" s="27">
        <f>AVERAGEIF(F139:F156,A160,G139:G156)</f>
        <v>0.1111111111111111</v>
      </c>
      <c r="C160" s="27"/>
      <c r="D160" s="27"/>
      <c r="E160" s="27"/>
      <c r="F160" s="27"/>
      <c r="G160" s="27"/>
    </row>
    <row r="161" spans="1:7" x14ac:dyDescent="0.75">
      <c r="A161" s="27" t="s">
        <v>111</v>
      </c>
      <c r="B161" s="27">
        <f>AVERAGEIF(F139:F156,A161,G139:G156)</f>
        <v>0.4</v>
      </c>
      <c r="C161" s="27"/>
      <c r="D161" s="27"/>
      <c r="E161" s="27"/>
      <c r="F161" s="27"/>
      <c r="G161" s="27"/>
    </row>
    <row r="162" spans="1:7" x14ac:dyDescent="0.75">
      <c r="A162" s="27" t="s">
        <v>108</v>
      </c>
      <c r="B162" s="27">
        <f>AVERAGEIF(F139:F156,A162,G139:G156)</f>
        <v>0.22222222222222221</v>
      </c>
      <c r="C162" s="27"/>
      <c r="D162" s="27"/>
      <c r="E162" s="27"/>
      <c r="F162" s="27"/>
      <c r="G162" s="27"/>
    </row>
    <row r="163" spans="1:7" x14ac:dyDescent="0.75">
      <c r="A163" s="27" t="s">
        <v>109</v>
      </c>
      <c r="B163" s="27">
        <f>AVERAGEIF(F139:F156,A163,G139:G156)</f>
        <v>0.38034188034188032</v>
      </c>
      <c r="C163" s="27"/>
      <c r="D163" s="27"/>
      <c r="E163" s="27"/>
      <c r="F163" s="27"/>
      <c r="G163" s="27"/>
    </row>
    <row r="165" spans="1:7" x14ac:dyDescent="0.75">
      <c r="A165" s="181" t="s">
        <v>159</v>
      </c>
      <c r="B165" s="181"/>
      <c r="C165" s="181"/>
      <c r="D165" s="181"/>
      <c r="E165" s="181"/>
    </row>
    <row r="166" spans="1:7" ht="15.5" thickBot="1" x14ac:dyDescent="0.9">
      <c r="A166" s="22" t="s">
        <v>160</v>
      </c>
      <c r="B166" s="16">
        <v>0.4</v>
      </c>
    </row>
    <row r="167" spans="1:7" ht="15.5" thickBot="1" x14ac:dyDescent="0.9">
      <c r="A167" s="9" t="s">
        <v>161</v>
      </c>
      <c r="B167" s="44">
        <f>(1+B166)^(1/(2020-2010))-1</f>
        <v>3.4219694129380196E-2</v>
      </c>
    </row>
    <row r="168" spans="1:7" x14ac:dyDescent="0.75">
      <c r="B168" s="45"/>
    </row>
    <row r="169" spans="1:7" x14ac:dyDescent="0.75">
      <c r="A169" s="181" t="s">
        <v>408</v>
      </c>
      <c r="B169" s="181"/>
    </row>
    <row r="170" spans="1:7" x14ac:dyDescent="0.75">
      <c r="A170" s="22" t="s">
        <v>409</v>
      </c>
      <c r="B170" s="46">
        <v>972.7</v>
      </c>
    </row>
    <row r="171" spans="1:7" ht="15.5" thickBot="1" x14ac:dyDescent="0.9">
      <c r="A171" s="22" t="s">
        <v>410</v>
      </c>
      <c r="B171" s="47">
        <f>400.9+53.5+276.5+255.7+63.5+462.5+B170+975.4+227.6+436.5</f>
        <v>4124.8</v>
      </c>
    </row>
    <row r="172" spans="1:7" ht="15.5" thickBot="1" x14ac:dyDescent="0.9">
      <c r="A172" s="22" t="s">
        <v>411</v>
      </c>
      <c r="B172" s="44">
        <f>B170/B171</f>
        <v>0.23581749418153608</v>
      </c>
    </row>
    <row r="173" spans="1:7" x14ac:dyDescent="0.75">
      <c r="B173" s="45"/>
    </row>
    <row r="174" spans="1:7" x14ac:dyDescent="0.75">
      <c r="A174" s="181" t="s">
        <v>168</v>
      </c>
      <c r="B174" s="181"/>
      <c r="C174" s="181"/>
      <c r="D174" s="181"/>
      <c r="E174" s="181"/>
    </row>
    <row r="175" spans="1:7" ht="15.5" thickBot="1" x14ac:dyDescent="0.9">
      <c r="A175" s="22" t="s">
        <v>418</v>
      </c>
      <c r="B175" s="45">
        <v>0.1246</v>
      </c>
    </row>
    <row r="176" spans="1:7" ht="15.5" thickBot="1" x14ac:dyDescent="0.9">
      <c r="A176" s="22" t="s">
        <v>413</v>
      </c>
      <c r="B176" s="44">
        <f>1-B175</f>
        <v>0.87539999999999996</v>
      </c>
    </row>
    <row r="178" spans="1:5" x14ac:dyDescent="0.75">
      <c r="A178" s="181" t="s">
        <v>162</v>
      </c>
      <c r="B178" s="181"/>
      <c r="C178" s="181"/>
      <c r="D178" s="181"/>
      <c r="E178" s="181"/>
    </row>
    <row r="179" spans="1:5" x14ac:dyDescent="0.75">
      <c r="A179" s="24" t="s">
        <v>415</v>
      </c>
      <c r="B179" s="9">
        <v>197000</v>
      </c>
    </row>
    <row r="180" spans="1:5" ht="15.5" thickBot="1" x14ac:dyDescent="0.9">
      <c r="A180" s="9" t="s">
        <v>416</v>
      </c>
      <c r="B180" s="9">
        <v>175000</v>
      </c>
    </row>
    <row r="181" spans="1:5" ht="15.5" thickBot="1" x14ac:dyDescent="0.9">
      <c r="A181" s="9" t="s">
        <v>163</v>
      </c>
      <c r="B181" s="18">
        <f>B179/B180</f>
        <v>1.1257142857142857</v>
      </c>
    </row>
    <row r="183" spans="1:5" x14ac:dyDescent="0.75">
      <c r="A183" s="181" t="s">
        <v>164</v>
      </c>
      <c r="B183" s="181"/>
      <c r="C183" s="181"/>
      <c r="D183" s="181"/>
      <c r="E183" s="181"/>
    </row>
    <row r="184" spans="1:5" x14ac:dyDescent="0.75">
      <c r="A184" s="22" t="s">
        <v>523</v>
      </c>
      <c r="B184" s="56">
        <v>1.2E-2</v>
      </c>
    </row>
    <row r="185" spans="1:5" x14ac:dyDescent="0.75">
      <c r="A185" s="22" t="s">
        <v>524</v>
      </c>
      <c r="B185" s="56">
        <v>2.4E-2</v>
      </c>
    </row>
    <row r="186" spans="1:5" x14ac:dyDescent="0.75">
      <c r="A186" s="22" t="s">
        <v>525</v>
      </c>
      <c r="B186" s="9">
        <f>2050-2018+1</f>
        <v>33</v>
      </c>
    </row>
    <row r="187" spans="1:5" x14ac:dyDescent="0.75">
      <c r="A187" s="22" t="s">
        <v>526</v>
      </c>
      <c r="B187" s="14">
        <f>(1-B184)^B186</f>
        <v>0.67139665221009714</v>
      </c>
    </row>
    <row r="188" spans="1:5" ht="15.5" thickBot="1" x14ac:dyDescent="0.9">
      <c r="A188" s="22" t="s">
        <v>527</v>
      </c>
      <c r="B188" s="14">
        <f>(1-B185)^B186</f>
        <v>0.44858421050781644</v>
      </c>
    </row>
    <row r="189" spans="1:5" ht="15.5" thickBot="1" x14ac:dyDescent="0.9">
      <c r="A189" s="22" t="s">
        <v>528</v>
      </c>
      <c r="B189" s="18">
        <f>(B187-B188)/B187</f>
        <v>0.33186409400289502</v>
      </c>
    </row>
    <row r="191" spans="1:5" x14ac:dyDescent="0.75">
      <c r="A191" s="181" t="s">
        <v>178</v>
      </c>
      <c r="B191" s="181"/>
      <c r="C191" s="181"/>
      <c r="D191" s="181"/>
      <c r="E191" s="181"/>
    </row>
    <row r="192" spans="1:5" x14ac:dyDescent="0.75">
      <c r="A192" s="20" t="s">
        <v>170</v>
      </c>
      <c r="B192" s="20" t="s">
        <v>171</v>
      </c>
      <c r="C192" s="20"/>
    </row>
    <row r="193" spans="1:3" x14ac:dyDescent="0.75">
      <c r="A193" s="9" t="s">
        <v>172</v>
      </c>
      <c r="B193" s="21">
        <v>15277777.777777778</v>
      </c>
      <c r="C193" s="9" t="s">
        <v>173</v>
      </c>
    </row>
    <row r="194" spans="1:3" x14ac:dyDescent="0.75">
      <c r="A194" s="9" t="s">
        <v>174</v>
      </c>
      <c r="B194" s="21">
        <f>3.4*10^6</f>
        <v>3400000</v>
      </c>
      <c r="C194" s="48"/>
    </row>
    <row r="195" spans="1:3" x14ac:dyDescent="0.75">
      <c r="A195" s="9" t="s">
        <v>175</v>
      </c>
      <c r="B195" s="9">
        <v>2</v>
      </c>
    </row>
    <row r="196" spans="1:3" ht="15.5" thickBot="1" x14ac:dyDescent="0.9">
      <c r="A196" s="9" t="s">
        <v>176</v>
      </c>
      <c r="B196" s="21">
        <f>B195*B194</f>
        <v>6800000</v>
      </c>
    </row>
    <row r="197" spans="1:3" ht="15.5" thickBot="1" x14ac:dyDescent="0.9">
      <c r="A197" s="9" t="s">
        <v>177</v>
      </c>
      <c r="B197" s="18">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2021-08-12T20:40:09Z</dcterms:modified>
</cp:coreProperties>
</file>